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1.xml" ContentType="application/vnd.openxmlformats-officedocument.spreadsheetml.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0.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1.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2.xml" ContentType="application/vnd.openxmlformats-officedocument.spreadsheetml.pivotTab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3.xml" ContentType="application/vnd.openxmlformats-officedocument.spreadsheetml.pivotTab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14.xml" ContentType="application/vnd.openxmlformats-officedocument.spreadsheetml.pivotTab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15.xml" ContentType="application/vnd.openxmlformats-officedocument.spreadsheetml.pivotTable+xml"/>
  <Override PartName="/xl/pivotTables/pivotTable16.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https://worldbankgroup-my.sharepoint.com/personal/ssrinivasan11_worldbank_org/Documents/Desktop/Project Archive/01_Analytics/02_Country Specific/Romania ICT RAS 2020-23/Deliverable 2 - First Assessment Report/"/>
    </mc:Choice>
  </mc:AlternateContent>
  <xr:revisionPtr revIDLastSave="890" documentId="8_{159CEEAC-67D3-4010-BC3F-88A0BA20F679}" xr6:coauthVersionLast="46" xr6:coauthVersionMax="47" xr10:uidLastSave="{A60B0FEE-97C7-41E4-9AC7-00BD267C9BCD}"/>
  <bookViews>
    <workbookView xWindow="-110" yWindow="-110" windowWidth="19420" windowHeight="10420" tabRatio="361" firstSheet="13" activeTab="13" xr2:uid="{00000000-000D-0000-FFFF-FFFF00000000}"/>
  </bookViews>
  <sheets>
    <sheet name="Sheet7" sheetId="26" r:id="rId1"/>
    <sheet name="Sheet1" sheetId="27" r:id="rId2"/>
    <sheet name="Sheet2" sheetId="28" r:id="rId3"/>
    <sheet name="Sheet4" sheetId="30" r:id="rId4"/>
    <sheet name="Sheet3" sheetId="31" r:id="rId5"/>
    <sheet name="Sheet6" sheetId="33" r:id="rId6"/>
    <sheet name="Indicatori prestabil_23_06_2021" sheetId="32" r:id="rId7"/>
    <sheet name="Sheet8" sheetId="34" r:id="rId8"/>
    <sheet name="Sheet9" sheetId="35" r:id="rId9"/>
    <sheet name="Sheet5" sheetId="36" r:id="rId10"/>
    <sheet name="Sheet10" sheetId="37" r:id="rId11"/>
    <sheet name="MASTER CLEAN" sheetId="2" r:id="rId12"/>
    <sheet name="nuts2funding" sheetId="20" r:id="rId13"/>
    <sheet name="type of beneficiary" sheetId="25" r:id="rId14"/>
    <sheet name="nuts2payments" sheetId="24" r:id="rId15"/>
    <sheet name="disbursements by year by ip" sheetId="18" r:id="rId16"/>
    <sheet name="value by status in lei" sheetId="8" r:id="rId17"/>
    <sheet name="Project value final" sheetId="9" r:id="rId18"/>
    <sheet name="project value by year by ip" sheetId="14" r:id="rId19"/>
    <sheet name="project by year by funding" sheetId="16" r:id="rId20"/>
    <sheet name="projects by region" sheetId="5" r:id="rId21"/>
    <sheet name="BACKUP" sheetId="3" r:id="rId22"/>
  </sheets>
  <definedNames>
    <definedName name="_xlnm._FilterDatabase" localSheetId="21" hidden="1">BACKUP!$A$1:$T$1</definedName>
    <definedName name="_xlnm._FilterDatabase" localSheetId="11" hidden="1">'MASTER CLEAN'!$A$1:$AL$681</definedName>
    <definedName name="_xlnm.Print_Area" localSheetId="11">'MASTER CLEAN'!$A$1:$AE$681</definedName>
  </definedNames>
  <calcPr calcId="191028"/>
  <pivotCaches>
    <pivotCache cacheId="0" r:id="rId23"/>
    <pivotCache cacheId="1" r:id="rId24"/>
    <pivotCache cacheId="32" r:id="rId25"/>
    <pivotCache cacheId="3" r:id="rId26"/>
    <pivotCache cacheId="4" r:id="rId27"/>
    <pivotCache cacheId="5" r:id="rId28"/>
    <pivotCache cacheId="6" r:id="rId29"/>
    <pivotCache cacheId="7" r:id="rId30"/>
    <pivotCache cacheId="8" r:id="rId31"/>
    <pivotCache cacheId="9" r:id="rId32"/>
    <pivotCache cacheId="10" r:id="rId3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40" i="35" l="1"/>
  <c r="AD299" i="2" l="1"/>
  <c r="AE299" i="2"/>
  <c r="AA452" i="2"/>
  <c r="AA451" i="2"/>
  <c r="AA309" i="2"/>
  <c r="AA308" i="2"/>
  <c r="AA497" i="2"/>
  <c r="AA496" i="2"/>
  <c r="AA213" i="2"/>
  <c r="AA212" i="2"/>
  <c r="AE314" i="2"/>
  <c r="AD314" i="2"/>
  <c r="Z314" i="2"/>
  <c r="Y314" i="2"/>
  <c r="X314" i="2"/>
  <c r="W314" i="2"/>
  <c r="W310" i="2"/>
  <c r="W299" i="2"/>
  <c r="W224" i="2"/>
  <c r="W219" i="2"/>
  <c r="W214" i="2"/>
  <c r="W59" i="2"/>
  <c r="W43" i="2"/>
  <c r="W38" i="2"/>
  <c r="W35" i="2"/>
  <c r="W32" i="2"/>
  <c r="W21" i="2"/>
  <c r="W11" i="2"/>
  <c r="W6" i="2"/>
  <c r="AE631" i="2"/>
  <c r="AD631" i="2"/>
  <c r="Z631" i="2"/>
  <c r="Y631" i="2"/>
  <c r="X631" i="2"/>
  <c r="W631" i="2"/>
  <c r="AE641" i="2"/>
  <c r="AD641" i="2"/>
  <c r="Z641" i="2"/>
  <c r="Y641" i="2"/>
  <c r="X641" i="2"/>
  <c r="W641" i="2"/>
  <c r="AA630" i="2"/>
  <c r="AA629" i="2"/>
  <c r="AA313" i="2"/>
  <c r="AA312" i="2"/>
  <c r="AA211" i="2"/>
  <c r="T683" i="2"/>
  <c r="AA639" i="2"/>
  <c r="AA42" i="2"/>
  <c r="AA210" i="2"/>
  <c r="W453" i="2"/>
  <c r="W681" i="2"/>
  <c r="AA680" i="2"/>
  <c r="AA679" i="2"/>
  <c r="AA678" i="2"/>
  <c r="AA209" i="2"/>
  <c r="AA574" i="2"/>
  <c r="AA573" i="2"/>
  <c r="AA677" i="2"/>
  <c r="AE688" i="2"/>
  <c r="AD688" i="2"/>
  <c r="AD695" i="2" s="1"/>
  <c r="AE695" i="2" s="1"/>
  <c r="AA688" i="2"/>
  <c r="Z688" i="2"/>
  <c r="Y688" i="2"/>
  <c r="X688" i="2"/>
  <c r="W688" i="2"/>
  <c r="T688" i="2"/>
  <c r="AA592" i="2"/>
  <c r="AA591" i="2"/>
  <c r="T695" i="2"/>
  <c r="AA645" i="2"/>
  <c r="AA644" i="2"/>
  <c r="AA622" i="2"/>
  <c r="AA208" i="2"/>
  <c r="AA298" i="2"/>
  <c r="AA297" i="2"/>
  <c r="AA590" i="2"/>
  <c r="AA676" i="2"/>
  <c r="AA448" i="2"/>
  <c r="AA387" i="2"/>
  <c r="AA372" i="2"/>
  <c r="AA371" i="2"/>
  <c r="AA572" i="2"/>
  <c r="AA528" i="2"/>
  <c r="AA527" i="2"/>
  <c r="AA494" i="2"/>
  <c r="AA447" i="2"/>
  <c r="AA327" i="2"/>
  <c r="AA326" i="2"/>
  <c r="AA295" i="2"/>
  <c r="AA296" i="2"/>
  <c r="AA325" i="2"/>
  <c r="AA294" i="2"/>
  <c r="AA399" i="2"/>
  <c r="AA398" i="2"/>
  <c r="AA571" i="2"/>
  <c r="AA354" i="2"/>
  <c r="AA353" i="2"/>
  <c r="AA207" i="2"/>
  <c r="AA218" i="2"/>
  <c r="AA217" i="2"/>
  <c r="AA569" i="2"/>
  <c r="AA570" i="2"/>
  <c r="AA370" i="2"/>
  <c r="AA289" i="2"/>
  <c r="AA57" i="2"/>
  <c r="AA323" i="2"/>
  <c r="W692" i="2"/>
  <c r="W636" i="2"/>
  <c r="AA619" i="2"/>
  <c r="AA635" i="2"/>
  <c r="AA634" i="2"/>
  <c r="AE636" i="2"/>
  <c r="AD636" i="2"/>
  <c r="Z636" i="2"/>
  <c r="Y636" i="2"/>
  <c r="X636" i="2"/>
  <c r="AA633" i="2"/>
  <c r="AA19" i="2"/>
  <c r="AA20" i="2"/>
  <c r="AA17" i="2"/>
  <c r="W373" i="2"/>
  <c r="AA369" i="2"/>
  <c r="AA640" i="2"/>
  <c r="AA626" i="2"/>
  <c r="AA618" i="2"/>
  <c r="AA480" i="2"/>
  <c r="AA442" i="2"/>
  <c r="AA407" i="2"/>
  <c r="AA406" i="2"/>
  <c r="AA384" i="2"/>
  <c r="AA368" i="2"/>
  <c r="AA347" i="2"/>
  <c r="AA307" i="2"/>
  <c r="AA284" i="2"/>
  <c r="AA223" i="2"/>
  <c r="AA222" i="2"/>
  <c r="AA188" i="2"/>
  <c r="AA56" i="2"/>
  <c r="AA55" i="2"/>
  <c r="AA31" i="2"/>
  <c r="AA30" i="2"/>
  <c r="AA10" i="2"/>
  <c r="AA9" i="2"/>
  <c r="AA479" i="2"/>
  <c r="AA322" i="2"/>
  <c r="AA187" i="2"/>
  <c r="AA186" i="2"/>
  <c r="AA54" i="2"/>
  <c r="AA506" i="2"/>
  <c r="AA441" i="2"/>
  <c r="AA306" i="2"/>
  <c r="AA283" i="2"/>
  <c r="AA282" i="2"/>
  <c r="AA185" i="2"/>
  <c r="AA281" i="2"/>
  <c r="AA617" i="2"/>
  <c r="AA616" i="2"/>
  <c r="AA615" i="2"/>
  <c r="AA478" i="2"/>
  <c r="AA440" i="2"/>
  <c r="AA438" i="2"/>
  <c r="AA439" i="2"/>
  <c r="AA437" i="2"/>
  <c r="AA436" i="2"/>
  <c r="AA435" i="2"/>
  <c r="AA434" i="2"/>
  <c r="AA433" i="2"/>
  <c r="AA346" i="2"/>
  <c r="AA305" i="2"/>
  <c r="AA278" i="2"/>
  <c r="AA279" i="2"/>
  <c r="AA280" i="2"/>
  <c r="AA277" i="2"/>
  <c r="AA184" i="2"/>
  <c r="AA183" i="2"/>
  <c r="AA182" i="2"/>
  <c r="AA180" i="2"/>
  <c r="AA181" i="2"/>
  <c r="AA614" i="2"/>
  <c r="AA393" i="2"/>
  <c r="AA392" i="2"/>
  <c r="AA383" i="2"/>
  <c r="AA345" i="2"/>
  <c r="AA276" i="2"/>
  <c r="AA179" i="2"/>
  <c r="AA53" i="2"/>
  <c r="AA505" i="2"/>
  <c r="AA558" i="2"/>
  <c r="AA382" i="2"/>
  <c r="AA321" i="2"/>
  <c r="AA41" i="2"/>
  <c r="AA43" i="2" s="1"/>
  <c r="AA178" i="2"/>
  <c r="AA669" i="2"/>
  <c r="AA670" i="2"/>
  <c r="AA671" i="2"/>
  <c r="AA672" i="2"/>
  <c r="AA673" i="2"/>
  <c r="AA674" i="2"/>
  <c r="AA675" i="2"/>
  <c r="AA662" i="2"/>
  <c r="AA663" i="2"/>
  <c r="AA664" i="2"/>
  <c r="AA665" i="2"/>
  <c r="AA666" i="2"/>
  <c r="AA667" i="2"/>
  <c r="AA668" i="2"/>
  <c r="AA658" i="2"/>
  <c r="AA659" i="2"/>
  <c r="AA660" i="2"/>
  <c r="AA661" i="2"/>
  <c r="AA656" i="2"/>
  <c r="AA655" i="2"/>
  <c r="AA654" i="2"/>
  <c r="AA653" i="2"/>
  <c r="AA652" i="2"/>
  <c r="AA651" i="2"/>
  <c r="AA650" i="2"/>
  <c r="AA649" i="2"/>
  <c r="AA648" i="2"/>
  <c r="AA638" i="2"/>
  <c r="AA613" i="2"/>
  <c r="AA612" i="2"/>
  <c r="AA611" i="2"/>
  <c r="AA610" i="2"/>
  <c r="AA609" i="2"/>
  <c r="AA608" i="2"/>
  <c r="AA607" i="2"/>
  <c r="AA606" i="2"/>
  <c r="AA605" i="2"/>
  <c r="AA604" i="2"/>
  <c r="AA603" i="2"/>
  <c r="AA597" i="2"/>
  <c r="AA596" i="2"/>
  <c r="AA589" i="2"/>
  <c r="AA588" i="2"/>
  <c r="AA587" i="2"/>
  <c r="AA586" i="2"/>
  <c r="AA585" i="2"/>
  <c r="AA584" i="2"/>
  <c r="AA583" i="2"/>
  <c r="AA582" i="2"/>
  <c r="AA581" i="2"/>
  <c r="AA578" i="2"/>
  <c r="AA579" i="2" s="1"/>
  <c r="AA551" i="2"/>
  <c r="AA550" i="2"/>
  <c r="AA549" i="2"/>
  <c r="AA548" i="2"/>
  <c r="AA547" i="2"/>
  <c r="AA546" i="2"/>
  <c r="AA545" i="2"/>
  <c r="AA544" i="2"/>
  <c r="AA543" i="2"/>
  <c r="AA542" i="2"/>
  <c r="AA541" i="2"/>
  <c r="AA540" i="2"/>
  <c r="AA539" i="2"/>
  <c r="AA536" i="2"/>
  <c r="AA535" i="2"/>
  <c r="AA531" i="2"/>
  <c r="AA532" i="2" s="1"/>
  <c r="AA526" i="2"/>
  <c r="AA525" i="2"/>
  <c r="AA524" i="2"/>
  <c r="AA523" i="2"/>
  <c r="AA522" i="2"/>
  <c r="AA521" i="2"/>
  <c r="AA520" i="2"/>
  <c r="AA519" i="2"/>
  <c r="AA518" i="2"/>
  <c r="AA517" i="2"/>
  <c r="AA516" i="2"/>
  <c r="AA515" i="2"/>
  <c r="AA514" i="2"/>
  <c r="AA503" i="2"/>
  <c r="AA504" i="2"/>
  <c r="AA502" i="2"/>
  <c r="AA501" i="2"/>
  <c r="AA500" i="2"/>
  <c r="AA477" i="2"/>
  <c r="AA476" i="2"/>
  <c r="AA475" i="2"/>
  <c r="AA474" i="2"/>
  <c r="AA473" i="2"/>
  <c r="AA472" i="2"/>
  <c r="AA415" i="2"/>
  <c r="AA90" i="2"/>
  <c r="AA71" i="2"/>
  <c r="AA70" i="2"/>
  <c r="AA557" i="2"/>
  <c r="AA556" i="2"/>
  <c r="AA177" i="2"/>
  <c r="AA344" i="2"/>
  <c r="AA176" i="2"/>
  <c r="AA175" i="2"/>
  <c r="AA555" i="2"/>
  <c r="AA554" i="2"/>
  <c r="AA174" i="2"/>
  <c r="AA381" i="2"/>
  <c r="AA173" i="2"/>
  <c r="AA553" i="2"/>
  <c r="AA552" i="2"/>
  <c r="AA172" i="2"/>
  <c r="AA511" i="2"/>
  <c r="AA512" i="2" s="1"/>
  <c r="AE512" i="2"/>
  <c r="AD512" i="2"/>
  <c r="Z512" i="2"/>
  <c r="Y512" i="2"/>
  <c r="X512" i="2"/>
  <c r="W512" i="2"/>
  <c r="AA380" i="2"/>
  <c r="AA275" i="2"/>
  <c r="AA471" i="2"/>
  <c r="AA470" i="2"/>
  <c r="AA469" i="2"/>
  <c r="AA468" i="2"/>
  <c r="AA467" i="2"/>
  <c r="AA466" i="2"/>
  <c r="AA465" i="2"/>
  <c r="AA464" i="2"/>
  <c r="AA463" i="2"/>
  <c r="AA462" i="2"/>
  <c r="AA461" i="2"/>
  <c r="AA460" i="2"/>
  <c r="AA459" i="2"/>
  <c r="AA458" i="2"/>
  <c r="AA457" i="2"/>
  <c r="AA456" i="2"/>
  <c r="AA432" i="2"/>
  <c r="AA431" i="2"/>
  <c r="AA430" i="2"/>
  <c r="AA429" i="2"/>
  <c r="AA428" i="2"/>
  <c r="AA427" i="2"/>
  <c r="AA426" i="2"/>
  <c r="AA425" i="2"/>
  <c r="AA424" i="2"/>
  <c r="AA423" i="2"/>
  <c r="AA422" i="2"/>
  <c r="AA421" i="2"/>
  <c r="AA420" i="2"/>
  <c r="AA419" i="2"/>
  <c r="AA418" i="2"/>
  <c r="AA417" i="2"/>
  <c r="AA416" i="2"/>
  <c r="AA414" i="2"/>
  <c r="AA413" i="2"/>
  <c r="AA412" i="2"/>
  <c r="AA411" i="2"/>
  <c r="AA410" i="2"/>
  <c r="AA405" i="2"/>
  <c r="AA408" i="2" s="1"/>
  <c r="AA402" i="2"/>
  <c r="AA397" i="2"/>
  <c r="AA400" i="2" s="1"/>
  <c r="AA396" i="2"/>
  <c r="AA391" i="2"/>
  <c r="AA390" i="2"/>
  <c r="AA379" i="2"/>
  <c r="AA378" i="2"/>
  <c r="AA377" i="2"/>
  <c r="AA376" i="2"/>
  <c r="AA375" i="2"/>
  <c r="AA367" i="2"/>
  <c r="AA366" i="2"/>
  <c r="AA365" i="2"/>
  <c r="AA364" i="2"/>
  <c r="AA363" i="2"/>
  <c r="AA362" i="2"/>
  <c r="AA361" i="2"/>
  <c r="AA360" i="2"/>
  <c r="AA359" i="2"/>
  <c r="AA358" i="2"/>
  <c r="AA357" i="2"/>
  <c r="AA343" i="2"/>
  <c r="AA342" i="2"/>
  <c r="AA341" i="2"/>
  <c r="AA340" i="2"/>
  <c r="AA339" i="2"/>
  <c r="AA338" i="2"/>
  <c r="AA337" i="2"/>
  <c r="AA336" i="2"/>
  <c r="AA335" i="2"/>
  <c r="AA334" i="2"/>
  <c r="AA333" i="2"/>
  <c r="AA332" i="2"/>
  <c r="AA331" i="2"/>
  <c r="AA330" i="2"/>
  <c r="AA320" i="2"/>
  <c r="AA319" i="2"/>
  <c r="AA318" i="2"/>
  <c r="AA317" i="2"/>
  <c r="AA316" i="2"/>
  <c r="AA304" i="2"/>
  <c r="AA303" i="2"/>
  <c r="AA302" i="2"/>
  <c r="AA301" i="2"/>
  <c r="AA274" i="2"/>
  <c r="AA273" i="2"/>
  <c r="AA272" i="2"/>
  <c r="AA271" i="2"/>
  <c r="AA270" i="2"/>
  <c r="AA269" i="2"/>
  <c r="AA268" i="2"/>
  <c r="AA267" i="2"/>
  <c r="AA266" i="2"/>
  <c r="AA265" i="2"/>
  <c r="AA264" i="2"/>
  <c r="AA263" i="2"/>
  <c r="AA262" i="2"/>
  <c r="AA261" i="2"/>
  <c r="AA260" i="2"/>
  <c r="AA259" i="2"/>
  <c r="AA258" i="2"/>
  <c r="AA257" i="2"/>
  <c r="AA256" i="2"/>
  <c r="AA255" i="2"/>
  <c r="AA254" i="2"/>
  <c r="AA253" i="2"/>
  <c r="AA252" i="2"/>
  <c r="AA251" i="2"/>
  <c r="AA250" i="2"/>
  <c r="AA249" i="2"/>
  <c r="AA248" i="2"/>
  <c r="AA247" i="2"/>
  <c r="AA246" i="2"/>
  <c r="AA245" i="2"/>
  <c r="AA244" i="2"/>
  <c r="AA243" i="2"/>
  <c r="AA242" i="2"/>
  <c r="AA241" i="2"/>
  <c r="AA240" i="2"/>
  <c r="AA239" i="2"/>
  <c r="AA238" i="2"/>
  <c r="AA237" i="2"/>
  <c r="AA236" i="2"/>
  <c r="AA235" i="2"/>
  <c r="AA234" i="2"/>
  <c r="AA233" i="2"/>
  <c r="AA232" i="2"/>
  <c r="AA231" i="2"/>
  <c r="AA230" i="2"/>
  <c r="AA229" i="2"/>
  <c r="AA228" i="2"/>
  <c r="AA227" i="2"/>
  <c r="AA226" i="2"/>
  <c r="AA221" i="2"/>
  <c r="AA216" i="2"/>
  <c r="AA171" i="2"/>
  <c r="AA170" i="2"/>
  <c r="AA169" i="2"/>
  <c r="AA168" i="2"/>
  <c r="AA167" i="2"/>
  <c r="AA166" i="2"/>
  <c r="AA165" i="2"/>
  <c r="AA164" i="2"/>
  <c r="AA163" i="2"/>
  <c r="AA162" i="2"/>
  <c r="AA161" i="2"/>
  <c r="AA160" i="2"/>
  <c r="AA159" i="2"/>
  <c r="AA158" i="2"/>
  <c r="AA157" i="2"/>
  <c r="AA156" i="2"/>
  <c r="AA155" i="2"/>
  <c r="AA154" i="2"/>
  <c r="AA153" i="2"/>
  <c r="AA152" i="2"/>
  <c r="AA151" i="2"/>
  <c r="AA150" i="2"/>
  <c r="AA149" i="2"/>
  <c r="AA148" i="2"/>
  <c r="AA147" i="2"/>
  <c r="AA146" i="2"/>
  <c r="AA145" i="2"/>
  <c r="AA144" i="2"/>
  <c r="AA143" i="2"/>
  <c r="AA142" i="2"/>
  <c r="AA141" i="2"/>
  <c r="AA140" i="2"/>
  <c r="AA139" i="2"/>
  <c r="AA138" i="2"/>
  <c r="AA137" i="2"/>
  <c r="AA136" i="2"/>
  <c r="AA135" i="2"/>
  <c r="AA134" i="2"/>
  <c r="AA133" i="2"/>
  <c r="AA132" i="2"/>
  <c r="AA131" i="2"/>
  <c r="AA130" i="2"/>
  <c r="AA129" i="2"/>
  <c r="AA128" i="2"/>
  <c r="AA127" i="2"/>
  <c r="AA126" i="2"/>
  <c r="AA125" i="2"/>
  <c r="AA124" i="2"/>
  <c r="AA123" i="2"/>
  <c r="AA122" i="2"/>
  <c r="AA121" i="2"/>
  <c r="AA120" i="2"/>
  <c r="AA119" i="2"/>
  <c r="AA118" i="2"/>
  <c r="AA117" i="2"/>
  <c r="AA116" i="2"/>
  <c r="AA115" i="2"/>
  <c r="AA114" i="2"/>
  <c r="AA113" i="2"/>
  <c r="AA112" i="2"/>
  <c r="AA111" i="2"/>
  <c r="AA110" i="2"/>
  <c r="AA109" i="2"/>
  <c r="AA108" i="2"/>
  <c r="AA107" i="2"/>
  <c r="AA106" i="2"/>
  <c r="AA105" i="2"/>
  <c r="AA104" i="2"/>
  <c r="AA103" i="2"/>
  <c r="AA102" i="2"/>
  <c r="AA101" i="2"/>
  <c r="AA100" i="2"/>
  <c r="AA99" i="2"/>
  <c r="AA98" i="2"/>
  <c r="AA97" i="2"/>
  <c r="AA96" i="2"/>
  <c r="AA95" i="2"/>
  <c r="AA94" i="2"/>
  <c r="AA93" i="2"/>
  <c r="AA92" i="2"/>
  <c r="AA91" i="2"/>
  <c r="AA89" i="2"/>
  <c r="AA88" i="2"/>
  <c r="AA87" i="2"/>
  <c r="AA86" i="2"/>
  <c r="AA85" i="2"/>
  <c r="AA84" i="2"/>
  <c r="AA83" i="2"/>
  <c r="AA82" i="2"/>
  <c r="AA81" i="2"/>
  <c r="AA80" i="2"/>
  <c r="AA79" i="2"/>
  <c r="AA78" i="2"/>
  <c r="AA77" i="2"/>
  <c r="AA76" i="2"/>
  <c r="AA75" i="2"/>
  <c r="AA74" i="2"/>
  <c r="AA73" i="2"/>
  <c r="AA72" i="2"/>
  <c r="AA69" i="2"/>
  <c r="AA68" i="2"/>
  <c r="AA67" i="2"/>
  <c r="AA66" i="2"/>
  <c r="AA65" i="2"/>
  <c r="AA64" i="2"/>
  <c r="AA63" i="2"/>
  <c r="AA62" i="2"/>
  <c r="AA61" i="2"/>
  <c r="AA52" i="2"/>
  <c r="AA51" i="2"/>
  <c r="AA50" i="2"/>
  <c r="AA49" i="2"/>
  <c r="AA48" i="2"/>
  <c r="AA47" i="2"/>
  <c r="AA46" i="2"/>
  <c r="AA45" i="2"/>
  <c r="AA40" i="2"/>
  <c r="AA37" i="2"/>
  <c r="AA38" i="2" s="1"/>
  <c r="AA34" i="2"/>
  <c r="AA35" i="2" s="1"/>
  <c r="AA29" i="2"/>
  <c r="AA28" i="2"/>
  <c r="AA27" i="2"/>
  <c r="AA26" i="2"/>
  <c r="AA25" i="2"/>
  <c r="AA24" i="2"/>
  <c r="AA23" i="2"/>
  <c r="AA16" i="2"/>
  <c r="AA15" i="2"/>
  <c r="AA14" i="2"/>
  <c r="AA13" i="2"/>
  <c r="AA8" i="2"/>
  <c r="AA11" i="2" s="1"/>
  <c r="AA5" i="2"/>
  <c r="AA4" i="2"/>
  <c r="AA3" i="2"/>
  <c r="AA6" i="2" s="1"/>
  <c r="AA657" i="2"/>
  <c r="AE219" i="2"/>
  <c r="AD219" i="2"/>
  <c r="Z219" i="2"/>
  <c r="Y219" i="2"/>
  <c r="X219" i="2"/>
  <c r="AE38" i="2"/>
  <c r="AD38" i="2"/>
  <c r="Z38" i="2"/>
  <c r="Y38" i="2"/>
  <c r="X38" i="2"/>
  <c r="AE394" i="2"/>
  <c r="AD394" i="2"/>
  <c r="AE646" i="2"/>
  <c r="AD646" i="2"/>
  <c r="Z646" i="2"/>
  <c r="Y646" i="2"/>
  <c r="X646" i="2"/>
  <c r="W646" i="2"/>
  <c r="AA643" i="2"/>
  <c r="AE35" i="2"/>
  <c r="AD35" i="2"/>
  <c r="Z35" i="2"/>
  <c r="Y35" i="2"/>
  <c r="X35" i="2"/>
  <c r="AE579" i="2"/>
  <c r="AD579" i="2"/>
  <c r="Z579" i="2"/>
  <c r="Y579" i="2"/>
  <c r="X579" i="2"/>
  <c r="W579" i="2"/>
  <c r="W532" i="2"/>
  <c r="AE532" i="2"/>
  <c r="AD532" i="2"/>
  <c r="Z532" i="2"/>
  <c r="Y532" i="2"/>
  <c r="X532" i="2"/>
  <c r="AE403" i="2"/>
  <c r="AD403" i="2"/>
  <c r="Z403" i="2"/>
  <c r="Y403" i="2"/>
  <c r="X403" i="2"/>
  <c r="W403" i="2"/>
  <c r="AA403" i="2"/>
  <c r="W593" i="2"/>
  <c r="AE11" i="2"/>
  <c r="AD11" i="2"/>
  <c r="Z11" i="2"/>
  <c r="Y11" i="2"/>
  <c r="X11" i="2"/>
  <c r="AE224" i="2"/>
  <c r="AD224" i="2"/>
  <c r="Z224" i="2"/>
  <c r="Y224" i="2"/>
  <c r="X224" i="2"/>
  <c r="X455" i="2"/>
  <c r="W455" i="2"/>
  <c r="W498" i="2" s="1"/>
  <c r="AA455" i="2"/>
  <c r="AE537" i="2"/>
  <c r="AD537" i="2"/>
  <c r="Z537" i="2"/>
  <c r="Y537" i="2"/>
  <c r="X537" i="2"/>
  <c r="W537" i="2"/>
  <c r="Z598" i="2"/>
  <c r="Y598" i="2"/>
  <c r="X598" i="2"/>
  <c r="W598" i="2"/>
  <c r="AD498" i="2"/>
  <c r="AE681" i="2"/>
  <c r="AD681" i="2"/>
  <c r="AE623" i="2"/>
  <c r="AD623" i="2"/>
  <c r="AE601" i="2"/>
  <c r="AD601" i="2"/>
  <c r="AE598" i="2"/>
  <c r="AD598" i="2"/>
  <c r="AE593" i="2"/>
  <c r="AD593" i="2"/>
  <c r="AE576" i="2"/>
  <c r="AD576" i="2"/>
  <c r="AE529" i="2"/>
  <c r="AD529" i="2"/>
  <c r="AE509" i="2"/>
  <c r="AD509" i="2"/>
  <c r="AE498" i="2"/>
  <c r="AE453" i="2"/>
  <c r="AD453" i="2"/>
  <c r="AE408" i="2"/>
  <c r="AD408" i="2"/>
  <c r="AE400" i="2"/>
  <c r="AD400" i="2"/>
  <c r="AE388" i="2"/>
  <c r="AD388" i="2"/>
  <c r="AE373" i="2"/>
  <c r="AD373" i="2"/>
  <c r="AE355" i="2"/>
  <c r="AD355" i="2"/>
  <c r="AE328" i="2"/>
  <c r="AD328" i="2"/>
  <c r="AE310" i="2"/>
  <c r="AD310" i="2"/>
  <c r="AE214" i="2"/>
  <c r="AD214" i="2"/>
  <c r="AE59" i="2"/>
  <c r="AD59" i="2"/>
  <c r="AE43" i="2"/>
  <c r="AD43" i="2"/>
  <c r="AE32" i="2"/>
  <c r="AD32" i="2"/>
  <c r="AE21" i="2"/>
  <c r="AD21" i="2"/>
  <c r="AE6" i="2"/>
  <c r="AD6" i="2"/>
  <c r="AE687" i="2"/>
  <c r="AD687" i="2"/>
  <c r="Y687" i="2"/>
  <c r="X687" i="2"/>
  <c r="W687" i="2"/>
  <c r="T687" i="2"/>
  <c r="AE686" i="2"/>
  <c r="AD686" i="2"/>
  <c r="AA693" i="2" s="1"/>
  <c r="AB693" i="2" s="1"/>
  <c r="Z686" i="2"/>
  <c r="Y686" i="2"/>
  <c r="X686" i="2"/>
  <c r="T686" i="2"/>
  <c r="T694" i="2"/>
  <c r="T693" i="2"/>
  <c r="X498" i="2"/>
  <c r="X453" i="2"/>
  <c r="X408" i="2"/>
  <c r="X394" i="2"/>
  <c r="X400" i="2"/>
  <c r="X388" i="2"/>
  <c r="X373" i="2"/>
  <c r="X355" i="2"/>
  <c r="X328" i="2"/>
  <c r="X310" i="2"/>
  <c r="X299" i="2"/>
  <c r="X214" i="2"/>
  <c r="X59" i="2"/>
  <c r="X43" i="2"/>
  <c r="X32" i="2"/>
  <c r="X21" i="2"/>
  <c r="X6" i="2"/>
  <c r="X681" i="2"/>
  <c r="X623" i="2"/>
  <c r="X601" i="2"/>
  <c r="X593" i="2"/>
  <c r="X576" i="2"/>
  <c r="X529" i="2"/>
  <c r="X509" i="2"/>
  <c r="W576" i="2"/>
  <c r="W529" i="2"/>
  <c r="W355" i="2"/>
  <c r="W388" i="2"/>
  <c r="Y328" i="2"/>
  <c r="W328" i="2"/>
  <c r="Z299" i="2"/>
  <c r="Y299" i="2"/>
  <c r="Z214" i="2"/>
  <c r="Y214" i="2"/>
  <c r="Z43" i="2"/>
  <c r="Y43" i="2"/>
  <c r="Z6" i="2"/>
  <c r="Y6" i="2"/>
  <c r="Z681" i="2"/>
  <c r="Y681" i="2"/>
  <c r="AA625" i="2"/>
  <c r="Z623" i="2"/>
  <c r="Y623" i="2"/>
  <c r="W623" i="2"/>
  <c r="Z601" i="2"/>
  <c r="Y601" i="2"/>
  <c r="W601" i="2"/>
  <c r="AA600" i="2"/>
  <c r="AA601" i="2" s="1"/>
  <c r="AA595" i="2"/>
  <c r="AA598" i="2" s="1"/>
  <c r="Z593" i="2"/>
  <c r="Y593" i="2"/>
  <c r="Z576" i="2"/>
  <c r="Y576" i="2"/>
  <c r="AA534" i="2"/>
  <c r="AA537" i="2" s="1"/>
  <c r="Z529" i="2"/>
  <c r="Y529" i="2"/>
  <c r="Z509" i="2"/>
  <c r="Y509" i="2"/>
  <c r="W509" i="2"/>
  <c r="Z498" i="2"/>
  <c r="Y498" i="2"/>
  <c r="Z453" i="2"/>
  <c r="Y453" i="2"/>
  <c r="Z408" i="2"/>
  <c r="Y408" i="2"/>
  <c r="W408" i="2"/>
  <c r="Z400" i="2"/>
  <c r="Y400" i="2"/>
  <c r="W400" i="2"/>
  <c r="Z394" i="2"/>
  <c r="Y394" i="2"/>
  <c r="W394" i="2"/>
  <c r="Z388" i="2"/>
  <c r="Y388" i="2"/>
  <c r="Z373" i="2"/>
  <c r="Y373" i="2"/>
  <c r="Z355" i="2"/>
  <c r="Y355" i="2"/>
  <c r="Z328" i="2"/>
  <c r="Z310" i="2"/>
  <c r="Y310" i="2"/>
  <c r="Z59" i="2"/>
  <c r="Y59" i="2"/>
  <c r="Z32" i="2"/>
  <c r="Y32" i="2"/>
  <c r="Z21" i="2"/>
  <c r="Y21" i="2"/>
  <c r="T692" i="2"/>
  <c r="Z687" i="2"/>
  <c r="C131" i="31"/>
  <c r="C13" i="31"/>
  <c r="AA695" i="2" l="1"/>
  <c r="AB695" i="2" s="1"/>
  <c r="AA646" i="2"/>
  <c r="AA631" i="2"/>
  <c r="AA224" i="2"/>
  <c r="AA219" i="2"/>
  <c r="AA21" i="2"/>
  <c r="AA373" i="2"/>
  <c r="AA453" i="2"/>
  <c r="AA681" i="2"/>
  <c r="AA310" i="2"/>
  <c r="AA636" i="2"/>
  <c r="AA314" i="2"/>
  <c r="AD693" i="2"/>
  <c r="AE693" i="2" s="1"/>
  <c r="X695" i="2"/>
  <c r="Y695" i="2" s="1"/>
  <c r="X694" i="2"/>
  <c r="Y694" i="2" s="1"/>
  <c r="AA388" i="2"/>
  <c r="AA529" i="2"/>
  <c r="AA641" i="2"/>
  <c r="AA686" i="2"/>
  <c r="AA32" i="2"/>
  <c r="AA59" i="2"/>
  <c r="AA299" i="2"/>
  <c r="AA328" i="2"/>
  <c r="AA355" i="2"/>
  <c r="AA394" i="2"/>
  <c r="AA687" i="2"/>
  <c r="AA623" i="2"/>
  <c r="AD683" i="2"/>
  <c r="AA498" i="2"/>
  <c r="X683" i="2"/>
  <c r="Z683" i="2"/>
  <c r="W683" i="2"/>
  <c r="AE683" i="2"/>
  <c r="AA593" i="2"/>
  <c r="AA576" i="2"/>
  <c r="AA214" i="2"/>
  <c r="Y683" i="2"/>
  <c r="AD694" i="2"/>
  <c r="AE694" i="2" s="1"/>
  <c r="AA509" i="2"/>
  <c r="AA694" i="2"/>
  <c r="AB694" i="2" s="1"/>
  <c r="W686" i="2"/>
  <c r="X693" i="2" s="1"/>
  <c r="Y693" i="2" s="1"/>
  <c r="AD692" i="2" l="1"/>
  <c r="AE692" i="2" s="1"/>
  <c r="AA683" i="2"/>
  <c r="X692" i="2"/>
  <c r="Y692" i="2" s="1"/>
  <c r="AA692" i="2"/>
  <c r="AB692" i="2" s="1"/>
</calcChain>
</file>

<file path=xl/sharedStrings.xml><?xml version="1.0" encoding="utf-8"?>
<sst xmlns="http://schemas.openxmlformats.org/spreadsheetml/2006/main" count="13913" uniqueCount="2428">
  <si>
    <t>Priority Axis</t>
  </si>
  <si>
    <t>AP 2</t>
  </si>
  <si>
    <t>Row Labels</t>
  </si>
  <si>
    <t>ESIF Disbursements</t>
  </si>
  <si>
    <t>Privat</t>
  </si>
  <si>
    <t>Public</t>
  </si>
  <si>
    <t>Grand Total</t>
  </si>
  <si>
    <t>Nr. crt.</t>
  </si>
  <si>
    <t>Investment Priority</t>
  </si>
  <si>
    <t>Action</t>
  </si>
  <si>
    <t>My SMIS code</t>
  </si>
  <si>
    <t>Name of project</t>
  </si>
  <si>
    <t>Name of beneficiary</t>
  </si>
  <si>
    <t>Summary of project</t>
  </si>
  <si>
    <t>Project Starting Month</t>
  </si>
  <si>
    <t>Project Starting Date</t>
  </si>
  <si>
    <t>Project Starting Year</t>
  </si>
  <si>
    <t>Project End Month</t>
  </si>
  <si>
    <t>Project End Date</t>
  </si>
  <si>
    <t>Project End Year</t>
  </si>
  <si>
    <t>EU Co-financing rate</t>
  </si>
  <si>
    <t>Region</t>
  </si>
  <si>
    <t>Region1</t>
  </si>
  <si>
    <t>Region2</t>
  </si>
  <si>
    <t>Region3</t>
  </si>
  <si>
    <t>City/Town/Commune</t>
  </si>
  <si>
    <t>Type of beneficiary</t>
  </si>
  <si>
    <t>Category of Intervention</t>
  </si>
  <si>
    <t>EU Funding</t>
  </si>
  <si>
    <t>Funding from National Budget</t>
  </si>
  <si>
    <t>Beneficiary contribution</t>
  </si>
  <si>
    <t>Uneligible expenses</t>
  </si>
  <si>
    <t>Project total value</t>
  </si>
  <si>
    <t>Status of project
(under implementation/ canceled/ completed)</t>
  </si>
  <si>
    <t>Amendment</t>
  </si>
  <si>
    <t>Payments from EU</t>
  </si>
  <si>
    <t>Payments from national budget</t>
  </si>
  <si>
    <t>someprojectcode</t>
  </si>
  <si>
    <t>random</t>
  </si>
  <si>
    <t>Axis</t>
  </si>
  <si>
    <t>JUDEŢUL ALBA</t>
  </si>
  <si>
    <t>AP 1</t>
  </si>
  <si>
    <t>P1.1</t>
  </si>
  <si>
    <t>OS1.1 -Secţiunea A</t>
  </si>
  <si>
    <t>CONSTRUIRE SUPREMIA INOVATION CENTER</t>
  </si>
  <si>
    <t>SUPREMIA GRUP SRL</t>
  </si>
  <si>
    <t xml:space="preserve">Obiectivul proiectului: Creșterea capacității de cercetare-dezvoltare in domeniile alimentar si sigurantei alimentare al companiei Supremia Grup insotita de transferul rezultatelor cercetarii asupra mediului de afaceri  specific domeniului cat si al consumatorilor de la nivelul județului Alba, national si international, prin înființarea SUPREMIA INOVATION CENTER - S.I.C. menit să asigure cresterea competitivitatii si notorietatii la nivel national si international al companiei Supremia Grup,creşterea calităţii şi performanţei științifice în aceste domenii , intensificarea colaborarii pe baza de parteneriate pe linia activitatilor de CDI pe plan national si  international,   atragerea de cercetatori, dezvoltarea stocului mondial de cunoaștere  si nu in ultimul rand al calitatii vietii . </t>
  </si>
  <si>
    <t>9</t>
  </si>
  <si>
    <t>Centru</t>
  </si>
  <si>
    <t>Alba Iulia</t>
  </si>
  <si>
    <t>059</t>
  </si>
  <si>
    <t>Reziliat</t>
  </si>
  <si>
    <t>POC/65/1/1</t>
  </si>
  <si>
    <t>Axa 1</t>
  </si>
  <si>
    <t xml:space="preserve"> P2.2</t>
  </si>
  <si>
    <t>A2.2.1</t>
  </si>
  <si>
    <t>iCLOUDSOLUTIONS</t>
  </si>
  <si>
    <t>CLOUD SOFT SRL</t>
  </si>
  <si>
    <t>8</t>
  </si>
  <si>
    <t xml:space="preserve"> Alba</t>
  </si>
  <si>
    <t>066</t>
  </si>
  <si>
    <t>Finalizat</t>
  </si>
  <si>
    <t>POC/46/2/2</t>
  </si>
  <si>
    <t>Axa 2</t>
  </si>
  <si>
    <t>A2.1.1 - NGA</t>
  </si>
  <si>
    <t>Imbunatatirea infrastructurii in banda larga si a accesului la internet in judetul Alba</t>
  </si>
  <si>
    <t>Cloudsys Telecom SRL</t>
  </si>
  <si>
    <t>Obiectivul principal al proiectului este dezvoltarea infrastructurii de internet in banda larga, in zonele albe NGA din judetul Alba, cu o larga raspandire a nodurilor de comunicatii si partea de transmisie a datelor (backbone si blackhaul), cat mai aproape de utilizatorul final si cu niveluri adecvate de simetrie si de interactivitate, pentru a garanta transmitere mai buna de informatii in ambele sensuri.</t>
  </si>
  <si>
    <t>6</t>
  </si>
  <si>
    <t xml:space="preserve">Almasu Mare; Ormenis; Tauni; Poiana Aiudului; Cicau; Craciunelu de Sus; Asinip; Poiana Galdei; Silea; Medves; Sanbelnic; Spalnaca; Ohaba; Lopadea Veche; Gabud; Ciugudu de Sus; Blandiana; Valea Vintului; Heria; Silivas; Cetea; Galda de Sus; Secasel; Posaga de Sus; Salistea; Tau; Tartaria; Captalan; Sibot; Loman; Balomiru de Camp; Benic; Tarsa; Cergau Mic; Reciu; Salistea Deal; Lupu; Sagagea; Saracsau; Stana de Mures; Vama Seaca; Mereteu; Copand; Valisoara; Dumbrava; Valea Goblii; Barlesti; </t>
  </si>
  <si>
    <t>046</t>
  </si>
  <si>
    <t>In implementare</t>
  </si>
  <si>
    <t>POC/366/2/1</t>
  </si>
  <si>
    <t>TOTAL ALBA</t>
  </si>
  <si>
    <t>JUDEŢUL ARAD</t>
  </si>
  <si>
    <t>OS1.2-Secţiunea E</t>
  </si>
  <si>
    <t>Noi nano-arhitecturi de inspiratie biologica de tip celular - pentru circuite integrate</t>
  </si>
  <si>
    <t xml:space="preserve">UNIVERSITATEA „AUREL VLAICU” DIN ARAD </t>
  </si>
  <si>
    <t>Obiectivul principal al proiectului este de a înțelege funcționarea exactă a anumitor structuri biologice/neuronale.</t>
  </si>
  <si>
    <t>Vest</t>
  </si>
  <si>
    <t>Arad</t>
  </si>
  <si>
    <t>060</t>
  </si>
  <si>
    <t>AA3</t>
  </si>
  <si>
    <t>POC/61/1/1</t>
  </si>
  <si>
    <t>Realizarea infrastructurii de broadband Ă®n zonele albe NGA din judeČ›ul Arad</t>
  </si>
  <si>
    <t>INVITE SYSTEMS SRL</t>
  </si>
  <si>
    <t>Obiectivul principal al proiectului este dezvoltarea infrastructurii de internet in banda larga, in zonele albe NGA din judetul Arad, cu o larga raspândire a nodurilor de comunicaþii si partea de transmisie a datelor (backbone si blackhaul), cât mai aproape de utilizatorul final si cu niveluri adecvate de simetrie si de interactivitate, pentru a garanta transmitere mai buna de informaþii în ambele sensuri.</t>
  </si>
  <si>
    <t>1</t>
  </si>
  <si>
    <t xml:space="preserve">Archis; sat Groseni; sat Barzesti; Beliu; sat Secaci; sat Benesti; sat Bochia; Brazii; sat Secas; Buteni; sat Cuied; Craiva; sat Susag; sat Maraus; sat Siad; sat Stoinesti; sat Coroi; sat Rogoz de Beliu; sat Ciuntesti; Graniceri; sat Siclau; Halmagel; sat Sarbi; sat Tohesti; Hasmas; sat Botfei; sat Urvisu de Beliu; sat Clit; Ignesti; sat Minead; Plescuta; sat Aciuta; sat Gura Vaii; Seleus; sat Moroda; sat Iermata; Taut; Varadia de Mures; </t>
  </si>
  <si>
    <t>P1.2</t>
  </si>
  <si>
    <t>OS1.3-Secţiunea C-ap.2</t>
  </si>
  <si>
    <t>Cuantificarea eficienta a riscului cardiovascular la pacientii hipertensivi din populatia activa cu implementarea de parametri ecocardiografici, biologici si genetici si crearea unui nou software medical de estimare a riscului cardiovascular</t>
  </si>
  <si>
    <t>CENTRUL MEDICAL SF. LUCA AL CRIMEEI SRL</t>
  </si>
  <si>
    <t>Obiectivul general al proiectului îl reprezinta dezvoltarea activitaþii de cercetare-dezvoltare în cadrul societaþii DR. POPA PRAXIS (startup) prin valorificarea rezultatelor cercetarii realizate de directorul de proiect, dr. Popa Calin, în teza sa de doctorat Implicaþiile genetice ale aterosclerozei si hipertensiunii arteriale la pacientul de vârsta mijlocie si pacientul vârstnic”, ca baza de pornire pentru crearea unui software medical pentru cuantificarea eficienta a riscului cardiovascular.</t>
  </si>
  <si>
    <t>061</t>
  </si>
  <si>
    <t>POC/62/1/3</t>
  </si>
  <si>
    <t>269/22.06.2020</t>
  </si>
  <si>
    <t>TOTAL ARAD</t>
  </si>
  <si>
    <t>JUDEŢUL ARGES</t>
  </si>
  <si>
    <t>CRESTEREA COMPETITIVITATII SC PRODINF SOFTWARE SRL PRIN DEZVOLTAREA UNEI SOLUTII TIC</t>
  </si>
  <si>
    <t>PRODINF SOFTWARE SRL</t>
  </si>
  <si>
    <t>„CRESTEREA COMPETITIVITATII SC PRODINF SOFTWARE SRL PRIN DEZVOLTAREA UNEI SOLUTII TIC”</t>
  </si>
  <si>
    <t>2</t>
  </si>
  <si>
    <t>Sud Muntenia</t>
  </si>
  <si>
    <t>Pitesti</t>
  </si>
  <si>
    <t>AA2</t>
  </si>
  <si>
    <t>TRAVEL 365</t>
  </si>
  <si>
    <t>INDUSTRIAL MB PLUS SRL</t>
  </si>
  <si>
    <t>Obiectivul general al proiectului este reprezentat de dezvoltarea activitatii firmei INDUSTRIAL MB PLUS SRL, prin dezvoltarea unei platforme integrate pentru crearea unei pagini de internet de baza, cu continut complet pentru agentii de turism (solutii complete de tip cloud pentru agentiile de turism integrate in sistem).</t>
  </si>
  <si>
    <t>10</t>
  </si>
  <si>
    <t>4</t>
  </si>
  <si>
    <t>CRESTEREA COMPETITIVITATII SOCIETATII ENJOY SMART SOLUTIONS SRL PRIN DEZVOLTAREA UNEI PLATFORME INFORMATICE INOVATIVE IN DOMENIUL SANATATII</t>
  </si>
  <si>
    <t>ENJOY SMART SOLUTIONS SRL</t>
  </si>
  <si>
    <t>12</t>
  </si>
  <si>
    <t>AA1</t>
  </si>
  <si>
    <t>DEZVOLTAREA UNEI PLATFORME E-COMMERCE INOVATIVE IN CADRUL BUSINESS SENSE PARTNERS S.R.L.</t>
  </si>
  <si>
    <t>BUSINESS SENSE PARTNERS SRL</t>
  </si>
  <si>
    <t>Dezvoltarea infrastructurii de comunicatii in banda larga de mare viteza in judetul Arges</t>
  </si>
  <si>
    <t>INVOKER TRANS IT SRL</t>
  </si>
  <si>
    <t>Obiectivul principal al proiectului este dezvoltarea infrastructurii de comunicatii in banda larga de mare viteza in localitatile albe din punct de vedere al conexiunii NGA din judetul Arges, cu o larga raspandire a nodurilor de comunicatii si partea de transmisie a datelor (backbone si blackhaul), cat mai aproape de utilizatorul final si cu niveluri adecvate de simetrie si de interactivitate, pentru a garanta transmitere mai buna de informatii in ambele sensuri.</t>
  </si>
  <si>
    <t>3</t>
  </si>
  <si>
    <t>Zgripcesti; Negresti; Lentea; Cotmeana; Luminile; Lintesti; Cersani; Tutulesti; Odaeni; Gliganu de Sus; Gliganu de Jos; Dobresti; Furesti; Mosteni-Greci; Ursoaia; Doblea; Alunisu; Izvoru de Sus; Fata; Dincani; Buretesti; Rijletu-Govora; Purcareni; Popesti;  Palanga; Satu Nou; Chiritesti; Baranesti; Miercani; Salistea; Gorani; Mirghia de Sus; Dealu Bradului Popesti; Cocu; Rachitele de Sus; Bacesti; Badesti; Moara Mocanului;</t>
  </si>
  <si>
    <t>1.2.1</t>
  </si>
  <si>
    <t xml:space="preserve"> Proiect Tehnologic Inovativ - LDR</t>
  </si>
  <si>
    <t>Dezvoltarea componentelor si sistemelor complexe ale subansamblelor de tip SKID in vederea cresterii competitivitatii societatii UZUC SA</t>
  </si>
  <si>
    <t>UZUC SA</t>
  </si>
  <si>
    <t>Obiectivul general al UZUC SA este cresterea competitivitatii societatii pe piata, prin cercetare-dezvoltare, in vederea obtinerii de produse inovative, care sa creeze plus valoare fata de concurenti.</t>
  </si>
  <si>
    <t>064</t>
  </si>
  <si>
    <t>POC/163/1/3/</t>
  </si>
  <si>
    <t>294/30.06.2020</t>
  </si>
  <si>
    <t>Laborator pentru Electrochimie şi Ingineria Suprafeţei bazată pe tehnici cu plasmă de electroliză</t>
  </si>
  <si>
    <t>ELSSA LABORATORY SRL</t>
  </si>
  <si>
    <t>Obiectivul proiectului este dezvoltarea de aplicaþii industriale ale tehnicilor de ingineria suprafeþei bazate pe tratamente cu plasma electrolitica. Obiectivul proiectului se va atinge prin dezvoltarea unui Laborator pentru Electrochimie si Ingineria Suprafetei ELIS cu doua componente: - Instalatie pilot „ELSSALAB” cu facilitaþi pentru tratamente complexe în plasma de electroliza ; - Sistem Informational SIELIS, care are doua functii: a) stabileste si controleaza fluxul de informaþii între ELSA Laboratory SRL si beneficiarii identificati</t>
  </si>
  <si>
    <t>7</t>
  </si>
  <si>
    <t>302/01.07.2020</t>
  </si>
  <si>
    <t>OS1.1-Secţiunea F - ap.2</t>
  </si>
  <si>
    <t>ALFRED – Etapa 1, infrastructură de cercetare suport: ATHENA (instalaţie de tip piscină pentru experimente şi teste termohidraulice) şi ChemLab (laborator pentru chimia plumbului).</t>
  </si>
  <si>
    <t>REGIA AUTONOMĂ TEHNOLOGII PENTRU ENERGIA NUCLEARĂ - RATEN</t>
  </si>
  <si>
    <t>Obiectivul general al proiectului este sa întareasca capacitatea stiinþifica, tehnica si de inovare în domeniul de specializare inteligenta “Energie, mediu si schimbari climatice” în vederea consolidarii performanþelor cercetarii nucleare din România, prin realizarea infrastructurii experimentale dedicata dezvoltarii tehnologiei reactorilor rapizi raciþi cu plumb (instalaþia experimentala ATHENA si laboratorul pentru chimia plumbului ChemLab).</t>
  </si>
  <si>
    <t>Mioveni</t>
  </si>
  <si>
    <t>058</t>
  </si>
  <si>
    <t>POC/448/1/1</t>
  </si>
  <si>
    <t>306/06.07.2020</t>
  </si>
  <si>
    <t>TOTAL ARGES</t>
  </si>
  <si>
    <t>JUDEŢUL BIHOR</t>
  </si>
  <si>
    <t>OS1.3-Secţiunea C</t>
  </si>
  <si>
    <t>Infecţia de origine odontogenă la pacientul cu diabet zaharat tip II, o abordare terapeutică eficientă</t>
  </si>
  <si>
    <t>MAXILOMED SRL (fosta JUNCAR MED SRL)</t>
  </si>
  <si>
    <t>Obiectivul general al proiectului propus spre finantare consta in cresterea competitivitatii si a performantei societatii prin inovare, mai precis, dezvoltarea de servicii si tratamente care să aduca plusvaloare societatii: servicii inovative prin care sunt tratate leziunile cronice de la nivelul oaselor maxilare cu punct de plecare odontogen la pacientul cu diabet zaharat tip II.</t>
  </si>
  <si>
    <t>Nord Vest</t>
  </si>
  <si>
    <t>Oradea</t>
  </si>
  <si>
    <t>POC/63/1/3</t>
  </si>
  <si>
    <t>Cercetarea si realizarea unui colorant lichid pentru implanturile dentare din zirconiu la CHROMA DENTARE S.R.L.</t>
  </si>
  <si>
    <t>CHROMA DENTARE SRL</t>
  </si>
  <si>
    <t>Obiectivul general al proiectului este reprezentat de cercetarea si obtinerea unui lichid colorant inovativ pentru coroanele si puntile dentare
realizate din oxidul de zirconiu.</t>
  </si>
  <si>
    <t>Standardizarea diagnosticului și tratamentului hepatopatiilor cronice în stadiu avansat ținând cont de influența stresului oxidativ în evoluția, prognosticul și răspunsul la tratamentul etiopatogenic</t>
  </si>
  <si>
    <t>ENDODIGEST SRL</t>
  </si>
  <si>
    <t xml:space="preserve">Obiectivul principal al proiectului este de a aduce îmbunătăţiri tratamentului afecțiunilor hepatopatiilor cronice virale, prin abordarea unei proceduri de diagnostic și tratament îmbunătățite, pornind de la concluziile tezei de doctorat, stresul oxidativ, care să ducă la rezultate crescute ale numărului pacienților vindecați prin creșterea răspunsului acestora la tratament. </t>
  </si>
  <si>
    <t>Realizare software inovativ– E.U. ACCOUNTING HARMONIZATION</t>
  </si>
  <si>
    <t>SOFTSTUDIO SOLUTIONS SRL</t>
  </si>
  <si>
    <t>Obiectivul general al proiectului propus spre finantare consta in cresterea competitivitatii si a performantei societatii prin cercetare si inovare, mai precis, dezvoltarea  si transpunerea in functionalitate a unui instrument pentru dezvoltarea software pentru colectarea si centralizarea datelor din gestiunea entitatilor economice, atat cele situate in Romania cat si cele situate in alte tari ale Uniunii Europene care planifica sa adopte Standardele International de Contabilitate, si transpunerea informatiilor direct in contabilitate, in situatii centralizate pe nivel de firme sau grup de firme.</t>
  </si>
  <si>
    <t>Cercetarea-dezvoltarea si lansarea in productie a dispozitivului modular DMT</t>
  </si>
  <si>
    <t>TRANSILVANIA ADVISORS SRL</t>
  </si>
  <si>
    <t>Obiectivul general al proiectului este stimularea cercetarii si inovarii in intreprindere prin cercetarea unui produs nou, inovativ, dezvoltarea prototipului si lansarea acestuia in productie in scopul comercializarii. Noul dispozitiv DMT, va fi un dispozitiv modular utilizat in cadrul centrelor de prelucrare a pieselor prismatice.</t>
  </si>
  <si>
    <t>INOVARE PRIN INTEGRAREA SOLUȚIILOR TIC PENTRU CREȘTEREA COMPETITIVITĂȚII ECONOMICE A SECTOARELOR TIC, INDUSTRIILOR CREATIVE ȘI TURISMULUI PRIN INTERMEDIUL PLATFORMEI INFORMATICE</t>
  </si>
  <si>
    <t>GRAFOR DESIGN SRL</t>
  </si>
  <si>
    <t xml:space="preserve">Dezvoltarea unui centru de cercetare-dezvoltare în oncologie în cadrul societăţii Pelican Impex SRL </t>
  </si>
  <si>
    <t>PELICAN IMPEX SRL</t>
  </si>
  <si>
    <t>Obiectivul general al proiectului este cresterea capacitatii de cercetare – dezvoltare a SC PELICAN IMPEX SRL in domeniul sanatatii ca domeniu prioritar de interes naţional. Acest deziderat poate fi atins prin infiintarea si dezvoltarea a unui centru de cercetare in oncologie.</t>
  </si>
  <si>
    <t>5</t>
  </si>
  <si>
    <t>11</t>
  </si>
  <si>
    <t>Finalizat 
(ajuns la teremen; fara nota de finalizare)</t>
  </si>
  <si>
    <t>Realizarea infrastructurii de broadband Ă®n zonele albe NGA din judeČ›ul Bihor</t>
  </si>
  <si>
    <t>Obiectivul principal al proiectului este dezvoltarea infrastructurii de internet in banda larga, in zonele albe NGA din judetul Bihor, cu o larga raspândire a nodurilor de comunicaþii si partea de transmisie a datelor (backbone si blackhaul), cât mai aproape de utilizatorul final si cu niveluri adecvate de simetrie si de interactivitate, pentru a garanta transmitere mai buna de informaþii în ambele sensuri.</t>
  </si>
  <si>
    <t>Astileu; sat Calatea; Bratca; sat Damis; Buduslau; sat Albis; Saniob; sat Ciuhoi; Salacea; sat Otomani; Salard; sat Hodos; Tarcea; sat Galospetreu; Simian; sat Silindru</t>
  </si>
  <si>
    <t>Sistem inovativ de stocare a energiei pentru aplicatii hibride si electrice in industria aeronautica si automobilistica</t>
  </si>
  <si>
    <t>ATNOM SRL</t>
  </si>
  <si>
    <t>Obiectivul general al proiectului consta in inovare bazata pe cercetare-dezvoltare prin înfiintarea unei unitati noi, în vederea introducerii în productie a rezultatelor obþinute din cercetare-dezvoltare, si anume, se vor obtine 4 produse noi, inovatoare pentru industria aeronautica si auto ( - Acumulator modular pentru piata automotive;  - Acumultor pentru avion hibrid; - Acumulator pentru elicopter hibrid;  - Sistem de management al acumulatorilor).</t>
  </si>
  <si>
    <t>284/25.06.2020</t>
  </si>
  <si>
    <t>TOTAL BIHOR</t>
  </si>
  <si>
    <t>JUDEŢUL BISTRITA NASAUD</t>
  </si>
  <si>
    <t>Investitii in infrastructura broadband in judetul Bistrita Nasaud</t>
  </si>
  <si>
    <t>NETWORK INNOVATION FUTURE  SRL</t>
  </si>
  <si>
    <t>Obiectivul principal al proiectului este "Investitii in infrastructura broadband in judetul Bistrita Nasaud", cu o larga raspandire a nodurilor de comunicatii si partea de transmisie a datelor (backbone si blackhaul), cat mai aproape de utilizatorul final si cu niveluri adecvate de simetrie si de interactivitate, pentru a garanta transmitere mai buna de informatii in ambele sensuri.</t>
  </si>
  <si>
    <t>Silivasu de Campie; Viile Tecii; Ocnita;  Urmenis;  Bichigiu;  Dipsa; Pinticu;  Tagu; Galatii Bistritei; Archiud; Herina; Orosfaia; Blajenii de Sus; Sopteriu; Blajenii de Jos; Budestifana; Te, Tagsoru; Caila; Tonciu; Delureni; Albestii Bistritei; Comlod; Ghemes;</t>
  </si>
  <si>
    <t>TOTAL BISTRITA NASAUD</t>
  </si>
  <si>
    <t>JUDEŢUL BOTOSANI</t>
  </si>
  <si>
    <t>Creare infrastructura in banda larga si acces la internet in judetul Botosani</t>
  </si>
  <si>
    <t>TELEKOM GROUP TECHNOLOGY SRL</t>
  </si>
  <si>
    <t>Obiectivul general al proiectului este reprezentat de atingerea unui nivelului tehnic de dotare al firmei prin achiziþionarea de active corporale si necorporale, destinate sa dezvolte si sa diversifice activitatea curenta a societaþii, prin dotarea astfel a companiei cu tehnologie avansata si eficienta în scopul dezvoltarii de reþele avansate de comunicaþii electronice în judetul Botosani.</t>
  </si>
  <si>
    <t>Nord Est</t>
  </si>
  <si>
    <t>Adaseni; Zoitani; Avrameni; Ichimeni; Aurel Vlaicu; Dimitrie Cantemir; Panaitoaia; Timus; Blandesti; Soldanesti; Cotusca; Cotu Miculiniti; Ghireni; Avram Iancu; Crasnaleuca; Gorbanesti; Batranesti; George Cosbuc; Siliscani; Socrujeni; Vanatori; Hanesti; Borolea; Moara Jorii; Slobozia Hanesti; Manoleasa; Flondora; Iorga ; Manoleasa Prut; Sadoveni; Zahoreni; Liveni; Loturi; Mihalaseni; Caraiman; Nastase; Negresti; Paun; Sarata; Slobozia Siliscani; Mileanca; Codreni; Mitoc; Horia; Ripiceni; Radauti Prut; Miorcani; Unteni; Burla; Burlesti; Soroceni; Viisoara; Cuza Voda Viisoara Mica:</t>
  </si>
  <si>
    <t>TOTAL BOTOSANI</t>
  </si>
  <si>
    <t>JUDEŢUL BRAILA</t>
  </si>
  <si>
    <t>YUPP MEDIA – PLATFORMA ELASTICA E-COMMERCE DE PERSONALIZARE PUBLICITARA</t>
  </si>
  <si>
    <t>YUPP MEDIA SRL</t>
  </si>
  <si>
    <t>Sud Est</t>
  </si>
  <si>
    <t>Braila</t>
  </si>
  <si>
    <t>Cresterea competitivitatii IMM-urilor prin implementarea unei solutii digitale inovative pentru un management performant al proiectelor cu finantare nerambursabila</t>
  </si>
  <si>
    <t>LOGIC ECOMSOL SRL</t>
  </si>
  <si>
    <t>A2.2.1 ap.2</t>
  </si>
  <si>
    <t>Inteligenta artificiala si realitate virtuala intr-o platforma inovativa de comert electronic</t>
  </si>
  <si>
    <t>HUNDRED PERCENT SRL</t>
  </si>
  <si>
    <t>Obiectivul general al proiectului consta in contributia la cresterea gradului de utilizare, a calitatii si a nivelului de acces ale intreprinderilor mici si mijlocii la tehnologia informatiei si comunicatiilor, prin realizarea, in decurs de 36 de luni, in parteneriat cu SC ALTFACTOR SRL, a unei solutii digitale inovative LUNA care sa asigure un management performant si eficient al magazinelor online, dar si un grad ridicat de interactivitate si comunicare a magazinelor online cu utilizatorii lor.</t>
  </si>
  <si>
    <t>Braila; Galati</t>
  </si>
  <si>
    <t>privat</t>
  </si>
  <si>
    <t>POC/524/2/2</t>
  </si>
  <si>
    <t>22/2.2.1_ap2/31.03.2020</t>
  </si>
  <si>
    <t>TOTAL BRAILA</t>
  </si>
  <si>
    <t>JUDEŢUL BRASOV</t>
  </si>
  <si>
    <t>OS1.3-Secţiunea D</t>
  </si>
  <si>
    <t>METODĂ INOVATOARE DE RECUPERARE MEDICALĂ PRIN TRATAMENT CU PLASMĂ BOGATĂ ÎN TROMBOCITE ŞI AEROCRIOTERAPIE</t>
  </si>
  <si>
    <t>POLIMED DACIA SRL</t>
  </si>
  <si>
    <t xml:space="preserve">Obiectivul general al proiectului propus de către Polimed Dacia S.R.L. constă în elaborarea unei metode inovatoare în domeniul sănătății, reprezentată de o metodă de diagnostic si recuperare prin combinarea unui tratament PRP (plasmă bogată în trombocite) cu aerocrioterapie în vederea tratării afecțiunilor aparatului locomotor. </t>
  </si>
  <si>
    <t>Brasov</t>
  </si>
  <si>
    <t>POC/66/1/3</t>
  </si>
  <si>
    <t>LoRaNET – platforma Internet of Things (IoT)</t>
  </si>
  <si>
    <t>FLASHNET SRL</t>
  </si>
  <si>
    <t>SPRIJIN PENTRU CREŞTEREA VALORII ADĂUGATE GENERATE DE SECTORUL TIC ŞI A INOVĂRII IN CADRUL RAP SYSTEMS SRL</t>
  </si>
  <si>
    <t>RAP SYSTEMS SRL</t>
  </si>
  <si>
    <t>Dezvoltarea de catre RAP SYSTEMS a unor programe (functii) pentru PLC-uri cat si pentru HMI-uri, care sa gestioneze controlul motoarelor, cat si a unui program (functie) care sa gestioneze controlul valvelor, programe informatice necesare pentru dezvoltarea unei game de softuri aplicate inovative cu aplicabilitate in intreprinderile de productie din Romania si strainatate si cu impact asupra dezvoltarii firmei la nivel national si international.</t>
  </si>
  <si>
    <t>PORTAL GIS 3D</t>
  </si>
  <si>
    <t>3D GEO LASER SRL</t>
  </si>
  <si>
    <t>AA3+suspendare</t>
  </si>
  <si>
    <t>DEZVOLTAREA UNEI PLATFORME SOFTWARE DE MANAGEMENT SI CONTROL AL PRODUCTIEI (POST-CALCUL) IN DOMENIUL ALIMENTAR</t>
  </si>
  <si>
    <t>SPECTRUM SRL</t>
  </si>
  <si>
    <t>FILED BOOK AGRO APPLICATION-FBAA</t>
  </si>
  <si>
    <t>BIT SOFTWARE SRL</t>
  </si>
  <si>
    <t>DEZVOLTAREA UNEI PLAFORME E-LEARNING CU SUPORT DE ANALIZA COMPORTAMENTALA A INTERACTIUNII UTILIZATOR-LMS</t>
  </si>
  <si>
    <t>ICEBERG CONSULTING SRL</t>
  </si>
  <si>
    <t>Dezvoltarea centrului de cercetare-dezvoltare-inovare în ştiinţe medicale POLIMED DACIA BRAŞOV POLI-CDI</t>
  </si>
  <si>
    <t>Obiectivul general al proiectului propus de catre Polimed Dacia S.R.L. consta în achizitia de echipamente de cercetare dezvoltare necesare investigarii metodei de diagnostic si recuperare prin combinarea unui tratament PRP (plasma bogata în trombocite) cu aerocrioterapie în vederea tratarii afecþiunilor aparatului locomotor.</t>
  </si>
  <si>
    <t>AA4</t>
  </si>
  <si>
    <t>Centrul de cercetare pentru achiziţia şi procesarea datelor 3D spaţiale pentru modele complexe 3D-Spaţial</t>
  </si>
  <si>
    <t>Obiectivul general al proiectului consta în înfinþarea si exploatarea unui laborator de cercetare – dezvoltare în domeniul culegerii aerian si prelucrarii datelor topografice si de mediu.</t>
  </si>
  <si>
    <t>in curs de reziliere</t>
  </si>
  <si>
    <t>Echipament criptografic cu management online</t>
  </si>
  <si>
    <t>TEKFINITY  SRL</t>
  </si>
  <si>
    <t>Obiectivul general al proiectului este reprezentat de creşterea competitivităţii TEKFINITY SRL pe piaţă si stimularea inovarii in intreprindere prin dezvoltarea unui produs nou, inovativ şi anume un echipament de criptare pentru protectia traficului in retele informatice bazat pe management on-line, in scopul comercializarii.</t>
  </si>
  <si>
    <t>Rasnov</t>
  </si>
  <si>
    <t>27/2.2.1_ap2/06.04.2020</t>
  </si>
  <si>
    <t>Platforma inovativa de procesare si difuzare a continutului multimedia si de integrare a solutiilor Internet of Things</t>
  </si>
  <si>
    <t>HEADLIGHT SOLUTIONS SRL</t>
  </si>
  <si>
    <t>Obiectivul general al proiectul îl reprezintă susţinerea inovării şi creşterea productivităţii SC HeadLight Solutions SRL prin realizarea unui produs inovativ complex şi a unor servicii inovative, bazate pe acest produs. Se urmăreşte crearea unei platforme inovative hardware şi software de procesare şi difuzare a conţinutului multimedia şi de integrare a soluţiilor Internet of Things ce are ca scop creşterea competitivităţii economice a societăţii.</t>
  </si>
  <si>
    <t>39/2.2.1_ap2/05.06.2020</t>
  </si>
  <si>
    <t>Creșterea competitivității Electroprecizia Electrical Motors prin dezvoltarea în parteneriat cu Universitatea Transilvania - Brașov a unei noi familii de motoare electrice, cu eficiență energetică de clasă superpremium (IE4)</t>
  </si>
  <si>
    <t>ELECTROPRECIZIA ELECTRICAL MOTORS SRL</t>
  </si>
  <si>
    <t xml:space="preserve">Obiectivul general al proiectului este cresterea competitivitatii la nivel european si mondial, pentru a deveni prima optiune ca furnizor de motoare electrice personalizate pentru integratori europeni, lideri de piata în segmentul lor. </t>
  </si>
  <si>
    <t>Sacele</t>
  </si>
  <si>
    <t>282/25.06.2020</t>
  </si>
  <si>
    <t>Cresterea competitivitatii economice a TEADE SRL prin realizarea unei platforme informatice inovative pentru servicii in industria vinului - EnoTour</t>
  </si>
  <si>
    <t>TEADE SRL</t>
  </si>
  <si>
    <t>Obiectivul general al proiectului EnoTour consta in dezvoltarea, testarea si validarea unui instrument informatic inovativ sub forma unei platforme web si mobile pentru marketingul colaborativ al oenoturismului romanesc. Acest lucru va juca un rol important in cresterea competitivitatii economice si dezvoltarii companiilor din industria viti-vinicola.</t>
  </si>
  <si>
    <t>283/25.06.2020</t>
  </si>
  <si>
    <t>iConvert – Dezvoltarea unei suite de produse pentru marketing destinate site-urilor eCommerce folosind tehnologii de inteligenta artificiala</t>
  </si>
  <si>
    <t>Extend Studio SRL</t>
  </si>
  <si>
    <t>Obiectivul general al acestui proiect este cresterea competitivitatii EXTEND STUDIO SRL pe piata nationala si internationala de produse inovative pentru marketing destinate site-urilor eCommerce folosind tehnologii de inteligenta artificiala bazata pe experienta membrilor echipei de implementare.</t>
  </si>
  <si>
    <t>54/2.2.1_ap2/07.07.2020</t>
  </si>
  <si>
    <t>TOTAL BRASOV</t>
  </si>
  <si>
    <t>JUDEŢUL BUCURESTI</t>
  </si>
  <si>
    <t>Transfer de cunostinte in domeniul biologiei redox pentru dezvoltarea de instrumente moleculare avansate in boli neurodegenerative - semnatura factorului de transcriptie Nrf2 pentru diagnostic si terapie</t>
  </si>
  <si>
    <t>INSTITUTULUI NAŢIONAL DE CERCETARE - DEZVOLTARE ÎN DOMENIUL PATOLOGIEI ŞI ŞTIINŢELOR BIOMEDICALE „VICTOR BABES"</t>
  </si>
  <si>
    <t>Obiectivul principal al proiectului este de a dezvolta și consolida competitivitatea C &amp; D a
Institutului National de Patologie "Victor Babes" (IVB) prin dobândireade noi competențe și
transfer de cunoștințe, în scopul de a crea o echipă ştiinţifică extrem de competitivă, capabilă să
efectueze cercetare de înaltă clasă în neuroştiinţe, abordând boli neurodegenerative și boli
neuroinflamatorii.</t>
  </si>
  <si>
    <t>Bucuresti Ilfov</t>
  </si>
  <si>
    <t>Bucuresti</t>
  </si>
  <si>
    <t>Senzori pentru detectare a deformarii, temperaturii si agentilor chimici folosing aceeasi fibra optica-FOSLAB</t>
  </si>
  <si>
    <t>NanoPro Start MC SRL</t>
  </si>
  <si>
    <t>Obiectivul acestui proiect este de a concepe o platformă ”high-tech” integrata inovativa pe baza de fibra optica, pentru detectarea temperaturii, a deformarilor si a agentilor chimici utilizand aceeasi fibra optica</t>
  </si>
  <si>
    <t>CREAREA UNUI NUCLEU DE COMPETENŢĂ DE ÎNALT NIVEL ÎN DOMENIUL CREŞTERII EFICIENŢEI DE CONVERSIE A ENERGIILOR REGENERABILE ŞI A AUTONOMIEI ENERGETICE PRIN UTILIZAREA COMBINATĂ A RESURSELOR</t>
  </si>
  <si>
    <t>INOE 2000 - INSTITUTUL NATIONAL DE CERCETARE DEZVOLTARE PENTRU OPTOELECTRONICA</t>
  </si>
  <si>
    <t xml:space="preserve">Proiectul are ca obiectiv general crearea unui nucleu de competentă ştiinţifică şi tehnologică, de înalt nivel, în domeniul creşterii performanţelor de conversie pentru tipurile de energie regenerabila care se găsesc in cantitati importante pe teritoriul României (solară, biomasă, eoliană, hidro). Nucleul astfel creat va avea ca obiectiv prioritar participarea la competiile nationale, dar mai ales internationale in domeniu. </t>
  </si>
  <si>
    <t>AA5</t>
  </si>
  <si>
    <t>Producţia de BIOcombustibili prin metode iNOVatoare de PIROliză /gazeificare şi TEHnologii avansate - Un Program Dedicat Recrutării și Formării Tinerilor Cercetători Români în Domeniul Energiei şi Produselor din Biomasă</t>
  </si>
  <si>
    <t>Universitatea POLITEHNICA din Bucuresti</t>
  </si>
  <si>
    <t>Principalul obiectiv al proiectului constă în crearea unui nucleu de cercetare competitiv internațional în cadrul Universitatii POLITEHNICA din București (UPB) în domeniul producerii de biocombustibili și energie verde pe baza expertizei de cercetare dezvoltate în SUA, cu acces direct la instalații și tehnologii de ultimă generație care va constitui baza viitoarelor cariere ale tinerilor cercetători.</t>
  </si>
  <si>
    <t xml:space="preserve">Sistem de predictie bazat pe integrare multi-omics pentru prioritizarea interventiilor gerontologice </t>
  </si>
  <si>
    <t>Institutul de Biochimie</t>
  </si>
  <si>
    <t xml:space="preserve">Proiectul va combina analize de biologie sistemica a datelor de genomica, transcriptomica, epigenetica si studii GWAS de la om si organisme model pentru a perfectiona intelegerea noastra despre biologia imbatranirii, si pentru a crea o platforma integrativa de predictie multi-omica pentru prioritizarea interventiilor experimentale in gerontologie. </t>
  </si>
  <si>
    <t>Tehnici neconventionale cu Ultrasunete/Microunde utilizate pentru activarea proceselor chimice si nonchimice</t>
  </si>
  <si>
    <t>Universitatea POLITEHNICA Bucuresti</t>
  </si>
  <si>
    <t>Proiectul are ca obiectiv crearea unui nucleu de competenţă ştiinţifică şi tehnologică de înalt nivel. Acesta va permite studierea efectului ultrasunetelor şi/sau microundelor asupra unor procese nonchimice, chimice sau biologice</t>
  </si>
  <si>
    <t>Eco-Nano-Tehnologii pentru dezvoltarea unui modul cu dublă funcționalitate pe bază de nanofire / Eco-Nano-Technologies to Develop a Module Based on Nanowires with Double Functionality, EcoNanoWires</t>
  </si>
  <si>
    <t>Proiectul se derulează în România și are ca obiectiv principal crearea unui nucleu de competență în cadrul Centrului de Cercetări și Expertizări Eco-Metalurgice din Universitatea Politehnica din București (UPB-CCEEM) pentru dezvoltarea de materiale nanostructurate cu arhitectură 3D și integrarea acestora în platforme funcționale cu aplicabilitate în domeniul protecției mediului și energiei</t>
  </si>
  <si>
    <t>Sistem inteligent pentru realizarea ofertelor pe piaţa angro de energie electrică (SMARTRADE)</t>
  </si>
  <si>
    <t>Academia de Studii Economice din Bucuresti</t>
  </si>
  <si>
    <t>Prin acest proiect ne propunem proiectarea şi dezvoltarea unui prototip de sistem informatic pentru prognoză, analiză și modele de decizie destinat participanților la piața de energie electrică (furnizori/producători) constituiți ca părți responsabile cu echilibrarea (PRE), în scopul de a estima consumul și producția într-un mod adecvat în vederea realizării unor tranzacții eficiente pe piața angro de energie electrică. Prototipul va fi dezvoltat pe o arhitectură privată de tip cloud computing și se va adresa furnizorilor de energie electrică și operatorilor de rețea, în special Operatorului de Transport și de Sistem (OTS), operatorilor de distribuție (ODs) și Autorității Naționale de Reglementare în domeniul Energiei (ANRE), în vederea estimării consumului şi producţiei de energie electrică la nivel național/regional.</t>
  </si>
  <si>
    <t>VALORIFICAREA SUSTENABILĂ A DEȘEURILOR DE PLANTE MEDICINALE SI AROMATICE ÎN VEDEREA OBȚINERII DE PRODUSE CU VALOARE ADAUGATĂ</t>
  </si>
  <si>
    <t>UNIVERSITATEA DE STIINTE AGRONOMICE SI MEDICINA VETERINARA BUCURESTI</t>
  </si>
  <si>
    <t>Obiectivul principal al proiectului este dezvoltarea unei tehnologii absolut inovatoare pentru
valorificarea sustenabilă a deșeurilor din industria plantelor medicinale, aromatice și
oleaginoase, cu aplicații viitoare de piață în obținerea produselor cu valoare adăugată.</t>
  </si>
  <si>
    <t xml:space="preserve">Consolidarea capacităților de CD&amp;I privind infrastructurile critice spațiale în cadrul Agenției Spațiale Române SCIPRO (Space Critical Infrastructure Protection at Rosa) </t>
  </si>
  <si>
    <t>Agentia Spatiala Romana</t>
  </si>
  <si>
    <t xml:space="preserve">Dezvoltarea excelenței în CD &amp; I în domeniul protecției infrastructurilor critice spațiale în cadrul Agenției Spațiale Române, prin implicarea competențelor profesionale ale profesorului Adrian Gheorghe (Universitatea Old Dominion, Statele Unite ale Americii), în scopul de a:
(1) consolida capacitățile interne ale Agenției Spațiale Române prin îmbunătăți capabilităților generale de cercetare și inovare în infrastructurilor critice spațiale, bazate pe transferul de cunoștințe cu profesorul Adrian Gheorghe. Profesorul Adrian Gheorghe deține cea mai înaltă calificare în domeniul guvernării sistemelor complexe și protecția infrastructurilor critice, cu o vasta experiență pe plan intern și internațional. 
(2) institui un centru de competențe in cadrul Agenției Spațiale Române pentru monitorizarea evenimentelor tip HILF (impact ridicat, frecvență scăzută), precum și impactul acestora asupra infrastructurilor critice spațiale, cu scopul de a determina efectul de domino asupra altor infrastructuri și servicii la sol. Centrul va învăța mult din experiența profesorului Adrian Gheorghe în funcția de director al Centre of Excellence on Risk and Safety Sciences, Swiss Federal Institute of Technology, precum și în alte poziții relevante, conform CV-ului atașat. 
(3) oferi produse de analiză în sprijinul protecției infrastructurilor critice spațiale, inclusiv o strategie națională privind protecția infrastructurilor critice spațiale, în plus față de furnizarea de sprijin legislativ și instituțional pentru actori relevanți pe plan domestic şi internațional. 
</t>
  </si>
  <si>
    <t>Terapii tintite pentru boala valvei aortice in diabet</t>
  </si>
  <si>
    <t>Institutul de Biologie si Patologie Celulara "Nicolae Simionescu"</t>
  </si>
  <si>
    <t xml:space="preserve">Obiectivul general al proiectului THERAVALDIS il reprezinta cresterea participarii romanesti in cercetarea la nivelul UE in domeniul biotehnologiei medicale si farmaceutice prin crearea unui nucleu de cercetare in nanotehnologii in cadrul IBPC „N Simionescu”. </t>
  </si>
  <si>
    <t>Imbunatatirea competitivitatii institutionale in domeniul diabetului de tip 1 prin dezvoltarea unui concept inovator de imunoterapie cu celule stromale mezenchimale</t>
  </si>
  <si>
    <t xml:space="preserve">Diabetul de tip 1 (T1D) reprezinta o reactie inflamatorie a insulelor pancreatice, declansata de factori extrinseci precipitanti, in subiecti cu o configuratie genetica favorabila dezvoltarii autoimunitatii. In pofida  interesului intens pentru etiologia, patogeneza si mecanismele ce stau in spatele acestei reactii inflamatorii, exista inca nevoia dezvoltarii unor terapii curative fiabile. Prin urmare, obiectivul stiintific al proiectului DIABETER este de a proiecta, rafina si consolida o abordare de terapie celulara relevanta clinic pentru a vindeca autoimunitatea diabetica, prin livrarea tintita a semnalelor apoptotice folosind ca vehicule celulele mezenchimale stromale (MSC). </t>
  </si>
  <si>
    <t>AA7</t>
  </si>
  <si>
    <t>Dezvoltarea de tehnologii de patch-clamp automatizat pentru testarea riscului pro-aritmogen al medicamentelor</t>
  </si>
  <si>
    <t>Universitatea din Bucuresti</t>
  </si>
  <si>
    <t>Proiectul nostru îşi propune surmontarea tuturor acestor dificultăţi experimentale şi are ca obiectiv general transformarea paradigmei CiPA într-un standard industrial acurat, eficient, robust şi înalt reproductibil în vederea comercializării şi implementării pe scală largă.</t>
  </si>
  <si>
    <t>AA6</t>
  </si>
  <si>
    <t>Dezvoltare unei metodolologii de terapie prin teatru cu efect la nivel neruochimic și neurocognitiv-MET</t>
  </si>
  <si>
    <t>Universitatea de Artă Teatrală și Cinematografică IL CARAGIALE București</t>
  </si>
  <si>
    <t>Obiectivul general al proiectului “Dezvoltare unei metodolologii de terapie prin teatru cu efect la nivel neruochimic și neurocognitiv-MET” este de a cerceta si dezvolta o metodologie de intervenție preventivă, terapeutică, neinvazivă, de consolidare a comportamentelor pro-sociale și de management al stresului.. Efectele stresului asupra organismului uman au un spectru extreme de larg: tulburări psihice, boli cario-vasculare, cancere, etc. Metodlogia de intervenție MET urmărește diminuarea efectelor psiho-somatice ale stresului asupra organismului uman prin combaterea si preventia efectiva si cuantificabila la nivel neruohormonal generând cresterea calitătii vieții si a eficientei profesionale a individului</t>
  </si>
  <si>
    <t>Terapia pacientilor cu diabet zaharat cu celule autologe obtinute prin transdiferentierea celulelor hepatice Dia-Cure</t>
  </si>
  <si>
    <t xml:space="preserve"> Universitatea Titu MAiorescu</t>
  </si>
  <si>
    <t>Principalul obiectiv al proiectului este sa depaseasca limitarile actuale in terapia de transplant celular pentru pacienti diabetici printr-o abordare inovativa de transdiferentiere /reprogramare menita sa converteasca celulele hepatice in celule β-like, producatoare de insulina</t>
  </si>
  <si>
    <t>Stabilirea Profilului Molecular al Neoplasmelor Mieloproliferative și al Leucemiei Acute Mieloide pentru Designul unor Strategii de Diagnostic Precoce, Prognostic și Tratament</t>
  </si>
  <si>
    <t>INSTITUTUL DE VIRUSOLOGIE „ ȘTEFAN S. NICOLAU”</t>
  </si>
  <si>
    <t xml:space="preserve">Proiectul se referă la domeniul de prioritate națională – SĂNĂTATE iar obiectivul său major va fi stabilirea unui nucleu de competență de înalt nivel privind studierea mecanismelor moleculare ale neoplasmelor mieloproliferative (NMP), ale transformării acestora în leucemie acută mieloidă secundara (LAMs), precum și ale LAM de novo cu cariotip normal (LAMdn), într-un institut medical din Academia Română, sub conducerea unui cercetător cu descoperiri inovatoare în domeniu și o remarcabilă experiență internațională în sectorul de cercetare privat, (Ludwig Institute of Cancer Research, Ltd.), precum și în cercetarea academică (Fonds National de la Recherche Scientifique Belgium (FNRS) și Université catholique de Louvain). </t>
  </si>
  <si>
    <t>BIOSENZOR INOVATIV PE BAZĂ DE GRAFENĂ ȊN VEDEREA TESTĂRII
POTENȚIALULUI OSTEOGENIC; ȊNTELEGEREA AVANSATĂ A PERFORMANȚELOR
CELULELOR STEM PENTRU MEDICINĂ REGENERATIVĂ</t>
  </si>
  <si>
    <t>Universitatea Politehnica din Bucuresti</t>
  </si>
  <si>
    <t xml:space="preserve">Scopul acestui proiect este îmbunătățirea statusului de sănătate în societate prin realizarea unui dispozitiv medical inovativ, de tip biosenzor, ca fundament în dezvoltarea Produselor pentru Terapii Medicale Avansate (PTMA). </t>
  </si>
  <si>
    <t>Sisteme avansate de separare pentru valorificarea bioresurselor</t>
  </si>
  <si>
    <t xml:space="preserve">Obiectivul ştiinţific al proiectului este obtinerea de cunoştinţe, sub forma modelelor conceptuale, referitoare la noi sisteme tehnice, de o înaltă eficienţă, pentru separarea şi purificarea produselor valoroase din bio-resurse. Proiectul are ca scop exploatarea sinergiei dintre fenomenele fizice şi chimice ce au loc în sisteme multifazice specifice domeniului biotehnologiei, în care produsele valoroase sunt obţinute prin intermediul reacţiilor biochimice sau sunt izolate din resurse naturale. Rezultatele preconizate au un caracter generic fiind aplicabile în alte domenii în care separarea şi purificarea joacă un rol important, cum ar fi procesarea alimentelor, produse (bio)farmaceutice, biocombustibili, etc.   </t>
  </si>
  <si>
    <t>Creșterea competitivității economice a SC SECURIFAI SRL prin realizarea sistemului software inovativ SecurifAI folosind tehnologii de inteligenta artificiala cu aplicare in domeniul securitatii</t>
  </si>
  <si>
    <t>SECURIFAI SRL</t>
  </si>
  <si>
    <t>Obiectiv principal al proiectului este cresterea competitivitatii economice si dezvoltarea afacerii S.C. SECURIFAI SRL prin realizarea in cadrul societatii in urma activitatilor de CDI a unui produs software inovativ - Sistem Software Inteligent de Analiza Video (SecurifAI). Proiectul va avea ca rezultat dezvoltarea afacerii prin absorbtia si producerea de tehnologii informationale de ultima generatie in analiza video si dezvoltarea de sisteme software bazate pe inteligenta artificiala cu aplicare in domeniul IT&amp;C, respectiv analiza, managementul si securitatea datelor de mari dimensiuni, precum si in cel al securitatii, respectiv combaterea transfrontalieră a terorismului, crimei organizate, traficului ilegal de bunuri şi persoane.</t>
  </si>
  <si>
    <t>STIMULAREA CERCETARII SI INOVARII IN CADRUL SC DIGITAL CRAFT SRL PRIN IMPLEMENTAREA UNUI PROCES DE LUCRU DIGITAL DE CREATIE SI FABRICATIE A BIJUTERIILOR PERSONALIZATE </t>
  </si>
  <si>
    <t>DIGITAL CRAFT SRL</t>
  </si>
  <si>
    <t xml:space="preserve">Obiectivul general al proiectului CUSTOMCRAFT este dezvoltarea unui proces inovativ, semnificativ imbunatatit, de realizare de bijuterii contemporane personalizate in cadrul start-up-ului SC DIGITAL CRAFT SRL. Procesul inovativ are ca punct de pornire rezultatele cercetarii obtinute de catre Directorul de proiect in teza de doctorat si combina caracteristicile mestesugului traditional cu instrumentele digitale, in scopul productiei si comercializarii bijuteriilor personalizate. Prin intermediul proiectului, se doreste dezvoltarea (start-up-ului) SC DIGITAL CRAFT SRL prin cresterea investitiilor in activitatile de cercetare, in scopul inovarii unui proces intr-un sector economic cu potential de crestere (conform Strategiei Nationale de Competitivitate – „Industrii creative”). </t>
  </si>
  <si>
    <t>PlatfoRmă Inovativă pentru Aplicaţii M2M versatile - PRIAMM</t>
  </si>
  <si>
    <t>SYSWIN SOLUTIONS SRL</t>
  </si>
  <si>
    <t xml:space="preserve">Obiectivul general al proiectului îl reprezintă stimularea inovării în domeniile IoT (Internet of Things) și M2M (Machine to Machine Communications) în cadrul întreprinderii nou-înființate inovatoare SYSWIN SOLUTIONS SRL, prin realizarea unui produs inovativ complex și a unor servicii inovative bazate pe acest produs, dezvoltate în cadrul temei „2.1.2 Internetul viitorului”, asigurând creșterea competitivității globale a firmei și intrarea SYSWIN SOLUTIONS SRL în noi piețe: vending, flowmetering, tracking, securitate date. Se propun:
• Realizarea unei PlatfoRme Inovative pentru Aplicaţii M2M versatile – PRIAMM, competitivă la nivel global - un serviciu integrat IoT - format din M2M, plus conexiuni maşină-la-persoană sau persoană-la-maşină, masina la active mobile sau imobile. Va fi un instrument securizat, versatil și scalabil de monitorizare, control și management online destinat administrării afacerilor din mai multe industrii, care oferă și managementul plăților și încasărilor, publicitate și afișaj digital, fidelizare clienți, gestiunea programelor de marketing personalizate nevoilor/preferinţelor clientului fidelizat, va surprinde, de asemenea, răspunsurile clientilor în timp real;
• Crearea unor arhitecturi M2M și IoT de tip plug&amp;play pentru produsele/serviciile destinate industriilor vending/gambling/metering/tracking/;
• Crearea unui sistem de securitate a informației comun tuturor serviciilor M2M si IoT.
</t>
  </si>
  <si>
    <t>HUB TEHNOLOGIC INOVATIV BAZAT PE MODELE SEMANTICE ȘI CALCULE DE ÎNALTĂ PERFORMANȚĂ - HUB-TECH</t>
  </si>
  <si>
    <t>RESEARCH TECHNOLOGY SRL</t>
  </si>
  <si>
    <t>Obiectivul general al proiectului îl reprezintă stimularea inovarii în intreprinderea nou-inființata inovatoare, SC Research Technology SRL, prin realizarea unui hub tehnologic inovativ HUB-TECH, care agregă resurse tehnologice și umane în vederea facilitării procesului de redactare de teme de cercetare/soluții tehnice optimizate, prin recomandarea semantică a unor resurse textuale relevante a fi consultate (de exemplu, articole științifice, teze de doctorat, brevete, rezultate ale proiectelor de CDI etc.), introducerea de mecanisme pentru generarea parțială a documentației, precum și crearea unui forum de discuții care să ofere suport personalizat, cu scopul comercializării produselor și serviciilor realizate Astfel, HUB-TECH integrează noi modele computaționale semantice de ultimă generație, care permit identificarea automată de materiale relevante, utilizarea de calcule de înaltă performanță pentru antrenarea acestora, dar totodată integrează în fluxul de mecanisme automate utilizate componenta umană, esențială pentru monitorizarea și rafinarea rezultatelor sistemului prin oferirea de feedback și sugestii.</t>
  </si>
  <si>
    <t>Centru de Comunicatii cu clientii de tip Cloud Computing</t>
  </si>
  <si>
    <t>BEIA CERCETARE SRL</t>
  </si>
  <si>
    <t>Obiectivul General: Producerea in vederea comercializarii noului produs „Centru de comunicatii cu clientii de tip cloud computing”, pornind de la rezultatele proiectului COMM-CENTER (Centru de Comunicatii – beneficii pentru toti) si cererea de brevet de inventie pentru produsul cu acelasi nume, depusa la OSIM si obtinut din activitatea de cercetare-dezvoltare, prin dezvoltarea start-up-ului inovativ S.C. BEIA Cercetare SRL.</t>
  </si>
  <si>
    <t>Corelarea datelor audio, video si text prin produsul informatic inovativ AllNews</t>
  </si>
  <si>
    <t>Premia Software Solutions SRL</t>
  </si>
  <si>
    <t>Obiectivul general al proiectului dezvoltat de Premia Software Solutions SRL este de a crea valoare adăugată în domeniul tehnologiei informației în baza rezultatelor de cercetare obținute in domeniul analizei, managementului și securitatii datelor de mari dimensiuni. Prin prezentul proiect, societatea dorește să își întărească capacitatea de cercetare dezvoltare în domeniul tehnologiei informației și să atragă profesioniști în vederea dezvoltării produsului informatic AllNews, produs inovativ care coreleaza date (video, audio, text) din diverse medii de difuzare in scopul analizarii, catalogarii si extragerii de informatie utila. Prin activitatea de dezvoltare si comercializare a produsului dezvoltat, se vizeaza o creștere sustenabilă a societății, ce va conduce către o diversificare și consolidare a produselor și serviciilor oferite.</t>
  </si>
  <si>
    <t>Tehnologie inovativă GREEN şi sistem integrat pentru centru de date destinat Internetului Viitorului - TEGREC</t>
  </si>
  <si>
    <t>M247 EUROPE SRL</t>
  </si>
  <si>
    <t>Obiectivul general al proiectului îl reprezintă stimularea inovării și creșterea competitivității în cadrul S.C. M247 EUROPE S.R.L. prin realizarea unei noi tehnologii implementabile printr-un sistem integrat în cadrul unui produs inovativ complex și a unor servicii inovative bazate pe acest produs, dezvoltate în cadrul temei „Tehnologie inovativa GREEN și sistem integrat pentru centru de date destinat Internetului Viitorului”. Se propune realizarea unui centru de date „Green” cu performanțe energetice de vârf în România, care va încorpora elemente inovative tehnologice și de sistem privitoare la soluțiile de răcire, ventilație, electrice și IT în domeniul economisirii energiei electrice, conform definiției ”Green”, cu o automatizare multiplă a funcționării inclusiv prin managementul general software al Centrului de Date. Prin realizarea acestui produs inovativ complex firma S.C. M247 EUROPE S.R.L va putea sa dezvolte noi servicii inovative în domenii ale tehnologiilor informaționale și de comunicații, cloud/virtualizare, baze de date de mari dimensiuni, specifice Internetului viitorului,  cu avantajul unor costuri reduse și a unei competitivități tehnice și economice superioare.</t>
  </si>
  <si>
    <t>SIstem inteligent multiparametru pentru MONitorizarea complexa si integrata a structurilor pentru evaluarea si reducerea riscului la dezastru - SIMON</t>
  </si>
  <si>
    <t xml:space="preserve">MONITRON SRL </t>
  </si>
  <si>
    <t>Obiectivul general al proiectului îl reprezintă stimularea inovării în cadrul societăţii S.C. MONITRON S.R.L., prin implementarea unui SIstem inteligent multiparametru pentru MONitorizarea complexă și integrată a structurilor pentru evaluarea și reducerea riscului la dezastru - SIMON, bazat pe monitorizarea structurilor critice complexe din domeniul construcțiilor civile și industriale, drumuri, poduri, baraje, diguri, tunele, într-o soluție unică, modulară, deschisă. Acest lucru va fi posibil prin dezvoltarea unui bloc funcțional comun inclus în fiecare dintre modulele de masură, care va reprezenta interfața între modulul de măsură propriu-zis și un Gateway de comunicație care va asigura comunicația cu baza de date centrală.</t>
  </si>
  <si>
    <t xml:space="preserve">PLATFORMĂ STABILIZATĂ, CU SARCINI REGLABILE, PENTRU APARATURA OPTICĂ UTILIZATĂ ÎN ACTIVITĂȚI DE SUPRAVEGHERE NAVALĂ ȘI TERESTRĂ - IMOTION  </t>
  </si>
  <si>
    <t>IMC POSITIVE BUSINESS SOLUTIONS SRL</t>
  </si>
  <si>
    <t>Obiectivul general urmărit se centrează pe creşterea gradului de competitivitate prin CDI si constă în dezvoltarea şi implementarea unei tehnologii de producţie moderne, flexibile şi competitive, pentru realizarea unui sistem stabilizat pe 3 axe, în funcţie de cerinţele operaţionale. Scopul principal îl reprezintă obținerea unor parametri de performanță în timpul deplasării, apropiați de cei statici, adică să fie afectați cât mai puțin de caracteristicile deplasării (terestre sau navale). Fabricația unui astfel de sistem, eficient în condițiile situațiilor tactice actuale, presupune un proces complex de proiectare, care pornește de la un set de considerente teoretice, o validare practică prin teste statice și dinamice și o verificare efectivă, în teren, a sistemului, montat pe mijlocul purtător, în diferite regimuri de funcționare.</t>
  </si>
  <si>
    <t xml:space="preserve">DISPOZITIV PURTABIL INTELIGENT PENTRU ASISTAREA PERSOANELOR VARSTNICE IN LUPTA CU SINGURATATEA, MENTINEREA SANATATII FIZICE SI STIMULAREA CREATIVITATII - SENTIR </t>
  </si>
  <si>
    <t>ADVANCED SLISYS SRL</t>
  </si>
  <si>
    <t xml:space="preserve">Obiectivul general al acestui proiect este creşterea capacităţii de inovare a firmei, prin activitati de cercetare si valorificarea rezultatelor de cercetare-dezvoltare detinute de ADVANCED SLISYS SRL, pentru dezvoltarea unui dispozitiv digital inovator si a unei metode brevetabile. Introducerea in productie a noului produs, in scopul comercializarii. </t>
  </si>
  <si>
    <t>Interpretarea Automata a Imaginilor si Secventelor Video utilizand Procesarea Limbajului Natural</t>
  </si>
  <si>
    <t>AUTONOMOUS SYSTEMS SRL</t>
  </si>
  <si>
    <t xml:space="preserve">OBIECTIVUL GENERAL al proiectului este reprezentat de sporirea capacitatii de cercetare-dezvoltare tehnologica si inovare a S.C. AUTONOMOUS SYSTEMS S.R.L., in vederea cresterii competitivitatii economice si generarii de noi oportunitati de afaceri.
In vederea atingerii acestui obiectiv general, vor fi derulate activitati de dezvoltare experimentala in domeniul algoritmilor de analiza, descriere si traducere a continutului grafic complex, precum si al algoritmilor de comanda vocala. In vederea derularii acestor activitati de dezvoltare experimentala, vor fi achizitionate echipamente hardware specializate in procesarea masiva a informatiei, statii de lucru(desktop si laptop), licente sisteme operare si software specializat precum si biblioteci electronice (corpus-uri) standardizate pentru limbaj natural / continut grafic.
In mod specific, proiectul va pune bazele si va dezvolta solutii IT in domenii de varf ale tehnologiei actuale, in special domeniile de vedere artificiala, procesarea limbajului natural si invatare automata. Dezvoltând solutii si algoritmi noi si in special, integrându-le intr-un sistem complex inteligent pentru interpretare semantica de imagini si video si traducerea in limbaj natural, proiectul propune solutii noi, in premiera, pe piata romaneasca.
Rezultatele pocesului de cercetare se vor constitui ca baza a unor produse comerciale, dupa cum este prezentat la nivelul planului de afaceri, fapt ce va contribui direct la generarea de noi oportunitati de afaceri pentru S.C. AUTONOMOUS SYSTEMS S.R.L.
</t>
  </si>
  <si>
    <t>OS1.4-Secţiunea G</t>
  </si>
  <si>
    <t>Implementarea expertizei de cercetare biomedicală prin transfer de cunoștințe către mediul privat pentru validarea de produse și servicii în domeniile biotehnologii medicale și sănătate - INTELBIOMED</t>
  </si>
  <si>
    <t>INCD in Domeniul Patologiei si Stiintelor Biomedicale "Victor Babes"</t>
  </si>
  <si>
    <t xml:space="preserve">Proiectul „Implementarea expertizei de cercetare biomedicală prin transfer de cunoștințe către mediul privat pentru validarea de produse și servicii în domeniile biotehnologii medicale și sănătate” are ca obiectiv general transferul de cunostinte/expertiza si tehnologie de la INCD Victor Babes (IVB) catre intreprinderi private din sectorul productiei si dezvoltarii bioproduselor destinate ingrijirii sanatatii, în vederea cresterii competitivitatii economice si stiintifice a acestora pe plan național și international. </t>
  </si>
  <si>
    <t>062</t>
  </si>
  <si>
    <t>POC/71/1/4</t>
  </si>
  <si>
    <t>Ecosistem de cercetare, inovare și dezvoltare de produse și servicii TIC pentru o societate conectată la Internet of Things (NETIO)</t>
  </si>
  <si>
    <t>Scopul proiectului NETIO este crearea unui cadru de colaborare efectivă între specialiștii din Universitatea Politehnica din București și întreprinderi și accelerarea transferului de cunoștințe din mediul academic către industrie pentru dezvoltarea de produse și servicii inovative din sfera IoT și a orașelor inteligente, având drept consecință directă creșterea capacității de cercetare, dezvoltare și inovare a întreprinderilor partenere, dar și a mediului economic în general. Dezvoltarea de produse și servicii de comunicație diversificată (Radio, IR, NF, Wireless, etc.), interconectate prin infrastructuri de senzori și obiecte inteligente care pot acoperi o arie geografică semnificativă, poate răspunde la provocările de zi cu zi ale membrilor unei comunități prin furnizarea de informații bazate pe prelucrări inteligente și specifice contextului, precum și date analizate sistematic în vederea surmontării provocărilor urbane identificate.</t>
  </si>
  <si>
    <t>Promovarea, Identificarea si Realizarea de Parteneriate pentru Transfer de Cunostinte in Domeniul Ecologiei Industriale</t>
  </si>
  <si>
    <t>Institutul National de Cercetare-Dezvoltare pentru Ecologie Industriala - ECOIND</t>
  </si>
  <si>
    <t xml:space="preserve">Pornind de la obiectivul general al proiectului care constă în  creşterea capacităţii şi competitivităţii economice a intreprindelor din sectorul forestier pe  baza  furnizării serviciilor şi beneficiilor multiple pe care pădurea şi silvicultura durabilă le asigură societăţii româneşti, scopul proiectului propus este de a asigura creşterea impactului activităţilor economice din domeniul forestier  printr-un un transfer mai bun de cunoaştere şi de expertiză între cercetare şi mediul economic, realizându-se dezvoltarea  unui sector forestier puternic şi dinamic bazat pe sursă de materie primă regenerabilă. </t>
  </si>
  <si>
    <t>Tehnologii curate de procesare și/sau valorificare materiale cu potențial combustibil</t>
  </si>
  <si>
    <t xml:space="preserve">Plecand de la obiectivul central al crearii in 1999 a Centrului de Cercetari Termice din cadrul Universitatii Politehnica din Bucuresti, UPB-CCT, Proiectul CleanTech abordeaza un subiect absolut contemporan care face obiectul mai multor strategii europene cu tinte ambitioase de ponderare si control a unor declinuri greu de readus la echilibru: cresterea nivelului emisiilor atmosferice datorate utilizarii excesive a resurselor naturare care a condus la diminuarea drastica a acestor si la modificarea ingrijoratoare a conditiilor climaterice, precum si inmultirea gropilor de deseuri in zonele urbane. Abordarea integrata a resurselor energetice, a problemelor de mediu si de adaptare la nevoile societatii este singura capabila la nivelul cunostintelor actuale sa ofere alternative viabile, adaptabile unor situatii concrete. </t>
  </si>
  <si>
    <t>Valorificarea expertizei in cercetarea agro-alimentara prin transfer de cunostinte catre mediul economic in vederea obtinerii de produse alimentare sigure si optimizate nutritional</t>
  </si>
  <si>
    <t>Institutul National de Cercetare-Dezvoltare pentru Bioresurse Alimentare-IBA București</t>
  </si>
  <si>
    <t>Proiectul are ca obiectiv general valorificarea expertizei obținută prin cercetare a IBA București în domeniul calității alimentelor - senzoriale, igienice, tehnologice, nutriționale și etice - prin  transferul de cunoștințe către mediul economic privat în vederea obținerii de produse alimentare sigure și optimizate  nutrițional.</t>
  </si>
  <si>
    <t>Procese si sisteme operationale pentru tratarea si valorificarea materiala si energetica a deseurilor</t>
  </si>
  <si>
    <t>Obiectivul general al proiectului “Procese și sisteme operaționale pentru tratarea și valorificarea materială și energetică a deșeurilor – PROVED” constă în creşterea transferului de cunoştinţe, tehnologie şi personal cu competenţe CDI între Universitatea Politehnica din Bucureşti şi mediul privat prin realizarea unei eco-tehnologii de valorificare energetică a deşeurilor municipale şi obţinerea unui Combustibil Derivat din Deşeu (CDD), a unei tehnologii de producere a unui gaz cu proprietăţi combustibile superioare (biogaz), a unei tehnologii inovative de gestionare şi tracking a deșeurilor cu măsurarea efectelor complexe (sociale, mediu, economice) precum şi a unui sistem avansat de depoluare a levigatului rezultat de la depozitele de deşeuri.</t>
  </si>
  <si>
    <t>TRANSFER RAPID DE CUNOȘTINȚE ȘI SPRIJIN TEHNICO-ȘTIINȚIFIC ÎN REALIZAREA DE PRODUSE ȘI TEHNOLOGII COMPETITIVE ÎN ÎNTREPRINDERI SPECIFICE DOMENIULUI BIOECONOMIE ȘI PRODUCERII DE BIORESURSE</t>
  </si>
  <si>
    <t xml:space="preserve">INSTITUTUL NAŢIONAL DE CERCETARE - DEZVOLTARE PENTRU MAŞINI ŞI INSTALAŢII DESTINATE AGRICULTURII ŞI </t>
  </si>
  <si>
    <t>Proiectul are ca obiectiv transferul rapid de cunoştinţe şi sprijin tehnico-ştiinţific în realizarea de produse şi tehnologii competitive în întreprinderi specifice domeniului bioeconomie şi producerii de bioresurse, care îşi dezvoltă afaceri cerute de piaţă.</t>
  </si>
  <si>
    <t>Procedee secvențiale de închidere a  fluxurilor laterale din bioeconomie şi (bio)produse inovative rezultate din acestea - SECVENT</t>
  </si>
  <si>
    <t>Institutul National de Cercetare-Dezvoltare pentru Chimie si Petrochimie</t>
  </si>
  <si>
    <t xml:space="preserve">Scopul proiectului Secvent este de a crește eficiența economică a întreprinderilor partenere, prin dezvoltarea și implementarea unor soluții tehnologice inovative de (bio)procesare a subproduselor din lanțurile valorice ale bioeconomiei, pentru recuperarea şi/sau formarea de componente cu valoare adăugată şi utilizarea acestora pentru (bio)produse cerute de piață.
 Obiectivul general al proiectului Secvent este accelerarea transferului de cunoștințe, tehnologie și personal cu competențe CDI între mediul public și cel privat în domeniul trans-sectorial al bioeconomiei circulare, prin dezvoltarea şi implementarea de procedee biotehnologice secvențiale de închidere a lanțurilor valorice din bioeconomie și de obținerea a (bio)produselor.
</t>
  </si>
  <si>
    <t>PARTENERIATE PENTRU TRANSFER DE CUNOȘTINȚE ÎN VEDEREA CREȘTERII COMPETITIVITĂȚII ÎNTREPRINDERILOR DIN DOMENIUL "INDUSTRIA AUTO ȘI COMPONENTE" ȘI CREȘTERII SIGURANȚEI CIRCULAȚIEI - KTAutoComp</t>
  </si>
  <si>
    <t>Institutul National de Cercetare Dezvoltare pentru Mecatronica si Tehnica Masurarii-INCDMTM Buc.</t>
  </si>
  <si>
    <t xml:space="preserve">Proiectul are în vedere creşterea competitivităţii întreprinderilor mari, mici şi mijlocii cu potenţial de piaţă, preocupate de dezvoltarea/testarea/fabricarea de repere și subansambluri din construcţia autoturismelor (mecanisme de direcţie, cutii de viteză, sisteme de suspensie, servodirecţii, motoare, etc.) prin îmbunătățirea politicilor de inovare axate pe transferul de cunoștințe între mediul ştiinţific și industrie, luând în considerare experiența INCDMTM </t>
  </si>
  <si>
    <t xml:space="preserve">Centru de dispecerizare și management pentru optimizarea  serviciilor integrate de îngrijiri la domiciliu - CDMS </t>
  </si>
  <si>
    <t>INSTITUTUL NATIONAL DE STUDII SI CERCETĂRI PENTRU COMUNICATII - INSCC</t>
  </si>
  <si>
    <t>Obiectul proiectului îl reprezintă realizarea de parteneriate pentru transfer de cunoștințe pentru dezvoltarea suportului ICT necesar pentru implementarea unor Centre de dispecerizare și management pentru optimizarea serviciilor integrate de îngrijiri la domiciliu - CDMS, ca suport pentru dezvoltarea de servicii de medicale și sociale la domiciliu</t>
  </si>
  <si>
    <t xml:space="preserve">Sistem modular integrat si tehnologie pentru ecranare electromagnetica a incintelor in gama 100kHz-18GHz  SITEM  </t>
  </si>
  <si>
    <t>INCDIE ICPE-CA</t>
  </si>
  <si>
    <t>Obiectivul general al proiectului este de a realiza un transfer de cunostinte in domeniul ecranarii electromagnetice prin dezvoltarea unei tehnologii noi, performante, cu reale imbunatatiri si reduceri de costuri pentru ecranarea electromagnetica a incintelor (camere, cladiri) deja existente sau in constructie in domeniul 100kHz - 18GHz,  prin colaborare intre institutia de cercetare si intreprinderile interesate  pentru dezvoltarea competitivitatii economice.</t>
  </si>
  <si>
    <t>Dezvoltarea de soluţii  inovative pentru produse şi tehnologii noi, cerute de piaţă, prin valorificarea expertizei in domeniul materialelor avansate şi transferul de cunoştinţe către mediul privat</t>
  </si>
  <si>
    <t>INSTITUTUL NATIONAL DE CERCETARE DEZVOLTARE TURBOMOTOARE COMOTI</t>
  </si>
  <si>
    <t xml:space="preserve">Obiectivul popunerii de proiect este de a crea un parteneriat stabil, viabil, intre COMOTI si un grup de intreprinderi interesate sa asimileze cunostinte, abilitati si competente in domeniul cercetarii – inovarii, valorificand expertiza COMOTI, raspunzand astfel nevoilor strategice si de dezvoltare ale lor, care au drept scop cresterea competitivitatii economice. 
Se urmareste astfel dezvoltarea de solutii inovative noi, performante, pentru obtinerea de produse noi, cu performante si caracteristici superioare, clar identificate de intreprinderi ca fiind cerute de piata si care le va permite dezvoltarea afacerilor, promovarea de noi afaceri, cresterea competitivitatii economice. 
</t>
  </si>
  <si>
    <t>ECO-NANOTEHNOLOGII DE DEPOLUAREA APELOR ȘI VALORIFICAREA DEȘEURILOR</t>
  </si>
  <si>
    <t>Obiectivul general al prezentului proiect vizează creșterea transferului de cunștințe și tehnologie în domeniul ECO-NANO-TEHNOLOGIILOR PENTRU DEPOLUARE ȘI VALORIFICAREA DEȘEURILOR, între Centrul de Cercetări pentru Protecția Mediului și Tehnologii Ecologice din Universitatea POLITEHNICA București (UPB-CPMTE) și întreprinderi din mediul privat, care va contribui la dezvoltarea economică a acestora precum și la protecția, conservarea și îmbunătățirea mediului.</t>
  </si>
  <si>
    <t>OS1.1-Secţiunea F</t>
  </si>
  <si>
    <t>Tehnologii inovatoare pentru asigurarea calitatii materialelor in sanatate, energie si mediu  – Centrul pentru Soluții INOVAtoare de Fabricație a Biomaterialelor Inteligente si Suprafețelor BIOMEDicale (INOVABIOMED)</t>
  </si>
  <si>
    <t xml:space="preserve">Obiectivul general este cresterea capacitatii de cercetare-dezvoltare si de transfer de cunostinte prin infiintarea Centrului pentru Soluții Inovatoare de Fabricație a Biomaterialelor Inteligente si Suprafețelor Biomedicale prin crearea de 10 noi laboratoare de cercetare si modernizarea a 6 laboratoare de cercetare existente in cadrul Universitatii Politehnica Bucuresti (UPB), in vederea asigurarii conditiilor pentru dezvoltarea unui grup economic de excelenta in Romania, din care face parte UPB, intr-un sector economic competitiv.
</t>
  </si>
  <si>
    <t>POC/70/1/1</t>
  </si>
  <si>
    <t>Construirea unei infrastructuri performante de cercetare-dezvoltare-inovare in domeniul sistemelor de intelligence pentru securitate</t>
  </si>
  <si>
    <t>Academia Națională de Informații ”Mihai Viteazul” Otopeni</t>
  </si>
  <si>
    <t>Obiectivul general al proiectului este creșterea competitivității economice la nivel național prin construirea la nivelul Academiei Naționale de Informații ”Mihai Viteazul” a unei infrastructuri de cercetare în domeniul securității și intelligence-ului la cele mai înalte standarde de performanță. Noul Complex de Cercetare al Institutului Național de Studii de Intelligence - INTELIGENT care urmează a fi dezvoltat prin intermediul proiectului va fi compus din 7 laboratoare de cercetare după cum urmează: Laboratorul de Politici de Securitate, Laboratorul de Securitate Locală, Regională și Globală, Laboratorul de Intelligence Competitiv, Laboratorul de Comunicare Strategică în Situații de Criză, Laboratorul de Cercetare Fundamentală în Intelligence, Laboratorul de Psihologie Experimentală și Laboratorul de Istoria Intelligence-ului.</t>
  </si>
  <si>
    <t>CENTRU DE CERCETARE SISTEME MECATRONICE INTELIGENTE DE SECURIZARE OBIECTIVE SI INTERVENTIE Acronim:CERMISO</t>
  </si>
  <si>
    <t>Institutul National de Cercetare Dezvoltare pentru Mecatronica si Tehnica Masurarii - INCDMTM  Bucuresti</t>
  </si>
  <si>
    <t>Obiectivul proiectului consta in crearea unu centru (CERMISO) de cercetare pentru optimizarea unor
echipamente de tip Minisistem Inteligent Autonom cu Deplasare Aeriana (MIADA) avand
7
aplicatii directe in securitatea si securizarea obiectivelor si interventie rapida in caz de dezastre in
zone greu accesibile. Practic in centru activitatea CD se va desfasura pe urmatoarele linii directoare:
1- Integrarea sistemelor mecatronice inteligente autonome in securitatea spatiului si a mediului
inconjurator.
2- Optimizarea sistemelor mecatronice inteligente autonome aeropurtate
3- Tehnologia transmiterii securizata a informatiei
4- Dezvoltarea micro sistemelor multisenzoriale controlate de inteligenta artificiala.
5- Dezvoltarea inteligentei artificiale de prelucrare automata a datelor in vederea prevenirii
dezastrelor si accidentelor.
6- Dezvoltarea solutiilor si algoritmilor de securizare anti-hacking a sistemelor autonome
aeropurtate.
7- Solutii hardware si software de optimizare a consumului energetic pentru marirea andurantei si
autonomiei de zbor a sistemelor mecatronice aeropurtate.</t>
  </si>
  <si>
    <t>Dispozitiv pentru accelerarea recuperarii kinetoterapeutice</t>
  </si>
  <si>
    <t>KINETO TECH REHAB SRL</t>
  </si>
  <si>
    <t xml:space="preserve">Obiectivul general al proiectului consta in realizarea unui produs inovativ destinat monitorizarii recuperarii pacientilor cu afectiuni locomotorii, in scopul productiei si comercializarii. </t>
  </si>
  <si>
    <t>Cercetarea, dezvoltarea si punerea in aplicare a unui serviciu semnificativ imbunatatit de testare a infertilitatii masculine - INFERTIMA</t>
  </si>
  <si>
    <t>GENOME &amp; GENETICS SRL</t>
  </si>
  <si>
    <t xml:space="preserve">Obiectivul general al proiectului INFERTIMA este dezvoltarea unui proces inovativ, in vederea introducerii pe piata a unui serviciu nou, de testare a infertilitatii masculine pentru mutatiile genei FSHR, printr-o corelatie directa intre mutatiile receptorului de FSH si infertilitatea masculina de cauza genetica. Procesul inovativ are ca punct de pornire rezultatele cercetarii efectuate de catre institutia de cercetare cu care Genome &amp; Genetics a semnat contract de servicii de cercetare. </t>
  </si>
  <si>
    <t>Platforma inteligenta de analiza a datelor de mari dimensiuni si de distribuție a mesajelor in puncte de interes</t>
  </si>
  <si>
    <t xml:space="preserve">BEAM INNOVATION SRL (solicitant initial la depunere: VULPE RĂZVAN-ALEXANDRU) </t>
  </si>
  <si>
    <t>Obiectivul general al proiectului consta in dezvoltarea competitiva a intreprinderii inovatoare de tip spin-off in urma implementării platformei inteligente de marketing. Se dorește revoluționarea industriei sistemelor de Marketing de Proximitate din sectorul de retail prin elaborarea unei soluții inovatoare hardware-software si comercializarea acesteia prin intermediul a 3 tipuri de pachete de servicii si anume: Silver, Gold si Platinum.</t>
  </si>
  <si>
    <t>Procese inovative pentru aplicatii TIC in domeniul financiar - INOVATIC</t>
  </si>
  <si>
    <t>OCEAN CREDIT IFN SA</t>
  </si>
  <si>
    <t xml:space="preserve">Obiectivul general al proiectului INOVATIC consta in dezvoltarea si punerea in productie a unor procese IT semnificativ imbunatatite de acordare de credite tip „overdraft”(descoperiri de cont), de transfer de bani si de plati electronice in cadrul SC OCEAN CREDIT IFN SA. Procesul inovativ are ca punct de pornire cercetarea efectuata de catre institutia de cercetare cu care Ocean Credit IFN SA a semnat contract de servicii de cercetare. </t>
  </si>
  <si>
    <t>Lansarea pe piață a unui sistem inovativ pentru testarea aplicațiilor destinate dispozitivelor dotate cu ecran tactil - MATT</t>
  </si>
  <si>
    <t>RINF ENGINEERING RESEARCH SRL</t>
  </si>
  <si>
    <t xml:space="preserve">Obiectivul general al prezentului proiect îl reprezintă dezvoltarea unui sistem inovativ pentru testarea aplicațiilor destinate dispozitivelor dotate cu ecran tactil - MATT, în vederea creșterii gradului de inovare în domeniul TIC la nivel național și internațional. </t>
  </si>
  <si>
    <t>Dezvoltarea si productia de sisteme integrate portabile pentru citirea contoarelor</t>
  </si>
  <si>
    <t>CREATIVE ENGINEERING SOLUTIONS SRL</t>
  </si>
  <si>
    <t>Obiectivul general al proiectului este cresterea competitivitatii societatii prin cercetarea si dezvoltarea prototipului unui produs nou, INDEXREAD, un sistem integrat mobil care va fi folosit pentru citirea indecsilor contoarelor cat si lansarea acestuia in productie.</t>
  </si>
  <si>
    <t xml:space="preserve">”Vizioparalelograful si tehnica Extruziei computerizate de ghidaj -metode inovative de diagnoza si tratament ale edentatiei” </t>
  </si>
  <si>
    <t>INDEX LINE SYSTEMS SRL</t>
  </si>
  <si>
    <t xml:space="preserve">Obiectivul general al proiectului vizeaza cresterea competitivitatii intreprinderii prin dezvoltarea Vizio-paralelografului (VP) si a Extruziei computerizate de ghidaj (ECG) - tehnologii avansate in stomatologie, ce vizeaza diagnoza si tratamentul edentatiei, una dintre cele mai raspandite cazuri de morbiditate din Romania, in scopul productiei si comercializarii. 
</t>
  </si>
  <si>
    <t xml:space="preserve">Obținerea de  produse alimentare sigure sub aspectul satisfacerii exigențelor metabolice și a potențialului bioeconomic </t>
  </si>
  <si>
    <t>ARBO BIOSISTEM SRL</t>
  </si>
  <si>
    <t>Obiectivul general al prezentului proiect este reprezentat de realizarea prin procedee de prelucrare avansate de produse alimentare
inovative, sigure, accesibile si optimizate nutritional, prin transferul de elemente de cercetare stiinþifica din brevetul de invenþie „Procedeu
si instalaþie pentru prepararea unor produse bioprotective”.</t>
  </si>
  <si>
    <t>1.1.3 H - RoEcsel</t>
  </si>
  <si>
    <t>Linie pilot de 300mm pentru dispozitive Smart Power şi Power Discre5293000tes - R3- Power UP</t>
  </si>
  <si>
    <t>Universitatea Politehnică Bucureşti</t>
  </si>
  <si>
    <t>Obiectivul general al prezentului proiect, acceptat la finantare in cadrul ECSEL Joint Undertaking il reprezinta realizarea unei linii pilot
multi-KET (nanoelectronica, nanotehnologie, fabricare avansata) de noua generatie de 300 mm pentru tehnologia Smart Power in Europa,
astfel contribuind la stabilirea referintei mondiale de soluþii inovatoare si competitive pentru provocari societale critice, inclusiv reducerea
emisiilor de CO2 si eficienta energetica. De asemenea, pe baza realizarii activitatilor proiectului se urmareste imbunatatirea productivitatii
si a competitivitatii solutiilor IC integrate pentru tehnologia Smart Power si tehnologii Power Discrete.</t>
  </si>
  <si>
    <t>POC/72/1/2</t>
  </si>
  <si>
    <t>1.1.3 H - Complement</t>
  </si>
  <si>
    <t>RoRCraft CompAct</t>
  </si>
  <si>
    <t>Institutul Naţional de Cercetare - Dezvoltare Aerospaţială "ELIE CARAFOLI" - INCAS Bucureşti</t>
  </si>
  <si>
    <t>Obiectivul general al proiectului il reprezinta cresterea capacitatii de cercetare a Institutului National de Cercetare- Dezvoltare
Aerospatiala „Elie Carafoli” – I.N.C.A.S. Bucuresti, in domeniul stiintelor aerospatiale, prin introducerea celor mai noi tehnologii din
domeniul IT intr-un mediu de cercetare de noua generatie, bazat pe realitate virtuala, capabil sa asigure conditiile de simulare necesare
pentru cercetarile in perspectiva anilor 2020 precum si interfata de comunicare in proiectele colaborative internationale in care INCAS
este implicat (ex. JTI Clean Sky si SESAR in cadrul FP7 si in continuare in Horizon 2020).</t>
  </si>
  <si>
    <t>POC/76/1/1</t>
  </si>
  <si>
    <t>README – APLICAȚIE INTERACTIVĂ, INOVATIVĂ, DE EVALUARE A LIZIBILITĂȚII TEXTELOR ÎN LIMBA ROMÂNĂ ȘI DE ÎMBUNĂTĂȚIRE A STILULUI DE REDACTARE</t>
  </si>
  <si>
    <t>COGNOS BUSINESS CONSULTING SRL</t>
  </si>
  <si>
    <t>FInalizat</t>
  </si>
  <si>
    <t>MARKSENSE - PLATFORMĂ INFORMATICĂ DE ANALIZĂ ÎN TIMP REAL A FLUXURILOR DE PERSOANE BAZATĂ PE ALGORITMI DE INTELIGENȚĂ ARTIFICIALĂ ȘI PRELUCRARE INTELIGENTĂ DE INFORMAȚII PENTRU AFACERI ȘI MEDIUL GUVERNAMENTAL</t>
  </si>
  <si>
    <t>OPEN GOV SRL</t>
  </si>
  <si>
    <t>AA</t>
  </si>
  <si>
    <t>S.I.R.O – SOLUTIE INOVATIVA DE RECRUTARE ONLINE</t>
  </si>
  <si>
    <t>STRUCTURAL MANAGEMENT SOLUTIONS SRL</t>
  </si>
  <si>
    <t>Dezvoltare aplicatiei software inovative “Treasure Open Source Software – TOSS”</t>
  </si>
  <si>
    <t>BUSINESS INFORMATION SYSTEMS (ALLEVO) SRL</t>
  </si>
  <si>
    <t>OmniDJ - Platforma de streaming colaborativ cu servicii la cerere</t>
  </si>
  <si>
    <t>KNOWLEDGE INVESTMENT GROUP SRL</t>
  </si>
  <si>
    <t>Obiectivul general al proiectului “OmniDJ - Platforma de streaming colaborativ cu servicii la cerere” este acela de a cerceta si dezvolta o tehnologie inovativa in domeniile orizontale TIC si multimedia cu scopul dezvoltarii finale a unui produs/serviciu menit sa acopere o nevoie reala identificata in piata.</t>
  </si>
  <si>
    <t>finalizat</t>
  </si>
  <si>
    <t>CREAREA UNEI PLATFORME CLOUD PENTRU APLICATII SOFTWARE</t>
  </si>
  <si>
    <t>Q-BIS CONSULT SRL</t>
  </si>
  <si>
    <t>DEZVOLTAREA UNEI PLATFORME PENTRU CREAREA VIZUALA DE SITE-URI BAZATE PE WORDPRESS</t>
  </si>
  <si>
    <t>EXTEND STUDIO SRL</t>
  </si>
  <si>
    <t>TempRent – platforma evolutivă de micro-tranzacționare</t>
  </si>
  <si>
    <t>4E SOFTWARE SRL</t>
  </si>
  <si>
    <t>DEZVOLTARE PRIN INOVARE LA SENIOR SOFTWARE AGENCY SRL</t>
  </si>
  <si>
    <t>SENIOR SOFTWARE AGENCY SRL</t>
  </si>
  <si>
    <t>Studio Scope: Dezvoltare produs inovativ de tip Configure Price and Quoting</t>
  </si>
  <si>
    <t>INGENIO SOFTWARE SA</t>
  </si>
  <si>
    <t>SOLUȚIE PENTRU INTEGRAREA PE VERTICALĂ A SOLUȚIILOR TIC ÎN ECONOMIA ROMÂNEASCĂ PRIN DEZVOLTAREA PRODUSELOR INFORMATICE DYNAMIC DOX© CLOUD ȘI DYNAMIC DOX© MOBILE</t>
  </si>
  <si>
    <t>ESSENSYS SOFTWARE SRL</t>
  </si>
  <si>
    <t>SISTEM INFORMATIC INOVATIV DE TIP COMANDA SI CONTROL C2I (Command, Control &amp; Intelligence)</t>
  </si>
  <si>
    <t>I-TOM SOLUTIONS SRL</t>
  </si>
  <si>
    <t>SISTEM INTEGRAT DE MANAGEMENT AL SECURITĂŢII INFORMAŢIEI ÎN CADRUL UNEI ORGANIZAŢII</t>
  </si>
  <si>
    <t>SAFETECH INNOVATIONS SRL</t>
  </si>
  <si>
    <t>SISTEM INFORMATIC INTEGRAT, INOVATIV SI SECURIZAT DE EXAMINARE AUXOLOGICA, URMARIRE A PACIENTULUI SI GENERARE A DIAGRAMELOR DE CRESTERE PENTRU POPULATIA DIN ROMANIA</t>
  </si>
  <si>
    <t>RADCOM SRL</t>
  </si>
  <si>
    <t>LIVEHR – PLATFORMA DE GESTIONARE A RESURSELOR UMANE</t>
  </si>
  <si>
    <t>AVANT CONSULTING SRL</t>
  </si>
  <si>
    <t>„INTEGRAREA PE VERTICALA A IP3D PRIN DEZVOLTAREA UNEI SOLUTII INFORMATICE – CABINA VIRTUALA - PRIN ACTIVITATI DE CDI „</t>
  </si>
  <si>
    <t>IPRINT 3D DESIGN CONSULTING SRL</t>
  </si>
  <si>
    <t>„CRESTEREA COMPETITIVITATII SC YALOS SOFTWARE LABS SRL PRIN DEZVOLTAREA UNEI SOLUTII INFORMATICE INOVATOARE”</t>
  </si>
  <si>
    <t>YALOS SOFTWARE LABS SRL</t>
  </si>
  <si>
    <t>Sistem Informatic Inovativ Factura Inteligenta</t>
  </si>
  <si>
    <t>BUSINESSVIEW SOFTWARE SRL</t>
  </si>
  <si>
    <t>Sistem informatic integrat pentru colectarea si procesarea de date anonime in interiorul spatiilor comerciale</t>
  </si>
  <si>
    <t>MOUNT SOFTWARE SRL</t>
  </si>
  <si>
    <t>Inovare prin conectare</t>
  </si>
  <si>
    <t>SENIOR PROGRAMMING SA</t>
  </si>
  <si>
    <t>AdSelect – Platforma de Management pentru publicitate stradala</t>
  </si>
  <si>
    <t>INGENIOS.RO SRL</t>
  </si>
  <si>
    <t>HR fara hartie</t>
  </si>
  <si>
    <t>HR SINCRON SRL</t>
  </si>
  <si>
    <t>Obiectivul general este cresterea contributiei solutiilor/aplicatiilor IT inovative in dezvoltarea competitivitatii economice a sectorului privat prin dezvoltarea produselor si serviciilor TIC. In acest context, in care inclusiv recomandarea Comisiei Europene catre companiile romanesti este de a profita pe deplin de posibilitatile si avantajele oferite de tehnologiile digitale, HR Sincron SRL doreste sa dezvolte prin proiectul „HR fara hartie” o platforma software inovativa de managementul resurselor umane numita in continuare „Sincron HR Suite”.</t>
  </si>
  <si>
    <t>Dezvoltare aplicatie software si componente hardware pentru analizarea, controlul si partajarea fluxurilor de resurse</t>
  </si>
  <si>
    <t>CORE SECURITY ADVISERS SRL</t>
  </si>
  <si>
    <t>COOPID – SISTEM COOPERATIV DE MANAGEMENT AL IDENTITATII DIGITALE</t>
  </si>
  <si>
    <t>TGS SOFTWARE SRL</t>
  </si>
  <si>
    <t>DEZVOLTAREA UNUI SISTEM BUSINESS INTELLIGENCE PENTRU LANTURI FARMACEUTICE</t>
  </si>
  <si>
    <t>COGNISTUDIO SRL</t>
  </si>
  <si>
    <t>DEZVOLTAREA APLICATIEI SMART HUT- SOLUTIE SOFTWARE-HARDWARE CARE INTEGREAZA ECHIPAMENTE PENTRU FACILITAREA MANAGEMENTULUI CLADIRILOR</t>
  </si>
  <si>
    <t>NETLINX SYSTEMS SRL</t>
  </si>
  <si>
    <t>MyTechJob – PLATFORMA INOVATIVA CU LOCURI DE MUNCA</t>
  </si>
  <si>
    <t>ALERON TRAINING CENTER SRL</t>
  </si>
  <si>
    <t>SOLUTIE TIC INOVATIVA PENTRU CRESTEREA COMPETITIVITATII ECONOMICE A MARKETIZATOR FRIENDS SRL</t>
  </si>
  <si>
    <t>OMNICONVERT SRL fosta MARKETIZATOR FRIENDS SRL</t>
  </si>
  <si>
    <t>Obiectiv general al proiectului este: cresterea competitivitaþii economice a companiei Marketizator Friends prin dezvoltarea experimentala a unei solutii software inovative, care va permite trecerea de la outsourcing la tehnologia bazata pe inovare.</t>
  </si>
  <si>
    <t>CRESTEREA COMPETITIVITATII SC BLUE SKY SOFTWARE SRL PRIN DEZVOLTAREA UNEI APLICATII INFORMATICE INOVATIVE</t>
  </si>
  <si>
    <t>BLUE SKY SOFTWARE SRL</t>
  </si>
  <si>
    <t>Obiectivul general al proiectului il reprezinta cresterea competitivitatii economice a societatii la nivel national prin dezvoltarea unui produs inovativ TIC, respectiv realizarea unei aplicatii informatice inovative cu aplicabilitate in domeniul asistentei sociale si edicala a persoanelor varstnice</t>
  </si>
  <si>
    <t>QRAM – sistem de optimizare a capitalului uman</t>
  </si>
  <si>
    <t>QUALITANCE QBS SRL</t>
  </si>
  <si>
    <t>Dezvoltarea unei solutii inovative de business discovery pentru cresterea competitivitatii si profitabilitatii companiilor</t>
  </si>
  <si>
    <t>UNIT VISION SRL</t>
  </si>
  <si>
    <t>SITAC – SISTEM INOVATIV DE TESTARE ADAPTIVĂ COMPUTERIZATĂ</t>
  </si>
  <si>
    <t>SOFT BUSINESS UNION SRL</t>
  </si>
  <si>
    <t>SISTEM INOVATIV INTEGRAT TIC PENTRU CONTROLUL SI MONITORIZAREA IN TIMP REAL A CALITATII ENERGIEI ELECTRICE SI A PIERDERILOR PE LINIILE DE TRANSPORT SI DISTRIBUTIE DIN SISTEMUL ENERGETIC NATIONAL</t>
  </si>
  <si>
    <t>NOVA INDUSTRIAL SA</t>
  </si>
  <si>
    <t>Tehnologie inteligentă pentru sănătatea familiei</t>
  </si>
  <si>
    <t>POWER NET CONSULTING SRL</t>
  </si>
  <si>
    <t>AV Sensors Manager</t>
  </si>
  <si>
    <t>R.A.I. SOFTWARE SRL</t>
  </si>
  <si>
    <t>PLATFORMA INOVATIVA BAZATA PE TEHNOLOGII DE REALITATE VIRTUALA SI AUGMENTATĂ PENTRU TRATAREA FOBIILOR</t>
  </si>
  <si>
    <t>NOVUSTECH SERVICES SRL</t>
  </si>
  <si>
    <t>CloudBox</t>
  </si>
  <si>
    <t>MAGUAY COMPUTERS SRL</t>
  </si>
  <si>
    <t>SERVICII INOVATIVE PENTRU PUBLICAREA, EDITAREA, CONSULTAREA ŞI GESTIUNEA ONLINE A MANUALELOR ŞCOLARE</t>
  </si>
  <si>
    <t>ASCENDIA SA ( fosta ASCENDIA DESIGN SRL)</t>
  </si>
  <si>
    <t>ANSAMBLU DE INDICI IMOBILIARI STRUCTURAŢI PENTRU PIAŢA ROMÂNEASCĂ ACRONIM: RMI</t>
  </si>
  <si>
    <t>RUN IT SOLUTIONS SRL</t>
  </si>
  <si>
    <t>ZIDOX – PLATFORMĂ INOVATIVĂ DE GESTIONARE A RESURSELOR UMANE</t>
  </si>
  <si>
    <t>ZITEC COM SRL</t>
  </si>
  <si>
    <t>CREŞTEREA COMPETITIVITĂŢII COMPANIILOR ROMÂNEŞTI PRIN DEZVOLTAREA DE CĂTRE OMEGA TRUST A UNEI NOI PLATFORME INOVATIVE DE AUTO-TESTARE SPECIALIZATĂ ÎN DOMENIUL SECURITĂŢII CIBERNETICE</t>
  </si>
  <si>
    <t>OMEGA TRUST SRL</t>
  </si>
  <si>
    <t>TEHNOLOGIE DE SINTEZA PENTRU RASINI POLIESTERICE PRIN VALORIFICAREA DE DESEURI UTILIZAND UN REACTOR CU STRAT CERAMIC EXTERIOR INCALZIT NECONVENTIONAL-RASCERT</t>
  </si>
  <si>
    <t>DAILY SOURCING &amp; RESEARCH SRL</t>
  </si>
  <si>
    <t>Obiectivul principal al proiectului propus il reprezinta cresterea capacitatii si a infrastructurii de cercetare-dezvoltare si productie a DAILY SOURCING &amp; RESEARCH  SRL, prin realizarea unei linii tehnologice bazata pe reactoare cu manta ceramica (care absorb energia microundelor si o transforma cu randament ridicat in caldura), pentru fabricarea de rasini din deseuri precum uleiuri vegetale / uleiuri vegetale uzate/ uleiuri animale + glicerina uzata si fulgi de polietilen tereftalat PET. Obiectivul se incadreaza in preocuparile de baza ale firmei privind diversificarea alternativelor de valorificare a deseurilor pentru obtinerea de structuri cu proprietati controlate cu valoare adaugata mare.</t>
  </si>
  <si>
    <t>CERCETAREA ŞI DEZVOLTAREA UNEI INSTALAŢII MOBILE DE OBŢINERE A ENERGIEI REGENERABILE EOLIENE</t>
  </si>
  <si>
    <t>Institutul National de Cercetare Dezvoltare Turbomotoare-COMOTI</t>
  </si>
  <si>
    <t>Scopul acestei propuneri constăîn cercetarea, dezvoltarea şi realizarea unei instalaţii mobile pentru producerea energiei regenerabile folosind surse eoliene şi se va baza pe tehnologii de ultimă generaţie precum tehnologia materialelor compozite realizate în autoclavă pentru fabricarea, atât a modelelor experimentale cât şi a prototipului folosind fibra de carbon şi metode numerice (CFD) şi experimentale pentru evaluarea performanţelor aerodinamice</t>
  </si>
  <si>
    <t>NOI TEHNOLOGII ŞI PRODUSE PENTRU SĂNĂTATE</t>
  </si>
  <si>
    <t>INSTITUTUL NATIONAL DE CERCETARE DEZVOLTARE CHIMICO FARMACEUTICĂ - ICCF  BUCURESTI</t>
  </si>
  <si>
    <t xml:space="preserve">Proiectul NOI TEHNOLOGII SI PRODUSE PENTRU SANATATE (acronim: INOVOPRODFARM) are ca obiectiv transferul de cunostinte de la Institutul National de Cercetare Dezvoltare Chimico-Farmaceutica, ICCF-Bucuresti, catre intreprinderi mici si mijlocii cu profil de activitate in domeniul produselor naturale (fito)farmaceutice (sau herbal medicines), in scopul implementarii tehnologiilor si procedeelor/metodelor de realizare ale unui numar cat mai mare de produse (fito)farmaceutice inovative cu tehnologii moderne si imbunatatite, pentru care exista interes pe piata (vezi Studiul  de piata). </t>
  </si>
  <si>
    <t xml:space="preserve">Tehnologie inovativă de stocare a energiei in sistem CAES  prin utilizarea de compresoare și expandere cu șurub </t>
  </si>
  <si>
    <t>INSTITUTUL NATIONAL DE CERCETARE - DEZVOLTARE TURBOMOTOARE COMOTI</t>
  </si>
  <si>
    <t xml:space="preserve">Obiectivul principal al proiectului
Obiectivul proiectului este transferul de cunostințe de la entitatea de cercetare la parteneri din mediul economic pentru realizarea unei instalații inovatoare de stocare a energie în sistem CAES (Compressed Air Energy Storage) prin utilizarea de compresoare –expandere cu șurub.
</t>
  </si>
  <si>
    <t>Metode inovative de valorificare a resurselor naturale si de imbunatatire a  eficientei nutritionale a fito-produselor-contributii la cresterea competitivitatii micilor intreprinderi</t>
  </si>
  <si>
    <t>Institutul National de Cercetare-dezvoltare pentru Stiinte Biologice Bucuresti</t>
  </si>
  <si>
    <t>Obiectivul acestui proiect este de a creste eficienta economica a companiilor partenere prin dezvoltarea si implementarea unor solutii tehnologice inovative pentru extractia si caracterizarea principiilor active din material vegetal si prelucrarea mai eficienta a reziduurilor din industria agro-alimentara in scopul obtinerii de sub-produse/produse secundare noi, cu calitati nutritionale superioare</t>
  </si>
  <si>
    <t>MOtor Rachetă cu Ajutaj Liber și Impuls Specific Superior pentru lansatorul orbital românesc NERVA (MORALISS-NERVA)</t>
  </si>
  <si>
    <t xml:space="preserve">Obiectivul general urmărit de echipa proiectului este creșterea capacității de producție spațială a întreprinderilor partenere în colaborare cu U.P.B. prin trei componente:
- fabricarea unui produs inovativ industrial, nou în propulsia spațială pe plan mondial, a cărui competitivitate este asigurată prin eficiența propulsivă superioară altor produse;
- amplificarea colaborării U.P.B. cu întreprinderile prin transferul de tehnologie în domeniul proiectării și experimentării propulsoarelor spațiale;
- asigurarea rolului U.P.B. de lider în cercetare și învățământ universitar în domeniul spațial european și creșterea vizibilității U.P.B. în această poziție;
</t>
  </si>
  <si>
    <t>TRANSFER DE CUNOŞTINŢE CĂTRE MEDIUL PRIVAT ÎN DOMENIUL ENERGIE AVÂND LA BAZĂ EXPERIENŢA ŞTIINŢIFICĂ A ICPE- CA</t>
  </si>
  <si>
    <t>Institutul National de Cercetare-Dezvoltare pentru Inginerie Electrica ICPE-CA</t>
  </si>
  <si>
    <t xml:space="preserve">Realizarea si implementarea in perioada 2016-2021 a unui portofoliu de proiecte de colaborare cu    intreprinderiile din domeniul 3. Energie, Mediu și Schimbari Climatice.
             Realizarea unui portofoliu de servicii / produse / tehnologii al ECCE cu intreprinderile care      desfasoara activitati din domeniul 3. Energie, Mediu și Schimbari Climatice, in perioada 2016-2021.                                   
</t>
  </si>
  <si>
    <t>Tehnologii eco-inovative de valorificare a deseurilor de biomasa</t>
  </si>
  <si>
    <t>INCD pentru Optoelectronica INOE 2000 - IHP</t>
  </si>
  <si>
    <t xml:space="preserve">Obiectivul general:
         Dezvoltarea interactiunii INOE 2000 – IHP cu intreprinderile de productie pentru transferul de cunostinte in subdomeniul tehnologiilor eco-inovative de valorificare a deseurilor de biomasa.
</t>
  </si>
  <si>
    <t>Echipament performant pentru acționarea vanelor din rețeaua de distribuție și transport a gazelor combustibile</t>
  </si>
  <si>
    <t>Obiectivul proiectului este de a realiza o activitate de cercetare-dezvoltare ȋn colaborare, având drept scop proiectarea, executia si omologarea acţionărilor electrice ale vanelor din fluxul tehnologic al echipamentelor de comprimare a gazelor, care lucrează în condiţii extreme cu o largǎ aplicație industrial pe uscat cum ar fi: echipamente de comprimare gaze natural, stații de mǎsurǎ, vane cu acționare electrica de proces (echipamente de camp), aplicatii pe aer, refrigerare, aplicatii pentru controlul fluidelor (rafinarii, instalatii hidraulice, etc.) în scopul creșterii eficienței energetice. Activitatea isi propune să abordeze o gamă largă a variabilelor de proces cum ar fi: locaţia, componenţa agentului de lucru, debitele şi presiunile de producţie, procesul selectat şi dimensiunea instalaţiei, în condiţiile cresterii fiabilitatii, reducerii timpului de intervenţie în cazul unor defecte, respectiv reducerea preţului de cost a mentenanţei.</t>
  </si>
  <si>
    <t>DEZVOLTAREA CAPITALULUI INTELECTUAL PRIN TRANSFER DE CUNOȘTINȚE ÎN DOMENIUL MATERIALELOR AVANSATE  - IMPACT ASUPRA CREȘTERII PRODUCTIVITĂȚII MUNCII ȘI VOLUMULUI PRODUCȚIEI ÎN ÎNTREPRINDERI</t>
  </si>
  <si>
    <t>Institutul National de Cercetare Dezvoltare pentru Inginerie Electrica ICPE-CA</t>
  </si>
  <si>
    <t xml:space="preserve">Obiectiv general:
Valorificarea investiţiilor în infrastructura CD derulate în perioada 2007- 2015 şi a capitalului uman ale INCDIE ICPE-CA prin realizarea şi implementarea în perioada 2016-2021 a unui portofoliu de proiecte de colaborare al Departamentului Materiale Avansate al INCDIE ICPE-CA cu întreprinderiile din domeniul ECO-NANO-TEHNOLOGIILOR şi MATERIALELOR AVANSATE, ca răspuns la nevoile de inovare ale întreprinderilor.
</t>
  </si>
  <si>
    <t>Parteneriat pentru transferul de cunostibte si dezvoltarea riscurilor ocupationale care pot conduce la dezastre (PROC)</t>
  </si>
  <si>
    <t>Institutul National de Cercetare-Dezvoltare pentru protectia muncii INCDPM Alexandru Darabonţ - Bucuresti</t>
  </si>
  <si>
    <t>Obiectivul principal al proiectului îl constituie transferul eficient de cunostinþe specifice domeniului riscurilor ocupaþionale si a securitaþii si sanataþii în munca de la generator (depozitar) INCDPM ”Alexandru Darabont” catre unitaþile economice (toate unitaþile de la nivelul economiei naþionale- cu excepþiile prevazute de legea 319) prin dezvoltarea de legaturi si sinergii orientate spre procesul de cercetare tehnica colaborativa între întreprinderi si INCDPM ”Alexandru Darabont”</t>
  </si>
  <si>
    <t>Elaborarea de tehnologii eficiente energetic în aplicaţiile de nişă ale fabricaţiei subansamblelor mecanohidraulice la cerere şi mentenanţei echipamentelor hidraulice mobile - MENTEH</t>
  </si>
  <si>
    <t>INSTITUTUL NAȚIONAL DE CERCETARE-DEZVOLTARE PENTRU OPTOELECTRONICA - INOE 2000</t>
  </si>
  <si>
    <t>Obiectivul general al proiectului este dezvoltarea interacţiunii INOE 2000 – IHP cu întreprinderile specializate în producţia si mentenanţa de echipamente hidraulice, pentru transferul de cunostinţe în subdomeniul aplicaþiilor de nisa privind tehnologiile destinate producþiei de subansamble mecanohidraulice la cerere, întreþinere, reparaþii, verificari si control, in scopul eficientizarii energetice a utilajelor mobile.</t>
  </si>
  <si>
    <t>Parteneriatele pentru competitivitate în vederea transferului de cunoştinţe prin dezvoltarea unor modele computaţionale inovative pentru creşterea economică şi sustenabilitatea sectorului de afaceri din România ASECOMP</t>
  </si>
  <si>
    <t>ACADEMIA DE STUDII ECONOMICE BUCUREȘTI</t>
  </si>
  <si>
    <t>Obiectivul princpal al proiectului Parteneriate pentru competitivitate in vederea transferului de cunostinte prin dezvoltarea unor modele computationale inovative pentru cresterea economica si sustenabilitatea sectorului de afaceri din România este promovarea investitiilor în Cercetare-Dezvoltare-Inovare, dezvoltarea de legaturi si sinergii între întreprinderi si învaþamântul superior.</t>
  </si>
  <si>
    <t>Programmable Systems for Intelligence in Automobiles - Radar Interference Mitigation (Sisteme Programabile pentru Automobile Inteligente - Suprimarea Interferentelor Radar)</t>
  </si>
  <si>
    <t>UNIVERSITATEA POLITEHNICA DIN BUCURESTI</t>
  </si>
  <si>
    <t>Obiectivul general al proiectului PRYSTINE este realizarea unui sistem de perceptie a mediului înconjurator al unui autovehicul, bazat pe fuziunea robusta dintre date RADAR („Radio Detection and Ranging”) si LiDAR („Light Detection and Ranging”), care sa permita conducerea autonoma în medii rurale si urbane în conditii de siguranta.</t>
  </si>
  <si>
    <t>Prima Linie Pilot Europeana pentru Carbura de Siliciu (SiC) de 200 mm dedicatÄ electronicii dispozitivelor de putere - REACTION</t>
  </si>
  <si>
    <t>Obiectivul general al prezentului proiect, acceptat la finantare in cadrul ECSEL Joint Undertaking il reprezinta realizarea primei Facilitati Mondiale de tip Linie Pilot pentru Carbura de Siliciu (SiC) de 200 mm dedicata tehnologiei de Putere. Acest lucru îi va permite industriei Europene sa devina o referinþa mondiala capabila sa ofere soluþii inovatoare si competitive pentru provocarile societale critice, cum ar fi economisirea de Energie si Reducerea emisiilor de CO2 .</t>
  </si>
  <si>
    <t>Cercetarea sistemelor si arhitecturilor electronice pentru automatizarea integrala a condusului autovehiculelor rutiere</t>
  </si>
  <si>
    <t>INFINEON TECHNOLOGIES ROMANIA &amp; CO. SCS</t>
  </si>
  <si>
    <t>Obiectivul proiectului AutoDrive este dezvoltarea urmatorului nivel de prevenire a defectiunilor (”fail-aware”), siguranta defectiunilor (”failsafe”), si operationalizarea defectiunilor (”failoperational”) arhitecturi de autovehicule preemptive pentru a intari si promova pozitia Europei de leader in folosirea echipamentelor performante pentru conducerea automata a autovehiculelor.</t>
  </si>
  <si>
    <t>Dezvoltarea integrată 4.0 - iDev4.0</t>
  </si>
  <si>
    <t>Obiectivul general al proiectului il constituie finantarea activitatilor de cercetare – dezvoltare si de inovare ale consortiului IFRO (beneficiar), UTCN (partener) si UPB (partener) in cadrul proiectului iDev4.0 selectat la finantare de catre Initiativa Tehnologica Comuna
ECSEL Joint Undertaking in cadrul programului cadru Orizont 2020.</t>
  </si>
  <si>
    <t>Multiple</t>
  </si>
  <si>
    <t xml:space="preserve"> Nord Vest</t>
  </si>
  <si>
    <t>Bucuresti; Cluj Napoca</t>
  </si>
  <si>
    <t>Privat + Public</t>
  </si>
  <si>
    <t>061 + 060</t>
  </si>
  <si>
    <t>Sistem automat pentru analiza semantica si gradarea lemnului in imagini folosind metode eficiente de vedere computationala si retele neurale convolutionale adanci  - Neural Grader</t>
  </si>
  <si>
    <t>FORDAQ INTERNATIONAL SRL</t>
  </si>
  <si>
    <t>Obiectivul general al acestui proiect este cresterea competitivitatii Fordaq International SRL pe piata nationala si internationala de aplicatii specifice pentru industria lemnului prin crearea sistemului automat Neural Grader de gradare si analiza semantica a lemnului folosind metode eficiente de vedere computationala si retele neurale convolutionale adanci.</t>
  </si>
  <si>
    <t>5/2.2.1_ap2/11.12.2019</t>
  </si>
  <si>
    <t>SEER - Sistem Electronic de Evaluare si Raspuns a scenariilor de afaceri prin analiza predictiva a datelor cu ajutorul inteligentei artificiale</t>
  </si>
  <si>
    <t>Obiectivul generic al proiectului " SEER - Sistem Electronic de Evaluare si Raspuns a scenariilor de afaceri prin analiza predictiva a datelor cu ajutorul inteligentei artificiale" este acela de a cerceta, dezvolta, disemina si pune in productie un sistem inovativ online webbased de analiza predictiva a afacerilor cu adresare atat la nivelul pietei locale din Romania dar in special la nivel international.</t>
  </si>
  <si>
    <t>9/2.2.1_ap2/23.12.2019</t>
  </si>
  <si>
    <t>Proiect Suport SECREDAS</t>
  </si>
  <si>
    <t>Proiectul are ca scop principal de a finanta participarea unui grup de cercetatori din cadrul Universitatii Politehnica din Bucuresti la activitatile specifice proiectului de cercetare european SECREDAS (Nr. 783119), care au inceput la data de 1 mai 2018.</t>
  </si>
  <si>
    <t>7/1.1.3H/06.01.2020</t>
  </si>
  <si>
    <t xml:space="preserve">Metrologie avansata pentru industria digitalizata 4.0 de componente si sisteme electronice - MADEin4
</t>
  </si>
  <si>
    <t>Obiectivul general al prezentului proiect, acceptat la finantare in cadrul ECSEL Joint Undertaking este de a demonstra îmbunataþirea productivitatii industriei 4.0 prin dezvoltarea unor sisteme fizice avansate, extrem de productive si conectate, care combina analiza si proiectarea datelor metrologice cu metodologiile de învatare a masinilor. MADEin4 include realizarea unei linii pilot avansate ECS "Industria 4.0 randament predictiv si instrumente de performanta", in jurul IMEC.</t>
  </si>
  <si>
    <t>8/1.1.3H/06.01.2020</t>
  </si>
  <si>
    <t>Dezvoltarea condusului autonom al vehiculelor terestre si aeriene in Europa utilizand tehnologia FDSOI cu nod electronic de 12nm- OCEAN12</t>
  </si>
  <si>
    <t>Obiectivul general al prezentului proiect, acceptat la finantare in cadrul ECSEL Joint Undertaking este dezvoltarea condusului autonom al vehiculelor terestre si aeriene in Europa utilizand tehnologia FDSOI cu nod electronic de 12nm. OCEAN12 îsi propune sa aduca solutii tehnologice concrete si demonstratori corespunzatori provocarii societale cheie a mobilitaþii inteligente.</t>
  </si>
  <si>
    <t>9/1.1.3H/20.01.2020</t>
  </si>
  <si>
    <t>Platforma inovatoare de gestionare prin inteligenta artificiala a proceselor  de lucru in fabrici si depozite</t>
  </si>
  <si>
    <t>AXES SOFTWARE SRL</t>
  </si>
  <si>
    <t>Obiectivul general al proiectului consta in dezvoltarea de catre AXES SOFTWARE SRL a aplicatiei xTrackLMS, solutie ce face parte din suita LMS (Logistics Management Suite) si se adreseaza domeniului logistic, intr-o perioada de implementare de 36 de luni.</t>
  </si>
  <si>
    <t>18/2.2.1_ap2/19.03.2020</t>
  </si>
  <si>
    <t>Linie pilot pentru circuite integrate semiconductoare cu noduri electronice de 3 nm- PIN3S</t>
  </si>
  <si>
    <t>Obiectivul general al prezentului proiect (PIn3S), acceptat la finantare in cadrul ECSEL Joint Undertaking este realizarea unei linii Pilot pentru circuite integrate semiconductoare cu noduri electronice de 3nm. Aceast lucru implica dezvoltarea si integrarea cu succes a modulelor de procesare la un nivel ridicat, dezvoltarea unei tehnologii adecvate de modelare si a capacitaþilor de metrologie. In plus, PIn3S isi propune sa completeze infrastructura Masca EUV prin dezvoltarea echipamentelor de reparare a mastilor pentru a permite crearea unei masti eficiente din punct de vedere al costurilor pentru nodul de 3nm si nu numai.</t>
  </si>
  <si>
    <t>10/1.1.3H/03.04.2020</t>
  </si>
  <si>
    <t>Trecerea la dezvoltarea bazata pe CDI a companiei OMEGA TRUST SRL prin realizarea unei aplicatii TIC inovative in scopul asigurarii protectiei impotriva amenintarilor cibernetice de la nivelul infrastructurilor industriale critice</t>
  </si>
  <si>
    <t xml:space="preserve">Obiectivul general al proiectului consta in trecerea de la outsourcing la dezvoltarea bazata pe inovare prin realizarea unei aplicatii inovative in scopul detectarii intruziunilor si tentativelor de atacuri cibernetice la nivelul sistemelor industriale critice pe seama activitatilor de cercetare industriala si dezvoltare experimentala din proiect si a solutiilor de sprijin si consultanta in inovare, pentru a integra aplicatiei algoritmi de ultima generatie in zona – Machine learning si Intelligence Artificial </t>
  </si>
  <si>
    <t>32/2.2.1_ap2/15.04.2020</t>
  </si>
  <si>
    <t>1.1.3 H - Centre Suport</t>
  </si>
  <si>
    <t>Centru Suport pentru IEM proiecte de cercetare â€“ inovare competitive in Orizont 2020</t>
  </si>
  <si>
    <t>INSTITUTUL DE ECONOMIE MONDIALA</t>
  </si>
  <si>
    <t>Obiectivul general al proiectului este dezvoltarea pe baze consolidate a domeniilor de cercetare şi inovare (C&amp;I) în Institutul de Economie Mondială al Academiei Române în special de interes naţional şi european, conform Strategiei Naţionale de Cercetare, Dezvoltare şi Inovare 2014-2020 .</t>
  </si>
  <si>
    <t>POC/80/1/2/</t>
  </si>
  <si>
    <t>242/27.04.2020</t>
  </si>
  <si>
    <t>Dezvoltarea infrastructurii de cercetare pentru caracterizarea etanşarilor cu labirint rotativ - INFRASEAL</t>
  </si>
  <si>
    <t>INSTITUTUL NATIONAL DE CERCETARE-DEZVOLTARE TURBOMOTOARE - COMOTI</t>
  </si>
  <si>
    <t>Proiectul INFRASEAL, pentru care se solicita finantarea, este un proiect complement la proiectul AIRSEAL aflat in implementare la INCD Turbomotoare COMOTI avand finantare directa de la Comisia Europeana prin programul Clean Sky 2. Propunerea de proiect INFRASEAL
a fost evaluata in cadrul Comisiei Europene si intens recomandata pentru finantare (Clean Sky 2 Synergy Label) prin European Structural and Investment Funds (ESIF) si Autoritatea Nationala de Management.</t>
  </si>
  <si>
    <t>POC/76/1/2</t>
  </si>
  <si>
    <t>11/1.1.3H/28.04.2020</t>
  </si>
  <si>
    <t>Development of Research infrastructure for EMerging Advanced composite materials dedicated to innovative STator ogv technologies for aircrafts Engine noise Reduction - REMASTER</t>
  </si>
  <si>
    <t>Obiectivul general al prezentei propuneri de complementaritate este de a creste capabilitaþile de cercetare în domeniul arhitecturilor de materiale inteligente, cu greutate redusa si performanþe structurale ridicate, al proceselor de fabricaþie avansate, si al investigatiilor experimentale pentru tehnologii inovative referitoare la statoarele de ghidare a iesirii din ventilatoare (REMASTER), în vederea reducerii zgomotului produs de motoarele aeronavelor civile ale viitorului.</t>
  </si>
  <si>
    <t>12/1.1.3H/28.04.2020</t>
  </si>
  <si>
    <t>Dezvoltarea Centrului de Suport pentru initierea si implementarea Proiectelor de Cercetare-Dezvoltare Europene si Internaționale in cadrul INCD GeoEcoMar</t>
  </si>
  <si>
    <t>INSTITUTUL NATIONAL DE CERCETARE-DEZVOLTARE PENTRU GEOLOGIE SI GEOECOLOGIE MARINA - GEOECOMAR</t>
  </si>
  <si>
    <t xml:space="preserve">Obiectivul general al proiectului este creşterea capacităţii GeoEcoMar de a participa la Programele Cadru de cercetare al Uniunii Europene (Orizont 2020 şi programul cadru următor din perioada 2020 – 2027) prin infiintarea unei structuri de sprijin al cercetatorilor ce se va numi "Centru Suport pentru Proiecte CD Europede si Internaţionale",fara  personalitate juridica, in cadrul Biroului de Management Proiecte si Marketing, existent in organigrama INCD GeoEcoMar </t>
  </si>
  <si>
    <t>243/28.04.2020</t>
  </si>
  <si>
    <t>Centrul Suport POLITEHNICA Orizont ctivități și cheltuieli   Export XLSX Componentă 12020 - UPB4H</t>
  </si>
  <si>
    <t>Crearea Centrului Suport – UPB4H, care va fi focalizat pe intarirea excelentei stiintifice in domeniile bioeconomie, tehnologii informationale de comunicatii, spatiu si securitate, energie mediu si schimbari climatice, eco-nanotehnologii si materiale avansate si respectiv sanatate si care sa sprijine activitatea de cercetare la nivelul UPB.</t>
  </si>
  <si>
    <t>250/11.05.2020</t>
  </si>
  <si>
    <t xml:space="preserve"> Proiect Tehnologic Inovativ - MDR</t>
  </si>
  <si>
    <t>Platforme robotice polimorfice autonome pentru sistemul de servicii din Smart City (ProSSSy)</t>
  </si>
  <si>
    <t>LIGHTNING NET SRL</t>
  </si>
  <si>
    <t>Obiectivul general al proiectului il reprezinta sustinerea investitiei private in CDI prin introducerea inovarii de tehnologii si servicii in activitatea proprie a S.C. LIGHTNING NET SRL prin realizarea, bazata pe cercetare in colaborare cu un colectiv de cercetare dintr-o universitate tehnica de prestigiu, a unei baze de robot polimorfic cu orientare si miscare libera sau asistata in cladiri si areale din Smart City.</t>
  </si>
  <si>
    <t>POC/222/1/3/</t>
  </si>
  <si>
    <t>255/05.06.2020</t>
  </si>
  <si>
    <t>IMOPEDIA – Sisteme inovative de Inteligență Artificială în domeniul portalurilor imobiliare</t>
  </si>
  <si>
    <t>IMOPEDIA SRL</t>
  </si>
  <si>
    <t>IMOPEDIA şi-a propus ca obiectiv general dezvoltarea inovativă a serviciilor oferite clienţilor săi precum şi îmbunătăţirea celor existente. Acest obiectiv va sprijini compania pentru a fi competitivă pe o piaţă atât de dinamică cum este cea imobiliară.</t>
  </si>
  <si>
    <t>80.00; 85.00</t>
  </si>
  <si>
    <t xml:space="preserve"> Centru</t>
  </si>
  <si>
    <t xml:space="preserve">Bucuresti; Sibiu; </t>
  </si>
  <si>
    <t>41/2.2.1_ap2/12.06.2020</t>
  </si>
  <si>
    <t>TELE-CONTACT</t>
  </si>
  <si>
    <t>BEIA CONSULT INTERNATIONAL SRL</t>
  </si>
  <si>
    <t xml:space="preserve">Obiectivul general este dezvoltarea unei platforme de de averizare timpurie în caz de dezastru care să permită minimizarea pagubelor şi intervenţia promptă în cazul unor situaţii de urgenţă care s-ar putea solda cu pierderi de vieţi omeneşti sau distrugerea unor ecosisteme. </t>
  </si>
  <si>
    <t>44/2.2.1_ap2/18.06.2020</t>
  </si>
  <si>
    <t>MEDYSPORTLINE - Sistem inovativ de inteligență artificială pentru prognoza, prevenția și tratarea herniilor de disc și a scoliozelor</t>
  </si>
  <si>
    <t>MEDY SPORT LINE SRL</t>
  </si>
  <si>
    <t>Obiectivul general este dezvoltarea uni sistem informatic de management inovativ al tratamentului scoliozei şi al herniei de disc prin combinarea tehnologia IT, inclusiv cea disponibilă în echipamentele medicale de ultimă generaţie, cu cazuistica, know-how-ul şi expertiza acumulate de către personalul clinicii până acum, toate aceste elemente formând un arsenal terapeutic în vederea evitării intervenţiei chirurgicale.</t>
  </si>
  <si>
    <t>47/2.2.1_ap2/18.06.2020</t>
  </si>
  <si>
    <t>Cercetarea-dezvoltarea unei aeronave de tip drona cu sistem de propulsie inovativ</t>
  </si>
  <si>
    <t>SKYNET PROJECT SRL</t>
  </si>
  <si>
    <t>Obiectivul general al proiectului este cercetarea-dezvoltarea si lansarea in productie a unei aeronave de tip drona ce va utiliza un sistem de propulsie inovativ cu decolare si aterizare pe verticala, ce va fi destinata unor multiple domenii de activitate, avand potentialul de a imbunatati semnificativ modul de functionare si utilizare al dronelor, asa cum este cunoscut in momentul de fata.</t>
  </si>
  <si>
    <t>265/22.06.2020</t>
  </si>
  <si>
    <t>Centrul de excelență pentru securitatea cibernetica și reziliența infrastructurilor critice (SafePIC)</t>
  </si>
  <si>
    <t>SC SAFETECH INNOVATIONS SRL</t>
  </si>
  <si>
    <t>Obiectivul geneneral al proiectului SafePIC este cresterea capacitaþii Safetech de a contribui la dezvoltarea unor soluþii, produse si servicii inovative în domeniul securitaþii cibernetice, interoperabilitaþii si protecþiei cibernetice a infrastructurilor critice în baza unui parteneriat de cercetare cu cele doua prestigioase instituþii de învaþamânt si cercetare.</t>
  </si>
  <si>
    <t>270/23.06.2020</t>
  </si>
  <si>
    <t>Sisteme mecatronice digitale de generare a presiunii de 1000 bar, utilizând amplificatoare hidraulice de presiune (SMGP)</t>
  </si>
  <si>
    <t>HESPER SA</t>
  </si>
  <si>
    <t>Obiectivul general al proiectului este diversificarea activităţii SC HESPER SA Bucureşti prin produse care nu au fost realizate anterior în unitate, respectiv a unor sisteme sisteme mecatronice digitale de pompare, cu presiune de 1000 bar, cu eficienţă energetică ridicată, impact pozitiv asupra mediului şi performanţe funcţionale îmbunătăţite.</t>
  </si>
  <si>
    <t>272/24.06.2020</t>
  </si>
  <si>
    <t>Sistem Inovativ de Protecție Anticorozivă Activă a Metalelor Alimentat de la Surse Regenerabile de Energie - SIPAMASRE</t>
  </si>
  <si>
    <t>ICPE ACTEL SA</t>
  </si>
  <si>
    <t xml:space="preserve">Proiectul SIPAMASRE are ca scop realizarea in cadrul ICPE ACTEL a unui produs inovativ si anume a unui sistem de protecţie anticorozivă activă a metalelor alimentat de la surse regenerabile de energie. </t>
  </si>
  <si>
    <t>273/24.06.2020</t>
  </si>
  <si>
    <t>Sistem Inovativ Inteligent de Creștere a Eficienței Energetice în cadrul Instalațiilor de Foraj - SICEEIF</t>
  </si>
  <si>
    <t>Proiectul SICEEIF are ca scop realizarea în cadrul ICPE ACTEL S.A. a unei inovari de produs si anume a unui sistem inovativ de recuperare a energiei electrice pierduta în prezent în timpul utilizarii instalaþiilor de foraj marin si terestru (extragerii/coborârii rapide si frecvente a prajinilor garniturii de foraj), cu posibilitatea exploatarii resurselor regenerabile de energie fotovoltaica existente pe arealul aferent zonei de forare si folosirea energiei recuperate în fluxul operaþional din staþia/platforma de foraj.</t>
  </si>
  <si>
    <t>275/24.06.2020</t>
  </si>
  <si>
    <t>Cercetarea dezvoltarea si lansarea in productie a unui sistem de generare a undelor de soc pentru tunurile sonice antigrindina</t>
  </si>
  <si>
    <t>SONOVORTEX SRL</t>
  </si>
  <si>
    <t>Obiectivul general al proiectului este stimularea cercetarii si inovarii in compania SONOVORTEX SRL prin cercetarea unui produs inovativ, un tun sonic acustic care are la baza un sistem inovativ de generare a undelor de soc, dezvoltarea prototipului si lansarea acestuia in productie in vederea comercializarii.</t>
  </si>
  <si>
    <t>277/24.06.2020</t>
  </si>
  <si>
    <t>Dezvoltarea generației următoare de sisteme optice de termoviziune, ca răspuns la tendințele de evoluție în domeniul sistemelor pentru supravegherea frontierelor - SOLWIR</t>
  </si>
  <si>
    <t>OPTICA INVENT SRL</t>
  </si>
  <si>
    <t>Obiectivul general consta în dezvoltarea unui sistem optic inovativ, care sa corespunda tendinţelor actuale de dezvoltare a performanţelor senzorilor utilizaţi pentru camerele integrate în sistemele de supraveghere existente în acest moment pe piaţa.</t>
  </si>
  <si>
    <t>278/24.06.2020</t>
  </si>
  <si>
    <t>Sistem de management inteligent pentru cresterea eficientei sistemelor de stocare a energiei pe baza de baterii Pb-acid si Li-Ion - STOCMAN</t>
  </si>
  <si>
    <t>ADEMA EQUIP SRL</t>
  </si>
  <si>
    <t>Se vor realiza produse/servicii noi pe baza unei noi tehnologii inovative dedicata managementului inteligent al eficientei stocarii energiei electrice in baterii de acumulatori de diverse tipuri.</t>
  </si>
  <si>
    <t>288/29.06.2020</t>
  </si>
  <si>
    <t>Cercetarea, dezvoltarea si lansarea in productie a Sistemului de Propulsie Integrat (SPI) pentru vehicule electrice</t>
  </si>
  <si>
    <t>INDUSTRIAL SHIELD  SRL</t>
  </si>
  <si>
    <t>Obiectivul general al proiectului este stimularea cercetarii si inovarii in intreprindere prin cercetarea unui produs inovativ, un sistem de propulsie integrat, numit SPI pentru vehicule electrice, dezvoltarea prototipului si lansarea acestuia in productie in scopul comercializarii.</t>
  </si>
  <si>
    <t>289/29.06.2020</t>
  </si>
  <si>
    <t>Sistem integrat inovativ pentru managementul riscurilor si al duratei de viata a echipamentelor din statiile electrice de inalta tensiune</t>
  </si>
  <si>
    <t>Obiectivul general al proiectului consta in realizarea in cadrul NOVA INDUSTRIAL SA a unui sistem software nou (inovare de produs) prin integrarea conceptului / principiilor managementului Activelor si al Riscului la necesitatile / realitatile Sistemului Energetic National, prin cresterea capacitatii de cercetare – dezvoltare si inovare a companiei si realizarea unei investitii initiale pentru inovare in vederea introducerii in productie a rezultatelor obtinute din cercetare-dezvoltare (si anume: extinderea capacitatii unitatii existente (prin imbunatatirea semnificativa a infrastructurii (TIC) si diversificarea activitatii unitatii (printr-un realizarea unui produs software nou)).</t>
  </si>
  <si>
    <t>292/30.06.2020</t>
  </si>
  <si>
    <t>PRODUSE ALIMENTARE SANOGENE  CU IMPACT BIOECONOMIC SUSTENABIL</t>
  </si>
  <si>
    <t>VISION RESEARCH LABORATORIES SRL</t>
  </si>
  <si>
    <t>Obiectivul general al proiectului “PRODUSE ALIMENTARE SANOGENE CU IMPACT BIOECONOMIC SUSTENABIL” consta în realizarea de produse alimentare inovatoare, sigure, sanatoase, accesibile si optimizate nutriþional, prin procedee de prelucrare avansata, în baza brevetului de invenþie „Produs alimentar de aditivare prebiotic din frunze de mur si de zmeur si procedeu de obtinere a acestuia”.</t>
  </si>
  <si>
    <t>293/30.06.2020</t>
  </si>
  <si>
    <t>Serviciu electronic pentru pastrarea si garantarea pe termen lung a semnaturilor electronice (LTPS)</t>
  </si>
  <si>
    <t>CERTSIGN SA</t>
  </si>
  <si>
    <t xml:space="preserve">Obiectivul general al proiectului consta in inovarea bazata pe cercetare-dezvoltare in vederea crearii unui nou serviciu electronic pentru pastrarea si garantarea pe termen lung a semnaturilor electronice. </t>
  </si>
  <si>
    <t>297/30.06.2020</t>
  </si>
  <si>
    <t>COMPOZIȚII DIN POLIETILENĂ RETICULATĂ CU REZISTENȚĂ MECANICĂ ȘI FLEXIBILITATE RIDICATE PENTRU TUBURI FOLOSITE LA ÎNCĂLZIREA RADIANTĂ</t>
  </si>
  <si>
    <t>IRISVAYU SRL</t>
  </si>
  <si>
    <t>Scopul proiectului este reprezentat de cumularea urmatoarelor componente: - atingerea unor obiective strategice în dezvoltarea stiintei si a tehnologiilor de vârf în domeniul materialelor (de construcþii) avansate, respectiv de dezvoltarea capacitatii si infrastructurii de Cercetare-Dezvoltare</t>
  </si>
  <si>
    <t>303/01.07.2020</t>
  </si>
  <si>
    <t>Tehnologie pentru circuite integrate cu nod electronic de 2 nm - IT2</t>
  </si>
  <si>
    <t>Obiectivul general al proiectului Tehnologie pentru circuite integrate cu nod electronic de 2 nm - (IT2), acceptat la finantare in cadrul ECSEL Joint Undertaking este explorarea, descoperirea, dezvoltarea si demonstrarea opþiunilor tehnologice necesare pentru realizarea tehnologiei logice CMOS de 2nm. Acest obiectiv implica urmatoarele activitati: Litografie, Explorare de Procese si Module si Metrologie.</t>
  </si>
  <si>
    <t>11/1.1.3H/06.07.2020</t>
  </si>
  <si>
    <t>Dezvoltarea unui serviciu inovativ de diagnosticare si tratare a halenei - HAL-STOP</t>
  </si>
  <si>
    <t>HALSTOP SRL</t>
  </si>
  <si>
    <t>Obiectivul general al proiectului este reprezentat de dezvoltarea unui protocol nou si a unui serviciu inovativ, de diagnosticare corecta si tratare personalizata a halenei de cauze orale si extra-orale, in cadrul start-up-ului HALSTOP SRL, cu scopul producerii si comercializarii acestora.</t>
  </si>
  <si>
    <t>312/13.07.2020</t>
  </si>
  <si>
    <t>Realizarea unui lant European de productie pentru RFSOI permitand dezvoltarea de noi domenii ca RF de senzoristica, comunicare si 5G - BEYOND5</t>
  </si>
  <si>
    <t>Obiectivul general este de a construi un lant de furnizare complet european de componente si sisteme electronice pentru radio frecvenþa, care sa permita noi domenii RF pentru detectare, comunicare, infrastructura radio 5G si nu numai.</t>
  </si>
  <si>
    <t>12/1.1.3H/31.07.2020</t>
  </si>
  <si>
    <t>Code of Talent Inteligent - inovare in microlearning prin utilizarea inteligentei artificiale</t>
  </si>
  <si>
    <t>CODE OF TALENT SRL</t>
  </si>
  <si>
    <t>Obiectivul general al proiectului este de a asigura cresterea contributiei companiilor TIC din Romania (inclusiv prin contributia firmei aplicant ) la competitivitate economica. Acest lucru va fi asigurat prin cresterea nivelului de inovare la nivelul companiei aplicant (si altor companii TIC cu care va colabora), trecerea de la outsourcing la dezvoltare bazata pe inovare chiar in interiorul companiilor Romanesti, prin intarirea capabilitatilor tehnice si a resurselor umane proprii dar si prin colaborarea cu alte intreprinderi TIC , inclusiv in cadrul clusterelor din domeniu.</t>
  </si>
  <si>
    <t>Balotesti</t>
  </si>
  <si>
    <t>61/2.2.1_ap2/03.08.2020</t>
  </si>
  <si>
    <t>Sistem inteligent de monitorizare si detectie a urgentelor cardiovasculare majore</t>
  </si>
  <si>
    <t>LAIF COMPUTATION SRL</t>
  </si>
  <si>
    <t>Obiectivul general al proiectului THOVEN consta in cresterea contributiei sectorului TIC prin trecerea de la outsourcing la dezvoltarea bazata pe inovare prin dezvoltarea unui sistem inovativ care va contribui semnificativ la reducerea timpilor de interventie in cazul urgentelor majore din sfera cardiovasculara.</t>
  </si>
  <si>
    <t xml:space="preserve"> Bucuresti Ilfov</t>
  </si>
  <si>
    <t xml:space="preserve">Bucuresti; Cluj Napoca; </t>
  </si>
  <si>
    <t>62/2.2.1_ap2/03.08.2020</t>
  </si>
  <si>
    <t>Centru Suport pentru proiecte CDI internationale in domeniul Mecatronica si Cyber-MixMecatronica</t>
  </si>
  <si>
    <t>INSTITUTUL NATIONAL DE CERCETARE-DEZVOLTARE PENTRU MECATRONICA SI TEHNICA MASURARII - I.N.C.D.M.T.M. BUCURESTI</t>
  </si>
  <si>
    <t>Obiectivul general ale proiectului este crearea unui Centru Suport pentru proiecte CDI Internationale in domeniul mecatronica si cybermix- mecatronica pentru a creste capacitatea de participare la competitiile europene a tuturor entitatilor care solicita sprijinul.</t>
  </si>
  <si>
    <t>323/22.09.2020</t>
  </si>
  <si>
    <t>Crearea Centrului Managerial "IBA SUPORT"</t>
  </si>
  <si>
    <t>INSTITUTUL NATIONAL DE CERCETARE-DEZVOLTARE PENTRU BIORESURSE ALIMENTARE - IBA BUCURESTI</t>
  </si>
  <si>
    <t>Obiectivul general al proiectului constă în creşterea capacităţii Institutului Naţional de Cercetare-Dezvoltare pentru Bioresurse AlimentareIBA Bucureşti de a participa la  Programele Cadru de cercetare ale Uniunii Europene (Orizont 2020 şi programul cadru următor din perioada 2020 – 2027), precum şi la alte programe CDI internaţionale, prin crearea unui Centru Managerial SUPORT (la nivelul unui departament orizontal), denumit în continuare, IBA SUPORT.</t>
  </si>
  <si>
    <t>POC/80/1/2</t>
  </si>
  <si>
    <t>328/04.12.2020</t>
  </si>
  <si>
    <t>METODA TERAPEUTICA PERSONALIZATA IN MEDICINA REGENERATIVA</t>
  </si>
  <si>
    <t>CMB PREVENT SRL</t>
  </si>
  <si>
    <t>Obiectivul general al proiectului este reprezentat de: - Realizarea unui serviciu inovator reprezentat de terapia inovatoare personalizata în domeniul SANATAII având ca baza de cercetare Teza de Doctorat ”ABORDARI TERAPEUTICE ÎN LEZIUNEA CICATRICEALA ÎN DERMATOLOGIE”. - Societatea va obtine terapia personalizata regenerativa unica cu aplicabilitate multipla în domeniile dermatologie si ortopedie prin  utilizarea terapiei PRP si terapiei celulelor stem mezenchimale din tesutul adipos.</t>
  </si>
  <si>
    <t>331/24.12.2020</t>
  </si>
  <si>
    <t>1.1.3 H - RO ESFRI ERIC</t>
  </si>
  <si>
    <t>Dezvoltarea și consolidarea Nodului național METROFOOD-RI (acronim METROFOOD-RO)</t>
  </si>
  <si>
    <t>Obiectivul general al proiectului este dezvoltarea si consolidarea capacitatii de cercetare-dezvoltare-inovare si de furnizare de servicii stiintifice a METROFOOD-RO, ca parte integranta a infrastructurii pan-europene METROFOOD-RI prin dezvoltarea instrumentelor necesare cresterii performantei de testare a calitatii produselor agroalimentare, astfel încât România sa raspunda cerintelor europene în domeniul securitatii si sigurantei alimentare.</t>
  </si>
  <si>
    <t xml:space="preserve"> Sud Est</t>
  </si>
  <si>
    <t xml:space="preserve"> Vest</t>
  </si>
  <si>
    <t>Bucuresti; Galaţi; Timisoara;</t>
  </si>
  <si>
    <t>POC/78/1/2</t>
  </si>
  <si>
    <t>333/21.01.2021</t>
  </si>
  <si>
    <t>Servicii tematice integrate în domeniul observării Pământului - o platformă națională pentru inovare</t>
  </si>
  <si>
    <t>INSTITUTUL NATIONAL DE CERCETARE-DEZVOLTARE PENTRU FIZICA PAMANTULUI - INCDFP</t>
  </si>
  <si>
    <t>Obiectivul general este consolidarea cercetarii si inovarii in domeniul Stiintelor Pamantului si cresterea participarii in cercetarea europeana din domeniu prin: - asigurarea vizibilitatii si accesului la date multi-disciplinare interoperabile, disponibile la nivel national si international: - coordonarea si operarea unei infrastructuri distribuite capabila sa ofere servicii, sa faciliteze noi cercetari si sa genereze noi produse pe baza acestora; - dezvoltarea si implementarea de instrumente informatice moderne care sa faciliteze  tandardizarea, integrarea si accesul la volume mari de date</t>
  </si>
  <si>
    <t>Bucuresti; Magurele</t>
  </si>
  <si>
    <t>336/01.02.2021</t>
  </si>
  <si>
    <t>TOTAL BUCURESTI</t>
  </si>
  <si>
    <t>JUDEŢUL BUZAU</t>
  </si>
  <si>
    <t>CERCETAREA SI DEZVOLTAREA UNUI SISTEM INOVATIV DE MONITORIZARE, IN TIMP REAL, A CONSUMURILOR ENERGETICE INDUSTRIALE PE PLATFORMA CLOUD PRIVATA</t>
  </si>
  <si>
    <t>ALBOSMART SRL</t>
  </si>
  <si>
    <t>Buzau</t>
  </si>
  <si>
    <t>Realizarea infrastructurii de broadband in zonele albe NGA din judetul Buzau</t>
  </si>
  <si>
    <t>Obiectivul principal al proiectului este dezvoltarea infrastructurii de internet in banda larga, in zonele albe NGA din judetul Buzau, cu o larga raspândire a nodurilor de comunicaþii si partea de transmisie a datelor (backbone si blackhaul), cât mai aproape de utilizatorul final si cu niveluri adecvate de simetrie si de interactivitate, pentru a garanta transmitere mai buna de informatii în ambele sensuri.</t>
  </si>
  <si>
    <t>Balta Alba; Baile; Braesti; Ivanetu; Bratilesti; Goidesti; Pinu; Ruginoasa; Buda; Alexandru Odobescu; Mucesti Danulesti; Toropalesti; Balaceanu; C.A. Rosetti; Cotu Ciorii; Vizireni; Balhacu; calvini; Bascenii de Jos; Bascenii de Sus; Olari; Chiojdu; Basca Chiojdului; Lera; Catiasu; poenitele; Plescioara; Chilibia; Movila Oii; Gara Cilibia; Posta; Manzatu; Cislau; Barasti; Gura Bascei; Ghergheasa; Salcioara; Gura Teghi; Furtunesti; Nemertea; Scortoasa; Policiori; Plopeasa; Balta Tocila; Gura Vaii; Beciu; Siriu; Muscelusa; Casoca; Valcelele; Ziduri; Heliade Radulescu; Lanurile;</t>
  </si>
  <si>
    <t>Solutie de management al identitatii si autentificare avansata folosind tehnologii convergente si asigurand nivele superioare de securitate pentru accesul la aplicatii si platforme critice: Legitim-ID</t>
  </si>
  <si>
    <t>ONLINE SERVICES SRL</t>
  </si>
  <si>
    <t>Obiectivul general al proiectului este de a dezvolta un sistem hardware/software/comunicatii/servicii inovator semnificativ îmbunatatit, pe baza rezultatelor activitatilor de cercetare dezvoltare tehnologica si inovare („CDI”), care se bazeaza pe cele mai noi practici: cum sunt fault tolerant cloud computing, internet of things (IoT) etc. utilizând metode noi si inovative pentru identificarea utilizatorilor, autorizarea accesului de la distanta sau prin intermediul siturilor web Internet partenere, astfel încât datele personale ale utilizatorilor sa fie protejate în conformitate cu cerintele legilor si directivelor europene (GDPR, NIS etc.).</t>
  </si>
  <si>
    <t xml:space="preserve">  Sud Muntenia</t>
  </si>
  <si>
    <t xml:space="preserve"> Buzau; Crevedia; Brasov;</t>
  </si>
  <si>
    <t>63/2.2.1_ap2/04.08.2020</t>
  </si>
  <si>
    <t>TOTAL BUZAU</t>
  </si>
  <si>
    <t>JUDEŢUL CALARASI</t>
  </si>
  <si>
    <t xml:space="preserve">PLATFORMĂ MOBILĂ DE OBSERVARE ȘI SUPRAVEGHERE PENTRU INTERVENȚII ÎN SITUAȚII DE URGENȚĂ SMARTISU  </t>
  </si>
  <si>
    <t>C4PRO ENGINEERING SRL</t>
  </si>
  <si>
    <t xml:space="preserve">Obiectivul general al proiectului constă în dezvoltarea de către C4PRO ENGINEERING S.R.L. a unei platforme mobile de intervenţii în situaţii de urgenţă, într-o perioadă de implementare de 24 de luni, la punctul de lucru al solicitantului situat în localitatea Frumuşani, Str. Principală nr.27, cam. 2, jud. Călăraşi. </t>
  </si>
  <si>
    <t>Frumusani</t>
  </si>
  <si>
    <t>Realizarea infrastructurii de broadband Ă®n zonele albe NGA din judeČ›ele Calarasi si Ialomita</t>
  </si>
  <si>
    <t>Obiectivul principal al proiectului este dezvoltarea infrastructurii de internet in banda larga, in zonele albe NGA din judetele Calarasi-Ialomita, cu o larga raspândire a nodurilor de comunicaþii si partea de transmisie a datelor (backbone si blackhaul), cât mai aproape de utilizatorul final si cu niveluri adecvate de simetrie si de interactivitate, pentru a garanta transmitere mai buna de informatii în ambele sensuri.</t>
  </si>
  <si>
    <t>Dor Marunt; sat Ogoru; Perisoru; sat Tudor Vladimirescu; Sarulesti; sat Sandulita; Milosesti; sat Nicolesti; sat Tovarasia; Perieti; sat Misleanu; Reviga; sat Rovine; Valea Ciorii; sat Murgeanca;</t>
  </si>
  <si>
    <t>CERCETAREA - DEZVOLTAREA UNEI TURBINE CU AX VERTICAL INOVATIVE</t>
  </si>
  <si>
    <t>TECHNOLOGICAL BRAND SRL</t>
  </si>
  <si>
    <t>Obiectivul general al proiectului este cercetarea, dezvoltarea si lansarea in productie a unei noi turbine eoliene cu ax vertical destinata unor sectoare economice care prezinta potential de crestere, precum sectorul turistic, rezidential, agricol si industria energiei regenerabile.</t>
  </si>
  <si>
    <t>Fundeni</t>
  </si>
  <si>
    <t>280/25.06.2020</t>
  </si>
  <si>
    <t>TOTAL CALARASI</t>
  </si>
  <si>
    <t>JUDEŢUL CLUJ</t>
  </si>
  <si>
    <t>Laborator de cercetare privind terapia personalizată în oncologie</t>
  </si>
  <si>
    <t>MEDISPROF SRL</t>
  </si>
  <si>
    <t>Înființarea și dotarea cu aparatură performantă a unui laborator de cerecetare-dezvoltare în cadrul MEDISPROF în care să se efectueze studii de eficiență aterapiei personalizate în tratamentul pacienților diagnosticați cu cancer.</t>
  </si>
  <si>
    <t>Cluj Napoca</t>
  </si>
  <si>
    <t>OS1.1 -Secţiunea B</t>
  </si>
  <si>
    <t>Cluster inovativ pentru tehnologii avansate pilot în energii alternative – CITAT-E</t>
  </si>
  <si>
    <t>Cluster TREC, Institutul Naţional de Cercetare-Dezvoltare pentru Tehnologii Izotopice şi Moleculare</t>
  </si>
  <si>
    <t xml:space="preserve">Crearea unui laborator de cercetare pilot pentru testarea în condiții reale a eficienței energetice produse de panouri fotovoltaice şi instalații eoliene moderne, precum  şi maximizarea acestei eficienţe funcţie de caracteristicile consumatorului. Acest laborator experimental va permite de asemenea creşterea capacității de CDI, în domeniul energiilor alternative, a entităților de cercetare din clusterul TREC-Transylvania Energy Cluster, susţinând totodată capacitatea firmelor din cluster de creştere a competivităţii şi productivităţii pe baze inovative.  </t>
  </si>
  <si>
    <t>POC/64/1/1</t>
  </si>
  <si>
    <t>Agrotransilvania cluster - cluster inovativ specializat în domeniul bioeconomiei</t>
  </si>
  <si>
    <t>ASOCIAŢIA “CLUSTERUL AGRO-FOOD-IND NAPOCA</t>
  </si>
  <si>
    <t>Obiectivul proiectului: Creșterea capacității de CDI în domeniul bioeconomiei și consolidarea imaginii pe plan național și internațional a AgroTransilvania Cluster, ca și cluster inovativ de specializare inteligentă, prin crearea „Centrului de Cercetări Avansate pentru Produse şi Procese Alimentare Inovative”.</t>
  </si>
  <si>
    <t>Cluster Mobilier Transilvan – cluster inovativ de interes european</t>
  </si>
  <si>
    <t>ASOCIAȚIA CLUSTER MOBILIER TRANSILVAN</t>
  </si>
  <si>
    <t>Dezvoltarea la nivelul Cluster Mobilier Transilvan a unei infrastructuri de CDI în domeniul materialelor și consolidarea imaginii entității ca și cluster inovativ cu reprezentativitate regională, națională și europeană, până în anul 2020.</t>
  </si>
  <si>
    <t xml:space="preserve">DEZVOLTAREA INOVATIVĂ A UNOR SISTEME ROBOTICE PENTRU REABILITARE ŞI ASISTARE ÎN ÎMBĂTRÂNIREA SĂNĂTOASĂ </t>
  </si>
  <si>
    <t xml:space="preserve">UNIVERSITATEA TEHNICA DIN CLUJ-NAPOCA </t>
  </si>
  <si>
    <t>AgeWell intenționează să crească și să exploateze experienţa şi rezultatele anterioare ale unui specialist din străinătate şi a unei echipe interdisciplinare cu competențe complementare integrând specialiști în robotica medicală și cadre medicale (neurologi, kinetoterapeuţi) pentru a crea un pol de competență în reabilitare în cadrul Universității  Tehnice din Cluj-Napoca, instituție care va livra soluții europene relevante pe plan medical, pregătite pentru realizarea transferului tehnologic, soluții care corespund provocărilor și pericolelor curente în ceea ce privește îmbătrânirea sănătoasă, stil de viață și sănătate publică.</t>
  </si>
  <si>
    <t>Materiale active unicomponente pentru celule solare organice bazate pe compuşi pi-conjugati autoasamblaţi (SMOSCS)</t>
  </si>
  <si>
    <t>UNIVERSITATEA BABEȘ-BOLYAI, CLUJ-NAPOCA</t>
  </si>
  <si>
    <t xml:space="preserve">Obiectivul principal al proiectului de cercetare îl reprezinta obþinerea de materiale active pentru celule solare noi si inovative, capabile sa conduca la dezvoltarea de tehnologii ecologice, ieftine si eficiente precum si la o crestere a fiabilitatii acestora si crearea la Cluj a unui pol de excelenta la nivel mondial în domeniul celulelor fotovoltaice </t>
  </si>
  <si>
    <t xml:space="preserve">Sisteme inteligente privind siguranța populației prin controlul şi reducerea expunerii la radon corelate cu optimizarea eficienţei energetice a locuinţelor din aglomerări urbane importante din România </t>
  </si>
  <si>
    <t xml:space="preserve">Creşterea siguranţei şi sănătăţii populaţiei, îmbunătăţirea calităţii mediului interior şi optimizarea eficienţei energetice a locuinţelor prin dezvoltarea unor sisteme inteligente integrate pentru monitorizarea, controlul şi reducerea expunerii la radon şi la alţi poluanţi casnici aerieni în 5 aglomerări urbane din România (Bucureşti, Cluj-Napoca, Iaşi, Sibiu şi Timişoara), pe baza cercetării inovatoare interdisciplinare. </t>
  </si>
  <si>
    <t>IMAGING-BASED, NON-INVASIVE DIAGNOSIS OF PERSISTENT ATRIAL FIBRILLATION</t>
  </si>
  <si>
    <t>SPITALUL CLINIC JUDEŢEAN DE URGENŢĂ CLUJ-NAPOCA</t>
  </si>
  <si>
    <t>Obiectivul principal al acestui proiect este de a dezvolta un instrument bazat pe imagistică medicală pentru a determina originea fibrilaţiei atriale persistente. Rezultatul proiectului este o nouă metodă de diagnosticare pentru pacienţii care suferă de această boală.</t>
  </si>
  <si>
    <t>Imobilizarea la scară nano a enzimelor și procese microfluidice utilizate în sisteme biocatalitice</t>
  </si>
  <si>
    <t>Proiectul își propune dezvoltarea unor sisteme metabolice artificiale inteligente - cu ajutorul enzimelor depuse pe suporturi nano și integrate în dispozitive microfluidice - în vederea producerii de compuși relevanți industrial, cum ar fi forme de mare enatiopuritate ale unor aminoacizi, amine, aminoalcooli și alcooli</t>
  </si>
  <si>
    <t>Hiperuricemia induce INflamaţie: Ţintirea rolului central al acidului uric în bolile reumatologice şi cardiovasculare</t>
  </si>
  <si>
    <t>UNIVERSITATEA DE MEDICINĂ ŞI FARMACIE  “IULIU HAŢIEGANU” CLUJ-NAPOCA</t>
  </si>
  <si>
    <t xml:space="preserve">1. Evaluarea capaciatatii acidului uric de a induce aprentare metabolica (metabolic imprinting) a sistemului imun nespecific, innascut.2. Validarea epigenetica si moleculara a cailor patogenetice identificate anterior la pacientii cu guta si boli cardiovasculare. 3. Evaluarea determinismului variantelor genice ale unor factori cheie asociati cu aceste procese inflamatorii si epigenetice in susceptibilitatea, severitatea clinica si raspunsul la tratament in guta si bolile cardiovasculare. 4. Evaluarea capacitatii tratamentului - in baza modulatorilor epigenetici- de a restaura echilibrul imun in statusul hiperinflamator indus de acidul uric. </t>
  </si>
  <si>
    <t xml:space="preserve">Impactul clinic și economic al terapiilor personalizate țintite cu anti – microarnuri în reconvertirea rezistenței tumorilor maligne pulmonare </t>
  </si>
  <si>
    <t xml:space="preserve">UNIVERSITATEA DE MEDICINĂ ȘI FARMACIE 
„IULIU HAȚIEGANU” CLUJ NAPOCA 
</t>
  </si>
  <si>
    <t xml:space="preserve">Obiectivul general al acestui studiu este resensibilizarea celulelor tumorale pulmonare la acțiunea chimioterapiei pe bază de platină, cu ajutorul unui medicament țintit anti-miR-155 pe bază de liposomi, într-un mod eficient, precis, și non-toxic. În urma finalizării cu succes a prezentului proiect, vom arăta că țintirea specifică a acestui microARN are potențialul de a participa, alături de chimioterapia tradițională, la eliminarea completă a celulelor tumorale și la prevenirea recidivelor. celulelor tumorale. </t>
  </si>
  <si>
    <t xml:space="preserve">Dezvoltarea unei platforme de nanoscreening bazată pe SERS-TFF pentru detecția timpurie și evaluarea progresiei bolii în cazul cancerului de sân folosind probe de sânge </t>
  </si>
  <si>
    <t>Universitatea de Medicină și Farmacie Iuliu Hațieganu Cluj-Napoca</t>
  </si>
  <si>
    <t xml:space="preserve">Dezvoltarea unei platforme de nano-screening bazată pe tehnica SERS-TFF care să aibă o funcționalitate duală: detecția timpurie și determinarea evoluției cancerului de sân în baza unor analize de sânge. </t>
  </si>
  <si>
    <t>ABORDARI GENOMICE SI MICROFLUIDICE IN BLOCAREA INVAZIEI SI A METASTAZARII CANCERULUI DE SAN</t>
  </si>
  <si>
    <t xml:space="preserve">INSTITUTUL ONCOLOGIC “PROF DR. ION CHIRICUTA” CLUJ-NAPOCA  </t>
  </si>
  <si>
    <t>Obiectivul general al acestui proiect vizează caracterizarea și țintirea selectivă a invazivitatii celulelor tumorale în vederea îmbunătățirii raspunsului la tratament în cancerul de sân.</t>
  </si>
  <si>
    <t>Dezvoltarea și modelarea bioproceselor pentru obținerea de 1,3-propandiol (PD) și acid citric din glicerol brut, cu aplicații în industria alimentară</t>
  </si>
  <si>
    <t xml:space="preserve">UNIVERSITATEA DE ȘTIINȚE AGRICOLE ȘI MEDICINA VETERINARĂ DIN CLUJ-NAPOCA </t>
  </si>
  <si>
    <t>Utilizarea, exploatarea și dezvoltarea în continuare a stadiului tehnicii în domeniul bio-produselor obținute din glicerol cu aplicații în industria alimelor funcționale, precum și dezvoltarea de cercetării condusă de utilizarea de glicerol brut pentru producția de compuși cu  valoare adăugată, precum și produse finite de valoare, valorificarea proceselor biotehnologice</t>
  </si>
  <si>
    <t>Metode de optimizare riemanniene pentru învățare profundă</t>
  </si>
  <si>
    <t xml:space="preserve">INSTITUTUL ROMÂN DE ȘTIINȚĂ ȘI TEHNOLOGIE </t>
  </si>
  <si>
    <t xml:space="preserve">Proiectul DeepRiemann se ocupă cu punerea în aplicare a noțiunilor de geometrie riemanniană în analiza și proiectarea algoritmilor de ordinul întâi și al doilea pentru rețele neuronale în învățare profundă.
În proiect se studiază antrenarea unei rețele neuronale prin folosirea unor unelte de geometria informației și optimizarea varietăților, ca o problemă de optimizare definită peste o varietate statistică. Proiectul este deosebit de inovator și interdisciplinar, cu competențe de la învățarea automată la statistică, optimizare și geometrie diferențială, iar obiectivele proiectului sunt multiple și includ rezultate ale cercetării atât teoretice, cât și aplicate.
</t>
  </si>
  <si>
    <t xml:space="preserve">Dezvoltare automată de software 
prin abstractizare în modele computaționale profunde, distribuite
</t>
  </si>
  <si>
    <t>Obiectivul proiectului AutoWare este crearea unor metode disruptive pentru automatizarea dezvoltării de software și pentru simplificarea muncii programatorilor, prin aplicarea celor mai avansate tehnologii de învățare automată și a unor teorii cognitive.</t>
  </si>
  <si>
    <t>Aplicație web și mobile  de   evaluare temporală,   inovativă a capitalului uman la nivel organizațional  dezvoltată pe baza modelelor  de  evaluare psihologică validate empiric</t>
  </si>
  <si>
    <t>SILVER BULLET SOFTWARE SRL Cluj Napoca</t>
  </si>
  <si>
    <t>Dezvoltarea și comercializarea unui produs de tip aplicație web și mobile pentru evaluarea, monitorizarea și optimizarea utilizării capitalului uman în organizații bazat pe modele psihologice de interacțiune a principalilor factori organizaționali, de grup și individuali care influențează performanța în sarcini specifice în cadrul echipelor distribuite și modelarea acestora.</t>
  </si>
  <si>
    <t xml:space="preserve">Realizarea transferului de cunoştinţe acumulate şi tehnologii dezvoltate de INCDO-INOE 2000, Filiala ICIA în domeniul Materiale pentru implementarea lor la întreprinderi din Romania </t>
  </si>
  <si>
    <t>Institutul National de Cercetare Dezvoltare pentru Optoelectronica INOE 2000</t>
  </si>
  <si>
    <t>Realizarea transferului de cunostinte acumulate si tehnologii dezvoltate de INCDO-INOE 2000, Filiala ICIA în domeniul Materiale pentru implementarea lor la IMM-uri din Romania, TREND, are ca scop principal transferul cunostinþelor dobândite de INCDO-INOE 2000, Filiala ICIA Cluj-Napoca în domeniul Materiale catre întreprinderile care îsi dezvolta afaceri cerute de piaþa în domeniul zeoliþilor, pentru valorificarea superioara a tufului vulcanic zeolitic existent în depozite din România.</t>
  </si>
  <si>
    <t>Transfer de cunoștințe în aplicații clinice ale biogenomicii în oncologie și domenii conexe</t>
  </si>
  <si>
    <t>UNIVERSITATEA DE MEDICINĂ ȘI FARMACIE „IULIU HAȚIEGANU”CLUJ - NAPOCA</t>
  </si>
  <si>
    <t>Obiectivul proiectului este dezvoltarea, prin transfer de cunoștințe, în parteneriat cu minimum 10 firme, de produse și servicii noi/îmbunătățite, inovative, cerute de piață, derivate prin aplicații practice ale biogenomicii în oncologie, într-o perioadă de 60 de luni. Efectul pozitiv pe termen lung constă în creșterea calității serviciilor medicale pentru pacientul cu cancer și creșterea rentabilității pe piață a firmelor partenere.</t>
  </si>
  <si>
    <t>CREȘTEREA CAPACITĂȚII DE TRANSFER TEHNOLOGIC și DE CUNOȘTINȚE A INCDTIM CLUJ ÎN DOMENIUL BIOECONOMIEI</t>
  </si>
  <si>
    <t xml:space="preserve">INSTITUTUL NATIONAL DE CERCETARE DEZVOLTARE PENTRU TEHNOLOGII IZOTOPICE SI MOLECULARE </t>
  </si>
  <si>
    <t>Obiectiv general: Valorificarea prin transfer tehnologic a rezultatelor cercetării și a cunoștințelor cu caracter aplicativ din INCDTIM către mediul privat și implementarea de mecanisme instituționale care să conducă la dezvoltarea pe baze sustenabile a relației laboratoare de cercetare-mediu economic în domeniul inovației tehnologice. Rezultă astfel și integrarea activităților de transfer tehnologic ale INCDTIM în cadrul unui ecosistem eficace și eficient de inovare.</t>
  </si>
  <si>
    <t xml:space="preserve">Parteneriate pentru transfer de cunoștințe şi tehnologie în vederea dezvoltării de circuite integrate specializate pentru creșterea eficienței energetice a noilor generații de vehicule </t>
  </si>
  <si>
    <t>UNIVERSITATEA TEHNICA DIN CLUJ-NAPOCA</t>
  </si>
  <si>
    <t xml:space="preserve">Obiectivul general al proiectului PartEnerIC este transferul de cunostinte si tehnologie dintre Universitatea Tehnica din Cluj Napoca si intreprinderile cu activitati de cercetare-dezvoltare in domeniul circuitelor integrate pentru industria auto, in scopul dezvoltarii de noi tehnici si metodologii de proiectare, verificare, caracterizare si modelare a principalelor tipuri de circuite integrate de mare eficienta pentru managementul puterii in industria auto, validate prin realizarea de prototipuri si medii de modelare-simulare a acestora, precum si comercializarea rezultatelor de cercetare catre mediul privat care isi dezvolta afaceri cerute de piata. 
Proiectul urmareste sa ofere acestor întreprinderi acces la serviciile de cercetare avansata ale Universitatii Tehnice din Cluj-Napoca (UTC-N), precum si posibilitatea de a incheia parteneriate cu UTC-N, in vederea dobandirii de cunostinte si competente necesare elaborarii unor produse inovatoare, semnificativ imbunatatite,
identificate ca fiind cerute de piata. 
</t>
  </si>
  <si>
    <t>Tehnologie inovativa de realizare a pulberilor destinate producerii aliajelor cu memoria formei</t>
  </si>
  <si>
    <t>ECOTEHNIC CONTROL SRL</t>
  </si>
  <si>
    <t>Obiectivul general al proiectului constă în testarea şi implementarea unor tehnologii inovative de producere a unor pulberi aliate tip Cu–Zn–Al utilizate la obtinerea aliajelor cu memoria formei prin procedeul de sinterizare si care sa asigure pieselor realizate din aceste aliaje caracteristici tehnice superioare de memorie a formei si rezistenta la coroziune. Pentru realizarea acestui obiectiv se vor testa tehnologii de producere a pulberilor din aliaje cu memoria formei pe baza de Cu, toate acestea în condiţii de productivitate şi de protecţie a mediului ridicate utilizând un procedeu de fabricare conform revendicarii din Brevetul de invenţie nr. RO 00129302.</t>
  </si>
  <si>
    <t xml:space="preserve">ADSERVISTA – Serviciu de publicitate online de tip semantic bazat pe inteligenta artificiala </t>
  </si>
  <si>
    <t>ZA CLOUD SRL</t>
  </si>
  <si>
    <t xml:space="preserve">Obiectivul general al proiectului este realizarea in 18 luni a unui model functional pentru platforma de publicitate online de tip semantic (semantic advertisting server) bazându­se pe algoritmi de Inteligență Artificială  in scopul de a optimiza relatiile intre jucatorii pe piata de publicitate online, de a creste rezultatele colaborarii lor cu minim 20% si de a obtine rapoarte de conversie mai mari cu cel putin 25% pentru cumparatorii de publicitate. </t>
  </si>
  <si>
    <t>Dezvoltarea  unor noi formulari dermatocosmetice pe baza unor  ingrediente active inovatoare  pentru tratamentul cutanat anti-ageing</t>
  </si>
  <si>
    <t>AVIVA COSMETICS SRL</t>
  </si>
  <si>
    <t>Obiectivul operațional al acestui proiect este îmbunătățirea unei formulări cosmetice anti-ageing (Anti-Ageing Light Day Cream) elaborată în teza de doctorat intitulată „Analiza unor Antioxidanți utilizați în Cosmetică prin Metode Cromatografice/ Analysis of some Antioxidants used in Cosmetics by Chromatographic Methods” și dezvoltarea ei într-un produs vandabil pe piața cosmetică autohtonă. De asemenea, se propune dezvoltarea și formularea unor produse cosmetice complementare, pentru tratamentul anti-ageing, în scopul dezvoltării unei game unitare, precum și studiul eficacității acestor formulări</t>
  </si>
  <si>
    <t>ECHIPAMENT DE LUCRAT SUBSTRATUL ARABIL ADAPTAT TEHNOLOGIEI CONSERVATIVE IN CONTEXTUL SCHIMBARILOR CLIMATICE</t>
  </si>
  <si>
    <t>AGROFERM GCB SRL</t>
  </si>
  <si>
    <t>Obiectivul principal al proiectului este realizarea unui produs inovativ în scopul producerii și comercializării, care va fi destinat lucrărilor minime ale solului în vederea conservării şi menținerii fertilității solurilor de cultură si care sa asigure, totodată, protejarea resurselor naturale si a sănătății consumatorilor, precum si reducerea decalajelor economice si tehnologice fata de nivelul mediu al Uniunii Europene.</t>
  </si>
  <si>
    <t>Poeni, Sat Valea Draganului</t>
  </si>
  <si>
    <t>Diagnosticarea si monitorizarea evolutiei afectiunilor parodontale cu ajutorul ultrasonografiei parodontiului marginal</t>
  </si>
  <si>
    <t>CHIFOR RESEARCH SRL</t>
  </si>
  <si>
    <t>Obiectivul general al proiectului propus spre finantare consta in cresterea competitivitatii si a performantei societatii prin inovare, prin introducerea pe piata a unui serviciu nou de diagnosticare si monitorizare, in medicina dentara, a evolutiei afectiunilor parodontale cu ajutorul ultrasonografiei parodontiului marginal.</t>
  </si>
  <si>
    <t>DEZVOLTARE TEHNOLOGICĂ ŞI INOVARE IN DOMENIUL ASISTENTEI SOCIALE LA DOMNICILIU PRIN APLICATIA DEZVOLTATA DE POLYSOFT SRL</t>
  </si>
  <si>
    <t>POLYSOFT SRL</t>
  </si>
  <si>
    <t>PLATFORMA INOVATIVA DE TIP DATA CENTER MODULAR</t>
  </si>
  <si>
    <t>BUSINESS SERVICE CONSULT INTERNATIONAL SRL</t>
  </si>
  <si>
    <t>ACTIVAREA ORAȘELOR INTELIGENTE CU ZONIZ SMARTCITY</t>
  </si>
  <si>
    <t>GLOBAL E BUSINESS SOLUTION GROUP SRL</t>
  </si>
  <si>
    <t>MOQUPS - Aplicație online inovativă, bazată pe tehnologii cloud, pentru realizarea machetelor software, design grafic și prototipuri interactive într-un mediu colaborativ</t>
  </si>
  <si>
    <t>EVERCODER SOFTWARE SRL</t>
  </si>
  <si>
    <t>INSTRUMENT INFORMATIC INOVATIV PENTRU INSTRUIREA SI TESTAREA CONTROLORILOR DE TRAFIC AERIAN</t>
  </si>
  <si>
    <t>SIM SOFT DISTRIBUTION SRL</t>
  </si>
  <si>
    <t>suspendare</t>
  </si>
  <si>
    <t>DEZVOLTAREA UNEI PLATFORME INTELIGENTE PENTRU MONITORIZARE RUTIERĂ – ”MR - IOT”</t>
  </si>
  <si>
    <t>DRAGAN SI ASOCIATII SRL-D</t>
  </si>
  <si>
    <t>DEZVOLTAREA UNUI SISTEM DEDICAT DE LICITAȚIE ELECTRONICĂ ON – LINE PENTRU IMM– 24Auction</t>
  </si>
  <si>
    <t>LIFE IS HARD SA</t>
  </si>
  <si>
    <t>INOTIC - PROGRAMMATIC CONSULTING ONLINE PLATFORM</t>
  </si>
  <si>
    <t>INOVO FINANCE SRL</t>
  </si>
  <si>
    <t>Floresti</t>
  </si>
  <si>
    <t>„PLATFORMĂ INOVATIVĂ INTELLIGENT ENVIRONMENT CU ASISTENT VIRTUAL DE INTELIGENȚĂ ARTIFICIALĂ”</t>
  </si>
  <si>
    <t>SPHERIK TECHNOLOGIES SRL</t>
  </si>
  <si>
    <t>InvestoApp – platformă online bazată pe inteligență artificială pentru managementul și realizarea investițiilor</t>
  </si>
  <si>
    <t>INVESTO CORP SRL</t>
  </si>
  <si>
    <t>PLATFORMĂ INTELIGENTĂ PENTRU EFICIENTIZAREA ACTIVITĂȚII COMPANIILOR DIN SECTORUL IMOBILIAR</t>
  </si>
  <si>
    <t>REAL ESTATE BUSINESS SOLUTIONS SRL</t>
  </si>
  <si>
    <t>AA2+suspendare</t>
  </si>
  <si>
    <t>DEZVOLTAREA UNEI APLICATII INFORMATICE DE CALCUL A SUMELOR PARTIALE IN EVIDENTA TEMPORARA A STOCURILOR DIN INTERIORUL SPATIILOR LOGISTICE</t>
  </si>
  <si>
    <t>LACAN TECHNOLOGIES RO SRL</t>
  </si>
  <si>
    <t>ASISTENT PENTRU NUTRIȚIE ȘI ANTRENAMENT BAZAT PE I.A.</t>
  </si>
  <si>
    <t>ART DYNASTY SRL</t>
  </si>
  <si>
    <t>Dezvoltarea de produse TIC integrabile pe verticala in economia reala</t>
  </si>
  <si>
    <t xml:space="preserve"> COMKNOW SRL</t>
  </si>
  <si>
    <t>DEZVOLTAREA UNEI PLATFORME INOVATIVE DE MARKETING INTERACTIV PENTRU SUSŢINEREA CREŞTERII ANTREPRENORIALE ŞI COMPETITIVITĂŢII ORGANIZAŢIILOR</t>
  </si>
  <si>
    <t>LINKSCREENS SRL</t>
  </si>
  <si>
    <t>Dezvoltarea unui framework flexibil și scalabil pentru video colaborare cu aplicații în domenii precum telecomunicații, educație și formare profesională, sănătate și mediul de afaceri</t>
  </si>
  <si>
    <t>HYPERMEDIA SRL</t>
  </si>
  <si>
    <t>DEZVOLTAREA PRODUSULUI TIC UNICORNSPACE, INSTRUMENT DE PROTOTIPARE, DESIGN VIZUAL SI GENERATOR DE COD CU APLICABILITATE IN SECTOARELE INDUSTRII CREATIVE, SANATATE SI TIC PENTRU INTEGRAREA PE VERTICALA A SOLUTIILOR TIC</t>
  </si>
  <si>
    <t>EVO FORGE SRL</t>
  </si>
  <si>
    <t>Tehnologii avansate pentru vehicule electrice urbane inteligente</t>
  </si>
  <si>
    <t>Universitatea Tehnica din Cluj-Napoca</t>
  </si>
  <si>
    <t xml:space="preserve">Obiectivul principal al proiectului vizează întărirea şi diversificarea interacţiunii Universităţii Tehnice din Cluj-Napoca cu mediul de afaceri, regional şi naţional, într-un domeniu strategic la nivel naţional şi european, domeniul Transportului inteligent, ecologic şi integrat, prin valorificarea potenţialului infrastructurilor CDI dezvoltate/modernizate în UTCN în perioada 2007-2013. </t>
  </si>
  <si>
    <t>Cluj Napoca; Brasov</t>
  </si>
  <si>
    <t>Micro-invertoare cu densitate mare de putere și eficiență ridicată pentru surse regenerabile de energie</t>
  </si>
  <si>
    <t>Obiectivul proiectului MICROINV este intensificarea rapoartelor de colaborare dintre UTCN și mediul privat într-un domeniu de importanță majoră și anume eficientizarea sistemelor de conversie a energiei din surse regenerabile. Întărirea și ramificarea relațiilor de colaborare prin transfer de ”know-how” dinspre mediul academic spre mediul privat va duce la efecte benefice de dezvoltare pentru ambele tipuri de organizații</t>
  </si>
  <si>
    <t>Platforma colaborativă online pentru clustere si membrii acestora</t>
  </si>
  <si>
    <t>ONLINE SOFTWARE SYSTEMS SRL</t>
  </si>
  <si>
    <t xml:space="preserve">Optimizarea nutriţională a produselor alimentare pe bază de stuguri şi fructe de pădure, prin îmbogăţire cu resveratrol, în scopul intensificării aportului de antioxidanţi în alimentaţie </t>
  </si>
  <si>
    <t>Universitatea de Stiinte Agricole si Medicina Veterinara dun Cluj Napoca</t>
  </si>
  <si>
    <t>Obiectivul general al proiectului consta în obþinerea unui produs îmbogaþit nutriþional, pe substrat constituit din resurse autohtone de fructe de padure (mure, afine, coacaze, merisoare) si struguri prin cresterea conþinutului acestora în resveratrol natural, important principiu activ cu proprietaþi antioxidante; si transferul tehnologic în parteneriat  cu PARAPHARM SRL</t>
  </si>
  <si>
    <t>Obţinerea unui produs alimentar de tip supliment, pe substrat natural de Apium graveolens L optimizat nutriţional prin îmbogăţire cu seleniu şi vitamine, în scopul îmbunătăţirii calităţii vieţii.</t>
  </si>
  <si>
    <t>Obiectivul principal al propunerii de proiect consta în elaborarea, proiectarea si implementarea metodologiei de obþinere a unui produs alimentar cu calitaþi nutritive îmbunataþite, reformulat sub forma de supliment, valorificând, prin metodologii inovatoare, soiurile indigene de Apium graveolens L. (þelina).</t>
  </si>
  <si>
    <t>Centru de Cercetare şi Dezvoltare privind diagnosticul şi tratamentul accidentelor vasculare cerebrale</t>
  </si>
  <si>
    <t>CENTRUL MEDICAL TRANSILVANIA SRL</t>
  </si>
  <si>
    <t xml:space="preserve">Obiectivul general al proiectului este dezvoltarea si modernizarea capacitatii si infrastructurii de CDI a societatii, realizabil prin infiintarea unui centru de Cercetare - Dezvoltare in domeniul Sanatatii privind una dintre cele mai raspandite cauze de morbiditate si mortalitate din Romania - accidentul vascular cerebral (AVC)-, cu departamente de cercetare specializate in care vor fi realizate studii privind urgentele neurovasculare. </t>
  </si>
  <si>
    <t>Construirea  unui centru de cercetare pentru eco-nano-tehnologii şi materiale avansate în domeniul sculelor aşchietoare în vederea creşterii performanţei în cercetare şi a cooperării internaţionale</t>
  </si>
  <si>
    <t>GUHRING SRL</t>
  </si>
  <si>
    <t>Obiectivul general al proiectului propus spre finantare vizeaza cresterea performantei in cercetare - dezvoltare a SC GUHRING SRL pe piata internationala de profil prin construirea unui centru CDI pentru eco-nano-tehnologii si materiale avansate, compus din 6 noi laboratoare de cercetare – dezvoltare si inovare tehnologica si dotarea acestora cu utilaje si echipamente de cercetare de ultima generatie, care va conduce la cresterea capacitatii de cercetare si la dezvoltarea durabila si sustenabila a potentialului de inovare
tehnologica pentru realizarea si omologarea de prototipuri cu valoare adaugata mare, folosind nano-tehnologii si materiale polimerice.</t>
  </si>
  <si>
    <t>Construire infrastructura de comunicatii in banda larga cu retele de tip NGN in judetul Cluj</t>
  </si>
  <si>
    <t>DAM SERVICE SRL</t>
  </si>
  <si>
    <t xml:space="preserve">Obiectivul general al proiectului il reprezinta construirea unei infrastructuri de comunicatii electronice pentru conectarea localitatiilor aferente prezentului proiect la internet. Investitia face parte dintr-un program de dezvoltare a reelelor de telecomunicatii din tara noastra prin care se propune dezvoltarea de reele avansate de comunicaii electronice în localitati din zona alba NGA. </t>
  </si>
  <si>
    <t xml:space="preserve"> Alunis; Ghirolt; Apahida; Corpadea; Belis; Bobalna; Babdiu; Cremenea; Osorhel; Razbuneni; Suaras; Borsa; Ciumafaia; Giula; Ceanu Mare; Boian; Boldut; Chinteni; Deusu; Macicasu; Sanmartin; Vechea; Chiuiesti; Strambu; Cornesti; Lujerdiu; Stoiana; Calarasi; Caseiu; Guga; Dabaca; Paglis; Iclod; Orman; Jichisu de Jos; Mica; Nires; Mociu; Boteni; Ghirisu Roman; Margau; Panticeu; Cublesu Somesan; Darja; Petricestii de Jos; Craesti; Livada; Ploscos; Valea Florilor; Poieni; Morlaca; Suatu; Aruncuta; Sancraiu; Braisoru; Sanmartin; Ceaba; Vad; Curtuiusu Dejului; Vultureni; Badesti; Chidea; Faurei; Taga; Nasal;</t>
  </si>
  <si>
    <t>1.1.2 - Proiecte tip GRID (Cloud)</t>
  </si>
  <si>
    <t>Registrul Regional al Patologiei Cerebro-Spinale, REGIOPaCS</t>
  </si>
  <si>
    <t>SPITALUL CLINIC JUDETEAN DE URGENTA CLUJ-NAPOCA</t>
  </si>
  <si>
    <t>Realizarea primului Registru al Patologiilor Cerebro-Spinale, atât din Regiunea de N-V, cât şi din România, care să permită stocarea datelor clinice şi imagistice ale pacienţilor într-un data center de tip CLOUD. Acest registru va fi administrat si exploatat prin intermediul unor software-uri specifice, care să permită stocarea standardizată a datelor, si analiza acestor date de dimensiuni mari prin intermediul unor metadate simple.</t>
  </si>
  <si>
    <t>AA1+suspendare</t>
  </si>
  <si>
    <t>POC/398/1/1/</t>
  </si>
  <si>
    <t>231/15.04.2020</t>
  </si>
  <si>
    <t>Centrul Suport Orizont 2020-UBB (CeSO2020-UBB)</t>
  </si>
  <si>
    <t>UNIVERSITATEA "BABES-BOLYAI"</t>
  </si>
  <si>
    <t>Obiectivul general al proiectului consta in cresterea implicarii universitatii cat si a altor actori interesati din mediul academic si din mediul de afaceri, in cercetare la nivelul Uniunii Europene prin masuri concrete de stimulare a participarii la competitii internationale in special in cadrul programului de finantare Orizont 2020.</t>
  </si>
  <si>
    <t>232/16.04.2020</t>
  </si>
  <si>
    <t>Cloud Cercetare UTCN-CLOUDUT</t>
  </si>
  <si>
    <t>UNIVERSITATEA TEHNICA DIN CLUJ - NAPOCA</t>
  </si>
  <si>
    <t xml:space="preserve">Creşterea capacităţii de cercetare în scopul ridicării nivelului de competitivitate ştiinţifică pe plan internaţional al UTCN, prin crearea unei infrastructuri de tip cloud, numita CLOUDUT, integrabilă în structuri naţionale şi internaţionale de tip CLOUD şi INFRASTRUCTURI MASIVE DE DATE, care sa permită cercetarea şi dezvoltarea în domeniile big data, deep learning, date spaţiale şi IoT, precum şi utilizarea acestor tehnologii într-o gamă largă de aplicaţii inginereşti, economice şi administrative, solicitate de mediul economic regional si naţional. Infrastructura CLOUDUT va extinde posibilitatea de participare în proiecte de cercetare naţionale şi internaţionale de tip Orizont 2020.
</t>
  </si>
  <si>
    <t>235/21.04.2020</t>
  </si>
  <si>
    <t>Dezvoltarea infrastructurii cloud a Universității Babeș-Bolyai Cluj-Napoca pentru realizarea unui sistem integrat de management academic și suport decizional bazat pe BigSmart Data - SmartCloudDSS</t>
  </si>
  <si>
    <t>Obiectivul general al proiectului: Modernizarea infrastructurii cloud a Universitatii Babes-Bolyai Cluj-Napoca prin realizarea unui sistem integrat de management academic
si suport decizional bazat pe Big&amp;Smart Data.</t>
  </si>
  <si>
    <t>239/22.04.2020</t>
  </si>
  <si>
    <t>CeS-UTCN – Excelenta Stiintifica si Specializare Inteligenta prin crearea unui Centru Suport dedicat facilitarii accesului entitatilor publice si private la proiecte/competitii CDI</t>
  </si>
  <si>
    <t xml:space="preserve">Obiectivul general al proiectului vizeaza cresterea participarii romanesti in activitatile/proiectele de cercetare la nivelul Uniunii Europene, prin crearea unui Centru Suport - CeS-UTCN cu rolul de a sprijini entitatile de cercetare din UTCN (dar nu limitatuv) de a participa la competitiile programului cadru Orizont 2020 dar si de a oferi suport in implementarea proiectelele internationale castigate deja. </t>
  </si>
  <si>
    <t>244/28.04.2020</t>
  </si>
  <si>
    <t>Creșterea capacității de cercetare a UMF Iuliu Hațieganu Cluj Napoca, prin dezvoltarea unei infrastructuri de tip CLOUD conectata la resursele globale de informare</t>
  </si>
  <si>
    <t>UNIVERSITATEA DE MEDICINA SI FARMACIE ,, IULIU HATIEGANU" CLUJ NAPOCA</t>
  </si>
  <si>
    <t>Obiectivul general al proiectului este cresterea capacitatii de cercetare a UMF Iuliu Hatieganu Cluj Napoca, prin dezvoltarea unei infrastructuri de tip CLOUD, infrastructura care va furniza resursele informatice si de comunicatii necesare atat pentru stocarea si analiza volumelor mari de date care rezulta din activitatea de cercetare a universitatii, cat si pentru schimbul de date stiintifice la nivel european si international.</t>
  </si>
  <si>
    <t>249/07.05.2020</t>
  </si>
  <si>
    <t>Realizarea unui algoritm bazat pe inteligenta artificiala in cadrul societatii POWERSOFT BUSINESS SOLUTIONS SRL</t>
  </si>
  <si>
    <t>POWERSOFT BUSINESS SOLUTIONS SRL</t>
  </si>
  <si>
    <t>Obiectivul general al proiectului este cercetarea unui algoritm , care se pliaza pe o noua viziune bazandu-se pe diferite mecanisme de predictie, astfel încat pe baza datelor care sunt puse la dispozitia sistemului respectiv si pe baza proprietatilor structurale a bazei de date sa se ajunga la o prognoza rapida si îndestulatoare. Astfel utilizatorii acestui sistem reusesc sa aiba acces la un instrument extrem de util , care ofera suportul necesar în luarea deciziilor strategice ideale, fiind sustinute de date concrete.</t>
  </si>
  <si>
    <t>35/2.2.1_ap2/29.05.2020</t>
  </si>
  <si>
    <t>Dezvoltarea unei aplicații TIC inovative, ca metodă de terapie pentru copii cu probleme de dezvoltare</t>
  </si>
  <si>
    <t>CRAFTING SOFTWARE INNOVATION SRL</t>
  </si>
  <si>
    <t>Obiectivul general al programului este de a asigura trecerea de la outsourcing la dezvoltarea bazata pe inovare, precum si colaborarea între întreprinderile centrare pe domeniul TIC, precum si colaborarea între întreprinderile centrare pe domeniul TIC si clusterele din domeniu, pentru asigurarea unui acces rapid si facil la implementarea rezultatelor cercetarii / dezvoltarii în scopul obþinerii de produse inovatoare. Obiectivul general al proiectului de fata este dezvoltarea unei aplicatii inovative sub forma unei platforme interactive de jocuri terapeutice pentru copii cu probleme de dezvoltare.</t>
  </si>
  <si>
    <t>36/2.2.1_ap2/29.05.2020</t>
  </si>
  <si>
    <t>Programe de formare și psihoeducaționale bazate pe modele de prevenție și intervenție inovative în sănătatea emoțională</t>
  </si>
  <si>
    <t>PENTRU CUPLU SRL</t>
  </si>
  <si>
    <t>Obiect ivul general este de dezvolta si promova programe de formare si psihoeducationale bazate pe modele noi, inovative, validate empiric in domeniul psihologiei cu aplicare practica in domeniul sanatatii emotionale a copiilor, parintilor si cuplurilor.</t>
  </si>
  <si>
    <t>264/19.06.2020</t>
  </si>
  <si>
    <t>Sisteme de recomandare pentru date de dimensiuni mari</t>
  </si>
  <si>
    <t>MIBREX SOFT SRL</t>
  </si>
  <si>
    <t>Obiectivul proiectului este de a răspunde unor nevoi de piaţă reale prin crearea de soluţii optime, fezabile şi sustenabile, care pot fi comercializate şi care produc efecte economice după lansarea lor pe piaţă, bazate pe rezultatele cercetării ştiinţifice din domeniul Cibernetică şi statistică, aplicate ca nouă tehnologie in IT.</t>
  </si>
  <si>
    <t>271/24.06.2020</t>
  </si>
  <si>
    <t>Servicii chirurgicale inovative ghidate imagistic prin metode de vizualizare tisulară intraoperatorie</t>
  </si>
  <si>
    <t>NIPNTUCK SRL-D</t>
  </si>
  <si>
    <t>Obiectivul general - Dezvoltarea de servicii inovative in domeniul chirurgiei plastice si a microchirurgiei reconstructive bazate pe rezultate ale cercetarii stiintifice.</t>
  </si>
  <si>
    <t>290/29.06.2020</t>
  </si>
  <si>
    <t>Ciclu de fabricaţie redus a pieselor greu solicitate prin aplicarea unui procedeu inovativ care combina metalizarea cu durificarea prin ecruisare</t>
  </si>
  <si>
    <t>RECONDUR SRL</t>
  </si>
  <si>
    <t>Obiectivul general al proiectului constă în testarea şi implementarea unui procedeu inovativ de producere a pieselor solicitate la uzura realizate din oteluri nealiate sau slab aliate ca suport si pe care se depun straturi durificabile prin metalizare, iar apoi aceste straturi de supun unui tratament de durificare prin improscare cu alice din otel. Acest procedeu se poate aplica cu succes si la reconditionarea pieselor uzate si durificarea zonelor solicitate la uzare in scopul cresterii duratei de functionare a acestora</t>
  </si>
  <si>
    <t>299/30.06.2020</t>
  </si>
  <si>
    <t>IBL - dezvoltarea unei soluții inovative și accesibile de automatizare</t>
  </si>
  <si>
    <t>PRODIGY IT SOLUTIONS SRL</t>
  </si>
  <si>
    <t xml:space="preserve">Obiectivul general al proiectului a fost stabilit,  în sensul ca prin implementarea prezentului proiect ce vizeaza automatizarea inteligenta, se va contribui la cresterea impactului sectorului TIC în viata profesionala a angajatilor din orice domeniu, asigurând astfel o diminuare de costuri, o crestere a flexibilitaþii si a acuratetei derularii proceselor, astfel generându-se, conform teoriei economice, competitivitate în mai multe ramuri economice. </t>
  </si>
  <si>
    <t>55/2.2.1_ap2/09.07.2020</t>
  </si>
  <si>
    <t>INTELMARK 2.0</t>
  </si>
  <si>
    <t>ARTIFICIAL INTELLIGENCE EXPERT SRL</t>
  </si>
  <si>
    <t>Cresterea competitivitaTtii companiei ARTIFICIAL INTELLIGENCE EXPERT SRL prin dezvoltarea si punerea in productie de servicii inovative, bazate pe inteligenta artificiala (AI), pentru crearea de teste moleculare de diagnostic, inclusiv precoce, tratamentul personalizat, monitorizarea si prognosticul în oncologie.</t>
  </si>
  <si>
    <t>310/10.07.2020</t>
  </si>
  <si>
    <t>DEZVOLTAREA UNUI SERVICIU INOVATIV DE DETERMINARE A BOLII PARODONTALE PRIN EXAMINARI IMAGISTICE</t>
  </si>
  <si>
    <t>3D X-RAY SRL (fost PETRUTIU ADRIAN STEFAN)</t>
  </si>
  <si>
    <t>Scopul prezentului plan de afaceri este de a dezvolta servicii inovative pe baza rezultatelor obtinute din cercetarea doctorala, prin dezvoltarea unui protocol de examinare care sa permita identificarea imagistica a pacientilor cu diverse forme de afectare parodontala. În functie de gradul afectarii, pacientul va fi încadrat într-o anumita clasa de risc.</t>
  </si>
  <si>
    <t>Turda</t>
  </si>
  <si>
    <t>311/10.07.2020</t>
  </si>
  <si>
    <t>Depistarea precoce a melanomului, carcinomului bazocelular si limfomului cutanat-stabilirea marginii de excizie complete a carcinomului bazocelular prin fluorescenta si chirurgie micrografica</t>
  </si>
  <si>
    <t>Ungureanu Loredana</t>
  </si>
  <si>
    <t>Obiectivul general va fi acela de a inova si a optimiza practica actuala în ceea ce priveste adresarea nevoilor pacienþilor cu cancer de piele – malanoame, carcinoame bazocelulare si limfoame cutanate.</t>
  </si>
  <si>
    <t>314/16.07.2020</t>
  </si>
  <si>
    <t>Dezvoltarea infrastructurii ACTRIS-UBB cu scopul de a contribui la cercetarea pan-europeana privind compozitia atmosferei si schimbarile climatice (ACTRIS-UBB)</t>
  </si>
  <si>
    <t xml:space="preserve">ACTRIS-RI reprezinta o retea nationala de facilitati echipate cu instrumente pentru cercetarea aerosolilor, norilor si a gazelor cu durata scurta de viata, ACTRIS-RI monitorizarea componentele atmosferice cu ciclu de viata scurt (observatii cu un inalt nivel de calitate) pentru a imbunatati controlul calitatii aerului, pentru a monitoriza tendintele climatice, pentru a avertiza cu privire la hazardurile atmosferice si pentru a acumula cunostinte despre procesele care influenteaza manifestarea acestor hazarduri in atmosfera </t>
  </si>
  <si>
    <t>315/17.07.2020</t>
  </si>
  <si>
    <t>PROIECTARE ȘI DEZVOLTARE A UNUI PRODUS SOFTWARE DE MONITORIZARE - Machine Vision</t>
  </si>
  <si>
    <t>SITLINE TECHNOLOGY SRL</t>
  </si>
  <si>
    <t>Obiectivul general al proiectul propune crearea unei platforma care sa aiba arhitectura deschisa, extensibilitatea sa se poate face si prin folosirea unor produse software open source bine cunoscute la nivel global si in aceeasi timp sa ajute la crearea unor solutii prin fluxuri de procesare gata pregatite care sa fie folosite ca si puncte de pornire diseminand practici validate.</t>
  </si>
  <si>
    <t>57/2.2.1_ap2/22.07.2020</t>
  </si>
  <si>
    <t>Platformă inovativă pentru măsurarea audienței TV, identificarea automată a telespectatorilor și corelarea cu date analitice din platforme de socializare online</t>
  </si>
  <si>
    <t>CICADA TECHNOLOGIES SRL</t>
  </si>
  <si>
    <t>Obiectivul general al proiectului, este cresterea competitivitaþii companiei CICADA TECHNOLOGIES S.R.L prin dezvoltarea unui produs propriu, cu aplicabilitate în domeniul marketingului. Produsul consta intr-o platforma software inovativa pentru masurarea audientelor TV si identificarea automata a telespectatorilor din fata televizoarelor, informatii care sunt corelate cu date relevante despre publicul telespectator, extrase de pe platformele de socializare online.</t>
  </si>
  <si>
    <t>68/2.2.1_ap2/11.08.2020</t>
  </si>
  <si>
    <t>DEZVOLTAREA UNUI SISTEM INFORMATIC DE GENERARE AUTOMATĂ A CODULUI SURSĂ PENTRU APLICATIILE SOFTWARE PROTOTIP ȘI A ECOSISTEMULUI AFERENT CICLULUI DE DEZVOLTARE UTILIZ ND COMPONENTE DE INTELIGENTĂ ARTIFICIALĂ – DOOD ROBOT</t>
  </si>
  <si>
    <t>MYIT SOFTWARE SRL</t>
  </si>
  <si>
    <t>Obiectivul general al proiectului consta în dezvoltarea unei aplicatii informatice si a unei metodologii de lucru care sa conduca la crearea unui cadru de servicii TIC de tip „cloud”, care sa impulsioneze cresterea competivitatii economice a sectorului de IMM prin simplificarea si eficientizarea activitatilor IT din cadrul intreprinderilor. Serviciile oferite vor fi de tip BaaS, SaaS, PaaS si vor putea fi oferite tuturor agentilor economici interesati, în special întreprinderilor din sectorul TIC.</t>
  </si>
  <si>
    <t>Cluj Napoca, sat Chinteni</t>
  </si>
  <si>
    <t>71/2.2.1_ap2/18.08.2020</t>
  </si>
  <si>
    <t>Platforma bioinformatica pentru diagnosticul precoce al cancerului colorectal și bronhopulmonar</t>
  </si>
  <si>
    <t>FRONTIER MANAGEMENT CONSULTING</t>
  </si>
  <si>
    <t>Obiectivul general al proiectului PROMED consta in cresterea contributiei sectorului TIC prin trecerea de la outsourcing la dezvoltarea bazata pe inovare si obtinerea unui produs software inovativ si a unui serviciu inovativ, care vor oferi un diagnostic precoce in cancerul pulmonar si colorectal.</t>
  </si>
  <si>
    <t>73/2.2.1_ap2/20.08.2020</t>
  </si>
  <si>
    <t>Dezvoltare platforma de administrare ierarhica - CrossA</t>
  </si>
  <si>
    <t>Obiectivul general al prezentului proiect este dezvoltarea unui produs inovativ, sub forma unei platforme de administrare ierarhica, care are ca scop administrarea si gestionarea unor sisteme ierarhice ale organizatiilor mari, cum ar fi federatiile sportive, asociatiile
profesionale sau de business, organizatii de voluntariat, etc.</t>
  </si>
  <si>
    <t>79/2.2.1_ap2/18.09.2020</t>
  </si>
  <si>
    <t>TOTAL CLUJ</t>
  </si>
  <si>
    <t>JUDEŢUL CONSTANTA</t>
  </si>
  <si>
    <t>Cercetări asupra dezvoltării de materiale avansate şi optimizare multiscalară prin integrarea materialelor nano-structurate în sisteme energetice avansate</t>
  </si>
  <si>
    <t>UNIVERSITATEA OVIDIUS CONSTANŢA</t>
  </si>
  <si>
    <t>Scopul proiectului este facilitarea accesului unui grup de întreprinderi interesate in dezvoltarea de produse si servicii cu valoare adaugata ridicata prin transferul de cunostinþe din activitatea de cercetare, la expertiza avansata din cadrul UOC-INSAE in domeniul dezvoltarii de materiale nano-structurate si al integrarii acestora in sisteme energetice complexe si accesul la facilitaþile existente pe platforma de cercetare HyRES din cadrul institutului.</t>
  </si>
  <si>
    <t>Constanta</t>
  </si>
  <si>
    <t>MARGO - UN START PENTRU IMM-URI COMPETITIVE</t>
  </si>
  <si>
    <t>YUKA MOBILI SRL</t>
  </si>
  <si>
    <t>Un sistem informatic inovativ - o colectie de servicii integrate</t>
  </si>
  <si>
    <t>MULTISOFT SRL</t>
  </si>
  <si>
    <t>PLATFORMA CLOUD SAAS INOVATIVA DE ARHIVARE ELECTRONICA EDI SI NON EDI INTEGRATA CU SISTEM DE MANAGEMENT A DOCUMENTELOR</t>
  </si>
  <si>
    <t>DIRECT CONSULTING &amp; ADVERTISING SRL</t>
  </si>
  <si>
    <t>Mangalia</t>
  </si>
  <si>
    <t>Dezvoltarea infrastructurii de comunicatii in banda larga de mare viteza in judetul Constanta</t>
  </si>
  <si>
    <t>Obiectivul principal al proiectului este dezvoltarea infrastructurii de comunicaþii în banda larga de mare viteza in localitatile albe din punct de vedere al conexiunii NGA din judetul Constanta, cu o larga raspandire a nodurilor de comunicatii si partea de transmisie a datelor (backbone si blackhaul), cat mai aproape de utilizatorul final si cu niveluri adecvate de simetrie si de interactivitate, pentru a garanta transmitere mai buna de informatii in ambele sensuri.</t>
  </si>
  <si>
    <t>Topalau; Garliciu; Amzacea; Albesti; Targusor; sat Plopeni; Saraiu; sat Arsa; sat Tataru; sat Osmancea; sat Baltagesti; sat Crisan; sat Ciobanita; Ciungani; Ludestii de Jos; Stejarel; Ociu; Brotuna; Prihodiste; Dincu;</t>
  </si>
  <si>
    <t>CLOUD si infrastructuri masive de date la Universitatea Maritimă din Constanța</t>
  </si>
  <si>
    <t>UNIVERSITATEA MARITIMA DIN CONSTANTA</t>
  </si>
  <si>
    <t>Obiectivul general este creşterea capacităţii de cercetare în scopul ridicării nivelului de competitivitate ştiinţifică pe plan internaţional al Universitaţii Maritime din Constanţa, prin crearea de infrastructuri CLOUD / centre de date cu performanţă înaltă, care să fie integrate în structuri internaţionale de tip CLOUD şi INFRASTRUCTURI MASIVE DE DATE.
Obiectivul general este creşterea capacităţii de cercetare în scopul ridicării nivelului de competitivitate ştiinţifică pe plan internaţional al
Universitaţii Maritime din Constanţa, prin crearea de infrastructuri CLOUD / centre de date cu performanţă înaltă, care să fie integrate în structuri internaţionale de tip CLOUD şi INFRASTRUCTURI MASIVE DE DATE.</t>
  </si>
  <si>
    <t>233/16.04.2020</t>
  </si>
  <si>
    <t>Dezvoltarea infrastructurii de calcul numeric a Universitatii Ovidius din Constanta, pentru modelare numerică, simulare și procesare de structuri masive de date prin realizarea unui Centru de Date de tip Cloud</t>
  </si>
  <si>
    <t>UNIVERSITATEA OVIDIUS DIN CONSTANTA</t>
  </si>
  <si>
    <t>Obiectivul general al proiectului este reprezentat de cresterea capacitatii de cercetare a Universitatii Ovidius in vederea ridicarii nivelului de competitivitate stiintifica pe plan international prin crearea unui Centru de Date mobil si a unei infrastructuri Cloud de inalta performantain vederea integrarii in structuri international de tip Cloud si infrastructuri masive de date.</t>
  </si>
  <si>
    <t>252/29.05.2020</t>
  </si>
  <si>
    <t>Sistem informatic integrat de identitate, gestiune si intermediere de plati pentru activitati-servicii si control acces</t>
  </si>
  <si>
    <t>Obiectivul general al proiectului este ca societatea sa dezvolte produse si servicii TIC inovative si sa dezvolte capacitatea si infrastructura de cercetare-dezvoltare-inovare, conducand la cresterea competitivitatii econimice a societatii.</t>
  </si>
  <si>
    <t>49/2.2.1_ap2/25.06.2020</t>
  </si>
  <si>
    <t>1.1.3 H - RO EIT</t>
  </si>
  <si>
    <t>Proiect  de cercetare-dezvoltare-inovare cu măsuri suport pentru consolidarea participării la EIT Raw Materials- EITRM-OUC</t>
  </si>
  <si>
    <t>Obiectivul general al proiectului îl reprezinta sprijinirea participarii organizatiilor de cercetare dezvoltare si inovare din România la activitatile si proiectele derulate în cadrul Comunitatii pentru Inovare si Cunoastere specializata în managementul durabil al materiilor prime si materialelor avansate -EIT Raw Materials, ca parte a Institutului European pentru Inovare si Tehnologie –EIT.</t>
  </si>
  <si>
    <t>POC/77/1/2</t>
  </si>
  <si>
    <t>338/09.02.2021</t>
  </si>
  <si>
    <t>JUDEŢUL COVASNA</t>
  </si>
  <si>
    <t>Crearea de instrumente software pentru proiectare nanomateriale noi, avansate, compuși activi farmaceutic și pentru evaluarea farmacologică și toxicologică a acestora</t>
  </si>
  <si>
    <t>AB INITIO RESEARCH SERVICES SRL-D</t>
  </si>
  <si>
    <t xml:space="preserve">Obiectivul general al proiectului este dezvoltarea unui pachet de software comercial inovativ utilizat în designul materiilor avansate, nanomaterialelor și substanțelor farmaceutice, într-o perioadă de  24 de luni, care să răspundă nevoilor pieței identificate în cadrul SNCDI și care aparține unui domeniu de specializare inteligentă și sănătate. Rezultatele atinse vor influența în mod direct și pozitiv activitățile de cercetare-dezvoltare în România, prin urmare vor influența impactul economic a acestor activități pe plan național.    </t>
  </si>
  <si>
    <t>Sfantu Gheorghe</t>
  </si>
  <si>
    <t>Echipament pentru reducerea consumului de energie electrică și sursă neintreruptibilă de energie</t>
  </si>
  <si>
    <t>TE-K 26 SYSTEM S.R.L.</t>
  </si>
  <si>
    <t>Obiectivul general al proiectului propus spre finantare este reprezentat de valorificarea unei idei tehnologice brevetabile privitoare la realizarea unor UPS-uri (surse neîntreruptibile de energie, folosite pe lânga calculatoare, servere si alte istalatii electrice care necesita sursa de energie constanta) de catre SC TE-K 26 SYSTEM SRL la un pret mult mai scazut, datorita diminuarii investitiei în acumulatoare.</t>
  </si>
  <si>
    <t>334/21.01.2021</t>
  </si>
  <si>
    <t>TOTAL COVASNA</t>
  </si>
  <si>
    <t>JUDEŢUL DAMBOVITA</t>
  </si>
  <si>
    <t xml:space="preserve">Sisteme de Simulare a Realității Virtuale si Testare componente fizice în Mediu Simulat Virtual – instrument de înaltă tehnologie utilizat în dezvoltarea noilor modele de vehicule  </t>
  </si>
  <si>
    <t>RENAULT TECHNOLOGIE ROUMANIE SRL</t>
  </si>
  <si>
    <t>Obiectivul general al proiectului propus spre finanțare este reprezentat de dezvoltarea activității de cercetare-dezvoltare a SC RENAULT TECHNOLOGIE ROUMANIE SRL prin modernizarea departamentelor de CD existente și dotarea acestora cu echipamente și instrumente de cercetare în scopul obținerii de produse inovative în sectorul de automobile, cu valoare adăugată mare, competitive atât pe piața națională cât şi cea internațională.</t>
  </si>
  <si>
    <t>Titu</t>
  </si>
  <si>
    <t xml:space="preserve">CONSTRUCTII METALICE ECOLOGICE SI SUSTENABILE PRIN TEHNOLOGII EFICIENTE DE FABRICARE TOP  MetEco AMBIENT </t>
  </si>
  <si>
    <t>TOP AMBIENT SRL</t>
  </si>
  <si>
    <t>Obiectivul general al proiectului, conform programului (POC 2-14-2020, Axa prioritară 1, Acţiunea 1.2.1) este de a stimula inovarea întreprinderii nou-înființate (Top Ambient SRL), prin valorificarea potenţialului ideii brevetate (Brevet nr. 123527 / 30.04.2013) pentru dezvoltarea de produse (constructii metalice ecologice si sustenabile) şi tehnologie eficientă de fabricare (profile metalice).  Atât pentru produsele menţionate, căt şi pentru tehnologia asociată acestora, întreprinderea inovatoare deţine două (2) pre-contracte ferme.</t>
  </si>
  <si>
    <t>Crevedia</t>
  </si>
  <si>
    <t>SISTEM RAPID DE MONITORIZARE SI CARTARE INTERACTIVA</t>
  </si>
  <si>
    <t>PROSIG EXPERT SRL</t>
  </si>
  <si>
    <t xml:space="preserve">Obiectivul General: Introducerea inovarii in intreprinderea nou-infiintata inovatoare „Prosig Expert
SRL”, pentru dezvoltarea de produse si procese noi, in scopul productiei si comercializarii, prin valorificarea rezultatelor de cercetare-dezvoltare obtinute in cadrul tezei de doctorat „Aplicarea tehnologiilor laser la studiul topografic al bazinului hidrografic Somes-Tisa”, ca baza de pornire pentru dezvoltarea noilor produse si procese, identificate de aplicantul „Prosig Expert” ca fiind cerute de piata pe baza de pre-contracte ferme detinute de aplicant.
</t>
  </si>
  <si>
    <t>Targoviste</t>
  </si>
  <si>
    <t>CaseBond</t>
  </si>
  <si>
    <t>PHOENIX IT SRL</t>
  </si>
  <si>
    <t>SISTEM DE MONITORIZARE ȘI INSPECȚIE AVANSATĂ AERIANĂ ȘI TERESTRĂ A INFRASTRUCTURILOR CRITICE -SMIATIC</t>
  </si>
  <si>
    <t>ENERGY&amp;ECO CONCEPT SRL</t>
  </si>
  <si>
    <t xml:space="preserve">Obiectivul general al proiectului îl constituie stimularea inovării în cadrul SC ENERGY &amp; ECO CONCEPT SRL prin realizarea unui sistem inteligent de monitorizare și inspecţie avansată a infrastructurilor critice (IC) - SMIATIC, bazat pe utilizarea unor drone aeriene cu autonomie crescută, care achiziţionează informaţii provenite de la un ansamblu de senzori, în vederea detectării eventualelor evenimente apărute în zona operaţională. În cadrul soluţiei tehnice, se vor dezvolta algoritmi inovativi care stau la baza realizării unor pachete software de procesare şi prelucrare a imaginilor video, în vederea identificării şi soluţionării eventualelor incidente, defecte şi impedimente. De asemenea, în cadrul proiectului se va dezvolta atât o componentă software de generare a planului de management al zborului pentru dronele aflate în misiune, cât şi soluţii inovative de reîncărcare, inclusiv wireless sau în zbor, a acestor drone. </t>
  </si>
  <si>
    <t>Aninoasa</t>
  </si>
  <si>
    <t xml:space="preserve">Imbunatatirea infrastructurii in banda larga si a accesului la internet in judetele Prahova si Dambovita </t>
  </si>
  <si>
    <t>Obiectivul principal al proiectului este dezvoltarea infrastructurii de internet in banda larga, in zonele albe NGA din judetele Prahova si Dambovita, cu o larga raspandire a nodurilor de comunicatii si partea de transmisie a datelor (backbone si blackhaul), cat mai aproape de utilizatorul final si cu niveluri adecvate de simetrie si de interactivitate, pentru a garanta transmitere mai buna de informatii in ambele sensuri.</t>
  </si>
  <si>
    <t>Pucheni; Crivatu; Hodarasti; Ibrianu; Glod; Chiojdeanca; Nucet; Trenu; Hatcrau; Ologeni; Nucsoara de Jos; Nucsoara de Sus; Bratesti; Habud; Plaiu Cornului; Stancesti; Melicesti;</t>
  </si>
  <si>
    <t>Aplicatie pentru comanda si controlul unei retele de drone utilizata in misiuni de cautare si salvare in situatii de urgenta (SkyNet)</t>
  </si>
  <si>
    <t>TEHNOBAT CONSULTING SRL</t>
  </si>
  <si>
    <t>Proiectul propune realizarea unei aplicatii software complexe pentru gestionarea completa si autonoma a unei retele de drone aeriene capabila sa execute misiuni de cautare si salvare în situatii de urgenta, în zone cu acoperire larga si acces dificil, precum si alte misiuni de tip supraveghere si inspectie aeriana.</t>
  </si>
  <si>
    <t>Gura Ocnitei, Sat Sacueni</t>
  </si>
  <si>
    <t>20/2.2.1_ap2/25.03.2020</t>
  </si>
  <si>
    <t>Cercetare si dezvoltare, calificare, certificare, testare si pregatire de lansare comerciala proiect ,,Platforma de servicii pentru Conectivitate Inteligenta 5G/IoT - E-SIM, OTA - HTTP, DM - IoT</t>
  </si>
  <si>
    <t>SIMARTIS TELECOM SRL</t>
  </si>
  <si>
    <t>Obiectiv principal este cercetarea, proiectarea şi implementarea unui sistem de management a dispozitivelor compatibile eSIM denumit eSIM RSP precum şi actualizări majore la nivel funcţional, cu elemente de noutate şi originalitate pentru platformele curente OTA SIM Management şi Device Management, n scopul de a efectua configurarea la distanţă a planurilor celulare existente pe o cartelă eSIM.</t>
  </si>
  <si>
    <t>Tartasesti, sat Gulia</t>
  </si>
  <si>
    <t>38/2.2.1_ap2/05.06.2020</t>
  </si>
  <si>
    <t>Solutie Inovativa  Colaborativa pentru post productia audio-video utilizand mecanisme de Inteligenta Artificiala</t>
  </si>
  <si>
    <t>COMPANIA DE SUNET SRL</t>
  </si>
  <si>
    <t>Obiectivul general il constituie diversificarea serviciilor si cresterea productivitatii firmei COMPANIA DE SUNET srl prin dezvoltarea unei Solutii Inovative &amp; Colaborative pentru post-productia audio-video de inalta rezolutie utilizand mecanisme de Inteligenta Artificiala.</t>
  </si>
  <si>
    <t>Crevedia, sat Cocani</t>
  </si>
  <si>
    <t>59/2.2.1_ap2/30.07.2020</t>
  </si>
  <si>
    <t>Platforma de automatizare infrastructura IT, augmentata cu tehnologii de vanzare produse digitale</t>
  </si>
  <si>
    <t>8000 PLUS DESIGN SOLUTIONS SRL</t>
  </si>
  <si>
    <t>Obiectivul general al proiectuluiexperimental pentru realizarea unei platforme solftware inovatoare care va furniza instrumente de creare, optimizare si promovare automatizat a magazinelor online cu accent pe piaþa digital, care va integra pe verticala solutiile TIC obtinute prin abordarea domeniilor stiintifice: -Sisteme informatice avansate pentru e-servicii; -Noi metode manageriale, de marketing si dezvoltare antreprenoriala pentru competitivitate organizationala; -Tehnologie, organizatie si schimbare culturala; -Patrimoniul material/nonmaterial, turismul cultural; -industriile creative; -Capitalul uman, cultural si social;  -Calculatoare si sisteme automate;  -Tehnologia societatii informationale.</t>
  </si>
  <si>
    <t>66/2.2.1_ap2/05.08.2020</t>
  </si>
  <si>
    <t>IoT MEDICAL ASSET MANAGEMENT SOFTWARE</t>
  </si>
  <si>
    <t>IMADO SRL</t>
  </si>
  <si>
    <t>Obiectivul general al proiectului este cresterea competitivitatii economice a firmei IMADO SRL, prin activitati de inovare si inglobarea tehnologiilor TIC si realizarea unui produs inovativ nou, prin dezvoltarea unui aplicatii software inovative de management a activelor din spitale si optimizarea utilizarii acestora de catre stakeholderii interesati.</t>
  </si>
  <si>
    <t>69/2.2.1_ap2/11.08.2020</t>
  </si>
  <si>
    <t>E-CIRCLE - Platforma Inovativa pentru Economia Circulara</t>
  </si>
  <si>
    <t>VERTET OIL SRL</t>
  </si>
  <si>
    <t>Obiectivul general al proiectul îl reprezinta sustinerea inovarii si cresterea productivitatii societatii Vertet Oil SRL prin crearea unei platforme inovative (E-CIRCLE) pentru gestionarea integrata a deseurilor in vederea implementarii conceptului de economie circulara cu ajutorul a patru componente digitale: OPEN DATA si OPEN PLATFORM, AI (ARTIFICIAL INTELIGENCE), precum si CLOUD COMPUTING.</t>
  </si>
  <si>
    <t>74/2.2.1_ap2/21.08.2020</t>
  </si>
  <si>
    <t>TOTAL DAMBOVITA</t>
  </si>
  <si>
    <t>JUDEŢUL DOLJ</t>
  </si>
  <si>
    <t xml:space="preserve">Genomică FUncțională în infecţii SEvere/ FUSE </t>
  </si>
  <si>
    <t xml:space="preserve">Universitatea de medicina si farmacie din Craiova </t>
  </si>
  <si>
    <t xml:space="preserve">Obiectiv general 1: descrierea interacțiunii dintre genomul gazdă și flora bacteriană și fungică (bacteriom și micobiom), și efectele sale asupra imunității la persoanele sănătoase.
Obiectiv general 2: identificarea dezechilibrelor dintre aceste interacțiuni la pacienții cu sepsis și asocierea cu vulnerabilitatea și severitatea sepsisului, pentru a proiecta noi strategii terapeutice.
</t>
  </si>
  <si>
    <t>Sud Vest</t>
  </si>
  <si>
    <t>Craiova</t>
  </si>
  <si>
    <t>Consolidarea capacitatii de cercetare-dezvoltare in imagistica si tehnologie avansata pentru proceduri medicale minim invazive</t>
  </si>
  <si>
    <t xml:space="preserve">Obiectivul general al proiectului constă în crearea unui nucleu de înaltă competență științifică şi tehnologică, la standarde internationale, în cadrul Universităţi din Craiova (UCV), pentru promovarea cercetării și inovației în medicină, sub conducerea unui specialist romano-american, Dr. Gabriel Gruionu cu peste 20 ani de experiență în științe și inginerie biomedicală de la Harvard Medical School, USA. Dr. Gruionu este originar din Craiova, a terminat cursurile Facultății de Matematică de la UCV și a lucrat în colaborare cu grupul de la Craiova neîntrerupt în tot acest timp. Acum vrea să extindă și să diversifice aceasta colaborare prin prezentul program de cercetare. </t>
  </si>
  <si>
    <t>Metoda inovativa de prevenţie, diagnostic precoce, monitorizare si tratament pentru boala renala cronica diabetica, cauza majora de morbiditate si mortalitate</t>
  </si>
  <si>
    <t>INTERLAB MEDICAL SRL</t>
  </si>
  <si>
    <t>Obiectivul general al proiectului se refera la cresterea competitivitatii societatii INTERLAB MEDICAL SRL pe piata medicala prin introducere inovării în activitatea proprie prin efectuarea unor explorari biochimice si imagistice care sa permita dezvoltarea unui proces substanțial îmbunătățit de depistare precoce a bolii cronice renale (BCR) bazata pe rezultatele cercetarii efectuate in cadrul tezei de doctorat a directorului de proiect.</t>
  </si>
  <si>
    <t>Stabilirea unui protocol imagistic inovator de optimizare a diagnosticului precoce al anomaliilor fetale majore</t>
  </si>
  <si>
    <t>ENDOGYN A.M. SRL</t>
  </si>
  <si>
    <t>Obiectivul general al proiectului este cresterea competitivitatii firmei ENDOGYN A.M. SRL pe piata nationala si europeana prin crearea si aplicarea unui protocol investigational  imagistic ultrasonografic inovativ in vederea optimizarii metodei de detectie precoce a anomaliilor fetale.  Proiectul porneste de la cercetarea efectuata in cadrul tezei de doctorat: „FEZABILITATEA ECOGRAFIEI MORFOLOGICE ȘI GENETICE ÎN PRIMUL TRIMESTRU DE SARCINĂ (CHALLENGES IN SONOGRAPHIC DETECTION OF FETAL STRUCTURAL ABNORMALITIES AT THE 11–13 - WEEKS SCAN)”, a directorului de proiect, Lector Doctor Dominic – Gabriel Iliescu.</t>
  </si>
  <si>
    <t>SISTEM DE TRACŢIUNE INTELIGENT, EFICIENT ENERGETIC PENTRU NOI GENERAŢII DE MAŞINI FEROVIARE UŞOARE</t>
  </si>
  <si>
    <t>Universitatea din Craiova</t>
  </si>
  <si>
    <t xml:space="preserve">Obiectivul general al proiectului este creşterea competitivităţii economice atât a unor întreprinderi mari cât şi a unor întreprinderi mici, care, prin dezvoltarea de legături şi sinergii între întreprinderile respective şi centrele de cercetare şi dezvoltare din învăţământul superior create în ultimii ani, permit promovarea investiţiilor pentru elaborarea unui sistem de tracţiune inteligent, eficient energetic, pentru noi generaţii de maşini feroviare uşoare, simultan cu realizarea de modele experimentale care să ajute la verificări mai rapide ale soluţiilor inteligente propuse. </t>
  </si>
  <si>
    <t>CERCETĂRI ŞI TRANSFER DE CUNOŞTINTE ÎN DOMENIUL TEHNOLOGIILOR ŞI INSTRUMENTELOR SOFTWARE PENTRU INFORMATIZAREA PROCESELOR INDUSTRIALE</t>
  </si>
  <si>
    <t xml:space="preserve">Obiectivul general al proiectului este creșterea interacțiunii Universității din Craiova (UCV) cu mediul industrial, bazată pe facilitarea accesului întreprinderilor la expertiza ştiinţifică și infrastructura de cercetare a Universității din Craiova, Facultatea de Automatică, Calculatoare și Electronică, în scopul transferării rezultatelor de cercetare către întreprinderile industriale. Atingerea acestui obiectiv se va concretiza prin obţinerea unor instrumente software aplicabile direct în mediul industrial specific întreprinderilor din regiune dar şi din ţară. </t>
  </si>
  <si>
    <t>Parteneriate pentru transfer de cunoștinţe, cercetare tehnologică și aplicată pentru soluţii inovative de sisteme inteligente destinate creşterii eficienței energetice</t>
  </si>
  <si>
    <t>Obiectivul general - Realizarea unor parteneriate pe termen lung, pentru transfer de cunoștinţe, cercetare tehnologică și aplicată pentru soluţii inovative de sisteme inteligente destinate creşterii eficientei energetice, între Universitatea din Craiova şi întreprinderi.</t>
  </si>
  <si>
    <t xml:space="preserve">Abordare  diagnostica si terapeutica bidirectionala a pacientului cu diabet zaharat si boala parodontala </t>
  </si>
  <si>
    <t>DENTIMAGISTIC SRL</t>
  </si>
  <si>
    <t>Obiectivul general al proiectului este acela de a dezvolta un serviciu bidirecţional de diagnostic şi tratament al afecţiunilor parodontale la pacienţii cu diabet zaharat, pornind de la o evaluare si apreciere precisă a gradului de evoluţie a bolii parodontale, precum şi a afecţiunii metabolice la aceşti pacienţi. Rolul acestei cercetări este acela de a crea o bază de date utilă în detectarea patologiei parodontale la pacienţii diabetici în scopul abordării în echipă a managementului pacientului diabetic.</t>
  </si>
  <si>
    <t xml:space="preserve">Algoritm standardizat, inovativ pentru depistarea precoce a formatiunilor tumorale ovariene cu potential malign    </t>
  </si>
  <si>
    <t xml:space="preserve">Open Medical SRL </t>
  </si>
  <si>
    <t>Obiectivul general al proiectului este cresterea competitivitatii societatii SC OPEN MEDICAL SRL pe piata medicala prin introducerea in platforma de servicii medicale a unei noi metode de diagnostic bazata pe un proces inovativ, un algoritm standardizat, pentru depistarea precoce a formatiunilor tumorale ovariene cu potential malign. Proiectul are ca punct de plecare Teza de doctorat a Directorului de proiect Dr. Dijmarescu Anda Lorena, cu titlul: „Corespondenţe clinice şi paraclinice în tumorile epiteliale ale ovarului”.</t>
  </si>
  <si>
    <t xml:space="preserve">Algoritm de diagnostic si management al ischemiei cardiace </t>
  </si>
  <si>
    <t>Cadiax Med SRL</t>
  </si>
  <si>
    <t>Obiectivul general al proiectului se refera la realizarea de produse, tehnologii/procese noi sau semnificativ îmbunătăţite în scopul producţiei şi comercializării, prin introducerea pe piața medicala a unui nou serviciu „Algoritm de diagnostic si management al ischemiei cardiace -ADMIC-” bazata pe rezultatele cercetării efectuate in cadrul tezei de doctorat a directorului de proiect.</t>
  </si>
  <si>
    <t>DEZVOLTAREA UNOR GAME DE PRODUSE/SERVICII TIC CU APLICABILITATE IN RESTUL ECONOMIEI ROMANESTI PENTRU INTEGRAREA PE VERTICALA A SOLUTIILOR TIC</t>
  </si>
  <si>
    <t>SYNCHRO SRL</t>
  </si>
  <si>
    <t>CRESTEREA COMPETITIVITATII SC INTELIVE METRICS SRL PRIN DEZVOLTAREA UNEI SOLUTII INFORMATICE INOVATOARE</t>
  </si>
  <si>
    <t>INTELIVE METRICS SRL</t>
  </si>
  <si>
    <t>CRESTEREA CONTRIBUTIEI SECTORULUI TIC PENTRU COMPETITIVITATEA ECONOMICĂ PRIN DEZVOLTAREA UNEI PLATFORME ELECTRONICE INOVATIVE E-RETAIL</t>
  </si>
  <si>
    <t>DEMIUMA COMIMPEX SRL</t>
  </si>
  <si>
    <t>SOLUŢII INTELIGENTE DE CREŞTEREA SECURITĂŢII ŞI COMPETITIVITĂŢII PRIN MONITORIZARE, DIAGNOZĂ, REDUCEREA EFECTELOR ENERGETICE NEDORITE ŞI CREŞTEREA EFICIENŢEI ENERGETICE LA GENERARE ŞI LA CONSUMATORI INDUSTRIALI</t>
  </si>
  <si>
    <t xml:space="preserve">Obiectivul general al proiectului este creşterea competitivităţii economice atăt a unor întreprinderi mari cât şi a unor întreprinderi mici, care, prin dezvoltarea de legături şi sinergii între întreprinderile respective şi centrele de cercetare şi dezvoltare din învăţământul superior create în ultimii ani, permit promovarea investiţiilor pentru elaborarea de Soluţii inteligente pentru creşterea securităţii şi competitivităţii grupurilor energetice de putere prin monitorizare, diagnoză şi prin reducerea efectelor energetice nedorite şi creşterea eficienţei energetice la generare şi la consumatori industriali, simultan cu realizarea de instalaţii-pilot care să ajute la verificări mai rapide ale soluţiilor inteligente propuse. </t>
  </si>
  <si>
    <t>Realizarea infrastructurii de broadband în zonele albe NGA din judeţul Bihor</t>
  </si>
  <si>
    <t>Obiectivul principal al proiectului este dezvoltarea infrastructurii de internet in banda larga, in zonele albe NGA din judetul Dolj, cu o larga raspândire a nodurilor de comunicaþii si partea de transmisie a datelor (backbone si blackhaul), cât mai aproape de utilizatorul final si cu niveluri adecvate de simetrie si de interactivitate, pentru a garanta transmitere mai buna de informaþii în ambele sensuri.</t>
  </si>
  <si>
    <t>Bralostita; sat Sfarcea; sat Valea Fantanilor; sat Schitu; Bulzesti; sat Seculesti; sat Infratirea; sat Stoicesti; sat Fratila; Cernatesti; sat Tiu; Grecesti; sat Barboi; Gangiova; sat Comosteni; Melinesti; sat Ohaba; sat Bodaiestii de Sus; Secu; sat Smadovicioara de Secu; sat Sumandra; Sopot; sat Bascov; sat Belot; Valea Stanciului; sat Horezu Poienari; Vela; sat Gubucea;</t>
  </si>
  <si>
    <t>AIDAA (Artificial Intelligence Data Automation Assistant) - platforma software inovativa pentru procesarea automata a informatiilor pentru afaceri</t>
  </si>
  <si>
    <t>OBIECTUL GENERAL AL PROIECTULUI il constituie cresterea productivitatii si a vanzarilor companiei Demiuma Comimpex SRL prin realizarea unui produs inovativ si complex de marketig – AIDAA (Artificial Intelligence Data Automation Assistant) platforma software inovativa pentru procesarea automata a informatiilor pentru afaceri atat pentru domeniul online, cat si pentru campaniile desfasurata in cadrul propriilor magazine.</t>
  </si>
  <si>
    <t>12/2.2.1_ap2/15.01.2020</t>
  </si>
  <si>
    <t>HUB-UCv - Centru Suport pentru Proiecte CD InternaĹŁionale pentru regiunea Oltenia</t>
  </si>
  <si>
    <t>UNIVERSITATEA DIN CRAIOVA</t>
  </si>
  <si>
    <t>Obiectivul general al proiectului constă în crearea unui centru suport pentru regiunea de Sud-Vest, cu rolul de a creşte capacitatea de participare la competiţiile europene pentru proiecte de cercetare-dezvoltare internaţionale a tuturor entităţilor care solicită sprijinul, precum si a Universitatii din Craiova.</t>
  </si>
  <si>
    <t>230/15.04.2020</t>
  </si>
  <si>
    <t>Cresterea capacitatii de cercetare a Universitatii din Craiova prin investitii in infrastructuri de tip Cloud si Big Data.</t>
  </si>
  <si>
    <t xml:space="preserve">Obiectivul general al proiectului vizează creşterea capacităţii de cercetare a Universitatii din Craiova prin realizarea de investiţii în infrastructura de tip CLOUD şi integrarea acesteia în structuri internaţionale de tip CLOUD şi infrastructuri masive de date, in scopul ridicarii nivelului de competitivitate stiintifica. </t>
  </si>
  <si>
    <t>238/21.04.2020</t>
  </si>
  <si>
    <t>Inovarea locomotivei electrice LEMA in scopul cresterii eficientei energetice</t>
  </si>
  <si>
    <t>SOFTRONIC SRL</t>
  </si>
  <si>
    <t>Obiectivul general al proiectului urmareste îmbunataţirea substanţiala a performanþelor energetice ale locomotivei LEMA prin cresterea eficienþei frânarii recuperative. Obiectivul va fi atins prin obiective specifice al caror rezultat se va obþine prin activitaþi de cercetare derulate în parteneriat cu o organizaþie de cercetare.</t>
  </si>
  <si>
    <t>266/22.06.2020</t>
  </si>
  <si>
    <t>SISTEM  INOVATIV EXPERT COMPUTERIZAT  BAZAT PE RETELE NEURONALE PENTRU CLASIFICAREA SI PROGNOSTICUL FORMATIUNILOR TUMORALE HEPATICE</t>
  </si>
  <si>
    <t>ONCOMETRICS SRL</t>
  </si>
  <si>
    <t>Obiectivul general al proiectului este cresterea competitivitaþii intreprinderii SC ONCOMETRICS SRL pe piaþa medicala prin introducerea în platforma de servicii medicale a unui nou sistem expert computerizat bazat pe reþele neuronale pentru clasificarea si prognosticul formatiunilor tumorale hepatice.</t>
  </si>
  <si>
    <t>274/24.06.2020</t>
  </si>
  <si>
    <t>Terapie personalizata in functie de profilul imunohistochimic al fragmentelor tumorale in carcinoamele gastric/ GASTROTRET</t>
  </si>
  <si>
    <t>NOVAMED RESEARCH CENTER SRL</t>
  </si>
  <si>
    <t>Obiectivul general al proiectului este acela de a implementa un serviciu medical inovativ de de diagnostic precoce, stadializare si terapie personalizata in carcinoamele gastrice, bazat pe rezultatele cercetarii efectuate in cadrul tezei de doctorat a directorului de proiect.</t>
  </si>
  <si>
    <t>285/25.06.2020</t>
  </si>
  <si>
    <t>SOFTWARE INOVATIV PENTRU SIMULAREA VIBRATIILOR  IN PREZENTA INCERTITUDINILOR PARAMETRICE</t>
  </si>
  <si>
    <t>FLUID STRUCT SRL</t>
  </si>
  <si>
    <t>Obiectivul general al proiectului se refera la cresterea competitivitaþii întreprinderii FLUID STRUCT SRL pe piaþa de software prin introducerea în practica a unui program software inovativ de analiza cu elemente finite pentru studiul vibraþiilor neliniare si aleatoare.</t>
  </si>
  <si>
    <t>286/26.06.2020</t>
  </si>
  <si>
    <t>Serviciu inovativ de screening si diagnostic precoce in tumorile maligne oculare si perioculare/SSDTOP</t>
  </si>
  <si>
    <t>ATB VISION CARE SRL</t>
  </si>
  <si>
    <t>Obiectivul general al proiectului este de a dezvolta in perioada de implementare prin activitatile de cercetare industriala si dezvoltare experimentala un serviciu inovativ de screening si diagnostic precoce in tumorile maligne oculare si perioculare, ce are la baza rezultatele activitatii de cercetare realizate in cadrul tezei de doctorat a directorului de proiect cu titlul ,,Studiul clinic, histopatologic, imunohistochimic si genetic al carcinoamelor de pleoapa"</t>
  </si>
  <si>
    <t>291/30.06.2020</t>
  </si>
  <si>
    <t>Platformă de Dezvoltare Tehnologică pentru Tehnologii "Green" în Aviație și Fabricație Ecologică cu Valoare Adăugată Superioară; TGA- Technologies for Green Aviation</t>
  </si>
  <si>
    <t>INSTITUTUL NATIONAL DE CERCETARE-DEZVOLTARE AEROSPATIALA "ELIE CARAFOLI" - I.N.C.A.S. BUCURESTI</t>
  </si>
  <si>
    <t>Obiectivul general al proiectului îl reprezinta dezvoltarea unui centru de tehnologii avansate pentru industria aerospaþiala bazat pe principiile Industry 4.0, ca o componenta de baza a infrastructurii unice de cercetare a INCAS (AEROSPATIAL), concomitent cu asigurarea mediului de valorificare a potentialului inovativ asociat dezvoltarilor tehnologice de tip ”Green” în domeniul aerospatial.</t>
  </si>
  <si>
    <t>Ghercesti</t>
  </si>
  <si>
    <t>313/14.07.2020</t>
  </si>
  <si>
    <t>Dezvoltarea unui sistem de telecitire a contoarelor de utilitati (electricitate, gaz, apa) – TEL-EGA</t>
  </si>
  <si>
    <t>ROM ELECTRONIC COMPANY SRL</t>
  </si>
  <si>
    <t>Obiectivul general al proiectului consta in dezvoltarea competitivitatii economice a firmelor partenere in proiect - ROM ELECTRONIC COMPANY SRL si ROFIND SOLUTIONS SRL – prin sprijin acordat activitatilor de cercetare-dezvoltare-inovare in scopul dezvoltarii unui sistem de telecitire a contoarelor de utilitati casnice (electricitate, gaz, apa) – TEL - EGA - utilizand infrastructura bazata pe protocolul LoRaWan, in orasul Craiova si imprejurimi (o zona cu o raza de 2-3 km in mediul urban, utilizand frecventa 868 MHz, respectiv o zona cu
o raza de 10-15 km in mediul rural, utilizand frecventa 433 MHz).</t>
  </si>
  <si>
    <t>65/2.2.1_ap2/05.08.2020</t>
  </si>
  <si>
    <t>TOTAL DOLJ</t>
  </si>
  <si>
    <t>JUDEŢUL GALATI</t>
  </si>
  <si>
    <t>INFIINTAREA UNUI CENTRU DE CERCETARE PENTRU MATERIALE AVANSATE SI MEMBRANE POLIMERICE NANOSTRUCTURALE</t>
  </si>
  <si>
    <t>GRUPUL DE MASURATORI SI DIAGNOZA SRL Galati</t>
  </si>
  <si>
    <t>Obiectivul principal al proiectului il constituie cresterea capacitatii de cercetare-dezvoltare a companiei Grupul de Masuratori si Diagnoza SRL prin infiintarea unui centru de cercetare in domeniul materialelor avansate pentru membrane polimerice nanostructurale care sa conduca pe termen mediu si lung la cresterea competitivitatii firmei pe piata. Investiție se va concretizată prin construirea unei clădiri ce va avea ca scop crearea unui centru regional și dotarea acestuia cu echipamente de cercetare. În plus, acest centru va valorifica potențialul CD și baza materială aflată în cadrul societății Grupul de Măsurători și Diagnoză S.R.L</t>
  </si>
  <si>
    <t>Galati; Sat Vanatori</t>
  </si>
  <si>
    <t>Transfer de cunoștințe privind creșterea eficienței energetice și sisteme inteligente de putere</t>
  </si>
  <si>
    <t>UNIVERSITATEA „DUNĂREA DE JOS” DIN GALAȚI</t>
  </si>
  <si>
    <t xml:space="preserve">Obiectivul general al proiectului îl reprezintă creșterea transferului de cunoștințe tehnologice și personal cu competențe CDI între Universitatea „Dunărea de Jos” din Galați și întreprinderi care dezvoltă afaceri în domeniul energiei electrice cu rezultate cerute de piață. Proiectul vizează constituirea de parteneriate între Universitatea „Dunărea de Jos” din Galați și întreprinderile interesate să obțină cunoștințe, inclusiv abilități și competențe privind creșterea eficienței energetice și sisteme inteligente de putere în vederea obținerii unei soluții competitive, tehnice și economice, pentru un sistem inteligent de tip Filtru Activ de Putere (FAP). </t>
  </si>
  <si>
    <t>Galati</t>
  </si>
  <si>
    <t>ESV – APLICATIE DE COMUNICATII MOBILE SECURIZATE</t>
  </si>
  <si>
    <t>EUROPEAN FUNDS INVEST SRL</t>
  </si>
  <si>
    <t>TEMPO – solutie pentru cresterea relevantei in relatia cu clientul si oferirea de beneficii de fidelitate pentru stimularea vanzarilor</t>
  </si>
  <si>
    <t>EXPREMIO MARKETING SRL</t>
  </si>
  <si>
    <t>DEZVOLTAREA APLICATIILOR TIC INOVATIVE MULTIMODALE ADAPTATE LA NEVOILE CLIENTULUI</t>
  </si>
  <si>
    <t>XCOMM TELECOM SRL</t>
  </si>
  <si>
    <t>SISTEM DE SUPORT DECIZIONAL PENTRU VITICULTURA DE PRECIZIE</t>
  </si>
  <si>
    <t>MIRA TECHNOLOGIES GROUP SRL</t>
  </si>
  <si>
    <t>APLICAȚIE INFORMATICA INOVATIVA BAZATA PE MODELE MATEMATICE PENTRU OPTIMIZAREA BUGETELOR DE MARKETING</t>
  </si>
  <si>
    <t>CONVEX NETWORK SRL</t>
  </si>
  <si>
    <t>AKADEMIA.RO – SPECIALIZARE INTELIGENTA, TESTARE SI RECRUTARE IN DOMENIUL TEHNOLOGIEI INFORMATIEI</t>
  </si>
  <si>
    <t>HD PHOTO PRINT SOLUTIONS SRL</t>
  </si>
  <si>
    <t>CONTROL PANEL – SISTEM DE ADMINISTRARE SERVERE SI DOMENII WEB</t>
  </si>
  <si>
    <t>ACTIVE HD PRINTING SOLUTIONS SRL</t>
  </si>
  <si>
    <t>SISTEM INTEGRAT TIC, ACCESIBIL, PENTRU CONTROLUL MICROCLIMATULUI, OPTIMIZAREA INTELIGENTĂ A PRODUCȚIEI ȘI A CONSUMULUI DE APĂ ȘI SUBSTANȚE NUTRITIVE, ÎN VEDEREA CREȘTERII COMPETITIVITĂȚII ECONOMICE A PRODUCĂTORILOR AGRICOLI- SOLATIC</t>
  </si>
  <si>
    <t>TOPALIS ENGINEERING SRL</t>
  </si>
  <si>
    <t>EDUVR APPS – APLICATIE PENTRU GENERAREA CURSURILOR MULTIMEDIA INTERACTIVE FOLOSIND REALITATE VIRTUALA SI AUGMENTATA</t>
  </si>
  <si>
    <t>ALTFACTOR SRL</t>
  </si>
  <si>
    <t>Investitii in infrastructura broadband in judetul Galati</t>
  </si>
  <si>
    <t>Obiectivul principal al proiectului este realizarea de investitii in infrastructura broadband in zonele albe NGA din judetul Galati, cu o larga raspandire a nodurilor de comunicatii si partea de transmisie a datelor (backbone si blackhaul), cat mai aproape de utilizatorul final si cu niveluri adecvate de simetrie si de interactivitate, pentru a garanta transmitere mai buna de informatii in ambele sensuri.</t>
  </si>
  <si>
    <t>Draguseni; Toflea; Cavadinesti; Balasesti; Ganesti; Fundeanu; Ceresti; Balabanesti; Adam; Cotoroata; Cirlomanesti; Lungesti; Bursucani; Ciurestii Noi; Cauiesti; Vadeni; Ciuresti; Stietesti; Ghinghesti; Comanesti; Pupezeni; Cositeni;</t>
  </si>
  <si>
    <t>LinDA – Sistem de monitorizare, diagnoza si integrare inteligenta a proceselor tehnologice in cloud</t>
  </si>
  <si>
    <t>REDANS SRL</t>
  </si>
  <si>
    <t>Obiectivul general este obţinerea unui prototip de sistem hard/soft inovativ ce va funcţiona în Cloud cu scop de monitorizare, diagnoza şi integrare inteligenta a proceselor tehnologice în domenii diverse.</t>
  </si>
  <si>
    <t>43/2.2.1_ap2/18.06.2020</t>
  </si>
  <si>
    <t>Inovatie printr-o solutie personalizată de e-learning  în cadrul clusterului ITC „Dunarea de Jos"</t>
  </si>
  <si>
    <t>DATAWARE CONSULTING SRL</t>
  </si>
  <si>
    <t>Obiectivul general al proiectului il reprezinta dezvoltarea prin inovare a capacitatii firmelor partenere, Synergetix Educational si Dataware Consulting, de a raspunde cu produse competitive de e-educatie, bazate pe strategii personalizate de instruire si pe solutii tehnice inovatoare, la nevoia sistemului educational de a asigura generatii mai bine pregatite de absolventi si promovarea unui model viabil de implementare a rezultatelor cercetarii si dezvoltarii in produse inovatoare in cadrul mediului colaborativ al cluster-ului IT&amp;C Dunarea de Jos.</t>
  </si>
  <si>
    <t>Sistem integrat pentru cercetarea si monitorizarea complexa a mediului in aria fluviului Dunarea, REXDAN</t>
  </si>
  <si>
    <t>UNIVERSITATEA „DUNĂREA DE JOS” DIN GALAŢI</t>
  </si>
  <si>
    <t>Obiectivul general este cresterea capacitatii de cercetare a Universitatii “Dunarea de Jos” din Galati in domeniul de specializare inteligenta: Energie, mediu, schimbari climatice in bazinul hidrografic al Dunarii in virtutea includerii infrastructurii finantate prin proiect in Roadmap-ul naþional al infrastructurilor de cercetare din România 2017-2027, aprobat prin Ordinul ministrului cercetarii si inovarii nr. 624/03.10.2017 si pentru asigurarea sinergiilor cu proiectul Danubius RI si cu proiectul ACTRIS, ambele incluse in Forumul de Strategie Europeana privind Infrastructurile de Cercetare (European Strategy Forum on Research Infrastructures - ESFRI).</t>
  </si>
  <si>
    <t>309/10.07.2020</t>
  </si>
  <si>
    <t>Platforma de inovare deschisa pentru gestionarea creativitatii colaborative in Marketingul Digital  - AiMedia</t>
  </si>
  <si>
    <t>THECON SRL</t>
  </si>
  <si>
    <t>Obiectivul general al proiectului propus este dezvoltarea unei platforme de digital marketing care sa raspunda cerinþelor moderne de  promovare online.</t>
  </si>
  <si>
    <t>77/2.2.1_ap2/01.09.2020</t>
  </si>
  <si>
    <t>TOTAL GALATI</t>
  </si>
  <si>
    <t>JUDEŢUL GIURGIU</t>
  </si>
  <si>
    <t xml:space="preserve">TEHNOLOGIE INOVATOARE DE VALORIFICARE A DESEURILOR NEPERICULOASE DE TIP NAMOL INDUSTRIAL PENTRU REALIZAREA  MATERIALELOR DE CONSTRUCTIE CARAMIZI SI TENCUIELI </t>
  </si>
  <si>
    <t>PRO MEDIU DUNAREAN SRL</t>
  </si>
  <si>
    <t xml:space="preserve">Obiectivul principal al proiectului il reprezinta lansarea in productie a caramizilor si tencuielii realizate pe baza namolului rezultat de la statia de preepurare aflata in gestiunea SC PRO MEDIU DUNAREAN SRL. Astfel, prin prezentul proiect se realizeaza implementarea unei tehnologii inovative de valorificare si reutilizare a deseurilor rezultate din tratarea apelor uzate provenite din procese industriale inlaturandu-se impactul negativ asupra mediului si a sanatatii umane. </t>
  </si>
  <si>
    <t>Giurgiu</t>
  </si>
  <si>
    <t>Prototip pentru validare nanotehnologie inovatoare şi linie de producţie</t>
  </si>
  <si>
    <t>Process Innovation Nucleus SRL</t>
  </si>
  <si>
    <t xml:space="preserve">Obiectivul proiectului
Prin prezentul proiect, societatea Process Innovation Nucleus S.R.L. (PIN) urmăreşte cercetarea-dezvoltarea unei noi metode industriale de producere a nanopulberilor şi a echipamentului aferent şi, ulterior, introducerea în producţia la scară largă şi vânzarea unor astfel de echipamente. Noua tehnologie va permite o productivitate foarte ridicată şi costuri reduse faţă de metodele convenţionale,  la o calitate foarte înaltă, într-un timp mai scurt de procesare. Ca şi activitate conexă, se urmăreşte inclusiv comercializarea nanopulberilor astfel produse.
</t>
  </si>
  <si>
    <t>Mihailesti</t>
  </si>
  <si>
    <t>METODA INOVATIVA PENTRU FUNCTIONALIZAREA SUPRAFETELOR IMPLANTURILOR DENTARE CU SCOPUL IMBUNATATIRII OSTEOINTEGRARII/MIFID</t>
  </si>
  <si>
    <t>DENTIX MILLENNIUM SRL</t>
  </si>
  <si>
    <t xml:space="preserve">Obiectivul general al acestui proiect este creşterea competitivităţii SC DENTIX MILLENNIUM SRL pe piata nationala a implanturilor dentare prin introducerea in productie a unui implant cu acoperire cu nanotuburi de titan ce permit funcţionalizarea suprafeţei prin adaugarea de proteină osteoindutoare, NPs-Ag, antibiotice sau anti-inflamatoare, bazat pe rezultatele de cercetare-dezvoltare efectuate în cadrul  societăţii în ultimii doi ani. Atingerea acestui obiectiv va duce la :
• Realizarea unei cifre de afaceri mai mare de peste 19 ori încă din primul an de funcţionare;
• Locuri de muncă create - menţinute – trei ani de  la sfârşitul perioadei de implementare: Creşterea numărului de angajaţi cu 7 persoane
• Brevete rezultate din proiect: 1 brevet pentru implant dentar cu suprafaţa funcţionalizată
</t>
  </si>
  <si>
    <t>Sabareni</t>
  </si>
  <si>
    <t>DEZVOLTARE PLATFORMĂ COLABORATIVĂ ÎN DOMENIUL CERCETĂRII</t>
  </si>
  <si>
    <t>SANIMED INTERNATIONAL IMPEX SRL</t>
  </si>
  <si>
    <t>Comuna Călugăreni</t>
  </si>
  <si>
    <t>Sistem Mobil de Informare si Dirijare Optica a Traficului</t>
  </si>
  <si>
    <t>Global Electronics Solutions SRL</t>
  </si>
  <si>
    <t>Obiectivul general al proiectului il reprezinta valorificarea sprijinului public si privat acordat microintreprinderii start-up pentru dotarea tehnologica si de personal, in scopul cercetarii/dezvoltarii, introducerii in fabricatie si comercializarii rezultatelor CD referitoare la un nou produs numit Sistem Mobil de Informare si Dirijare Optica a Traficului  - SMIDOT, avand la baza conceptul si rezultatele brevetului de inventie nr  RO125937 B1 / 30.07.2012, intitulat  „Element programabil de semnalizare optica, multifunctional, policrom si poligrafic” .</t>
  </si>
  <si>
    <t>Bulbucata, Sat Teisori</t>
  </si>
  <si>
    <t>Crearea unui Centru de Cercetare Dezvoltare în Recuperarea Medicală şi Bioreconstrucţie RECUMED</t>
  </si>
  <si>
    <t>Sanimed International Impex SRL</t>
  </si>
  <si>
    <t>Obiectivul general al proiectului: realizarea unui Centru de Cercetare-Dezvoltare în Recuperare Medicala si Bioreconstrucþie, într-un interval de maxim 24 luni;</t>
  </si>
  <si>
    <t>Comuna Calugareni</t>
  </si>
  <si>
    <t>Investitii in infrastructura broadband in judetele Giurgiu si Teleorman</t>
  </si>
  <si>
    <t>Obiectivul principal al proiectului este realizarea de investitii in infrastructura broadband in zonele albe NGA din judetele Giurgiu si Teleorman, cu o larga raspandire a nodurilor de comunicatii si partea de transmisie a datelor (backbone si blackhaul), cat mai  aproape de utilizatorul final si cu niveluri adecvate de simetrie si de interactivitate, pentru a garanta transmitere mai buna de informatii in ambele sensuri.</t>
  </si>
  <si>
    <t xml:space="preserve"> Sud Vest</t>
  </si>
  <si>
    <t xml:space="preserve"> Gostinu; Prundu; Pietrele; Pietrisu; Frasinu; Vartoape; Vartoapele de Sus; Vartoapele de Jos; Draghinesti; Ulmeni; Ciurari Deal; Urluiu; Brosteanca;</t>
  </si>
  <si>
    <t>Sistem IT inovativ bazat pe inteligenta artificiala si realitate augmentata pentru evidenta si mentenanta structurilor complexe de resurse si mijloace fixe ale companiilor si institutiilor - WINNER</t>
  </si>
  <si>
    <t>Obiectivul General al proiectului il reprezinta cresterea gradului de colaborare intre intreprinderi centrate pe domeniul TIC prin realizarea unei platforme bazata pe inteligenta artificiala si realitate augmentata pentru evidenta si mentenanta structurilor complexe de resurse si mijloace fixe ale companiilor si institutiilor, cu rolul de a eficientiza activitatea echipelor de mentenanta din teren.</t>
  </si>
  <si>
    <t>8/2.2.1_ap2/17.12.2019</t>
  </si>
  <si>
    <t>Platforma inovatoare de gestionare prin inteligenta artificiala a proceselor  de lucru in fabrici si depozite - PleIT - Perpetual Low Energy IoT</t>
  </si>
  <si>
    <t>SMART LEAGUE SRL</t>
  </si>
  <si>
    <t>Obiectivul general al proiectului il reprezinta sporirea capacitatii de cercetare dezvoltare a societatii SMART LEAGUE S.R.L. in vederea cercetarii si dezvoltarii a unei solutii integrate care imbina o serie de inovatii privind utilizarea retelelor de comunicatii cu energie scazuta pe distante mari si surse de alimentare alternative pentru obtinerea unor sisteme independente energetic si eficiente din punct de vedere al mentenantei, cu aplicabilitate in diverse domenii de afaceri precum agricultura, mediu, orase inteligente, utilitati, logistica, productie, etc.
Pentru realizarea acestui obiectiv in etapa de cercetare dezvoltare, precum si in etapa de punere pe piata a produsului inovativ, societatea va primi sprijin din partea Clusterului Technology Hub din care face parte.</t>
  </si>
  <si>
    <t>16/2.2.1_ap2/19.03.2020</t>
  </si>
  <si>
    <t>Dezvoltarea platformei informatice MicroMed in vederea cresterii competitivitatii S.C. Medicamed Market SRL</t>
  </si>
  <si>
    <t>MEDICAMED MARKET SRL</t>
  </si>
  <si>
    <t>Obiectivul general al proiectului il reprezinta cresterea competitivitatii economice a societatii la nivel national prin dezvoltarea unui produs inovativ TIC, respectiv realizarea unei aplicatii informatice inovative cu aplicabilitate in domeniul microbiologiei.</t>
  </si>
  <si>
    <t>Calugareni</t>
  </si>
  <si>
    <t>30/2.2.1_ap2/07.04.2020</t>
  </si>
  <si>
    <t>Platforma avansata de tip cloud pentru stocare, arhivare si interogare fisiere de imagistica medicala utilizand standardul DICOM</t>
  </si>
  <si>
    <t>SANIMED INTERNATIONAL DISTRIBUTION SRL</t>
  </si>
  <si>
    <t>Obiectivul general al proiectului consta in cresterea competitivitatii economice a S.C. SANIMED INTERNATIONAL DISTRIBUTION S.R.L., sustinerea inovarii in cadrul sectorului TIC si desfasurare unor activitati de cercetare-dezvoltare tehnologica, prin crearea unei platforme avansate de tip cloud pentru  stocare, arhivare si interogare fisiere de imagistica medicala utilizand standardul DICOM.</t>
  </si>
  <si>
    <t>42/2.2.1_ap2/18.06.2020</t>
  </si>
  <si>
    <t>Sanimed - unitate medicala virtuala</t>
  </si>
  <si>
    <t xml:space="preserve">Obiectivul general al proiectului propus este „Sprijinirea cresterii valorii adaugate generate de sectorul TIC prin crearea unei unitati medicale virtuale (spital virtual) in Romania”.
</t>
  </si>
  <si>
    <t>45/2.2.1_ap2/18.06.2020</t>
  </si>
  <si>
    <t>Dezvoltarea unui serviciu inovativ in cadrul SC Holland Farming Agro SRL</t>
  </si>
  <si>
    <t>HOLLAND FARMING AGRO SRL</t>
  </si>
  <si>
    <t>Obiectivul general al proiectului este diversificarea activitatii Holland Farming Agro SRL prin cercetarea si dezvoltarea unui serviciu integrat de analiza a solului, propunere a culturilor potrivite tipului de sol analizat, precum si monitorizare a implementarii propunerilor, pentru comercializarea serviciului pe piata, dar si introducerea pe piata a unei platforme online inovative de gestionare a culturii.</t>
  </si>
  <si>
    <t>Floresti, Stoenesti</t>
  </si>
  <si>
    <t>321/01.09.2020</t>
  </si>
  <si>
    <t>TOTAL GIURGIU</t>
  </si>
  <si>
    <t>JUDEŢUL Gorj</t>
  </si>
  <si>
    <t>Conectarea sectorului cercetare-dezvoltare-inovare cu mediul de afaceri prin animarea și promovarea CLUSTERULUI INOVATIV - MANAGEMENTUL ENERGIEI SI DEZVOLTARII DURABILE</t>
  </si>
  <si>
    <t>ASOCIAȚIA CLUSTER INOVATIV MANAGEMENTUL ENERGIEI ȘI DEZVOLTĂRII DURABILE</t>
  </si>
  <si>
    <r>
      <t xml:space="preserve">Obiectivul general al proiectului este creștereacapacitațiiștiințifice în domeniile de specializare inteligenta: </t>
    </r>
    <r>
      <rPr>
        <i/>
        <sz val="11"/>
        <rFont val="Calibri"/>
        <family val="2"/>
        <charset val="238"/>
        <scheme val="minor"/>
      </rPr>
      <t>resurse energetice conventionale, neconventionale și regenerabile</t>
    </r>
    <r>
      <rPr>
        <sz val="11"/>
        <rFont val="Calibri"/>
        <family val="2"/>
        <charset val="238"/>
        <scheme val="minor"/>
      </rPr>
      <t xml:space="preserve">și </t>
    </r>
    <r>
      <rPr>
        <i/>
        <sz val="11"/>
        <rFont val="Calibri"/>
        <family val="2"/>
        <charset val="238"/>
        <scheme val="minor"/>
      </rPr>
      <t>tehnologii curate de producere a energiei pe baza combustibililor fosili</t>
    </r>
    <r>
      <rPr>
        <sz val="11"/>
        <rFont val="Calibri"/>
        <family val="2"/>
        <charset val="238"/>
        <scheme val="minor"/>
      </rPr>
      <t xml:space="preserve">  prin investiții în cercetare–dezvoltare, dobândirea de competente și know-how în managementul clusterului, identificarea și transferul de bune practici și cunoștințe de la  partenerii cu care se va intra în colaborare</t>
    </r>
  </si>
  <si>
    <t>Targu Jiu</t>
  </si>
  <si>
    <t>UTILIZAREA DEŞEURILOR DIN INDUSTRIILE EXTRACTIVĂ, ENERGETICĂ ŞI METALURGICĂ DREPT SURSE ALTERNATIVE DE MATERII PRIME LA FABRICAREA PRODUSELOR REFRACTARE TERMOIZOLATOARE ŞI A MATERIALELOR DE CONSTRUCŢII</t>
  </si>
  <si>
    <t>Universitatea "Constantin Brancusi" Targu Jiu</t>
  </si>
  <si>
    <t xml:space="preserve">Obiectivul UCB este de a transfera în cadrul proiectului cunoaştere şi expertiză, susţinute de suportul unei infrastructuri de cercetare-dezvoltare ultramodernă, asigurată în cadrul “Centrului regional de cercetare pentru tehnologii energetice durabile” prin achiziţia de aparate şi echipamente de ultimă generaţie, în perioada 2011-2014, cu fonduri europene nerambursabile accesate prin programele specifice de CD (LIFE 10+, POS-CCE). </t>
  </si>
  <si>
    <t>Dezvoltarea unei soluții inovative de management SaaS pentru domeniile HoReCa și Retail</t>
  </si>
  <si>
    <t>SOFTTEHNICA SRL</t>
  </si>
  <si>
    <t>HOLOTRAIN - Platforma inovatoare de training in realitatea augmentata asistat de holograme fotorealistice interactive</t>
  </si>
  <si>
    <t>Obiectivul general al proiectului este reprezentat de crearea unei platforme inovatoare de training in realitatea augmentata, asistat de holograme fotorealistice interactive, care va permite interactiunea personalizata , bi-directională si scalabila pentru un numar mare de cursanti simultan instructorul HoloTrain.</t>
  </si>
  <si>
    <t>29/2.2.1_ap2/07.04.2020</t>
  </si>
  <si>
    <t>TOTAL GORJ</t>
  </si>
  <si>
    <t>JUDEŢUL HARGHITA</t>
  </si>
  <si>
    <t>DEZVOLTAREA PLATFORMEI ELECTRONICE – PIATA GELIOR</t>
  </si>
  <si>
    <t>ENETIX SOFTWARE SRL</t>
  </si>
  <si>
    <t>Miercurea Ciuc</t>
  </si>
  <si>
    <t>DEZVOLTAREA ȘI PUNEREA PE PIAȚĂ A APLICAȚIEI KPEYE</t>
  </si>
  <si>
    <t>MAGIC SOLUTIONS SRL</t>
  </si>
  <si>
    <t>Dezvoltarea infrastructurii de comunicatii in banda larga de mare viteza in judetul Harghita</t>
  </si>
  <si>
    <t>Obiectivul principal al proiectului este dezvoltarea infrastructurii de comunicatii in banda larga de mare viteza in localitatile albe din punct de vedere al conexiunii NGA din judetul Harghita, cu o larga raspandire a nodurilor de comunicatii si partea de transmisie a datelor (backbone si blackhaul), cat mai aproape de utilizatorul final si cu niveluri adecvate de simetrie si de interactivitate, pentru a garanta transmitere mai buna de informatii in ambele sensuri.</t>
  </si>
  <si>
    <t>Bilbor; Voslabeni; Cetatuia; Plaiestii de Sus; Casinu Nou; Izvoru Muresului; Sub Cetate; Dirjiu; Martinis; Imper; Ocland; Iacobeni; Filpea; Vidacut; Ulies; Calnaci; Sacel;</t>
  </si>
  <si>
    <t>Dezvoltarea si proiectarea unui produs software integral de administrare si monitorizare intreprinderi de catre societatea Web-Guru SRL</t>
  </si>
  <si>
    <t>WEB-GURU SRL</t>
  </si>
  <si>
    <t>Obiectivul general este dezvoltarea unui software integrat pentru gestionarea, monitorizarea si administrarea firmelor pe mai multe nivele. Prezentul proiect abordeaza realizarea unui software care integreaza mai multe module necesare pentru monitorizarea firmelor, astfel reprezinta o unealta special destinata pentru administratorii firmelor, si nu numai.</t>
  </si>
  <si>
    <t>67/2.2.1_ap2/07.08.2020</t>
  </si>
  <si>
    <t>TOTAL HARGHITA</t>
  </si>
  <si>
    <t>JUDEŢUL HUNEDOARA</t>
  </si>
  <si>
    <t>Dezvoltarea infrastructurii de comunicatii in banda larga de mare viteza in judetul Hunedoara</t>
  </si>
  <si>
    <t>Obiectivul principal al proiectului este dezvoltarea infrastructurii de comunicatii in banda larga de mare viteza in localitatile albe din punct de vedere al conexiunii NGA din judetul Hunedoara, cu o larga raspandire a nodurilor de comunicatii si partea de transmisie a datelor (backbone si blackhaul), cat mai aproape de utilizatorul final si cu niveluri adecvate de simetrie si de interactivitate, pentru a garanta transmitere mai buna de informatii in ambele sensuri.</t>
  </si>
  <si>
    <t>Dobra; Rapoltu Mare; Banita; Valisoara; Branisca; Zam; sat Sibise; sat Vaidei; sat Romosel; Bucuresci; sat Tirnava de Cris; sat Boz; sat Bobilna; sat Mihaileni; Orastioara de Sus; sat Costesti; Luncoiu de Sus; sat Sesuri; sat Stanija; Orastioara de Jos; sat Bucium; sat Birtin; Vata de Sus; sat Ciungani; sat Ludestii de Jos; sat Stejarel; sat Ociu; sat Brotuna; sat Prihodiste; sat Dincu Mare; sat Cris; sat Rapoltel; sat Buces-Vulcan; sat Basarabasa; sat Grohotele; sat Pischinti; sat Jeledinti; sat Blajeni-Vulcan; Martinesti; sat Plai; Buces; sat Tatarastii de Cris; sat Dincu Mic; sat Tamasasa; sat Salatruc; sat Turmas;</t>
  </si>
  <si>
    <t>TOTAL HUNEDOARA</t>
  </si>
  <si>
    <t>JUDEŢUL IALOMITA</t>
  </si>
  <si>
    <t>TEHNOLOGII DE SINTEZA A UNOR COPOLIMERI ACRILICI FUNCTIONALI UTILIZAND INSTALATII DE SINTEZA NECONVENTIONALE CU EFICIENTA RIDICATA -COACNEC</t>
  </si>
  <si>
    <t>Lambda MAT Bucuresti SRL</t>
  </si>
  <si>
    <t>Obiectivul principal al proiectului consta in transpunerea la nivel industrial a echipamentelor de cercetare realizate in faza de demonstrator de COSFEL ACTUAL, implementarea si preluarea tehnologiilor dezvoltate de aceasta in conformitate cu rezultatul de cercetare achizitionat prin contractul NR.15/05.05.2015 cu titlul „Experimentarea polimerizarii in camp de microunde in strat controlat respectiv in sistem dispers”.</t>
  </si>
  <si>
    <t>Slobozia</t>
  </si>
  <si>
    <t xml:space="preserve">Tehnologie de prelucrare inovativa a deseurilor de metale neferoase si a deee-urilor, utilizand  energia microundelor
</t>
  </si>
  <si>
    <t>JUNKOEKO SRL</t>
  </si>
  <si>
    <t>Obiectivul principal al proiectului propus il reprezinta cresterea capacitatii si infrastructurii de Cercetare-Dezvoltare a aplicantului prin realizarea unui echipament inovativ de topire in camp de microunde a deseurilor metalice neferoase si DEEE-uri (deseuri de echipamente electrice si electronice), prevazut cu un sistem inovator de filtrare a noxelor rezultate din topire. Diversificarea tehnologiilor pentru topirea si rafinarea metalelor din  deseuri neferoase si  DEEE-uri</t>
  </si>
  <si>
    <t>SysCAD Application</t>
  </si>
  <si>
    <t>SYSCAD SOLUTIONS SRL</t>
  </si>
  <si>
    <t>Obiectivul principal al proiectului este cercetarea şi dezvoltarea unei suite de soluţii software inovative, extrem de uşor de folosit, soluţii software pentru accelerarea implementării cadastrului general şi a cadastrului sectorial, denumit in continuare SysCAD Application Suite.</t>
  </si>
  <si>
    <t>Cazanesti</t>
  </si>
  <si>
    <t>48/2.2.1_ap2/23.06.2020</t>
  </si>
  <si>
    <t>TOTAL IALOMITA</t>
  </si>
  <si>
    <t>JUDEŢUL IASI</t>
  </si>
  <si>
    <t>Polimeri coordinativi porosi noi cu liganzi organici de dimensiuni variabile pentru stocarea gazelor. POCPOLIG</t>
  </si>
  <si>
    <t>Institutul de Chimie Macromoleculara "Petru Poni"</t>
  </si>
  <si>
    <t xml:space="preserve">Obiectivul general al proiectului consta in cresterea capacitatii si calitatii activitatii de cercetare dezvoltare inovare (CDI)  prin atragerea de specialisti cu competente avansate,  deschiderea unei noi directii de cercetare in domeniul retelelor metalo-organice (RMO) si diversificarea gamei de servicii de cercetare  si transferul acestora catre partenerii industriali,  in scopul stimularii competitivitatii cercetarii stintifice romanesti la nivel european si a competitivitatii economice nationale/ regionale ale Institutului si ale actorilor economici in domeniul de specializare inteligenta eco-nano-tehnologii si materiale avansate.
Proiectul POCPOLIG isi propune sa dezvolte noi materiale avansate nanostructurate, cu caracteristici functionale extinse, destinate pentru aplicatii de nisa, in domenii stiintifice si industriale actuale si viitoare.
Obiectivul general al proiectului consta in cresterea capacitatii si calitatii activitatii de cercetare dezvoltare inovare (CDI)  prin atragerea de specialisti cu competente avansate,  deschiderea unei noi directii de cercetare in domeniul retelelor metalo-organice (RMO) si diversificarea gamei de servicii de cercetare  si transferul acestora catre partenerii industriali,  in scopul stimularii competitivitatii cercetarii stintifice romanesti la nivel european si a competitivitatii economice nationale/ regionale ale Institutului si ale actorilor economici in domeniul de specializare inteligenta eco-nano-tehnologii si materiale avansate.
Proiectul POCPOLIG isi propune sa dezvolte noi materiale avansate nanostructurate, cu caracteristici functionale extinse, destinate pentru aplicatii de nisa, in domenii stiintifice si industriale actuale si viitoare.
</t>
  </si>
  <si>
    <t>Iasi</t>
  </si>
  <si>
    <t>DIVERSIFICAREA ACTIVITATII DE CD PRIN ELABORAREA DE PLATFORME NANO-SENZORIALE PENTRU DETECŢIA ELECTROCHIMICA ŞI CUANTIFICAREA UNOR BIO- SI IMUNO-MARKERI CU APLICATII MEDICALE, DE MEDIU SI SECURITATE</t>
  </si>
  <si>
    <t>Intelectro Iasi SRL</t>
  </si>
  <si>
    <t xml:space="preserve">Obiectivul general al proiectului il constituie consolidarea capacității de CDI a SC Intelectro Iasi SRL în vederea pregătirii pentru participarea la Orizont 2020 si la alte programe europene, prin angajarea unui cercetător universitar cu o mare experienta pe o perioada egală cel puţin cu durata proiectului, si prin consolidarea si intinerirea resursei umane angajata in sectorul CDI al companiei, prin cooptarea de doctoranzi in faza de cercetare pentru teza de doctorat si, respectiv, doctori in stiinte ai Univ. Tehnice Iasi care au sustinut teza de doctorat in ultimii 5 ani. </t>
  </si>
  <si>
    <t>CERCETARE-DEZVOLTARE DE MATERIALE COMPOZITE INOVATIVE NANOSTRUCTURATE, ACTIVABILE IN CAMP DE RADIOFRECVENTA SI DE MICROUNDE, PENTRU TEHNOLOGII REVERSIBILE DE ASAMBLARE CU APLICATII INTERSECTORIALE</t>
  </si>
  <si>
    <t>ALL GREEN SRL</t>
  </si>
  <si>
    <t xml:space="preserve">Obiectivul general al proiectului il constituie consolidarea capacității de CDI a SC ALL GREEN SRL în vederea pregătirii pentru participarea la Orizont 2020 si la alte programe europene, prin angajarea unui cercetător universitar cu o mare experienta pe o perioada egală cel puţin cu durata proiectului, si prin consolidarea si intinerirea resursei umane angajata in sectorul CDI al companiei, prin cooptarea de doctoranzi in faza de cercetare pentru teza de doctorat si, respectiv, doctori in stiinte ai Univ. Tehnice Iasi care au sustinut teza de doctorat in ultimii 5 ani. </t>
  </si>
  <si>
    <t>BRAIN-IN - Sisteme de automatizare inteligente pentru managementul cladirilor, productiei si automatizari industriale</t>
  </si>
  <si>
    <t>BUILDING TECHNOLOGY GROUP R SRL</t>
  </si>
  <si>
    <t>In acest proiect se urmareste crearea lui BRAIN-IN  soft - convertor de limbaj al Sistemelor de Automatizare Inteligente (SAI) pentru cladiri inteligente, managementul productiei si automatizari industriale bazat pe inovarea – imbunatatirea unei platforme software denumita SMART  CONVERT care la acest moment are proprietatea de a aduce la un punct comun tehnologiile: PROFIBUS, LON, CAN, MODBUS. Inovarea consta in integrarea in SMART CONVERT a doua noi tipuri de protocoale de comunicatii (KNX si un limbaj wireless), transformand platforma initiala intr-un produs foarte flexibil si competitiv, care va detine si caracteristici standardizate pentru 5 aplicabilitati ce se pot combina in functie de nevoile si structura cladirilor, productiei si industriei: optimizare consumuri energie, asigurare securitate, confort, optimizare management productie, automatizari industriale, oprimizare functionalitati specifice spitalelor.</t>
  </si>
  <si>
    <t>DEZVOLTARE EXPERIMENTALĂ ÎN PARTENERIAT PUBLIC PRIVAT PENTRU CREAREA DE PLATFORME CLOUD AUTOHTONE CU CARACTERISTICI AVANSATE DE PROTECȚIE A DATELOR</t>
  </si>
  <si>
    <t>Universitatea "Alexandru Ioan Cuza" din Iași</t>
  </si>
  <si>
    <t xml:space="preserve">Principalul obiectiv al proiectului PrivateSky îl constituie transferul de cunoștințe rezultate în urma activității de cercetare desfășurate în cadrul Facultății de Informatică, Universitatea “Alexandru Ioan Cuza” din Iași (UAIC) către industria de IT.
Ideea nou introdusă de acest proiect este concretizată prin utilizarea unei arhitecturi Cloud inovative bazată pe coreografii executabile în crearea de noi tehnologii, instrumente și metode pentru dezvoltarea de software în cloud.
</t>
  </si>
  <si>
    <t xml:space="preserve">Parteneriate pentru transfer de cunoştinţe în domeniul materialelor polimere
 folosite în ingineria biomedicală </t>
  </si>
  <si>
    <t xml:space="preserve">INSTITUTUL DE CHIMIE MACROMOLECULARĂ “PETRU PONI" </t>
  </si>
  <si>
    <t xml:space="preserve">Obiectivul general: Creşterea competitivităţii economice a 5 întreprinderi în perioada 2016-2020,
în urma transferului de cunoştinţe ce vizează expertiza ştiinţifică şi tehnologică în proiectarea şi
realizarea de sisteme polimere multifuncţionale, care pot stimula un răspuns biologic specific şi care permit aderarea şi proliferarea unui anumit tip de celule, funcţie de ţesutul ce trebuie tratat.
</t>
  </si>
  <si>
    <t>PRODUSE ȘI TEHNOLOGII ECOINOVATOARE PENTRU EFICIENȚĂ ENERGETICĂ ÎN CONSTRUCȚII</t>
  </si>
  <si>
    <t>Universitatea Tehnica Gheorghe Asachi din Iasi</t>
  </si>
  <si>
    <t>Obiectivul general al proiectului este creşterea eficienţei energetice la consumator, înțelegând prin consumator construcţiile civile, industriale şi agricole care adăpostesc funcţiuni multiple, denumite într-un cuvânt clădiri. 
Proiectul va dezvolta interacțiunea dintre Facultatea de Construcţii şi Instalații din cadrul Universității Tehnice „Gh. Asachi” din Iași cu mediul de afaceri din domeniul construcţiilor, prin finanțarea accesului întreprinderilor la expertiză extinsă și la facilitățile oferite în laboratoarele facultăţii, în scopul comercializării rezultatelor de cercetare privind asigurarea eficienței energetice, către consumatorul exprimat prin construcțiile civile, industriale și agricole, concepute şi executate de către întreprinderile cu activitate în domeniul construcţiilor.</t>
  </si>
  <si>
    <t>Institutul de Chimie Macromoleculara “Petru Poni” - Pol interdisciplinar de specializare inteligenta prin cercetare-inovare si transfer tehnologic in (bio/nano)materiale polimere si (eco)tehnologii</t>
  </si>
  <si>
    <t>Institutul de Chimie Macromoleculara „Petru Poni” Iasi</t>
  </si>
  <si>
    <t>Obiectivul general al proiectului Institutul de Chimie Macromoleculara “Petru Poni” – Pol interdisciplinar de specializare inteligenta prin cercetare-inovare si transfer tehnologic in (bio/nano)materiale polimere si (eco)tehnologii (InoMatPol) consta in cresterea capacitatii, calitatii si eficientei activitatii CDI prin deschiderea de noi directii de cercetare si diversificarea gamei de servicii de cercetare orientate in special catre industrie – conform cerintelor de inovare ale agentilor economici din cadrul structurilor de tip cluster, in scopul stimularii competitivitatii cercetarii stintifice romanesti la nivel european si a competitivitatii economice nationale/ regionale ale Institutului si ale actorilor economici in domeniul de specializare inteligenta eco-nano-tehnologii si materiale avansate.</t>
  </si>
  <si>
    <t>CENTRU REGIONAL DE CERCETĂRI AVANSATE PENTRU BOLI EMERGENTE, ZOONOZE ȘI SIGURANȚĂ ALIMENTARĂ-ROVETEMERG</t>
  </si>
  <si>
    <t>UNIVERSITATEA DE STIINTE AGRICOLE SI MEDICINA VETERINARA „ION IONESCU DE LA BRAD” Iasi</t>
  </si>
  <si>
    <t xml:space="preserve">Scopul proiectului ROVETEMERG este de a dezvolta un Centru regional de cercetare avansată capabil sa efectueze cercetare interdisciplinară, aplicată și experimentală, privind microorganismele înalt patogene cu potențial de răspândire în masă, bolile infecțioase (re-) emergente și rare, rezistența microbiană la medicamente, siguranța microbiologica a alimentelor, rezultatele obținute având menirea de a îmbunătăți sănătatea animalelor, omului și mediului, în spiritul conceptului One Health.  </t>
  </si>
  <si>
    <t>Dezvoltarea și producerea generatorului cu rotor exterior și flux radial antrenat de o turbină eoliană cu ax vertical</t>
  </si>
  <si>
    <t xml:space="preserve"> GEN MOTOR SRL (solicitant initial la depunere: VÎRLAN BOGDAN)</t>
  </si>
  <si>
    <t xml:space="preserve">Principalul obiectiv al proiectului este acela  de a scoate pe piață un produs nou, inovativ: un generator electric cu rotor exterior și flux radial antrenat  turbină verticală, pe baza rezultatelor obținute de directorul de proiect în timpul stagiului doctoral finalizat. </t>
  </si>
  <si>
    <t>Consolidarea capacitatii SC PROSUPPORT CONSULTING SRL de exploatare , introducere in productie si comercializare a unui produs inovativ rezultat al activitatii de cercetare-dezvoltare</t>
  </si>
  <si>
    <t>PROSUPPORT CONSULTING SRL</t>
  </si>
  <si>
    <t>Proiectul are ca obiectiv general îmbunătățirea capacității start-up-ului SC ProSupport Consulting SRL de inovare și derulare a unor activități de cercetare-dezvoltare de avangardă într-un domeniu de specializare inteligentă (4. Eco-nano-tehnologii și materiale avansate/4.4.2 Materiale polimerice, nanomateriale, nanotehnologii)pentru introducerea în producție a unui nou produs inovator (platforme senzoriale prevăzute cu microelectrozi interdigitați printați pe substraturi nanodielectrice flexibile) cu aplicabilitate într-un domeniu nou, Internetul Tuturor Lucrurilor (ITL).</t>
  </si>
  <si>
    <t>Iasi; Valea Lupului</t>
  </si>
  <si>
    <t>”LOGIOS - CERCETAREA SI DEZVOLTAREA UNUI SISTEM INOVATIV DE E-LEARNING DEDICAT MEDIILOR DE INVATAMÂNT UNIVERSITAR SI PREUNIVERSITAR”</t>
  </si>
  <si>
    <t>RED POINT SOFTWARE SOLUTIONS SRL</t>
  </si>
  <si>
    <t>QODEMO – TEHNOLOGIE SPECIALIZATA PENTRU MAKER MOVEMENT</t>
  </si>
  <si>
    <t>FORTYFOUR SRL</t>
  </si>
  <si>
    <t xml:space="preserve"> Iasi</t>
  </si>
  <si>
    <t>ECOSISTEM MULTIFUNCTIONAL PENTRU INTEGRAREA SERVICIILOR MEDICALE DE TIP “SELF-MANAGEMENT DISEASE” (EMIM)</t>
  </si>
  <si>
    <t>ROMSOFT SRL</t>
  </si>
  <si>
    <t>“DEZVOLTAREA UNEI SOLUȚII TIC INOVATIVE CERTIFICATE PENTRU PROTEJAREA CONFIDENȚIALITĂȚII DATELOR DE PE DISPOZITIVELE MOBILE PRIN ȘTERGERE DEFINITIVĂ”</t>
  </si>
  <si>
    <t>NERA COMPUTERS SRL</t>
  </si>
  <si>
    <t>SOLUTIE MOBILA DE COLECTARE SI INTRETINERE DATE PENTRU SISTEMELE DE TIP ASSET MANAGEMENT</t>
  </si>
  <si>
    <t>FOCALITY SRL</t>
  </si>
  <si>
    <t>Cercetare,dezvoltare si implementare a unei noi generatii de algoritmi de optimizare si reducere a consumului de materiale bazati pe calcul paralel intensiv pe tehnologie CUDA</t>
  </si>
  <si>
    <t>GEMINI CAD SYSTEMS SRL</t>
  </si>
  <si>
    <t>CUTIE NEAGRA ȘI PLATFORMA TIP CRM PENTRU EVALUAREA SI DIMINUAREA RISCURILOR IN TRAFICUL RUTIER</t>
  </si>
  <si>
    <t>EXPERT ACCIDENT RECONSTRUCTION SRL</t>
  </si>
  <si>
    <t>Comuna Bârnova, sat Vișan</t>
  </si>
  <si>
    <t>Nou produs inovativ software – Visio 3D MAG, platforma hardware si servicii pentru proiectarea interactiva de case din lemn, mobilier si amenajari interioare</t>
  </si>
  <si>
    <t>3D MAG SRL</t>
  </si>
  <si>
    <t>Contact - Accesibilitate la purtator</t>
  </si>
  <si>
    <t>LOGICA INFORMATICA RO SRL</t>
  </si>
  <si>
    <t>APPSFLOW – DEZVOLTAREA SAAS A SISTEMULUI DE APLICATII CONFIGURABILE DE PROCESE DE BUSINESS CE ACCELEREAZA INITIATIVELE DE LUCRU INTELIGENT IN ORGANIZATII</t>
  </si>
  <si>
    <t>APPSBROKER CONSULTING SRL</t>
  </si>
  <si>
    <t>Constituirea şi implementarea de parteneriate pentru transfer de cunoştunţe între Institutul de Cercetări pentru Agricultură şi Mediu Iaşi şi mediul economic</t>
  </si>
  <si>
    <t>Universitatea de Stiinte Agricole si Medicina Veterinara "Ion Ionescu de la Brad" Iasi</t>
  </si>
  <si>
    <t>Obiectivul general este cresterea accesului mediului economic privat agricol la cunoastere. Accesul la cunoastere se va realiza prin valorificarea infrastructurii de cercetare Institutul de Cercetari pentru Agricultura si Mediu (ICAM) din cadrul Universitatii de tiinþe Agricole si Medicina Veterinara "Ion Ionescu de la Brad" Iasi (USAMV – Iasi). Valorificarea infrastructurii de cercetare se va realiza prin constituirea si implementarea de parteneriate cu întreprinderi din mediul economic agricol. În cadrul parteneriatelor se va realiza transfer de cunostinþe, respectiv de inovaþie si progres tehnic.</t>
  </si>
  <si>
    <t>Înfiinţare departament cercetare metode inovative de tratare ale afecţiunlor aparatului neuro-locomotor</t>
  </si>
  <si>
    <t>INTERNATIONAL MODELING COMPANY SRL</t>
  </si>
  <si>
    <t>Obiectivul general al proiectului este înfiinţarea unui departament în vederea cercetarii de metode inovative pentru tratarea afecţiunilor aparatului neuro-locomotor prin concentrarea de resurse umane si materiale de vârf în domeniul sanataţii.</t>
  </si>
  <si>
    <t>Infiinţare departament de cercetare programe software inovative pentru combaterea traficului ilegal de bunuri</t>
  </si>
  <si>
    <t>O.V.A GENERAL CONSTRUCT SRL</t>
  </si>
  <si>
    <t xml:space="preserve">Obiectivul general al proiectului este înfiinţarea unui departament de cercetare programe software inovative pentru combaterea traficului ilegal de bunuri de lux si de larg consum. </t>
  </si>
  <si>
    <t>Realizarea infrastructurii de broadband in zonele albe NGA din judetul Iasi</t>
  </si>
  <si>
    <t>Obiectivul principal al proiectului este dezvoltarea infrastructurii de internet in banda larga, in zonele albe NGA din judetul Iasi, cu o larga raspandire a nodurilor de comunicatii si partea de transmisie a datelor (backbone si blackhaul), cat mai aproape de utilizatorul final si cu niveluri adecvate de simetrie si de interactivitate, pentru a garanta transmitere mai buna de informatii in ambele sensuri.</t>
  </si>
  <si>
    <t xml:space="preserve">Andrieseni; Glavanesti; Spineni; Buhaeni; Fantanele Dragaseni; Bivolari; Tabara; Buruienesti; Ciortesti; Coropceni; Serbesti; Deleni; Lungani; Crucea; Zmeu; Goesti; Popesti; Harpasesti; Doroscani; Obrijeni; Prisacani; Moreni; Macaresti; Sinesti; Osoi; Stornesti; Bocnita; Voinesti; Slobozia; Lungani; Schitu Stavnic; Vocotesti; </t>
  </si>
  <si>
    <t xml:space="preserve">Cresterea contributiei sectorului TIC pentru competitivitatea economica prin dezvoltarea de produse TIC inovative cu aplicabilitate in restul economiei romanesti </t>
  </si>
  <si>
    <t>URBIOLED SRL</t>
  </si>
  <si>
    <t>Obiectivul general al proiectului este reprezentat de cresterea competivitaþii economice si dezvoltarea durabila a solicitantului, bazata pe inovare in sectorul Tehnologiei, Informaþiei si Comunicaþiilor, în conditii de crestere inteligenta, durabila si favorabila incluziunii.</t>
  </si>
  <si>
    <t>3/2.2.1_ap2/11.12.2019</t>
  </si>
  <si>
    <t>Sistem integrat pentru extragerea, prelucrarea si clasificarea informatiilor publice in timp real, folosind metode avansate de analiza semantica bazata pe machine learning -  MEDIAWIRE</t>
  </si>
  <si>
    <t>AVAL NET SRL</t>
  </si>
  <si>
    <t>Obiectivul general al proiectului propus spre finantare il reprezinta cresterea competitivitatii si a gradului de cercetare-dezvoltare si inovare a societatii Aval Net SRL, prin crearea unui produs software inovativ, si anume o platforma tehnica integrata pentru facilitarea accesului la informatii publice, denumita MEDIAWIRE.</t>
  </si>
  <si>
    <t>25/2.2.1_ap2/02.04.2020</t>
  </si>
  <si>
    <t>PIST - Platforma inovativa pentru tranzactii financiare rapide si securizate</t>
  </si>
  <si>
    <t>ELOQUENTIA SRL</t>
  </si>
  <si>
    <t>Obiectivul general al proiectului este reprezentat de sporirea capacitatii de cercetare, dezvoltare si inovare a societatii ELOQUENTIA S.R.L., in vederea dezvoltarii unei platforme inovative, modulare, de tranzactionare in timp real, securizata, axata pe ultimele tehnologii TIC in domeniu, cu aplicabilitate in restul economiei romanesti pentru integrarea pe verticala a solutiilor TIC.</t>
  </si>
  <si>
    <t>31/2.2.1_ap2/09.04.2020</t>
  </si>
  <si>
    <t>Research As A Service – Iași (RaaS-IS)</t>
  </si>
  <si>
    <t>UNIVERSITATEA "ALEXANDRU IOAN CUZA" din IASI</t>
  </si>
  <si>
    <t>Dezvoltarea cercetarii-dezvoltarii si inovarii prin crearea unui centru de tip cloud si infrastructuri masive de date (centrul RaaS-IS) care sa furnizeze resurse si servicii de stocare, procesare si analiza de date de mari dimensiuni pentru comunitatea academica, institutii de cercetare si echipe de cercetare din organizatii si companii din arealul Iasului si nord-estul Moldovei.</t>
  </si>
  <si>
    <t>236/21.04.2020</t>
  </si>
  <si>
    <t>BioNanoTech-Suport, Centru suport pentru proiecte Orizont 2020</t>
  </si>
  <si>
    <t>INSTITUTUL DE CHIMIE MACROMOLECULARA 'PETRU PONI'</t>
  </si>
  <si>
    <t>Proiectul BioNanoTech-Suport isi propune imbunatatirea participarii Romaniei in cadrul programului Orizont 2020 pe domeniile: ecomateriale avansate, nanomateriale si biotehnologii - focus beneficiari din regiunea de NE a Romaniei (institute de cercetare, universitati, intreprinderi innovative, etc.)</t>
  </si>
  <si>
    <t>241/27.04.2020</t>
  </si>
  <si>
    <t>ACCESS2020 - Centru Suport pentru elaborarea și implementarea proiectelor de cercetare-dezvoltare cu finanțare internaționala în domeniul tehnologiilor noi și emergente</t>
  </si>
  <si>
    <t>UNIVERSITATEA TEHNICĂ "GHEORGHE ASACHI" DIN IAŞI</t>
  </si>
  <si>
    <t>Obiectivul general al ACCESS2020 este creşterea gradului de participare şi a ratei de succes a organizaţiilor de cercetare şi a întreprinderilor din Regiunea Nord-Est la iniţiativele sau programele europene (în particular Orizont2020) ori internaţionale, prin crearea unui Centru Suport pentru Proiecte de Cercetare-Dezvoltare Internaţionale în Domeniul Tehnologiilor Noi şi Emergente în cadrul Universităţii Tehnice Gheorghe Asachi din Iaşi.</t>
  </si>
  <si>
    <t>245/28.04.2020</t>
  </si>
  <si>
    <t>SmartBUSINESS PLATFORMĂ INOVATIVĂ de automatizare pe bază de informații comportamentale a proceselor de business</t>
  </si>
  <si>
    <t>WEBMAGNAT SRL</t>
  </si>
  <si>
    <t xml:space="preserve">Obiectivul general al proiectului este de a creste competitivitatea solicitantilor prin introducerea pe piata a unei platforme de automatizare a proceselor repetitive pe bază de informaţii comportamentale a proceselor de business.
</t>
  </si>
  <si>
    <t>Iasi; Brasov</t>
  </si>
  <si>
    <t>33/2.2.1_ap2/16.04.2020</t>
  </si>
  <si>
    <t>Dezvoltare marketplace veterinar inovativ</t>
  </si>
  <si>
    <t>VETRO SOLUTIONS SRL</t>
  </si>
  <si>
    <t>Obiectivul general al proiectului este cresterea competitivitaþii companiei Vetro Solutions SRL prin dezvoltarea unui produs software care sa digitalizeze industria veterinara de sanatate automatizând procesele redundante la care sunt supusi în acest moment membri acestui ecosistem si sa creeze legatura intre ei, facilitând astfel colaborarea si cresterea industriei la nivel national.</t>
  </si>
  <si>
    <t>34/2.2.1_ap2/29.05.2020</t>
  </si>
  <si>
    <t>Extracte  din microalge pentru industria alimentara – EMA</t>
  </si>
  <si>
    <t>SPECCHIASOL ROMANIA SRL</t>
  </si>
  <si>
    <t>Obiectivul proiectului este introducerea inovarii in activitatea companiei Specchiasol Romania SRL prin identificarea de tehnologii naturale de pastrare si prelucrare a produselor alimentare si infiintarea unei noi unitati de productie pentru fabricarea de aditivi naturali extrasi din microorganisme(microalge si cianobacterii).</t>
  </si>
  <si>
    <t>iasi</t>
  </si>
  <si>
    <t>261/17.06.2020</t>
  </si>
  <si>
    <t>ROADN - PLATFORMA WEB PENTRU REALIZAREA PROFILELOR GENETICE</t>
  </si>
  <si>
    <t>AREUS TECHNOLOGY SRL</t>
  </si>
  <si>
    <t>Obiectivul general al proiectului este dezvoltarea unei aplicaþii TIC pe baza amprentei genetice ca unic e-service DTC GT (“Direct-to- Customer Genetic Testing”) la nivel naþional cu scopul cresterii competitivitaþii companiei S.C. AREUS TECHNOLOGY S.R.L. Scopul Proiectului Proiectul este implementat de consorþiul S.C. AREUS TECHNOLOGY S.R.L. - S.C. GENETIC LAB S.R.L., respectiv o companie centrata pe producþia de software si o companie care opereaza în domeniul medical, respectiv analize genetice. S.C. AREUS TECHNOLOGY S.R.L. este membra a clusterului SMART ALLIANCE, iar S.C. GENETIC LAB S.R.L. este membra a Clusterului Regional Inovativ EURONEST IT&amp;C Hub, ambele clustere centrate pe TIC.</t>
  </si>
  <si>
    <t>50/2.2.1_ap2/26.06.2020</t>
  </si>
  <si>
    <t>Vopsele si grunduri nano-structurate cu proprietati de ecranare electromagnetica,  cu impact in domeniul componentelor pentru autoturisme</t>
  </si>
  <si>
    <t>MASKLOGIK SRL</t>
  </si>
  <si>
    <t>Imbunătăţirea capacităţii tehnice si tehnologice si dezvoltarea start-up-ului inovativ Masklogik SRL care sa fructifice rezultatele tezei de doctorat intitulata „Contributii privind realizarea de compozite cu proprietati electrice predefinite pe baza reciclarii deseurilor electrice si electronice” dezvoltata in cadrul Univ. Tehnice Iasi  in vederea inovarii si realizarii de produse si tehnologii noi de tipul ‚vopsele si grunduri nano-structurate cu proprietati de ecranare electromagnetica’ în scopul producţiei şi comercializării acestora, cu precadere in sectorul economic al ‚componentelor pentru autoturisme’ care prezinta potential de crestere important</t>
  </si>
  <si>
    <t>298/30.06.2020</t>
  </si>
  <si>
    <t>SISTEM PEDOMETRIC DE MONITORIZARE A MERSULUI SI ANALIZA POSTURALA</t>
  </si>
  <si>
    <t>INNOVA MOTION SENSORS SRL</t>
  </si>
  <si>
    <t>Proiectul isi propune realizarea si introducerea pe piata romaneasca a unui Sistem Pedometric alcatuit din 4 produse noi, innovatoare: senzorul pedometric, platforma pedometrica, pantofii inteligenti si ciorapii inteligenti. Produsele raspund unei oportunitati identificate din domeniul de specializare inteligenta si sanatate 4. ECO-NANO- TEHNOLOGII SI MATERIALE AVANSATE, 4.4.3. Materiale si tehnologii pentru sanatate.</t>
  </si>
  <si>
    <t>300/30.06.2020</t>
  </si>
  <si>
    <t>SISTEME SOFTWARE CU ARHITECTURI VERSATILE DE MANAGEMENT AL ENERGIEI SI DE OPTIMIZARE A INDICATORILOR DE PERFORMANȚĂ ENERGETICA  A CLĂDIRILOR INTELIGENTE, DEZVOLTATE ÎN CADRUL CLUSTERULUI EURONEST ITC HUB</t>
  </si>
  <si>
    <t>Imbunatatirea capacitatii tehnice si tehnologice a parteneriatului de companii, aflate în colaborare în cadrul clusterului EURONEST IT&amp;C HUB, pe baza activitatilor de cercetare-dezvoltare-inovare si a realizarii practice de produse si tehnologii noi software de tipul‚ SISTEME SOFTWARE CU ARHITECTURI VERSATILE DE MANAGEMENT AL ENERGIEI SI DE OPTIMIZARE A INDICATORILOR DE PERFORMANA ENERGETICA A CLADIRILOR INTELIGENTE’ în scopul producþiei si  omercializarii acestora, cu precadere in sectorul economic de Energie – Cladiri inteligente, cu mare valoare adaugata, care prezinta potential de crestere important, si care va asigura cadrul tehnico-economic al dezvoltarii de noi domenii de afaceri si activitaþi inovatoare</t>
  </si>
  <si>
    <t>70/2.2.1_ap2/14.08.2020</t>
  </si>
  <si>
    <t>Sistem integrat iSense de monitorizare prin telemedicina a pacientilor, dezvoltat in cluster IT Iconic</t>
  </si>
  <si>
    <t>BEACON WAVE SRL-D</t>
  </si>
  <si>
    <t>Obiectivul general il reprezinta imbunatatirea metodelor de monitorizare a starii de sanatate a pacientilor prin realizarea unui sistem integrat portabil de monitorizare a pacientilor prin telemedicina, denumit iSense, în colaborare în cadrul unui cluster IT ICONIC.</t>
  </si>
  <si>
    <t>76/2.2.1_ap2/21.08.2020</t>
  </si>
  <si>
    <t>Sisteme software cu arhitecturi versatile de management al energiei si de optimizare a indicatorilor de performanță energetica a clădirilor inteligente</t>
  </si>
  <si>
    <t>YourSubstitute SRL ( solicitant la depunere: Neagu Bogdan Constantin)</t>
  </si>
  <si>
    <t>Obiectivul general il reprezinta îmbunatatirea capacitatii tehnice si tehnologice si dezvoltarea spin-off-ului inovativ YourSubstitute SRL care sa fructifice rezultatele tezei de doctorat intitulata „CONTRIBUTII PRIVIND OPTIMIZAREA STRUCTURII SI REGIMURILOR DE FUNCTIONARE ALE SISTEMELOR DE REPARTITIE SI DISTRIBUTIE A ENERGIEI ELECTRICE” dezvoltata in cadrul Universitatii Tehnice Iasi .</t>
  </si>
  <si>
    <t>320/01.09.2020</t>
  </si>
  <si>
    <t>Centru de cercetare cu tehnici integrate pentru investigarea aerosolilor atmosferici în România (RECENT AIR)</t>
  </si>
  <si>
    <t>Obiectivul general al proictului vizeaza dezvoltarea unei noi componente de infrastructura care sa genereze/furnizeze date de încredere necesare pentru aflarea raspunsurilor la o serie de probleme semnalate recent la nivel internaþional de catre Agentia Europeana de Mediu.
Environment Agency, EEA Report, 2017; European Environment Agency Report, Air quality in Europe-2017 report, ISSN 1977-8449,
Report No. 13, 2017), legate de aspecte precum:
i) Dezvoltarea unor acþiuni si activitaþi de colaborare la nivel global, European, naþional si local, în care sa fie implicate cele mai
multe sectoare economice si, implicit, publicul larg, în vederea elaborarii unor acte normative eficiente pentru diverse domenii si sectoare
economice;
ii) Identificarea unor soluþii holistice care sa implice dezvoltarea tehnologica, producerea unor schimbari structurale si
comportamentale, în efortul global de atingere a bunastarii umane si dezvoltarii sociale, cu protejarea capitalului natural si susþinerea
prosperitaþii economice, toate acestea facând parte din viziunea Uniunii Europene pentru anul 2050, legata de un trai mai bun în limitele
planetei Pamânt, cu gestionarea corespunzatoare a riscurilor induse de schimbarile climatice asupra resurselor existente la nivel global.</t>
  </si>
  <si>
    <t>Iasi; Madarjac; Campulung Moldovenesc; Agigea; Tulnici;</t>
  </si>
  <si>
    <t>322/04.09.2020</t>
  </si>
  <si>
    <t>NOI SERVICII INOVATIVE PENTRU CHIRURGIA DIFORMITATILOR FACIALE</t>
  </si>
  <si>
    <t>MAXENDO MEDICA SRL</t>
  </si>
  <si>
    <t>Obiectivul general al proiectului este dezvoltarea start-up-ului inovativ SC MAXENDO MEDICA SRL pe baza transferului unui rezultat de cercetare-dezvoltare, achizitionat de la o institutie de cercetare, în vederea realizarii de tehnologii/ procese noi sau semnificativ îmbunatatite, în scopul realizarii, punerii în aplicare si comercializarii de noi servicii si proceduri medicale de chirurgie maxilo-faciala.</t>
  </si>
  <si>
    <t>330/23.12.2020</t>
  </si>
  <si>
    <t>1.1.3 H - Catedre Era</t>
  </si>
  <si>
    <t>Infra SupraChem Lab Centru de cercetari avansate in domeniul chimiei supramoleculare</t>
  </si>
  <si>
    <t>INSTITUTUL DE CHIMIE MACROMOLECULARA "PETRU PONI"</t>
  </si>
  <si>
    <t>Obiectivul general al proiectului Infra SupraChem Lab este de a crea o infrastructura avansata care sa deservesca grupul de lucru in
domeniul chimiei supramoleculare SupraChem Lab, grup creat in cadrul Proiectului Orizont 2020 WIDESPREAD 2-2014: ERA Chairs (667387) - SupraChem Lab Laboratory of Supramolecular Chemistry for Adaptive Delivery Systems ERA Chair initiative</t>
  </si>
  <si>
    <t>POC/81/1/2</t>
  </si>
  <si>
    <t>339/25.02.2021</t>
  </si>
  <si>
    <t>TOTAL IASI</t>
  </si>
  <si>
    <t>JUDEŢUL ILFOV</t>
  </si>
  <si>
    <t>OS1.1 -Proiect major</t>
  </si>
  <si>
    <t>Extreme Light Infrastructure – Nuclear Physics (ELI-NP)</t>
  </si>
  <si>
    <t>INSTITUTUL NATIONAL DE CERCETARE-DEZVOLTARE PENTRU FIZICA SI INGINERIE NUCLEARA "HORIA HULUBEI" - IFIN-HH</t>
  </si>
  <si>
    <t>Constructia in Romania a 2 facilitati stiintifice majore: High Power Laser System ( HPLS) si Gamma Beam System (GBS).</t>
  </si>
  <si>
    <t>Magurele</t>
  </si>
  <si>
    <t>POC/69/1/1</t>
  </si>
  <si>
    <t>Biosenzori electrochimici nanostructurați pentru diagnoză medicală și screening de compuși cu proprietăți farmaceutice: dezvoltare, caracterizarea suprafețelor și aplicații</t>
  </si>
  <si>
    <t>Institutul Naţional de Cercetare-Dezvoltare pentru Fizica Materialelor</t>
  </si>
  <si>
    <t>Obiectivul principal al proiectului este de a impulsiona activitatea noului laborator creat în cadrul INCDFM, L2. Producerea, procesarea și analiza materialelor pentru îmbunătăţirea calității vieții prin demararea de studii privind dezvoltarea de (bio)senzori nanostructurați pentru detecţia de (bio)molecule biomarkeri de afecțiuni medicale și pentru screening-ul de liganzi inhibitori și compuși cu proprietăți farmaceutice. Biosenzorii electrochimici oferă soluții în cadrul Bioeconomiei, în general, și în special în cadrul Biotehnologiei Medicale și Farmacetice prin reducerea costurilor de R&amp;D în Industria Farmaceutică și de Diagnoză Medicală</t>
  </si>
  <si>
    <t>MATERIALE AVANSATE SPECIALE PE BAZA DE BOR SI DE PAMANTURI RARE</t>
  </si>
  <si>
    <t xml:space="preserve">Obiectivul general al proiectului consta in cresterea contributiei cercetarii romanesti la progresul cunoasterii de frontiera prin abordarea complexa (elaborare si studiu aprofundat si interdisciplinar) a unor noi materiale functionale avansate pe baza de bor si/sau pamanturi rare. Este vizata  dezvoltarea de noi sisteme cu proprietati supraconductoare, magnetice si structurale imbunatatite, inclusiv cu functionalitati combinate, care sa se preteze unei largi clase de aplicatii tehnologice.  </t>
  </si>
  <si>
    <t>PLATFOMA DE MIGRARE AUTOMATIZATA IN CLOUD A APLICATIILOR SI SISTEMELOR INFORMATICE CLASICE Cloudifier.NET</t>
  </si>
  <si>
    <t>CLOUDIFIER SRL</t>
  </si>
  <si>
    <t xml:space="preserve">Obiectivul proiectului „PLATFORMA DE MIGRARE AUTOMATIZATA IN CLOUD A APLICATIILOR SI SISTEMELOR INFORMATICE CLASICE- Cloudifier.NET” este cercetarea, dezvoltarea si punerea in functiune in mediul comercial a produsului platforma  inovativ Cloudifier.NET, ce se adreseaza domeniului tehnologiilor informatiei si comunicatiilor. In cadrul acestui obiectiv mentionam si intentia de diseminare publica partiala a rezultatelor proiectului sub licenta European Public License. </t>
  </si>
  <si>
    <t>Voluntari</t>
  </si>
  <si>
    <t>GoDrive CarBox - CUTIE NEAGRA IN CLOUD PENTRU AUTOMOBILE</t>
  </si>
  <si>
    <t>GODRIVE SRL</t>
  </si>
  <si>
    <t xml:space="preserve">Obiectivul principal al proiectului “GoDrive CarBox - CUTIE NEAGRA IN CLOUD PENTRU AUTOMOBILE” il reprezinta realizarea unei platforme completata de un dispozitiv incapsulat pentru monitorizarea, evaluarea si inregistrarea in timp real in mediu de tip cloud-computing si inspectarea prin dispozitive de tip  “smart” a functionarii automobilului personal prin tehnologii de tip Internetul Lucrurilor (Internet-of-Things sau IoT). </t>
  </si>
  <si>
    <t>Mogosoaia</t>
  </si>
  <si>
    <t>PROMOVAREA TEHNOLOGIILOR NECONVENTIONALE ECO-EFICIENTE DE RECUPERARE A METALELOR UTILE DIN DESEURI INDUSTRIALE PRIN CREAREA DE PARTENERIATE PENTRU TRANSFER DE CUNOSTINTE CU AGENTI ECONOMICI</t>
  </si>
  <si>
    <t>INSTITUTUL NAŢIONAL DE CERCETARE – DEZVOLTARE PENTRU METALE NEFEROASE ŞI RARE - IMNR</t>
  </si>
  <si>
    <t>Proiectul urmareste satisfacerea nevoilor de cercetare ale intreprinderilor interesate pentru susţinerea activităţilor cu caracter economic in domenii stiintifice prioritare la nivel european si de interes pentru Romania, cum este cel al tehnologiilor avansate cu aplicatii in ecologizarea mediului. Tehnologia inovativa de valorificare/prelucrare a deseurilor cu continut de metale neferoase se va verifica/demonstra pe o instalatie prototip, iar implementarea ei in economie va avea un impact deosebit asupra reducerii poluarii mediului, a cresterii gradului de recuperare a metalelor neferoase, pretioase si critice continute in deseuri si a reintroducerii lor in circuitul economic</t>
  </si>
  <si>
    <t>Pantelimon</t>
  </si>
  <si>
    <t>Parteneriat in exploatarea Tehnologiilor Generice Esentiale (TGE), utilizand o PLATforma de interactiune cu intreprinderile competitive (TGE-PLAT)</t>
  </si>
  <si>
    <t>INSTITUTUL NAŢIONAL DE CERCETARE-DEZVOLTARE PENTRU  MICROTEHNOLOGIE - IMT BUCURESTI</t>
  </si>
  <si>
    <t>Propunerea de proiect „Parteneriat in exploatarea in Tehnologiilor Generice Esentiale (TGE) utilizand o PLATforma de interactiune cu intreprinderile competitive” (TGE-PLAT)” este destinata parteneriatului pentru transferul de cunostiinte in domeniul definit de prioritatea de specializare inteligenta „Tehnologiile informatiei si comunicatiilor, spatiu si securitate”, cu cele 3 subdomenii, dar cu focalizare pe subdomeniul 2.3 (securitate).</t>
  </si>
  <si>
    <t>NOI TEHNOLOGII AVANSATE DE ACOPERIRE A SUPRAFETELOR FOLOSIND FASCICUL LASER DE MARE PUTERE IN VEDEREA CRESTERII FIABILITATII SI A PERFORMANTELOR MATERIALELOR</t>
  </si>
  <si>
    <t>Institutul National de Cercetare Dezvoltare pentru Fizica Laserilor Plasmei si Radiatiei</t>
  </si>
  <si>
    <t xml:space="preserve">Prezenta propunere de proiect propune dezvoltarea de noi solutii pentru obtinerea de produse si procese, precum si tehnologii noi si/sau îmbunatatite in vederea cresterii fiabilitatii si performantelor materialelor prin acoperiri functionale. O aplicatie extrem de importanta este reconditionarea si repararea de suprafete supuse uzurii datorate ciclului de lucru. </t>
  </si>
  <si>
    <t>Cresterea competitivitatii prin inovare si imbunatatirea proceselor de fabricatie cu iradieri gamma tehnologice</t>
  </si>
  <si>
    <t>Institutul National de Cercetare Dezvoltare pentru Fizica si Inginerie Nucleara "Horia Hulubei"</t>
  </si>
  <si>
    <t xml:space="preserve">Proiectul GAMMA PLUS isi propune sa sprijine intreprinderile din domeniul medico-farmaceutic sa utilizeze infrastructura si competentele departamentului de Iradieri cu Scopuri Multiple (IRASM) din IFIN-HH in procesele lor de productie si in dezvoltarea de produse sau servicii inovatoare. Pentru aceasta au fost stabilite 3 obiective principale:
 Transferul de cunostinte pentru introducerea iradierilor tehnologice cu radiatii gamma in fluxul de fabricatie al produselor medico-farmaceutice.
 Dezvoltarea unor produse noi sau imbunatite prin utilizarea iradierii cu radiatii gamma. 
 Cresterea competitivitatii economice prin introducerea noului procedeu de fabricatie si/sau optimizarea proceselor existente. 
</t>
  </si>
  <si>
    <t>Dezvoltarea unor soluții de furajare inovative pentru galinacee, în vederea obținerii de alimente accesibile, cu calități nutriționale imbunătățite</t>
  </si>
  <si>
    <t>Institutul National de Cercetare-Dezvoltare  pentru Biologie si Nutritie Animala (IBNA Balotesti)</t>
  </si>
  <si>
    <t>Obiectivul principal al proiectului este acela de a dezvolta, în parteneriat cu firmele private din domeniul avicol, soluții de furajare inovative pentru galinacee, în vederea obținerii de alimente accesibile, cu calități nutriționale imbunătățite</t>
  </si>
  <si>
    <t>CENTRUL DE INOVARE INTERDISCIPLINAR DE FOTONICA SI PLASMA PENTRU ECO-NANO TEHNOLOGII SI MATERIALE AVANSATE</t>
  </si>
  <si>
    <t>INSTITUTUL NATIONAL DE CERCETARE-DEZVOLTARE PENTRU FIZICA LASERILOR, PLASMEI SI RADIATIEI  Magurele</t>
  </si>
  <si>
    <t>Obiectivul general al proiectului il constituie cresterea capacitatii de cercetare-dezvoltare si de transfer de cunostinte a INFLPR Bucuresti prin crearea unui Centru de Inovare Interdisciplinar de Fotonica si Plasma pentru Eco-Nano Tehnologii Si Materiale Avansate care va deservi cerintelor de inovare ale companiilor din cluster-ul MHTC si din sectoarele economice competitive. Prin aceasta investitie se urmareste indeplinirea mai multor obiective incluse in strategia INFLPR de a se alinia la standardele, nevoile si performantele cerute de mediul industrial si programele de finantare a cercetarii in special cele  europene precum H2020.</t>
  </si>
  <si>
    <t>Constituirea primului laborator de criminalistică nucleară in Romania</t>
  </si>
  <si>
    <t>Institutul National de Cercetare Dezvoltare pentru Fizica si Inginerie Nucleara "Horia Hulubei"  Magurele</t>
  </si>
  <si>
    <t xml:space="preserve">Prin acest proiect, IFIN-HH își propune constituirea primului laborator de criminalistică nucleară din România dedicat analizei materialelor ce conțin uraniu, plutoniu sau descendenți ai acestora. Acest obiectiv a fost definit în scopul consolidării capacităților de securitate națională și cercetare în domeniu. </t>
  </si>
  <si>
    <t xml:space="preserve">Dezvoltarea unui sistem automat inovativ de electroforeza in gel , cu aplicatii in diagnosticul clinic de laborator </t>
  </si>
  <si>
    <t>S.A CLINICHEM SRL</t>
  </si>
  <si>
    <t xml:space="preserve">Obiectivul general al proiectului AUTOELFO  este cresterea competitivitatii unei companii de tip start-up inovativ, prin dezvoltarea si implementarea unei  tehnologii de proiectare si realizare a unui sistem automat inovativ de electroforeza in gel si a unui nou biogel pentru separarea unei game de proteine din proba biologica umana (ser) care vor fi utilizate in laboratoare medicale din spitale si policlinici. Sistemul va permite utilizarea a doua tipuri de biogeluri ce vor separa: 1) 6 fractii proteice, 2)10 fractii proteice. Va avea software specializat pentru comenzi automatizari, prelucrare date, baza de date pacienti, eliberare buletin de analiza. Acest model (tip) de analizor este un concept nou, inovativ, care nu exista pe piata in acest moment dar pentru care cererea este ridicata. </t>
  </si>
  <si>
    <t xml:space="preserve">Dezvoltarea unei platforme hardware și software pentru prevenția și detecția atacurilor cibernetice
</t>
  </si>
  <si>
    <t>POINTLET RESEARCH SRL</t>
  </si>
  <si>
    <t xml:space="preserve">Obiectivul general al proiectului DEZVOLTAREA UNEI PLATFORME HARDWARE ȘI SOFTWARE PENTRU PREVENȚIA ȘI DETECȚIA ATACURILOR CIBERNETICE este reprezentat de:
1. Realizarea unui produs inovator in domeniul Tehnologii Informaționale și de Comunicații având ca bază de cercetare Cererea de Brevet pentru Invenția “Platformă hardware și software pentru prevenția și detecția atacurilor cibernetice”. Societatea beneficiară va concretiza la finele perioadei de implementare de 24 de luni prin obținerea unei platforme IT hardware și software pentru prevenția și detecția atacurilor cibernetice în rețelele de calculatoare, prin folosirea de tehnici avansate de calcul paralel în identificarea tiparelor de atac cibernetic și metode avansate de statistică a clusterelor pentru modelarea vectorilor de atac precum și a atacurilor distribuite cu identificarea celor mai bune măsuri de apărare prin reconfigurarea dinamică a echipamentelor de rețea. 
2. Utilizarea de către echipa de implementarea a unor metode și procedee avansate tehnologic în etapa de introducerea în producție a rezultatelor cercetărilor efectuate în proiect urmărind realizarea produsului informatic innovator cu arhitectura definite pentru a veni în ajutorul utilizatorilor prin simplificarea procedurilor de preventie a atacurilor cibernetice asupra calculatoarelor si a retelelor de calculatoare; 
3. Diversificarea activităţii inovatoare a societății, creşterea calităţii proceselor și produselor şi stimularea cererii de inovare din partea sectorului Tehnologiei Informației și Comunicațiilor.
</t>
  </si>
  <si>
    <t>Berceni</t>
  </si>
  <si>
    <t>SC TERMOSOLAR AKTIV SRL - Realizarea de sisteme solare inovatoare cu o durata redusa de amortizare pentru utilizator</t>
  </si>
  <si>
    <t>TERMOSOLAR AKTIV SRL</t>
  </si>
  <si>
    <t>Obiectivul general al proiectului propus spre finantare este reprezentat de valorificarea unei idei tehnologice brevetabile privitoare la realizarea unui sistem solar pentru producerea de apa calda si caldura de catre SC TERMOSOLAR AKTIV SRL, inclusiv prin diversificarea sa in solutii inovative de producere de energie electrica si energie termica, in vederea dezvoltarii unor produse noi, cu valoare adaugata mare, competitive atat pe piata nationala cat si pe cea internationala</t>
  </si>
  <si>
    <t>sat Petresti, com. Corbeanca</t>
  </si>
  <si>
    <t>DEZVOLTAREA SI REALIZAREA IN SISTEM CAD/CAM A INCALTAMINTEI INDIVIDUALIZATE SI TERAPEUTICE</t>
  </si>
  <si>
    <t>Activ Protonic Art SRL</t>
  </si>
  <si>
    <t xml:space="preserve">Obiectivul general al proiectului este îmbunătățirea semnificativă a tehnologiei de producere a încălțămintei individualizate și terapeutice prin dezvoltarea și implementarea unui sistem CAD / CAM inovativ de măsurare, proiectare și realizare a ansamblului superior și părților componente.  </t>
  </si>
  <si>
    <t>Rudeni, Chitila</t>
  </si>
  <si>
    <t>APLICATIE INOVATIVA DE ADMINISTRARE A INFRASTRUCTURII IT VIRTUALIZATE</t>
  </si>
  <si>
    <t>AD NET MARKET MEDIA SA</t>
  </si>
  <si>
    <t>CRESTEREA COMPETITIVITATII SC ARCADIA PROMO SRL PRIN DEZVOLTAREA UNEI SOLUTII INFORMATICE INOVATOARE – OGLINDA INTELIGENTA</t>
  </si>
  <si>
    <t>ARCADIA PROMO SRL</t>
  </si>
  <si>
    <t>Proiectarea unui sistem prototip de monitorizare și prognoză bazat pe tehnici moderne ale teledetecției (Earth-Observation) pentru pădurile din România</t>
  </si>
  <si>
    <t>Institutul National de Cercetare Dezvoltare în Silvicultura Marin Dracea</t>
  </si>
  <si>
    <t>EO-ROFORMON va dezvolta un sistem prototip pentru monitorizarea și prognoza evoluției  fondului forestier bazat pe integrarea de date în situ și teledetecție. Proiectul va dezvolta modele de prognoza adaptate la condițiile forestiere din Romania, pentru studiul evoluției fondului forestier utilizând informații cu privire la trecutul istoric și situația prezentă a stării pădurilor, practicile de management forestier, precum și regimul perturbărilor naturale și antropice.</t>
  </si>
  <si>
    <t>Materiale multifunctionale inteligente pentru aplicatii de inalta tehnologie</t>
  </si>
  <si>
    <t>Institutul National de Cercetare Dezvoltare pentru Fizica Materialelor</t>
  </si>
  <si>
    <t>Obiectivul major al proiectului consta in dezvoltarea, in colaborare cu partenerii industriali, de materiale multifunctionale inteligente pe baza carora sa se dezvolte aplicatii in domenii precum: automotive; tehnologia informatiei si comunicatii; cladiri inteligente; energie; automatizari industriale si domestice; securitate; sectoare de nisa ale economiei (materiale, dispozitive si tehnologii pentru infrastructuri mari: ELI-NP, CERN; tehnologii de reciclare a deseurilor, materiale biocompatibile pentru protezare, senzori integrati in tesuturi biologice).</t>
  </si>
  <si>
    <t xml:space="preserve">Analize fizico-chimice, materiale nanostructurate și dispozitive pentru aplicații în domeniul farmaceutic și medical din România </t>
  </si>
  <si>
    <t xml:space="preserve">Prezenta propunere de proiect are ca obiectiv general realizarea transferului de cunoștinte de la INCDFM la întreprinderi din domeniul economic al sănătății și industriei farmaceutice și a unui Centru de analize pentru industria farmaceutica, acreditat GMP (good manufacturing practice). </t>
  </si>
  <si>
    <t xml:space="preserve">CENTRUL DE CERCETARE A MEDIULUI ȘI OBSERVAREA TERREI </t>
  </si>
  <si>
    <t>Institutul National de Cercetare Dezvoltare pentru Optoelectronica Magurele</t>
  </si>
  <si>
    <t>Obiectivul general: Crearea unei infrastructuri de nivel mondial pentru observarea și caracterizarea mediului prin metode optoelectronice avansate, relevantă pentru segmentul de sol din programul ESA de observare a Terrei, și componentă integrantă a infrastructurilor pan-europene de cercetare ACTRIS-RI și InGOS</t>
  </si>
  <si>
    <t>Cercetarea, dezvoltarea si productia unui dispozitiv integrat pentru video asamblari-ImSTAR</t>
  </si>
  <si>
    <t>AQUA MUNDI STARS SRL-D</t>
  </si>
  <si>
    <t>Obiectivul general al proiectului este stimularea cercetarii si inovarii in intreprindere prin cercetarea unui produs inovativ, dezvoltarea prototipului “ImSTAR” si a software-ului aferent acestui produs si lansarea acestuia in productie in scopul comercializarii.</t>
  </si>
  <si>
    <t>Tunari</t>
  </si>
  <si>
    <t>TEHNOLOGIE SI INSTRUMENT PENTRU DIAGNOSTIC PRECOCE, MONITORIZARE SI ANALIZA BAROPODOGRAFICA IN ORTOSTATISM PLANTIGRAD</t>
  </si>
  <si>
    <t>Activ Robionic SRL</t>
  </si>
  <si>
    <t>Obiectivul general:  Implementarea rezultatelor unei cercetări efectuate de Universitatea Politehnica București, finanțată de către firma solicitantă, pentru dezvoltarea unei tehnologii de măsurare și introducerea în fabricație a unui instrument de amprentare plantară computerizată (computer podograf) in scopul comercializării pe scară largă.</t>
  </si>
  <si>
    <t xml:space="preserve"> Chitila</t>
  </si>
  <si>
    <t>CEntru Suport pentru cooperare europeana in MIcro- si Nanotehnologii  (CESMIN)</t>
  </si>
  <si>
    <t>INSTITUTUL NATIONAL DE CERCETARE- DEZVOLTARE PENTRU MICROTEHNOLOGIE - IMT BUCURESTI INCD</t>
  </si>
  <si>
    <t xml:space="preserve">Obiectivul general: Cresterea participarii in “Orizont 2020” si in alte programe CDI europene a IMT si a altor entitati din Romania (inclusiv intreprinderi), cu focalizare pe dezvoltarea si aplicatiile micro- si nanotehnologiilor .
</t>
  </si>
  <si>
    <t>234/16.04.2020</t>
  </si>
  <si>
    <t>Centru Cloud si Big Data pentru participarea la Cloud-ul European pentru Stiinta Deschisa (CeCBiD-EOSC)</t>
  </si>
  <si>
    <t>INSTITUTUL NATIONAL DE CERCETARE - DEZVOLTARE PENTRU FIZICA SI INGINERIE NUCLEARA " HORIA HULUBEI " - IFIN - HH/DFCTI</t>
  </si>
  <si>
    <t>Obiectivul general al proiectului CeCBiD-EOSC este cresterea capacitatii de cercetare in scopul ridicarii nivelului de competitivitate stiintifica pe plan international al IFIN-HH, prin modernizarea infrastructurii Cloud, extinderea infrastructurii masive de date si realizarea unui centru de date cu performante inalte, care sa fie integrat in Cloud-ul European pentru Stiinta Deschisa (European Open Science Cloud – EOSC).</t>
  </si>
  <si>
    <t>Măgurele</t>
  </si>
  <si>
    <t>POC/397/1/1/</t>
  </si>
  <si>
    <t>251/19.05.2020</t>
  </si>
  <si>
    <t>Centrul Suport Orizont 2020 pentru managementul proiectelor europene si promovare europeana PREPARE</t>
  </si>
  <si>
    <t>INSTITUTUL NATIONAL DE CERCETARE-DEZVOLTARE PENTRU OPTOELECTRONICA INOE 2000 INCD</t>
  </si>
  <si>
    <t>OBIECTIVUL GENERAL este crearea “Centrului Suport Orizont 2020” de management de proiecte si promovare europeana, în cadrul INCD INOE 2000, în vederea cresterii participarii institutului la programul Orizont 2020 si în subsidiar al organizaþiilor de cercetare din cadrul consorþiului ACTRIS-RO. SCOPUL PROIECTULUI este acela de a creste participarea INOE (si în subsidiar a tuturor organizaþiilor de cercetare stiinþifice partenere în consorþiul ACTRIS-RO) la Programele cadru de cercetare ale Uniunii Europene - Orizont 2020 - prin crearea “Centrului Suport Orizont 2020” de management de proiecte si promovare europeana, în cadrul INCD INOE-2000.</t>
  </si>
  <si>
    <t>253/02.06.2020</t>
  </si>
  <si>
    <t>SVIEE</t>
  </si>
  <si>
    <t>GNOSIS KERNEL SRL</t>
  </si>
  <si>
    <t>Obiectivul general al proiectului il constituie dezvoltarea unui produs inovativ, o familie de sisteme automate inteligente de vanzari, eficienta energetic pentru produse alimentare reci şi calde, care poate fi alimentata cu ajutorul energiei electrice obtinuta din surse regenerabile şi / sau combinat cu energia produsă de către persoanele care sunt de acord să obţină aceste produse reci sau calde, în schimbul unui efort fizic realizat în apropierea automatului cu ajutorul unui dispozitiv de transformare a energiei umane in energie electrica</t>
  </si>
  <si>
    <t>Otopeni</t>
  </si>
  <si>
    <t>254/05.06.2020</t>
  </si>
  <si>
    <t>Algoritm inovativ eficient pentru dezvoltarea unor substante farmaceutice noi si investigarea de noi valente terapeutice ale medicamentelor prin implementarea la nivelul strategiei UE</t>
  </si>
  <si>
    <t>BIOTEHNOS SA</t>
  </si>
  <si>
    <t>Obiectivul general al proiectului este dezvoltarea unui algoritm inovativ eficient pentru obtinerea unor substante farmaceutice noi prin valorificarea unor resurse marine /entomologice fara afectarea ecosistemului si a unor solutii pentru investigarea de noi valente terapeutice ale unor medicamente.</t>
  </si>
  <si>
    <t>256/09.06.2020</t>
  </si>
  <si>
    <t>Compozit multifunctional pe baza de matrice silica-organica transpozabila pentru inovatii de produse si formulari particularizate in industria alimentara si farmaceutica</t>
  </si>
  <si>
    <t>Obiectivul general al proiectului este realizarea autentica a unui material inovativ prin dezvoltarea unui sistem multifunctional reprezentat de un suport silice structurat prototip cu capacitate de incarcare de principii active incapsulat biopolimeric. Acesta va fi obtinut prin tehnologie originala high-tech si este proiectat a fi utilizabil in mai multe sectoare ale sanatatii, in industria alimentara, farmaceutica, dermatocosmetica si medicina.</t>
  </si>
  <si>
    <t>257/09.06.2020</t>
  </si>
  <si>
    <t>FABRICAREA DE MATERIALE AVANSATE DESTINATE TRATĂRII APELOR INDUSTRIALE UZATE: PROTOTIP ŞI INTRODUCERE ÎN CICLUL PRODUCTIV</t>
  </si>
  <si>
    <t>GREEN WATERNANOTECHNOLOGY SRL</t>
  </si>
  <si>
    <t xml:space="preserve">Obiectivul General include realizarea de investiţii iniţiale pentru inovare în vederea introducerii în producţie a rezultatelor de cercetaredezvoltare obţinute de SC Green WaterNanoTechnology SRL. Dezvoltarea unei unităţi de producţie noi pentru implementarea unui proces nou de fabricaţie, respectiv instalărea şi operarea unei facilităţi de fabricaţie la scară industrială a unui produs nou, respectiv a unui material compozit nanostructurat inovativ, destinat îndepărtării metalelor grele şi derivaţilor petrolieri din apele industriale uzate. </t>
  </si>
  <si>
    <t>Jilava</t>
  </si>
  <si>
    <t>263/19.06.2020</t>
  </si>
  <si>
    <t>REALIZAREA UNEI PLATFORME INFORMATICE INOVATIVE PENTRU MANAGEMENT DE RISC SI PREVIZIUNE PE PIATA DE CAPITAL</t>
  </si>
  <si>
    <t>FRACTAL SCIENCES SRL</t>
  </si>
  <si>
    <t>Obiectivul principal al acestui proiect il reprezinta crearea unui sistem informatic corespunzator nevoilor actuale ale mediului investitional si financiar, alcatuit din investitori institutionali, reprezentati de societati de servicii de investitii financiare (firme de brokeraj), fonduri de investitii, fonduri de pensii, societati de administrare a investitiilor, societati de asigurari, dar si investitori individuali, dar si academic, de gestionare a riscului pe piata de capital, printr-o abordare sinergica dintre scoala clasica a pietelor de capital, bazata pe ipoteza pietelor eficiente si pe analiza fundamentala a valorii unui titlu (necesara pentru identificarea valorii “reale” a unui activ), si scoala moderna a pietelor de capital, bazata pe teoria pietelor fractale.</t>
  </si>
  <si>
    <t xml:space="preserve">Chiajna, sat Rosu </t>
  </si>
  <si>
    <t>268/22.06.2020</t>
  </si>
  <si>
    <t>SISTEM DE OBSERVARE MULTISPECTRAL VIS-SWIR-MWIR DESTINAT PLATFORMELOR DE SUPRAVEGHERE LA MARE DISTANȚĂ</t>
  </si>
  <si>
    <t>OPTIPLUS INTERNATIONAL SRL</t>
  </si>
  <si>
    <t>Obiectivul general este realizarea unui produs inovativ competitiv care consta dintr-un sistem de observare complex, performant, de tip multispectral, destinat platformelor de observare la mare distanþa si a unei tehnologii de integrare care sa permita realizarea compatibilizarii performanþelor modulelor de observare în domeniul VIS si SWIR cu modulul de observare in domeniul MWIR, considerat de referinta.</t>
  </si>
  <si>
    <t>Popesti Leordeni</t>
  </si>
  <si>
    <t>276/24.06.2020</t>
  </si>
  <si>
    <t>Dezvoltarea unui sistem de vedere termal și diurn cu rezoluție ridicată</t>
  </si>
  <si>
    <t>SILICON ACUITY SRL</t>
  </si>
  <si>
    <t>Obiectivul general al proiectului este dezvoltarea unui produs inovativ, complex, de înalta tehnicitate, cu utilitate în domeniul sistemelor de supraveghere pe timp de noapte si de zi, în cadrul societaþii Silicon Acuity SRL.</t>
  </si>
  <si>
    <t>281/25.06.2020</t>
  </si>
  <si>
    <t>Tehnologie inovativa pentru obtinerea unei proteze personalizate de reconstructie oculo-orbitala pentru pacientii cu traumatisme faciale - Acronim INO-ORBITAL</t>
  </si>
  <si>
    <t>INOSEARCH SRL</t>
  </si>
  <si>
    <t>Obiectivul general al proiectului INO-ORBITAL este realizarea unei tehnologii noi pentru obtinerea unei proteze personalizate de reconstructie oculo-orbitala la pacientii cu traumatisme faciale si a unui soft de reconstructie CT 3D semnificativ imbunatatit, adaptat imprimantei 3D pentru implant personalizat, in scopul comercializarii si productiei de catre start-up-ul SC INOSEARCH SRL.</t>
  </si>
  <si>
    <t>295/30.06.2020</t>
  </si>
  <si>
    <t>Realizare sistem de inspectie aeriana cu drona pentru cresterea eficientei centralelor bazate pe energii regenerabile si oferirea de servicii pentru mentenanta acestora</t>
  </si>
  <si>
    <t>INTELLIGENT TRANSPORT SOLUTIONS SRL</t>
  </si>
  <si>
    <t>Obiectivul general al proiectului il reprezinta inovarea de produse si servicii intr-o intreprindere de tip start-up Intelligent Transport Solutions SRL pe baza transferului rezultatelor obtinute in teza de doctorat ”
Metode de detectare si analiza a defectelor in instalatiile fotovoltaice” autor dr.ing. Florin Ancuta.</t>
  </si>
  <si>
    <t>Cernica, sat Caldararu</t>
  </si>
  <si>
    <t>296/30.06.2020</t>
  </si>
  <si>
    <t>SISTEM INTEGRAT DE VERIFICARE SI TESTARE A CALITATII APLICATIILOR MOBILE</t>
  </si>
  <si>
    <t>NEXT PLANET SRL</t>
  </si>
  <si>
    <t>Obiectivul general al proiectului „SISTEM INTEGRAT DE VERIFICARE SI TESTARE A CALITATII APLICATIILOR MOBILE” este realizarea unui produs inovator în domeniul TIC având ca baza de cercetare transferul rezultatelor cercetării realizate în cadrul Tezei de doctorat aparţinând Directorului de Proiect – Zamfiroiu Ionuţ-Alin.</t>
  </si>
  <si>
    <t>301/30.06.2020</t>
  </si>
  <si>
    <t>Sistem inteligent de monitorizare a jocurilor in timpul inspectiei sistemului de directie si puntilor vehiculelor SIMJDPV</t>
  </si>
  <si>
    <t>CONCEPT CAR SOLUTION SRL</t>
  </si>
  <si>
    <t>Obiectivul general al proiectului il reprezinta realizarea si punerea in productie a unui sistem inteligent de monitorizare a jocurilor sistemului de directie si puntilor vehiculelor in timpul inspectiei efectuate la operatorii economici autorizati de catre Registrul Auto Roman (R.A.R.) sa efectueze inspectii tehnice periodice.</t>
  </si>
  <si>
    <t>304/01.07.2020</t>
  </si>
  <si>
    <t>Sistem multi-senzor pentru estimarea starii de oboseala, somnolenta si a nivelului de stres cu aplicabilitate in infrastructurile critice</t>
  </si>
  <si>
    <t>BIOMA DELLY TRADING SRL</t>
  </si>
  <si>
    <t>Obiectivul general al proiectului il reprezinta stimularea inovarii in cadrul companiei de tip start-up, BIOMA DELLY TRADING SRL, prin realizarea unui sistem multi-senzor pentru estimarea starii de oboseala, somnolenta si a nivelului de stres a pilotilor de aeronave, conducatorilor de vehicule si personalului din infrastructurile critice, bazat pe analiza densitatii spectrului de putere (PSD) al electroencefalogramei (EEG) si corelarea cu ritmul cardiac (ECG) sau a celui respirator .</t>
  </si>
  <si>
    <t>316/17.07.2020</t>
  </si>
  <si>
    <t>Cercetare in filtrarea semnalelor in banda HF si realizarea unei matrici de comutare automata de antene de receptie pentru ambarcatiunile navale de mici dimensiuni</t>
  </si>
  <si>
    <t>BLUESPACE TECHNOLOGY SRL</t>
  </si>
  <si>
    <t>Obiectivul general al proiectului este cresterea valorii adaugate generate de sectorul TIC, in cadrul Blue Space Technology, prin dezvoltarea unui produs TIC si a serviciilor aferente acestuia, contribuind astfel la cresterea implicarii sectorului TIC pentru competitivitatea economica.</t>
  </si>
  <si>
    <t xml:space="preserve"> Sud Muntenia</t>
  </si>
  <si>
    <t>Bragadiru; Zimnicea;</t>
  </si>
  <si>
    <t>60/2.2.1_ap2/31.07.2020</t>
  </si>
  <si>
    <t>DEZVOLTAREA CAPACITATII DE INOVARE A HYNAMAT SRL PRIN OBTINEREA DE NOI TIPURI DE PULBERI HIBRIDE NANOSTRUCTURATE PE BAZA DE MATERIALE CERAMICE BIOCOMPATIBILE NANOSTRUCTURATE SI POLIMERI COMERCIALI CU APLICATII BIOMEDICALE</t>
  </si>
  <si>
    <t>SPIN OFF HYNAMAT SRL (solicitant initial la depunere: CURSARUL LAURA MADALINA)</t>
  </si>
  <si>
    <t>Obiectivul general al proiectului este crearea unui spin-off pe baza unui brevet si dezvoltarea de produse inovatoare in cadrul noii intreprinderi, spre a fi lansate pe piata biomaterialelor nanostructurate, sector economic cu potential de crestere.</t>
  </si>
  <si>
    <t>319/28.08.2020</t>
  </si>
  <si>
    <t>Consolidarea participarii INCDFM la Consortiul CERIC - ERIC</t>
  </si>
  <si>
    <t>INSTITUTUL NAŢIONAL DE CERCETARE-DEZVOLTARE PENTRU FIZICA MATERIALELOR - INCDFM BUCUREŞTI</t>
  </si>
  <si>
    <t xml:space="preserve">Obiectivul general este consolidarea participarii romanesti prin INCD Fizica Materialelor la CERIC – ERIC (Central European Infrastructure Consortium), infrastructura europeana distribuita pentru cercetare si caracterizare avansata a materialelor. In acest context se urmareste finantarea pentru trei ani a activitatii de cercetare desfasurate de echipa din INCDFM parte a CERIC, activitati de cercetare desfasurate intr-o abordare de tip open access. </t>
  </si>
  <si>
    <t>332/29.12.2020</t>
  </si>
  <si>
    <t>Consolidarea participarii consortiului ACTRIS-RO la infrastructura pan-europeana de cercetare ACTRIS</t>
  </si>
  <si>
    <t>Obiectivul general al proiectului ACTRIS-ROc este consolidarea participarii institutiilor stiintifice din Romania care sunt parte a consortiului ACTRIS-RO la structurarea, constructia si operarea infrastructurii pan-europene ACTRIS. Romania (prin consortiul ACTRIS-RO condus de INOE) participa la infrastructura pan-europeana ACTRIS (Aerosol, Cloud and Trace gases Research InfraStructure) care a fost recent inclusa pe roadmap-ul ESFRI ca proiect activ.</t>
  </si>
  <si>
    <t>Magurele; Cluj Napoca; Strejnicu</t>
  </si>
  <si>
    <t>337/01.02.2021</t>
  </si>
  <si>
    <t>TOTAL ILFOV</t>
  </si>
  <si>
    <t>JUDEŢUL MARAMURES</t>
  </si>
  <si>
    <t>TALOS - COMUNICARE INTRAORGANIZAŢIONALĂ MOBILĂ SECURIZATĂ</t>
  </si>
  <si>
    <t>TRENCADIS CORP SRL</t>
  </si>
  <si>
    <t>Baia Mare</t>
  </si>
  <si>
    <t>Microsere Inteligente – Sistem inovativ de automatizare si monitorizare a culturilor „micro-greens”</t>
  </si>
  <si>
    <t>MEMOX VISION SRL</t>
  </si>
  <si>
    <t>FAMILIA – ASISTENȚĂ MEDICO-SOCIALĂ INTEGRATĂ STIMULÂND ÎMBĂTRÂNIREA ACTIVĂ</t>
  </si>
  <si>
    <t>INDECO SOFT SRL</t>
  </si>
  <si>
    <t>AA+suspendare 2 luni</t>
  </si>
  <si>
    <t>MEC - IOT - DEZVOLTAREA UNEI PLATFORME INTELIGENTE PENTRU MANAGEMENTUL EFICIENȚEI CLĂDIRILOR</t>
  </si>
  <si>
    <t>BRINGO VISION SRL</t>
  </si>
  <si>
    <t>a unei solutii software inovative, care va permite trecerea de la outsourcing la tehnologia bazata pe inovare</t>
  </si>
  <si>
    <t>DEZVOLTARE APLICAȚIE ÎN CADRUL S.C. AUTOWASS MANAGER S.R.L.</t>
  </si>
  <si>
    <t>AUTOWASS MANAGER SRL</t>
  </si>
  <si>
    <t>Platforma de auditare si testare structurala neinvaziva a performantelor si monitorizarea continua a operationalitatii unui Centru de Comanda si Control/Contact Center – PLATES</t>
  </si>
  <si>
    <t>TECHNOHUB SRL</t>
  </si>
  <si>
    <t>Obiectivul general al proiectului vizeaza dezvoltarea in parteneriat intre 3 membri de tip IMM a unei game de produse si aplicaþii TIC inovative – PLATES – platforma inovativa de auditare si testare a performantelor si de monitorizare continua a operationalitatii, adaptata pe necesitaþile de disponibilitate si performanþe ale aplicaþiilor de tip Contact Center respectiv Centre de Comanda si Control, cu aplicabilitate si în restul sectoarelor economiei românesti prin integrarea pe verticala a solutiilor TIC.</t>
  </si>
  <si>
    <t>7/2.2.1_ap2/17.12.2019</t>
  </si>
  <si>
    <t>ALUMNUS - PLATFORMA DIGITALA INOVATIVA PENTRU RECRUTARE SI GESTIUNE CONTRACTORI</t>
  </si>
  <si>
    <t>INTELLIGENCE ACT SRL</t>
  </si>
  <si>
    <t>Obiectiv general al proiectului este cresterea competitivitatii economice a companiei Intelligence Act SRL in sectorul TIC, prin dezvoltarea experimentala a unei platforme inovative de recrutare a personalului.</t>
  </si>
  <si>
    <t>23/2.2.1_ap2/01.04.2020</t>
  </si>
  <si>
    <t>Realizarea unui supliment alimentar inovativ pentru sanatatea femeii la menopauza, de catre AC HELCOR SRL</t>
  </si>
  <si>
    <t>AC HELCOR SRL</t>
  </si>
  <si>
    <t>Obiectivul general al proiectului tehnologic inovativ din cadrul actiunii 1.2.1 are ca scop introducerea inovarii in activitatea proprie a firmei AC HELCOR
SRL prin realizarea de 1 (un) produs nou pe piata romaneasca si la nivelul firmei (Rofemin - bionanoprodus de origine vegetala pentru optimizare  hormonala si a potentialului propriu antioxidant pentru femei cu varsta peste 45 de ani) si 1 (o) tehnologie noua la nivelul firmei AC HELCOR SRL, in scopul productiei si comercializarii, bazate pe cercetare.</t>
  </si>
  <si>
    <t>259/16.06.2020</t>
  </si>
  <si>
    <t>Crearea unui centru de excelenta in domeniul materialului compozit la SC TAPARO SA</t>
  </si>
  <si>
    <t>TAPARO SA</t>
  </si>
  <si>
    <t>Obiectivul general al proiectului consta in infiintarea unei unitati noi de productie in vederea cresterea competitivitatii S.C. TAPARO S.A. prin achizitionarea de echipamente pentru elaborarea si implementarea unei tehnologii inovative de obtinere a unui material compozit avand ca destinatie inlocuirea unor elemente din structura produselor tapitate.</t>
  </si>
  <si>
    <t>Targu Lapus</t>
  </si>
  <si>
    <t>267/22.06.2020</t>
  </si>
  <si>
    <t>TOTAL MARAMURES</t>
  </si>
  <si>
    <t>JUDEŢUL MEHEDINTI</t>
  </si>
  <si>
    <t>Dezvoltarea infrastructurii de comunicatii in banda larga de mare viteza in judetul Mehedinti</t>
  </si>
  <si>
    <t>Obiectivul principal al proiectului este dezvoltarea infrastructurii de comunicaþii în banda larga de mare viteza in localitatile albe din punct de vedere al conexiunii NGA din judetul Mehedinti, cu o larga raspandire a nodurilor de comunicatii si partea de transmisie a datelor (backbone si blackhaul), cat mai aproape de utilizatorul final si cu niveluri adecvate de simetrie si de interactivitate, pentru a garanta transmitere mai buna de informatii in ambele sensuri.</t>
  </si>
  <si>
    <t xml:space="preserve"> Dumbrava; Danceu; Balacita;  Balta Verde; Gvardinita; Recea; Gogosu; Malovat; Svinta; Valea Ursului; Burila Mica; Jiana Mare; Cioroboreni; Jiana; Crivina; Burila Mare; Albulesti; Prunisor; Slasoma; Butoiesti; Dobra; Voloiac; Stignita; Colibaşi; Balotesti; Plopi; Parlagele; Baltanele; Peri; Tamna; Jugastru; Balta; Poroina Mare; Batoti; Iablanita; Prejna; Radutesti; Fantana Domneasca; Vrancea; Ciresu; Padina Mica; Valea Marcului; Costesti; Colaret; Dumbrava de Jos; Negrusa; Tismana; Adunatii Teiului;</t>
  </si>
  <si>
    <t>TOTAL MEHEDINTI</t>
  </si>
  <si>
    <t>JUDEŢUL MURES</t>
  </si>
  <si>
    <t>Platformă imagistică multimodală RMN/CT de înaltă performanţă, destinată aplicării medicinii computaționale, nanoparticulelor și imagisticii hibride în cercetarea bolilor aterotrombotice</t>
  </si>
  <si>
    <t>CARDIO MED SRL</t>
  </si>
  <si>
    <r>
      <t>Obiectivul principal</t>
    </r>
    <r>
      <rPr>
        <sz val="11"/>
        <rFont val="Calibri"/>
        <family val="2"/>
        <charset val="238"/>
        <scheme val="minor"/>
      </rPr>
      <t xml:space="preserve"> al proiectului constă în creșterea capacității de cercetare a Centrului de Cercetare Imagistică Multimodală Avansată din cadrul SC Cardio Med SRL prin realizarea unei platforme imagistice multimodale CT/RMN de înaltă performanţă destinată cercetării avansate a bolilor aterotrombotice.</t>
    </r>
  </si>
  <si>
    <t>Targu Mures</t>
  </si>
  <si>
    <t>CENTRU DE EXCELENȚĂ ÎN CERCETARE "GALENUS MEDICA" ÎN REPRODUCEREA UMANĂ ASISTATĂ, DIAGNOSTIC ÎN PRINCIPALELE PATOLOGII ALE GENITORILOR ȘI DEPISTAREA PRECOCE A MALFORMAȚIILOR LA NOU-NĂSCUT ȘI SUGAR</t>
  </si>
  <si>
    <t xml:space="preserve">GALENUS MEDICA SA </t>
  </si>
  <si>
    <t>Obiectivul general al proiectului constă în creșterii capacității de cercetare-dezvoltare și inovare în cadrul întreprinderii GALENUS MEDICA S.A. prin introducerea de noi direcții de cercetare, precum și contribuția lor la creearea de valoare adăugată din punct de vedere științific și economic.</t>
  </si>
  <si>
    <t>Creșterea capacității de cercetare în domeniul imagisticii plăcii coronariene vulnerabile, bazată pe tehnologii avansate de nanoparticule, imagistică de fuziune și simulări computaționale</t>
  </si>
  <si>
    <t>Obiectivul principal al proiectului constă în crearea și consolidarea unui nucleu de înaltă competență științifică în domeniul cercetării avansate a bolilor aterotrombotice,  prin formarea și perfecționarea, în cadrul Centrului de Cercetare Imagistică Multimodală Avansată din cadrul SC Cardio Med SRL, a unei echipe de cercetători avansați care vor deveni experți în cercetarea bolilor aterotrombotice.</t>
  </si>
  <si>
    <t>TEHNOLOGII DE INGINERIE TISULARA PENTRU REGENERAREA VALVELOR CARDIACE</t>
  </si>
  <si>
    <t>Universitatea de Medicina si Farmacie din Tirgu Mures</t>
  </si>
  <si>
    <t>Obiectivele științifice ale acestui proiect sunt: 1) evaluarea utilitatii celulelor cardiovasculare obținute prin diferențierea in vitro a celulelor stem adulte, 2) optimizarea însămânțarii de celule in zone anatomice interne specifice din cadrul scaffoldului (interstițial), precum si externe (endoteliu, adventitia), 3) evaluarea condițiilor optime pentru adaptare mecanică și condiționare in vitro a scaffoldurilor valvulare însămânțate cu celule și 4) implantarea valvelor regenerate in vitro la oaie pentru validare pre-clinica. In viziunea noastra, pe un orizont mai largit, un obiectiv important al acestui proiect este de a genera un nucleu de competență în Medicina Regenerativa la Universitatea de Medicină și Farmacie (UMF) din Târgu Mureș.</t>
  </si>
  <si>
    <t>Terapii ce vizeaza Proteina C Reactiva pentru prevenirea dementei asociate cu atacul vascular cerebral ischemic</t>
  </si>
  <si>
    <t>Inițierea și planificarea acțiunilor coordonate, prin această inițiativă va permite dezvoltarea semnificativă a capacităților individuale din cadrul institutului gazdă și în cele din urmă va permite organizarea unui model pentru extinderea și repetarea de-a lungul altor domenii. Pe o scară mai larga, dezvoltarea unei culturi de cercetare, ethos și concordat, va permite un accesoriu strategic in activitatea de cercetare și optimizarea creșterii efective. In primul rand colaborari  în cadrul neurostiintei si mai tarziu in domeniul mai larg al științelor vieții va permite dezvoltari viitoare și va asigura stabilitatea pe termen lung a masei critice.</t>
  </si>
  <si>
    <t>Masina pentru injectarea deseurilor de plastic recuperate</t>
  </si>
  <si>
    <t>PET FIGHTER SRL</t>
  </si>
  <si>
    <t>Obiectivul general al Proiectului consta in implementarea industriala - ȋn scopul comercializarii - a unei solutii tehnice inovatoare care sa permita un grad sporit de resorbtie a deseurilor de plastic din ambient, prin crearea posibilitatii de implicare industriala la nivel local a unor mici intreprinzatori care nu dispun de resursele financiare si de logistica a celor cateva firme mari amintite. Aceastǎ solutie se materializeaza printr-un echipament nou: o masina de injectat materiale plastice de mici dimensiuni, capabila sa proceseze deseuri de material plastic fara adaos de granule noi.</t>
  </si>
  <si>
    <t>Sistem inteligent de monitorizare perete vegetal</t>
  </si>
  <si>
    <t>LEAFWALL SRL</t>
  </si>
  <si>
    <t>Obiectivul general al proiecului de cercetare este realizarea unui produs destinat comercializarii, bazat pe o tehnologie semnificativ
imbunatatita, (actualmente peretii vegetali au doar un sistem de irigare primitiv) reprezentata de sistem complet automatizat de irigare si
monitorizare a peretilor vegetali pentru a optimiza utilizarea resurselor de apa conventionale sau neconventionale. Sistemului automatizat
de irigare i se vor adauga senzori pentru monitorizare (temperatura, umiditatea, pH-ul, conductivitatea electrica a apei</t>
  </si>
  <si>
    <t>Servicii inovative de acces control si pontaj in cloud pentru IMM</t>
  </si>
  <si>
    <t>SVT ELECTRONICS SRL</t>
  </si>
  <si>
    <t>tehnologie inovativa in domeniile orizontale TIC si multimedia cu scopul dezvoltarii finale a unui produs/serviciu menit sa acopere o nevoie</t>
  </si>
  <si>
    <t>INOVAREA SI DEZVOLTAREA SISTEMULUI GLOOBUS SERVICE BUS (GSB) ÎN VEDEREA CREȘTERII COMPETITIVITĂȚII ECONOMIEI NAȚIONALE ȘI INTERNAȚIONALE</t>
  </si>
  <si>
    <t>GLOBUS SOFTWARE DEVELOPMENT COMPANY SRL</t>
  </si>
  <si>
    <t>Sat Santana de Mures, Comuna Santana de Mures</t>
  </si>
  <si>
    <t>DEZVOLTAREA SISTEMULUI INOVATIV IOT “NAVIGATOR CLOUD” PENTRU O ECONOMIE MODERNĂ</t>
  </si>
  <si>
    <t>NAVIGATOR SOFTWARE SRL</t>
  </si>
  <si>
    <t>Corunca</t>
  </si>
  <si>
    <t>REALIZAREA UNUI SISTEM DE DERMATO-MICROSCOPIE CU SOFTWARE DE RECUNOAŞTERE A LEZIUNILOR CUTANATE DE TIP MELANOM MALIGN ŞI PREMALIGN</t>
  </si>
  <si>
    <t>CATTUS SRL</t>
  </si>
  <si>
    <t>Rețeaua Națională de Cercetare-Dezvoltare-Inovare în Imagistică Hibridă și TeleMedicină Avansată în GastroEnterologie și Cardiologie</t>
  </si>
  <si>
    <t>ACTAMEDICA SRL</t>
  </si>
  <si>
    <t>Obiectivul general al proiectului IMAGE constă în Crearea și Dezvoltarea Rețelei Naționale de Cercetare-Dezvoltare-Inovare (CDI) în Imagistică Hibridă (de Fuziune) și TeleMedicină Avansată în GastroEnterologie și Cardiologie. În acest scop, vor fi create două centre regionale (pentru jumătatea de Nord și jumătate de Sud a țării) de CDI în Imagistică Hibridă şi Telemedicină Avansată ca şi suport diagnostic şi second opinion pentru o reţea naţională de centre de telemedicină.</t>
  </si>
  <si>
    <t>„Platformă digitală multifuncţională pentru integrare economică inteligentă şi promovarea serviciilor şi produselor locale / tradiţionale din Transilvania – „TDD-Transilvania Digital Dominion””</t>
  </si>
  <si>
    <t>COMPANIA DE INFORMATICA APLICATA SA</t>
  </si>
  <si>
    <t>Investitii in infrastructura broadband in judetul Mures</t>
  </si>
  <si>
    <t>Obiectivul principal al proiectului este realizarea de investitii in infrastructura broadband in zonele albe NGA din judetul Mures, cu o larga raspandire a nodurilor de comunicatii si partea de transmisie a datelor (backbone si blackhaul), cat mai aproape de utilizatorul final si cu niveluri adecvate de simetrie si de interactivitate, pentru a garanta transmitere mai buna de informatii in ambele sensuri.</t>
  </si>
  <si>
    <t xml:space="preserve"> Apold; Madaras; Saes; Pogaceaua; Nades; Tigmandru; Zagar; Soard; Cipaieni; Cris; Bala; Paingeni; Moisa; Stejarenii; </t>
  </si>
  <si>
    <t>Realizarea unei harti imagistice necesara conizatiilor colului uterin</t>
  </si>
  <si>
    <t>Obiectivul general al proiectului este cresterea capacitatii de cercetare-dezvoltare-inovare a firmei SC Cattus SRL prin proiectarea, crearea si dezvoltarea unui software de recunoastere a leziunilor de col uterin ce include algoritmi de tip  inteligenta artificiala si machine learning pentru incuzand date si imagini ce se pot vizualiza, compara, evalua si arhiva în sistemul de colo-microscopie si astfel se furnizeaza cu acuratete datele necesare pentru diagnosticarea pe baza imaginilor in format 3D a leziunilor colului uterin de tip malign si premalign, si pentru indrumarea medicilor in alegerea celei mai bune solutii de conizatie in tratarea pacientelor.</t>
  </si>
  <si>
    <t>75/2.2.1_ap2/21.08.2020</t>
  </si>
  <si>
    <t>TOTAL MURES</t>
  </si>
  <si>
    <t>JUDEŢUL NEAMT</t>
  </si>
  <si>
    <t>Dezvoltarea infrastructurii de comunicatii in banda larga de mare viteza in judetul Neamt</t>
  </si>
  <si>
    <t>Obiectivul principal al proiectului este dezvoltarea infrastructurii de comunicatii in banda larga de mare viteza in localitatile albe din punct de vedere al conexiunii NGA din judetul Neamt, cu o larga raspandire a nodurilor de comunicatii si partea de transmisie a datelor (backbone si blackhaul), cat mai aproape de utilizatorul final si cu niveluri adecvate de simetrie si de interactivitate, pentru a garanta transmitere mai buna de informatii in ambele sensuri.</t>
  </si>
  <si>
    <t>Bira; Telec; Damuc; Brusturi; Miron Costin; Bicazu; Ardelean; Boghicea; Budesti; Rediu; Poiana; Slobozia; Bira; Faurei; Balanesti; Vladiceni; Climesti; Hirtop; Dirloaia; Negresti;</t>
  </si>
  <si>
    <t>TOTAL NEAMT</t>
  </si>
  <si>
    <t>JUDEŢUL OLT</t>
  </si>
  <si>
    <t>Investiţii în departamentul de CD al ALRO destinate îmbunătăţirii infrastructurii de cercetare pe segmentul tablă tratată termic din aliaje de aluminiu cu aplicaţii industriale de înaltă calificare</t>
  </si>
  <si>
    <t>ALRO SA</t>
  </si>
  <si>
    <t xml:space="preserve">Obiectul proiectului de finanţare “Investiţii în departamentul de CD al ALRO destinate îmbunătăţirii infrastructurii de cercetare pe segmentul tablă tratată termic din aliaje de aluminiu cu aplicaţii industriale de înaltă calificare” este reprezentat de achiziţia de active corporale pentru C-D, respectiv echipamente pentru cercetarea tehnologiilor de obţinere a tablelor tratate termic din aliaje de aluminiu pentru aplicaţii industriale de înaltă calificare. </t>
  </si>
  <si>
    <t>Slatina</t>
  </si>
  <si>
    <t>Dotarea departamentului de R&amp;D al Prysmian Cabluri şi Sisteme SA AdFiOTech</t>
  </si>
  <si>
    <t xml:space="preserve">PRYSMIAN Cabluri si Sisteme SA </t>
  </si>
  <si>
    <t>Obiectivul general al proiectului AdFiOTech (Advanced Fiber Optics Technology) este cresterea capacitatii de cercetare a departamentului de R&amp;D existent in cadrul companiei Prysmian Cabluri si Sisteme, prin investitia in utilaje si echipamente cu un inalt grad de  inovare, cu scopul imbunatatirii produselor existente si a crearii de noi produse, din materiale avansate, pentru piata nationala si europeana a cablurilor de fibra optica.</t>
  </si>
  <si>
    <t>Investitii in infrastructura broadband in judetul Olt</t>
  </si>
  <si>
    <t>Obiectivul principal al proiectului este realizarea de investitii in infrastructura broadband in zonele albe NGA din judetul Olt, cu o larga raspandire a nodurilor de comunicatii si partea de transmisie a datelor (backbone si blackhaul), cat mai aproape de utilizatorul final si cu niveluri adecvate de simetrie si de interactivitate, pentru a garanta transmitere mai buna de informatii in ambele sensuri.</t>
  </si>
  <si>
    <t>Curtisoara; Spataru; Dobretu; Curtisoara; Horezu; Cioroiasu; Tonesti; Greci; Calinesti; Craciunei; Poiana; Sprincenata; Birsestii de Sus; Frunzaru; Ianca Noua; Margaritesti; Racovit;</t>
  </si>
  <si>
    <t>TOTAL OLT</t>
  </si>
  <si>
    <t>JUDEŢUL PRAHOVA</t>
  </si>
  <si>
    <t xml:space="preserve">Laborator de cercetare pentru tehnologii viitoare de comunicatii mobile 5G </t>
  </si>
  <si>
    <t>2K TELECOM SRL</t>
  </si>
  <si>
    <t>Prin proiect se urmareste realizarea primului centru de cercetare 5G din Romania pentru sprijinirea cercetarii in acest domeniu, in 14 luni de la semnarea contractului de finantare. Folosirea infrastructurii de telecomunicatii virtualizate in Cloud este abordarea inovativa a 2K Telecom si va fi motorul platformei de Laborator 5G.</t>
  </si>
  <si>
    <t>Ploiesti</t>
  </si>
  <si>
    <t xml:space="preserve">Investiții pentru dotarea laboratoarelor din cadrul departamentului de CD în domeniul comunicațiilor mobile ale viitorului din cadrul Ad Net Market Media </t>
  </si>
  <si>
    <t xml:space="preserve">AD NET MARKET MEDIA SRL </t>
  </si>
  <si>
    <t>Obiectivul general al proiectului constă în realizarea unei investiții pentru dotarea laboratoarelor de cercetare din cadrul departamentului de CD în domeniul comunicațiilor mobile ale viitorului, în dezvoltare în cadrul SC Ad Net Market Media. Achiziția de echipamente și instrumente de cercetare în domeniul tehnologiei informațiilor și telecomunicații specifice Internetului viitorului contribuie la îmbunătățirea infrastructurii de cercetare și inovare a firmei, cu repercusiuni imediate și evidente asupra creșterii capacității de cercetare și inovare și a sporirii competitivității și prezenței pe piața de profil și la valorificarea  potențialul tehnico-științific și a bazei materiale existente.</t>
  </si>
  <si>
    <t>Sistem automatizat pentru decontaminarea luciului de apă</t>
  </si>
  <si>
    <t>GEODRILLING  LABORATORY SRL Brazi</t>
  </si>
  <si>
    <t>Obiectivul general al proiectului este realizarea unui produs nou, pe baza rezultatelor unei cercetări in domeniul roboticii realizate de directorul de proiect in cadrul tezei de doctorat. Prin proiect se urmărește extinderea aplicării principiilor de comandă și control studiate în cadrul tezei pentru comanda unui echipament de tip ambarcaţiune care, prin dotarea sa, să permită intervenţia în zonele unde au existat scurgeri de hidrocarburi în apă, în vederea îndepărtării acestora. Acest proces, va implica strângerea şi separarea faţă de apă a hidrocarburilor scurse, realizându-se astfel, pe lângă limitarea extinderii scurgerilor si un proces de curăţare a apei şi ecologizare a zonei afectate, realizându-se astfel o protecţie a mediului.</t>
  </si>
  <si>
    <t>Brazi</t>
  </si>
  <si>
    <t>Sistem inteligent, modular de interconectare și asistenţă informațională destinat infrastructurilor regionale-mySafeCity</t>
  </si>
  <si>
    <t>SYSTEGRA ENGINEERING SRL</t>
  </si>
  <si>
    <t xml:space="preserve">Obiectivul general al proiectului îl reprezintă creșterea gradului de cercetare-dezvoltare si de know-how in întreprinderea nou-înființată inovatoare, SC SYSTEGRA ENGINEERING SRL, prin realizarea unei platforme integrate care înglobează module inovative, flexibile si interconectabile, destinată să gestioneze şi să sintetizeze fluxurile informaționale dintr-o comunitate în scopul informăriişi securizării membrilor acesteia. 
Soluția tehnică dezvoltată își propune:
- Realizarea unei infrastructuri configurabile si adaptabile fiecărei regiuni;
- Dezvoltarea de module independente, ajustabile („self awareness”) ce pot fi interconectate în orice configurație;
- Implementarea unei infrastructuri ce permite adoptarea noilor tehnologii ce vor apare în piață într-un mod facil/fluid;
- Automatizarea, într-o măsură cât mai avansată a extracțiilor de date considerate perimate, din sisteme existente/vechi, şi transformarea acestora într-oinformație activă, dinamică, care prelucrată printr-o platformă capabilă să ofere o mai bun înțelegere a conținutului conduc la previziuni socio-economice, fluidizări logistice, trenduri regionale.
- Creșterea semnificativă a gradului de integrare de noi informații in mediile sociale ale regiunii ce oferă astfel o nouă viziune de ansamblu asupra comunitățiice implementează această infrastructură. 
- Îmbunătățirea calitățiivieții inclusiv pentru diverse segmente din populație (persoane cu dizabilități, vârstnici, copii), marginalizate până la acestmoment, prin transpunerea într-un contact mai coerent cu restul societății şi prin o mai bună monitorizare a acestora.
- Stimularea interacțiunilor între instituții prin promovarea unor sinteze informaționale, în timp real cu agregări de date în segmente de timp preferate, cu posibilitatea alegerii modulelor software preferate şi considerate utile. 
</t>
  </si>
  <si>
    <t>LABORATOR SISTEME SPAŢIALE pentru MISIUNI ORBITALE</t>
  </si>
  <si>
    <t>INSTITUTUL NAŢIONAL DE CERCETARE-DEZVOLTARE AEROSPATIALĂ “ELIE CARAFOLI” – I.N.C.A.S. Bucureşti</t>
  </si>
  <si>
    <t>Obiectivul general al proiectului îl reprezintă creşterea capacităţii de cercetare a Institutului de Cercetare-Dezvoltare Aerospaţială „Elie Carafoli” - I.N.C.A.S. Bucureşti, în domeniul ştiinţelor aerospaţiale prin introducerea celor mai noi tehnologii cheie din domeniul roboticii spaţiale întru-un mediu  de cercetare de nouă generaţie, bazat pe „Harware – In – the – Loop” (HIL) concept  și conceptul „Human – Machine – Interface” (HMI) capabile să asigure condiţii de simulare necesare pentru cercetările în perspective anilor 2020 precum şi interfaţa de comunicare în proiectele colaborative internaţionale în care INCAS este implicat ( ex: vehiculul spaţial PRIDE-USV3 pentru lansatorul VEGA, “Demise Observation Capsule - DOC “ și “LV Mission and Stages Re-entry Trajectory Analysis“, ESA - FLPP – RIBRE – CON – 0016 “Vertical Take-Off Vertical Landing Test Bench”,“Small Innovative Launcher for Europe” – SMILE  pentru  EC Horizon 2020 Program Space).</t>
  </si>
  <si>
    <t>Maneciu, Sat Pamanteni</t>
  </si>
  <si>
    <t>Aditivi prin biotehnologii industriale in slujba comunitatii</t>
  </si>
  <si>
    <t>EURO ENVIROTECH BIOTECHNOLOGY SRL</t>
  </si>
  <si>
    <t xml:space="preserve">Obiectiv general:
Obiectivul general al proiectului este reprezentat de realizarea unui produs nou inovativ care contribuie la creșterea calității compoziției și valorificarea dejecțiilor din fermele de suine, precum și reducerea emisiilor de gaze din depozitele de dejecții, produs care va fi  obținut ca urmare a activității de cercetare-dezvoltare desfășurate în decursul a 24 luni de implementare a proiectului. Activitatea de cercetare aplicativă va fi demarată prin  valorificarea conceptelor elaborate în cadrul  tezei de doctorat cu titlul „Utilizarea zeoliţilor naturali în depoluarea diverselor fluxuri” concepută pentru utilizări în domeniul depoluării mediului.
</t>
  </si>
  <si>
    <t>PLATFORMA UNIFICATA INOVATIVA DE SECURITATE CIBERNETICA</t>
  </si>
  <si>
    <t>AEGO BUSINESS CONSULTING SRL</t>
  </si>
  <si>
    <t>PLATFORMA CONVERGENTA INOVATIVA DE DIFUZARE VIDEO</t>
  </si>
  <si>
    <t>INVOKERNET CONNECTION SRL</t>
  </si>
  <si>
    <t>SISTEM INTEGRAT DE MANAGEMENT AUTOMAT AL UTILITATILOR - SMART ADMIN</t>
  </si>
  <si>
    <t>FUTURE ENGINEERING SRL</t>
  </si>
  <si>
    <t>PLATFORMA INOVATIVA DE AGREGARE A CONEXIUNILOR RADIO CU FACILITATI DE OPTIMIZARE A TRAFICULUI</t>
  </si>
  <si>
    <t>BEBECOM SYSTEM SRL</t>
  </si>
  <si>
    <t>DEZVOLTARE APLICAȚIE DE SIMULARE AVANSATĂ A PIEȚELOR INTERNAȚIONALE DE CAPITAL CU UTILIZAREA INTELIGENȚEI ARTIFICIALE</t>
  </si>
  <si>
    <t>BOLD TECHNOLOGIES SRL</t>
  </si>
  <si>
    <t>„ASI IN INFORMATICA – DEZVOLTARE APLICATIE DE SECURITATE INFRASTUCTURA IT&amp;C (ASI)”</t>
  </si>
  <si>
    <t>TRANSCENDENCE SYSTEMS GROUP SRL</t>
  </si>
  <si>
    <t>Platforma inovativa de comunicatii IoT bazata pe tehnologia LoRa</t>
  </si>
  <si>
    <t>CLARITY SOLUTIONS SRL</t>
  </si>
  <si>
    <t>Obiectivul general al proiectului in reprezinta sustinerea inovarii si cresterea productivitatii societatii Clarity Solutions prin realizarea unei platforme inovative de comunicaþii IoT bazata pe tehnologia LoRaWAN. Proiectul propus spre finantare vizeaza realizarea  unei platforme inovative de comunicatii specifice pentru monitorizarea si protejarea oraselor inteligente, cu ajutorul unor matrici senzoriale si elemente de control la distanta, bazata pe reþele de internet de banda larga, Internet of Things (IoT), LoRa WAN.</t>
  </si>
  <si>
    <t>1/2.2.1_ap2/11.12.2019</t>
  </si>
  <si>
    <t>Platforma inovativa pentru difuzarea continutului video folosind mecanisme de machine learning</t>
  </si>
  <si>
    <t>Obiectivul general al proiectului il reprezinta sustinerea inovarii si cresterea productivitatii societatii Network Innovation Future prin realizarea unei platforme inovative pentru difuzarea continutului video folosind mecanisme de machine learning.</t>
  </si>
  <si>
    <t>2/2.2.1_ap2/11.12.2019</t>
  </si>
  <si>
    <t>Platforma Inovativa pentru Administrarea Inteligentq a resurselor bazata pe Inteligenta Artificiala</t>
  </si>
  <si>
    <t>ARS INDUSTRIAL SRL</t>
  </si>
  <si>
    <t>Obiectivul general al proiectul îl reprezinta susþinerea inovarii si cresterea productivitaþii companiei ARS INDUSTRIAL prin realizarea unui produs inovativ complex si a unor servicii inovative, bazate pe acest produs. Prin proiect se urmareste crearea unei platforme inovative deschise (OPEN DATA – OPEN PLATFORM) pentru managementul centralizat pe nivele multiple la nivel de administraþie publica sau privata (PAIR - AI – Platforma pentru Administrarea Inteligenta a resurselor bazata pe Inteligenþa Artificiala) ce are ca scop cresterea competitivitaþii economice a societatii.</t>
  </si>
  <si>
    <t>4/2.2.1_ap2/11.12.2019</t>
  </si>
  <si>
    <t>PLATFORMA INOVATIVA R.A.R.E.</t>
  </si>
  <si>
    <t>CYMBIOT SOLUTIONS SRL</t>
  </si>
  <si>
    <t>Obiectivul general al proiectul îl reprezinta susþinerea inovarii si cresterea productivitaþii societaþii Cymbiot Solutions S.R.L. prin realizarea unui produs inovativ complex si a unor servicii inovative, bazate pe acest produs. Se urmareste crearea unei platforme inovative (R.A.R.E – Resource Allocation and Reservation Enabler) integrate pentru identificarea si rezervarea resurselor disponibile prin si de la diverse surse cu ajutorul a patru componente digitale: Cloud Computing, IOT (INTERNET OF THINGS), AI (ARTIFICIAL INTELIGENCE), prelucare si procesare imagini video ce are ca scop cresterea competitivitaþii economice a societatii.</t>
  </si>
  <si>
    <t>6/2.2.1_ap2/13.12.2019</t>
  </si>
  <si>
    <t xml:space="preserve">Sistem automatizat pentru acoperire radio si cartografiere 3D folosind vehicule aeriene fara pilot </t>
  </si>
  <si>
    <t>Obiectivul general al proiectului il reprezinta sustinerea inovarii si cresterea productivitatii societatii Invite Systems prin realizarea unui sistem automatizat inovativ pentru acoperire radio si cartografiere 3D folosind vehicule aeriene fara pilot.</t>
  </si>
  <si>
    <t>10/2.2.1_ap2/23.12.2019</t>
  </si>
  <si>
    <t>MY IDENTITY  - PLATFORMA INOVATIVA DESTINATA IDENTIFICARII SI AUTENTIFICARII PERSOANELOR</t>
  </si>
  <si>
    <t>ID SOLUTIONS TECH SRL</t>
  </si>
  <si>
    <t>Obiectivul general al proiectului MY IDENTITY - PLATFORMA INOVATIVA DESTINATA IDENTIFICARII SI AUTENTIFICARII PERSOANELOR il reprezinta sustinerea inovarii si cresterea productivitatii societatii ID SOLUTIONS TECH prin realizarea unei platforme inovative destinata identificarii si autentificarii persoanelor in vederea definirii unei identitati electronice unice care sa poate fi folosita pentru accesul la orice sistem informatic.</t>
  </si>
  <si>
    <t>Aricestii Rahtivani</t>
  </si>
  <si>
    <t>11/2.2.1_ap2/24.12.2019</t>
  </si>
  <si>
    <t>Platforma inovativa 'Software-as-a-Service' aplicatii smartphone inovative pentru industria de transport</t>
  </si>
  <si>
    <t>ATLAS APPS SRL</t>
  </si>
  <si>
    <t>Obiectivul general al proiectului este cresterea competitivitatii si a productivitatii societatii pe piata TIC prin trecerea de la outsourcing la dezvoltarea bazata pe inovare, dezvoltand in cadrul firmei SC ATLAS APPS SRL o platforma inovativa "Software-as-a-Service" aplicatii smartphone pentru industria de transport, avand la baza cooperarea intre SC ATLAS APPS SRL si SC EVEREST ROPACK SRL membre in clusterul ICONIC din domeniul TIC si cooperarea intre societatea SC ATLAS APPS SRL si clusterul ICONIC din domeniul TIC, pentru asigurarea unui acces rapid si facil la implementarea rezultatelor cercetarii/dezvoltarii în scopul obþinerii de produse inovatoare.</t>
  </si>
  <si>
    <t>Azuga</t>
  </si>
  <si>
    <t>13/2.2.1_ap2/23.01.2020</t>
  </si>
  <si>
    <t>Sustinerea inovarii si cresterea productivitatii SC TrustChain SRL prin realizarea unei platforme unificate inovative de comunicare si control al echipamentelor integrate in casele inteligente</t>
  </si>
  <si>
    <t>TRUSTCHAIN SRL</t>
  </si>
  <si>
    <t>Obiectivul general al proiectului îl reprezinta susþinerea inovarii si cresterea productivitatii SC TrustChain SRL prin realizarea unei platforme unificate inovative de comunicare si control al echipamentelor integrate în casele inteligente. Platforma dezvoltata va agrega protocoalele de comunicare ale echipamentelor de tip „smart home” disponibile pe piata de profil si va asigura controlul si comanda acestora pe baza unui instrument inovativ de inteligenta artificiala.</t>
  </si>
  <si>
    <t>14/2.2.1_ap2/27.01.2020</t>
  </si>
  <si>
    <t>Platforma inovativa Autonomus Driving</t>
  </si>
  <si>
    <t>Obiectivul general al proiectului il reprezinta sustinerea inovarii si cresterea productivitatii societatii Invoker Trans IT prin realizarea unei platforme inovative care va gestiona un vehicul autonom ce va fi partajat pe sosea intr-un mediu controlat, destinat transportului public.</t>
  </si>
  <si>
    <t>Blejoi</t>
  </si>
  <si>
    <t>15/2.2.1_ap2/18.03.2020</t>
  </si>
  <si>
    <t>Platforma inovativa de cloud cu sisteme de provizionare si migrare automatizata a aplicatiilor</t>
  </si>
  <si>
    <t>BUSINESS SERVICE CONSULT INTERNATIONAL  SRL</t>
  </si>
  <si>
    <t>Obiectivul general al proiectului este reprezentat de cresterea competitivitaþii economice a SC Business Service Consult International SRL si susþinerea inovarii în cadrul companiei, prin realizarea unei produs inovativ si a unor servicii inovative, bazate pe o infrastructura de cloud, cu caracteristici unice in Romania, cu aplicabilitate în cadrul clusterului Internet of Things, cât si în restul economiei.</t>
  </si>
  <si>
    <t>17/2.2.1_ap2/19.03.2020</t>
  </si>
  <si>
    <t xml:space="preserve">V.A.M.M.P.  Platforma inovativa integrata pentru identificarea si clasificarea persoanelor </t>
  </si>
  <si>
    <t>EUROMEDIA GROUP SA</t>
  </si>
  <si>
    <t>Obiectivul general al proiectul îl reprezinta susþinerea inovarii si cresterea productivitaþii EUROMEDIA GROUP S.A. prin realizarea unui
produs inovativ complex si a unor servicii inovative, bazate pe acest produs. Se urmareste crearea unei platforme inovative (V.A.M.M.P. –
Video Analytics Media Message Programmer) integrate pentru identificarea si clasificarea persoanelor si estimarea intenþiei de cumparare cu ajutorul a patru componente digitale: Prelucrarea imaginilor si fluxurilor video, procesare in cloud (Cloud computing), IOT (INTERNET OF THINGS) si AI (ARTIFICIAL INTELLIGENCE).</t>
  </si>
  <si>
    <t>Campina</t>
  </si>
  <si>
    <t>19/2.2.1_ap2/25.03.2020</t>
  </si>
  <si>
    <t>TERMENE AI 360 - platforma inovativa pentru analiza automata a datelor si informatiilor pentru afaceri</t>
  </si>
  <si>
    <t>TERMENE JUST SRL</t>
  </si>
  <si>
    <t>Obiectivul general al proiectului il constituie diversificarea serviciilor si cresterea productivitatii companiei Termene Just srl prin trecerea de la metode traditionale de analiza a datelor si informatiilor pentru afaceri (in engleza „business inteligence”) la metodele moderne folosite in stiinta datelor (DS - Data Science) pe baza dezvoltarii unei platforme pentru stiinta datelor, inteligenta artificiala (AI - Artificial Intelligence) si invatare automata (ML – Machine Learning).</t>
  </si>
  <si>
    <t>21/2.2.1_ap2/31.03.2020</t>
  </si>
  <si>
    <t>Platforma inovativa integrata pentru furnizarea de servicii POS</t>
  </si>
  <si>
    <t>ACQUIS CONSULTING SRL</t>
  </si>
  <si>
    <t>Obiectivul general al proiectul îl reprezinta susþinerea inovarii si cresterea productivitaþii societaþii Acquis Consulting prin realizarea unui produs inovativ complex si a unor servicii inovative, bazate pe acest produs. Se urmareste crearea unei platforme inovative (C.I.P.P.O.S.– Componenta Inteligenta Pentru Point Of Sale) integrate pentru furnizarea de servicii POS (inclusiv tranzactii financiare bancare si casa de marcat), procesare in cloud (Cloud computing), AI (ARTIFICIAL INTELIGENCE) si Aplicaþii diverse pentru piata de retail.</t>
  </si>
  <si>
    <t>24/2.2.1_ap2/01.04.2020</t>
  </si>
  <si>
    <t>PLATFORMA SOFTWARE INOVATIVA MEDOSCOPE SMART</t>
  </si>
  <si>
    <t>Obiectivul general al proiectului Platforma inovativa medicala Medoscope Smart il reprezinta sustinerea inovarii si cresterea productivitatii societatii Enjoy Smart Solutions SRL prin realizarea unei platforme inovative destinata imbunatatirii experientei pacientilor ce intra in contact cu sistemul medical, atat privat, cat si public, precum si cresterii eficientei spitalelor sau clinicilor medicale</t>
  </si>
  <si>
    <t>28/2.2.1_ap2/06.04.2020</t>
  </si>
  <si>
    <t>Platforma inovativa LocationChest</t>
  </si>
  <si>
    <t>BINBOX GLOBAL SERVICES SRL</t>
  </si>
  <si>
    <t>Obiectivul general al proiectul îl reprezintă susţinerea inovării şi creşterea productivităţii societăţii BinBox Global Services S.R.L. prin realizarea unei platforme inovative de tip BigData pentru colectarea informatiilor despre localizarea dispozitivelor mobile folosite de catre clientii operatorilor de telefonie mobila, agregarea si procesarea acestora  pentru implementarea conceptului de servicii bazate pe locatie (location based services).</t>
  </si>
  <si>
    <t>37/2.2.1_ap2/04.06.2020</t>
  </si>
  <si>
    <t>Platforma inovativa Meteorite Cloudspace</t>
  </si>
  <si>
    <t>RS NEXT TECHNOLOGIES SRL</t>
  </si>
  <si>
    <t>Obiectivul general al proiectului Meteorite Cloudspace il reprezinta sustinerea inovarii si cresterea productivitatii societatii RS NEXT TECHNOLOGIES SRL prin realizarea unei platforme inovative de tip cloud pentru rularea oricarei aplicatii intr-un spatiu virtual, accesibil printr-un browser web de pe orice tip de device – de la telefoane mobile si tablete, la laptopuri lowcost, chiar si de tip chromebook.</t>
  </si>
  <si>
    <t>40/2.2.1_ap2/11.06.2020</t>
  </si>
  <si>
    <t>Tehnologii inovative pentru depuneri fizice in vid bazate pe straturi subtiri, multifunctionale, nanostructurate destinate pieselor de mari dimensiuni - LargCoat</t>
  </si>
  <si>
    <t>MGM STAR CONSTRUCT SRL</t>
  </si>
  <si>
    <t>Obiectivul general al proiectului il reprezinta sustinerea investitiei private in CDI prin introducerea inovarii de tehnologii si servicii in activitatea proprie a MGM STAR CONSTRUCT SRL prin realizarea, bazata pe cercetare in colaborare cu doua colective de cercetare de prestigiu din domeniu, a unor tehnologii inovative pentru depuneri fizice in vid bazate pe straturi subtiri, multifunctionale, nanostructurate, destinate pieselor de mari dimensiuni si dezvoltarea serviciilor oferite pe aceasta baza.</t>
  </si>
  <si>
    <t>262/18.06.2020</t>
  </si>
  <si>
    <t>Dezvoltarea unei platforme informatice inovative pentru automatizarea proceselor de creștere a plantelor în mediu controlat și monitorizarea acestora prin intermediul serviciilor cloud–GreenHouse IoT</t>
  </si>
  <si>
    <t>MIXT ENERGY SRL</t>
  </si>
  <si>
    <t>Obiectivul general al proiectului îl reprezinta susþinerea inovarii si cresterea productivitaþii S.C. Mixt Energy S.R.L. prin realizarea unei platforme informatice inovative pentru automatizarea proceselor de crestere a plantelor în mediu controlat si monitorizarea acestora prin intermediul serviciilor cloud–GreenHouse IoT.</t>
  </si>
  <si>
    <t>51/2.2.1_ap2/30.06.2020</t>
  </si>
  <si>
    <t>SMARTSENSE - CADRU TEHNOLOGIC PENTRU CERCETAREA ȘI PROMOVAREA SUSTENABILA A ZONELOR TURISTICE FOLOSIND TEHNICI INOVATIVE DE VIZUALIZARE COMPUTERIZATA SI RECUNOAȘTERE AUDIO-VIZUALA</t>
  </si>
  <si>
    <t>Obiectivul general al proiectului consta in contributia la cresterea gradului de utilizare, a calitatii si a nivelului de acces ale intreprinderilor mici si mijlocii la tehnologia informatiei si comunicatiilor, prin realizarea, in decurs de 35 de luni, in parteneriat cu SC BEIA CONSULT INTERNATIONAL SRL, in cadrul unei structuri de tip cluster TIC, a cadrului tehnologic SMARTSENSE, acesta fiind un set de aplicatii inovative ce foloseste tehnici inovative de vizualizare computerizata si recunoastere audio-vizuala pentru promovarea sustenamila si cercetare in zonele turistice.</t>
  </si>
  <si>
    <t>Slanic; Galati</t>
  </si>
  <si>
    <t>53/2.2.1_ap2/06.07.2020</t>
  </si>
  <si>
    <t>Dezvoltarea platformei informatice SysCore multilayer si multitenant, de integrare a aplicatiilor IoT si M2M si implementarea rezultatelor in industrii conexe</t>
  </si>
  <si>
    <t>Dezvoltarea platformei informatice SysCore, care sa permita integrarea oricaror aplicatii IoT prin colectarea, analiza si raportarea datelor preluate din diverse domenii: agricultura, Smart City, corpuri de apa, asigurand integritatea si securitatea acestora prin tehnologii de tip Blockchain.</t>
  </si>
  <si>
    <t>56/2.2.1_ap2/10.07.2020</t>
  </si>
  <si>
    <t>Banca Virtuala Simulata</t>
  </si>
  <si>
    <t>BOLD TEHNOLOGIES SRL</t>
  </si>
  <si>
    <t xml:space="preserve">Obiectivul general il reprezinta realizarea unei platforma de lucru virtuala pentru angajatii din industria financiara care va permite colaborarea angajatilor in timp real pentru tot ceea ce inseamna dezvoltarea proiectelor de risc si conformitate si care va folosi algoritmi avansati de deep learning ce vor invata din continutul noilor reglementari de risc si conformitate si vor face recomandari in timp real angajatilor, in functie de nevoile lor specifice. </t>
  </si>
  <si>
    <t>58/2.2.1_ap2/29.07.2020</t>
  </si>
  <si>
    <t>Platforma inovativa bazata pe Inteligenta Artificiala in Inginerie si Industria Constructiilor</t>
  </si>
  <si>
    <t>Obiectivul general al proiectul îl reprezinta susþinerea inovarii si cresterea productivitaþii societaþii Cloudsys Telecom SRL prin realizarea unui sistem inovativ complex si a unor servicii inovative, dezvoltate pe baza acestuia. Se doreste realizarea unui sistem bazat pe servicii oferite prin intermediul Inteligentei Artificiale si Machine Learning in domeniul constructiilor si ingineriei.</t>
  </si>
  <si>
    <t>64/2.2.1_ap2/04.08.2020</t>
  </si>
  <si>
    <t>SDNoT – sistem inovativ de securitate pentru ecosistemul IoT</t>
  </si>
  <si>
    <t>ROFIND SOLUTIONS  SRL</t>
  </si>
  <si>
    <t>Obiectivul general al proiectului SDNoT este sa extinda designurile actuale ale Reelei IoT cu o arhitectura a reelelor si un mediu de dezvoltare nou propuse, care au drept scop izolarea si îmbunatairea securitatii cibernetice ale IoT.</t>
  </si>
  <si>
    <t>Valea Doftanei, sat Traisteni</t>
  </si>
  <si>
    <t>72/2.2.1_ap2/20.08.2020</t>
  </si>
  <si>
    <t>Sistem INOvativ de valorificare a materiei prime VEGetale</t>
  </si>
  <si>
    <t>CROMATEC PLUS SRL</t>
  </si>
  <si>
    <t>Obiectivul general al proiectului este diversificarea activitatii Cromatec Plus SRL prin cercetarea si dezvoltarea unui proces inovativ de implementare a unei tehnologii de extractie cu fluide supercritice pentru obtinerea de produsi bioactivi din materii vegetale.</t>
  </si>
  <si>
    <t>326/30.10.2020</t>
  </si>
  <si>
    <t>Intarirea capacitatii de cercetare ecosistemică și biodiversitate a Universitatii Bucuresti prin e-știință și tehnologie -Lifewatch Romania</t>
  </si>
  <si>
    <t>UNIVERSITATEA DIN BUCURESTI</t>
  </si>
  <si>
    <t>Obiectivul general este: Dezvoltarea si modernizarea unor componente ale infrastructurii ca suport pentru activitatea de cercetare ecosistemică şi biodiversitate si pentru formarea resursei umane in cadrul Universitatii din Bucuresti in domenii conexe</t>
  </si>
  <si>
    <t>Sinaia; Braila; Tulcea; Orsova;</t>
  </si>
  <si>
    <t>327/06.11.2020</t>
  </si>
  <si>
    <t>TOTAL PRAHOVA</t>
  </si>
  <si>
    <t>JUDEŢUL SALAJ</t>
  </si>
  <si>
    <t>Dezvoltarea infrastructurii de comunicatii in banda larga de mare viteza in judetul Salaj</t>
  </si>
  <si>
    <t>Obiectivul principal al proiectului este dezvoltarea infrastructurii de comunicatii in banda larga de mare viteza in localitatile albe din punct de vedere al conexiunii NGA din judetul Salaj, cu o larga raspandire a nodurilor de comunicatii si partea de transmisie a datelor (backbone si blackhaul), cat mai aproape de utilizatorul final si cu niveluri adecvate de simetrie si de interactivitate, pentru a garanta transmitere mai buna de informatii in ambele sensuri.</t>
  </si>
  <si>
    <t>Almasu; Plopis; Mesesenii de Sus; Napradea; Tusa; Dragu; Iaz; Cuzaplac; Petrindu; Bogdana; Fildu de Sus; Fildu de Mijloc; Voivodeni; Tamasa; Tranis; Tetisu; Jebucu; Mesteacanu; Fildu de Jos; Rastolt; Adalin;  Galaseni;  Taudu;  Sfaras; Cutis;</t>
  </si>
  <si>
    <t>TOTAL SALAJ</t>
  </si>
  <si>
    <t>JUDEŢUL SIBIU</t>
  </si>
  <si>
    <t>Crearea de laboratoare privind cercetarea datelor de mari dimensiuni in vederea dezvoltarii unor produse inovative si a unor aplicatii in domeniul internetul viitorului</t>
  </si>
  <si>
    <t>ANAGRAMA SRL</t>
  </si>
  <si>
    <t>Obiectivul general îl constituie realizarea unor produse inovative complexe de tip Oraș Inteligent, bazate pe cele patru concepte rezultate ca efort al activității de cercetare si inovare, care vor sprijini creșterea capacității de cercetare-dezvoltare și inovare a firmei, în scopul creșterii nivelului de inovare și a competitivității pe piață a firmei, precum și oferirea de noi locuri de muncă pentru activitățile de CD din cadrul întreprinderii.</t>
  </si>
  <si>
    <t>Sibiu</t>
  </si>
  <si>
    <t>Cercetare de noua generatie prin asistenta computerizata in managementul patologiilor cardiovasculare</t>
  </si>
  <si>
    <t>UNIVERSITATEA LUCIAN BLAGA DIN SIBIU</t>
  </si>
  <si>
    <t>Proiectul NextCARDIO crează un institut international de cercetare si o initiativa de excelenta in cadrul Universitatii Lucian Blaga din Sibiu (ULBS). Domeniul caruia se adreseaza este cel al sanatatii, cu precadere prin asocierea noilor tehnologii endovasculare la metodele de asistenta computerizata si simulare 3D in managementul patologiilor cardiovasculare (MPC</t>
  </si>
  <si>
    <t>Dezvoltarea sistemelor socio-fizico-cibernetice pe baza Internetului Lucrurilor în fabrica viitorului</t>
  </si>
  <si>
    <t>Un prim obiectiv major al proiectului DiFiCIL este formarea unei echipe sustenabile cu expertiză în analiza, proiectarea și implementarea sistemelor socio-fizico-cibernetice (SSFC) complexe la nivel internaţional pentru participarea cu succes în cadrul proiectelor europene de cercetare, cum ar fi Orizont 2020, INTERREG IVC Al doilea obiectiv major este cercetarea fundamentală și aplicativă în domeniul tehnologiilor emergente de care depinde asimilarea Internetului Viitorului Al treilea obiectiv major al proiectului DiFiCIL este realizarea unei infrastructuri tehnologice pentru cercetarea din domeniul sistemelor socio-fizico-cibernetice în cadrul ULBS cu prototipuri și sisteme experimentare. Infrastructura va permite validarea, demonstrarea și prezentarea conceptelor cercetării fundamentale și aplicative atât pentru mediul academic cât și pentru cel industrial.</t>
  </si>
  <si>
    <t>BIOFLUIDE ECOLOGICE CU UTILIZARI INDUSTRIALE</t>
  </si>
  <si>
    <t>SOLVAGROMED SRL</t>
  </si>
  <si>
    <t xml:space="preserve">Obiectivul general al proiectului este reprezentat  de  dezvoltarea unei tehnologii inovative de producere  a unor bio-fluide industriale  de către compania S.C. Solvagromed S.R..L. prin valorificarea deseurilor de materii grase provenite din reteaua de fast-food-uri si restaurante si prin utilizarea unor materii prime produse din biomasa ( bio-etanol si acid lactic).  </t>
  </si>
  <si>
    <t>Medias</t>
  </si>
  <si>
    <t>CRESTEREA COMPETITIVITATII IN BIOECONOMIE PRIN OBTINEREA UNOR BIOPRODUSE INOVATIVE CU VALOARE ADAUGATA MARE, REZULTATE DIN FLUXURILE LATERALE ALE INDUSTRIEI AGRO-ALIMENTARE</t>
  </si>
  <si>
    <t xml:space="preserve">SALMED FARMA SRL </t>
  </si>
  <si>
    <t xml:space="preserve">Proiectul propus are ca obiectiv principal extragerea si purificarea de compusi biologic activi, din materiale rezultate din fluxurile laterale ale industriei agro-alimentare si bio-farmaceutice si se incadreaza in strategia UE ,,privind o bioeconomie pentru Europa” in directia privind (bio)conversia fluxurilor de subproduse cu valoare adaugata mare si utilizarea eficienta si durabila a bioresurselor.
Se vor elabora si implementa biotehnologii de extractie 
• de alcaloizi- de tip cinconina, din subprodusele rezultate dupa extragerea chininei , din coaja arborelui de chinina. 
• de resveratrol din tescovina strugurilor rosii. 
• de ulei din samburi de struguri, rezultati de la tescuirea strugurilor 
</t>
  </si>
  <si>
    <t>Recuperare termica pentru eficienta energetica in  industrie</t>
  </si>
  <si>
    <t>Q POWER HEAT SYSTEMS SRL</t>
  </si>
  <si>
    <t>Prin prezentul proiect Q Power Heat Systems doreste sa realizeze doua recuperatoare de caldura (unul de tip gaz-aer si unul de tip gaz-lichid) cu tuburi termice pentru aplicatii industriale (cuptoare, uscatoare, cazane, turbine si compresoare) cu temperaturi ale gazelor evacuate medii si joase: 80 °– 300 °C. Recuperatoarele cu tuburi termice sunt instalatii ce faciliteaza transferul de caldura dintr-o zona in alta si sunt folosite ca si parti componente a unor utilaje industriale in scopul eficientizarii consumului de energie</t>
  </si>
  <si>
    <t>SM@RT CITY P@RKING – SISTEM INTELIGENT PENTRU MANAGEMENTUL PARCARILOR URBANE</t>
  </si>
  <si>
    <t>INDUSTRIAL SOFTWARE SRL</t>
  </si>
  <si>
    <t>Smart Bill Intelligence – inovare in gestiunea economico-financiara prin algoritmi de inteligenta artificiala</t>
  </si>
  <si>
    <t>INTELLIGENT IT SRL</t>
  </si>
  <si>
    <t>Dezvoltarea departamentului de cercertare a societăţii COMPA SA şi obţinerea unor rezultate inovatoare în domeniul industriei auto</t>
  </si>
  <si>
    <t>COMPA SA</t>
  </si>
  <si>
    <t>Obiectivul general al proiectului este reprezentat de cresterea nivelului de inovare si a competitivitaþii pe piaţă a întreprinderii COMPA SA prin realizarea unor investiţii iniţiale de modernizare si dezvoltare tehnologica a departamentului de CD, în concordanţa cu strategia de specializare inteligenta a Regiunii Centru pentru perioada 2014-2020.</t>
  </si>
  <si>
    <t>Realizarea infrastructurii de broadband Ă®n zonele albe NGA din judeČ›ul Sibiu</t>
  </si>
  <si>
    <t>Obiectivul principal al proiectului este dezvoltarea infrastructurii de internet in banda larga, in zonele albe NGA din judetul Sibiu, cu o larga raspândire a nodurilor de comunicaþii si partea de transmisie a datelor (backbone si blackhaul), cât mai aproape de utilizatorul final si cu niveluri adecvate de simetrie si de interactivitate, pentru a garanta transmitere mai buna de informaþii în ambele sensuri.</t>
  </si>
  <si>
    <t>Altina; sat Benesti; Chirpar; sat Vard; sat Sasau; Hoghilag; sat Valchid; sat Prod; Iacobeni; sat Noistat; sat Stejarisu; Laslea; sat Malancrav; sat Nou Sasesc; sat Roandola; Ludos; sat Gusu; Marpod; sat Ilimbav; Nocrich; sat Hosman; Pauca; sat Bogatu Roman; sat Presaca; sat Brosteni; Seica Mare; sat Buia; sat Boarta;</t>
  </si>
  <si>
    <t>Crearea unui produs software inovativ de tip Saas (software as a service) prin colaborarea între întreprinderi centrate pe domeniul TIC și clusterele din domeniu, pentru asigurarea unui acces rapid și facil la implementarea rezultatelor cercetării/dezvoltării</t>
  </si>
  <si>
    <t>N &amp; C DIGITAL SOLUTIONS SRL</t>
  </si>
  <si>
    <t>Obiectivul general al proiectului este crearea unei aplicaþii inteligente, inovativa, bazata pe machine learning care sa faciliteze formarea clusterelor de producatori si sa interconecteze tot lanþul de producþie, servicii si transport printr-un proces inovativ dezvoltat prin colaborarea a celor doua întreprinderi centrate pe domeniul TIC, urmarind astfel, trecerea de la outsorcing la dezvoltare bazata pe inovare.</t>
  </si>
  <si>
    <t>78/2.2.1_ap2/10.09.2020</t>
  </si>
  <si>
    <t>MANAGEMENTUL DIGITALIZARII SISTEMELOR DE FABRICATIE, SI NU NUMAI, BAZAT PE PARADIGMA IOT SAU MANAGEMENT DIGITAL - AUTOMATIZARE 100%</t>
  </si>
  <si>
    <t>GITS SERV SRL</t>
  </si>
  <si>
    <t>Obiectivul general este TRECEREA DE LA OUTSOURCING LA DEZVOLTAREA BAZATA PE INOVARE PRIN IMPLEMENTAREA UNUI SISTEM DE MANAGEMENT DIGITALIZAT</t>
  </si>
  <si>
    <t>81/2.2.1_ap2/13.10.2020</t>
  </si>
  <si>
    <t>TOTAL SIBIU</t>
  </si>
  <si>
    <t>JUDEŢUL SUCEAVA</t>
  </si>
  <si>
    <t>Valorificarea superioară a crengilor de răşinoase în vederea obţinerii cepurilor de corecţie destinate înlocuirii nodurilor negre căzătoare din cherestea</t>
  </si>
  <si>
    <t xml:space="preserve">ASTDUBEL SRL </t>
  </si>
  <si>
    <t xml:space="preserve">Obiectivul principal al proiectului îl constituie   materializarea cercetării aplicative   din Universitatea Ştefan cel Mare din  Suceava prin dezvoltarea  şi implementarea unei  tehnologii  şi a unor echipamente avansate,  de mare productivitate,  destinate    obţinerii cepurilor de corecţie  din crengi de răşinoase, cepurile   de corecţie fiind folosite la rândul lor  pentru înlocuirea nodurilor negre căzătoare din cherestea. In cadrul obiectivului  principal   este asumată proiectarea şi realizarea     echipamentelor  specifice liniei tehnologice  precum şi începerea producţiei de masă   a mai multor tipodimensiuni de cepuri de corecţie destinate pieţii interne  şi pieţii externe.   </t>
  </si>
  <si>
    <t>Salcea</t>
  </si>
  <si>
    <t>ANALIZA INTERRELAŢIEI DINTRE MICROBIOTA INTESTINALĂ ŞI GAZDĂ CU APLICAŢII ÎN PREVENŢIA ŞI CONTROUL DIABETULUI DE TIP 2</t>
  </si>
  <si>
    <t>Universitatea "Stefan cel Mare" din Suceava</t>
  </si>
  <si>
    <t xml:space="preserve">1. Determinarea profilului microbiotei pacientilor cu diabet tip 2 folosind tehnicile moderne si inovatoare de metagenomică cantitativă.
2. Testarea de microorganisme probiotice specifice în prevenirea și controlul diabetului de tip 2, folosind studii clinice dublu-orb, randomizate, controlate cu placebo.4. Elaborarea protocolului și a unui prototip de produs probiotic (alimetar sau capsule) care va fi utilizat în prevenirea și controlul diabetului de tip 2.
5. Dezvoltarea şi elaborarea unui protocolul clinic pentru transplant de microbiotă intestinală (FMT) în gestionarea / controlul diabetului de tip 2.
3. Investigarea mecanismelor fiziologice, metabolice, celulare și moleculare prin care probioticele acționează pentru a preveni și ameliora diabetul de tip 2.
</t>
  </si>
  <si>
    <t>Suceava</t>
  </si>
  <si>
    <t>Centrul pentru transferul de cunoţtinţe către întreprinderi din domeniul ICT - CENTRIC</t>
  </si>
  <si>
    <t>Obiectivul general al proiectului consta în realizarea unui centru de transfer de cunostinþe între Universitatea Ştefan cel Mare din Suceava si companii activând în domeniul tehnologiilor informaþionale si de comunicaţii (TIC) în Regiunea Nord - Est a României, cu prioritate acordata companiilor din judelele Suceava, Botoşani si Neamţ.</t>
  </si>
  <si>
    <t>TOTAL SUCEAVA</t>
  </si>
  <si>
    <t>JUDEŢUL TELEORMAN</t>
  </si>
  <si>
    <t>DOCIGNITER – AGREGATOR INOVATIV DE DOCUMENTE INTELIGENTE</t>
  </si>
  <si>
    <t>T2 SRL</t>
  </si>
  <si>
    <t>Rosiori de Vede</t>
  </si>
  <si>
    <t>TOTAL TELEORMAN</t>
  </si>
  <si>
    <t>JUDEŢUL TIMIS</t>
  </si>
  <si>
    <t>Oncoimunoterapie cu celule natural killer purtatoare de receptori himerici de antigen</t>
  </si>
  <si>
    <t>SPITALUL CLINIC JUDETEAN DE URGENTA „PIUS BRANZEU” TIMISOARA</t>
  </si>
  <si>
    <t>Obiectivul principal al acestei propuneri de proiect este de a urma o abordare unica si de a dezvolta noi CARs care sunt potrivite în mod special pentru terapiile pe baza de celule NK, care reprezinta terapia personalizata anti-tumorala de ultimă ora. Ne asteptam ca acest proiect sa produca cereri de brevet internationale, care se vor traduce in cele din urma in comercializarea acestei tehnologii in Romania si in strainatate. Cunostintele obtinute in urma cercetarilor fundamentale in acest domeniu vor servi ulterior la stabilirea procedurile de lucru, reproductibile care vor ghida productia la nivel de GMP de celule pentru uz clinic pentru studii clinice suplimentare.</t>
  </si>
  <si>
    <t>Timisoara</t>
  </si>
  <si>
    <t>Utilizarea modelelor nutrigenomice pentru personalizarea tratamentelor dietetice in obezitate</t>
  </si>
  <si>
    <t xml:space="preserve">UNIVERSITATEA DE MEDICINĂ ȘI FARMACIE 
“VICTOR BABEȘ”  TIMIȘOARA
</t>
  </si>
  <si>
    <t>Proiectul NutriGen va crea un nucleu de competenţă ştiinţifică şi tehnologică de înalt nivel, in domeniul nutrigenomicii, la standarde europene și internationale, în Romania si in Universitatea  de Medicina si Farmacie Victor Babes Timisoara (UMFVBT), prin atragerea unui specialist din străinătate, cu competenţă recunoscută la nivel mondial.</t>
  </si>
  <si>
    <t>Strategii inovative pentru preventia, diagnosticul si terapia afectiunilor respiratorii induse de polenul de ambrosia</t>
  </si>
  <si>
    <t>Obiectivul principal al proiectului INSPIRED este dezvoltarea unui nou kit de diagnostic bazat pe utilizarea alergenelor recombinate, specific pentru pacienții alergici la ambrozia, care va orienta mai bine terapia bolii, realizat cu sprijinul unei echipe internaționale, prin atragerea de specialiști din străinătate cu competență recunoscută, crescând astfel participarea României în domeniile de cercetare la standarde europene și crearea unui nucleu de competenţă ştiinţifică de înalt nivel în aplicarea tehnologiilor avansate bazate pe alergene recombinate, în cadrul Centrului de cercetare OncoGen – noua infrastructură a Spitalului Clinic Județean de Urgență ”Pius Brânzeu” Timișoara, finanțat din fonduri structurale acordate prin POS CCE 2007-2013 România1.</t>
  </si>
  <si>
    <t>Inovare in integrarea tehnologiei de Realitate Augmentata</t>
  </si>
  <si>
    <t>MO'REAL UNIVERSE SRL</t>
  </si>
  <si>
    <t xml:space="preserve">Obiectivul proiectului il constituie inovarea modului in care este utilizata si integrata tehnologia de Realitate Augmentata.  Ea va adauga plus valoare prin furnizarea unor informatii care il conving pe client sa cumpere, atunci cand instrumentele clasice, de marketing,  nu sunt suficiente.
De asemenea se urmareste si inovarea modului de crestere a gradului de adoptie al tehnologiei de Realitate Augmentata. Solutia propusa de noi presupune vizualizarea tuturor campaniior de promovare prin Realitatea Augmentata (AR) din “jurul” consumatorului, cu ajutorul unei singure aplicatii de mobile, gazduite pe o singura platforma.
</t>
  </si>
  <si>
    <t>Dezvoltarea si introducerea in producţie a produsului eco-bordei</t>
  </si>
  <si>
    <t>ECO LIVING PROJECT SRL</t>
  </si>
  <si>
    <t xml:space="preserve">Obiectivul principal al proiectului este:
1. Punerea pe piata in doi ani de zile a unor case eficiente energetic (consum total specific maxim 90 kWh/mp/an) la un pret cu minimum 30% mai ieftin decat alternativele din piata.
Obiective secundare:
1. Scaderea cu minimum 50% a emisiilor de CO2 generate in urma proceselor de constructie a unei case de o anumita suprafata prin reducerea semnificativa a aportului de ciment folosit si a energiei consumate pentru intretinerea (incalzire si racire) a locuintei.
2. Cresterea semnificativa a suprafetelor acoperite cu covor vegetal din zonele de locuinte.
3. Imbunatatirea conditiilor de trai a persoanelor cu posibilitati financiare mai reduse, prin posibilitatea de a achizitiona locuinte moderne, considerabil mai ieftine decat oferta de pe piata, eficiente energetic, a caror costuri de finantare pot fi acoperite in mare parte prin economia de energie realizata comparativ cu case de aceeasi valoare si suprafata.
</t>
  </si>
  <si>
    <t>Peciu Nou</t>
  </si>
  <si>
    <t>Dezvoltarea si introducerea in productie a tehnologiei de stocare a energiei sub forma de aer comprimat</t>
  </si>
  <si>
    <t>SMART RENEWABLES SRL</t>
  </si>
  <si>
    <t>Obiectivele principale ale proiectului sunt:
a. Fabricarea in premiera in anul doi de proiect a unei instalatii automatizate de producere a aerului comprimat care foloseste surse regenerabile de energie;
b. Demonstrarea tehnologiei de crestere a eficientei generatoarelor fotovoltaice prin aplicarea acesteia intr-un produs industrial. (10% mai multa energie solara pentru aceeasi putere instalata)
Obiective secundare:
a. Eliminarea completa a emisiilor de CO2 si a celorlalte gaze cu efect de sera generate de productia aerului comprimat in companiile clientilor;
b. Cresterea eficientei energetice a marilor consumatori industriali de energie (producerea a cu 25% mai mult aer comprimat pentru aceeasi cantitate de curent electric)</t>
  </si>
  <si>
    <t>BAZE DE DATE DISTRIBUITE, VORTIC – SOFT PENTRU DESIGN PROTOTIPURI</t>
  </si>
  <si>
    <t>INFINITY DEV CENTER</t>
  </si>
  <si>
    <t>Obiectivul general al Proiectului consta in implementarea industriala - ȋn scopul
comercializarii - a unei solutii tehnice inovatoare care sa permita un grad sporit de resorbtie a
deseurilor de plastic din ambient, prin crearea posibilitatii de implicare industriala la nivel local
a unor mici intreprinzatori care nu dispun de resursele financiare si de logistica a celor cateva
firme mari amintite. Aceastǎ solutie se materializeaza printr-un echipament nou: o masina de
injectat materiale plastice de mici dimensiuni, capabila sa proceseze deseuri de material plastic
fara adaos de granule noi.</t>
  </si>
  <si>
    <t xml:space="preserve">Dezvoltarea si introducerea in productie a kituluiI de irigatie energetic autonom &lt;AQUASOLAR&gt; </t>
  </si>
  <si>
    <t>SMART AGRI SYSTEMS SRL</t>
  </si>
  <si>
    <t>Dezvoltarea serviciului de prognoza si productie de energie regenerabila</t>
  </si>
  <si>
    <t>WATT PREDICT SRL</t>
  </si>
  <si>
    <t>Dezvoltarea unei aplicații integrate pentru furnizori de servicii juridice</t>
  </si>
  <si>
    <t>INTEGRATED BUSINESS CENTER SRL</t>
  </si>
  <si>
    <t>suspendare 2 luni</t>
  </si>
  <si>
    <t>Dezvoltarea unei platforme software cu pret scăzut si cerinte hardware reduse, pentru managementul inteligent și controlul activitatilor intr-o tipografie</t>
  </si>
  <si>
    <t>DIMEX CONSULT SRL</t>
  </si>
  <si>
    <t>Sat Chișoda, Giroc</t>
  </si>
  <si>
    <t>Investitii in infrastructura broadband in judetele Timis si Caras-Severin</t>
  </si>
  <si>
    <t>Obiectivul principal al proiectului este realizarea de investitii in infrastructura broadband in zonele albe NGA din judetele Timis si Caras Severin, cu o larga raspandire a nodurilor de comunicatii si partea de transmisie a datelor (backbone si blackhaul), cat mai aproape de utilizatorul final si cu niveluri adecvate de simetrie si de interactivitate, pentru a garanta transmitere mai buna de informatii in ambele sensuri.</t>
  </si>
  <si>
    <t xml:space="preserve"> Padureni; Gruni; Birda; Hezeris; Cheglevici; Giera; Toager; Rudna; Clopodia; Ferendia; Iosif; Dolat; Teremia Mica; Sanpetru Mic; Copacele; Ghertenis; Nermed; Cavaran; Domasnea; Delinesti; Ersig;</t>
  </si>
  <si>
    <t>UPCARS - Platforma de recomandare on line folosind mecanisme de machine learning si inteligenta artificiala</t>
  </si>
  <si>
    <t>NEXT IT PROJECT SRL</t>
  </si>
  <si>
    <t>Obiectivul general al proiectul îl reprezinta susþinerea inovarii si cresterea productivitaþii societaþii NEXT IT PROJECT prin crearea unui nou centru de profit ca urmare a realizarii unui produs inovativ complex si a unor servicii inovative, bazate pe acest produs. Se urmareste crearea unei platforme inovative (UPCARS), o solutie de cautare si recomandare, venind in intampinarea problemelor principale care nu au fost solutionate de Recommender Systems (abreviat RS), produs disponibil la acest moment.</t>
  </si>
  <si>
    <t>26/2.2.1_ap2/02.04.2020</t>
  </si>
  <si>
    <t>Platformă Cloud de înaltă performanță la Universitatea Politehnica Timișoara - CloudPUTing</t>
  </si>
  <si>
    <t>UNIVERSITATEA POLITEHNICA TIMIŞOARA</t>
  </si>
  <si>
    <t xml:space="preserve">Obiectivul general al proiectului este creşterea capacităţii de cercetare şi inovare a Universităţii Politehnica din Timişoara (UPT) cu scopul ridicării nivelului de  competitivitate şi vizibilitate ştiinţifică al instituţiei pe plan internaţional, precum şi al îmbunătăţirii capacităţii de transfer tehnologic pentru rezultatele de cercetare, prin crearea unui nod cloud eficient energetic, de tip privat bazat pe tehnologii deschise, ataşat reţelei internaţionale de infrastructură cloud de cercetare, cu aplicabilitate in colectarea, stocarea, analiza, distriburea şi protecţia masivelor de date heterogene, produse în cadrul iniţiativelor de cercetare şi inovare derulate în regiunea de vest a României.
</t>
  </si>
  <si>
    <t>237/21.04.2020</t>
  </si>
  <si>
    <t>Modernizarea infrastructurii de calcul și stocare a Centrului de Cercetare în Informatică al Universitatii de Vest din Timișoara pentru oferirea de servicii de tip Cloud și servicii de calcul de înaltă performanță -- MOISE</t>
  </si>
  <si>
    <t>UNIVERSITATEA DE VEST TIMISOARA</t>
  </si>
  <si>
    <t>Obiectivul general al proiectului constă în creşterea capacităţii de în scopul ridicarii nivelului de competitivitate pe plan internaţional al Universităţii de Vest din Timişoara prin modernizarea infrastructurii de calcul şi stocare existentă pentru a permite actualizarea ofertei de servicii de tip Cloud şi servicii de date cu performanţă înaltă şi integrarea în structuri internaţionale de tip Cloud şi Infrastructuri masive de date.</t>
  </si>
  <si>
    <t>240/24.04.2020</t>
  </si>
  <si>
    <t>Centrul suport pentru participarea la proiecte internationale -- SupportTM</t>
  </si>
  <si>
    <t xml:space="preserve">Obiectivul general: Crearea la nivelul Universitatii de Vest din Timisoara, a unui Centru Suport a carei misiune o constituie cresterea capacitatii de participare la competitii europene pentru proiecte de tip CD internationale a universitatii si a alor entitati care solicita sprijin in acest sens, prin masuri de sprijinire, facilitare si formare in ceea ce priveste accesul la informatie, identificarea de parteneri si elaborarea cererilor de finantare.
</t>
  </si>
  <si>
    <t>246/28.04.2020</t>
  </si>
  <si>
    <t>SINTARA - Sintetizarea, aductia si reutilizarea apei prin tehnologii sustenabile</t>
  </si>
  <si>
    <t>FRONTIER CONECT SRL</t>
  </si>
  <si>
    <t>Obiectivul general este cresterea competitivităţii FRONTIER CONECT SRL prin dezvoltarea unui produs TIC inovativ bazat pe activităţi de cercetare-dezvoltareinovare realizate în cadrul clusterului TIC al regiunii Vest destinat întreţinerii spaţiilor verzi urbane.</t>
  </si>
  <si>
    <t>46/2.2.1_ap2/19.06.2020</t>
  </si>
  <si>
    <t>INOvari si optimizari economice si functionale in productia industriala de MATeriale pentru energie termica.   „INO-MAT”</t>
  </si>
  <si>
    <t>TITUS INDUSTRIES SRL</t>
  </si>
  <si>
    <t>Obiectivul general al proiectului este transferarea în domeniul productiv a capitalului inovativ tehnologic al unor contribuþii stiinþifice individuale (teza de doctorat) privind utilizarea energiei din resurse regenerabile in procesul de incalzire al cladirilor Prin proiect se urmareste realizarea unei retete inovatoare de peletilor/brichetilor pentru furnizarea de energie termica utilizând specificul de materie prima din Regiunea de Vest a României si a unui sistem tehnologic optimizat de incalzire al cladirilor.</t>
  </si>
  <si>
    <t>Cenei</t>
  </si>
  <si>
    <t>305/06.07.2020</t>
  </si>
  <si>
    <t>ICT - Centru interdisciplinar de specializare inteligentă în domeniul chimiei biologice RO-OPENSCREEN</t>
  </si>
  <si>
    <t>INSTITUTUL DE CHIMIE "CORIOLAN DRAGULESCU" (FOSTUL INSTITUT DE CHIMIE TIMIŞOARA AL ACADEMIEI ROMÂNE)</t>
  </si>
  <si>
    <t>Obiectivul general al proiectului consta în realizarea unei infrastructuri de cercetare. Se urmareste realizarea Centrului interdisciplinar de specializare inteligenta în domeniul chimiei biologice – RO-OPENSCREEN, infrastructura de cercetare care asigura colectarea si managementul de calitate al compusilor chimici destinaþi dezvoltarii de instrumente moleculare, o baza de date si servicii web aferente, având facilitaþile de sinteza si analiza structurala cu caracter open-access care se adreseaza comunitaþii stiinþifice românesti si europene de chimie biologica prin intermediul reþelei naþionale RoChemBioNet si al retelei europene EU-OPENSCREEN.</t>
  </si>
  <si>
    <t>317/20.07.2020</t>
  </si>
  <si>
    <t>Sistem mobil de monitorizare a aerului</t>
  </si>
  <si>
    <t>Airview SRL (solicitant la depunere: Iovanovici Alexandru)</t>
  </si>
  <si>
    <t>Obiectivul general al proiectului este infiintarea unei noi societati comerciale de tip spin-off si dezvoltarea competitiva a acesteia prin crearea si introducerea pe piata a unui sistem mobil de monitorizare a aerului, produs inovativ dedicat subdomeniului de specializare inteligenta ”Orase inteligente” bazat pe rezultatele cercetarii-dezvoltarii obþinute pentru realizarea unei teze de doctorat in cadrul Universitaþii Politehnica din Timisoara.</t>
  </si>
  <si>
    <t>Dumbravita</t>
  </si>
  <si>
    <t>324/23.09.2020</t>
  </si>
  <si>
    <t>TOTAL TIMIS</t>
  </si>
  <si>
    <t>JUDEŢUL TULCEA</t>
  </si>
  <si>
    <t>Dotarea Departamentului Cercetare-Dezvoltare al SC ALUM SA cu instalații independente, performante de cercetare în sprijinul creșterii competitivității economice și a dezvoltării afacerii</t>
  </si>
  <si>
    <t>ALUM SA</t>
  </si>
  <si>
    <t>Obiectul proiectului de finanțare „Dotarea Departamentului Cercetare-Dezvoltare al SC ALUM SA cu instalaţii independente, performante de cercetare în sprijinul creşterii competitivităţii economice şi a dezvoltării afacerii” este reprezentat de achiziția de active corporale pentru CD, respectiv echipamente pentru cercetarea tehnologiilor de obținere a hidroxidului de aluminiu, produs destinat unor aplicaţii de înaltă tehnologie</t>
  </si>
  <si>
    <t>Tulcea</t>
  </si>
  <si>
    <t>REALIZAREA RETELELOR DE INTERNET IN BANDA LARGA IN JUDETELE TULCEA SI BRAILA</t>
  </si>
  <si>
    <t>ELEMCO PLUS SRL</t>
  </si>
  <si>
    <t>Obiectiv general al proiectului: Dezvoltarea unei retele avansate de comunicatii electronice în 14 localitati în care nu exista infrastructură din aceeaşi categorie (reţea NGA)</t>
  </si>
  <si>
    <t>sat Gropeni;  Baia; sat Ceamurlia de Sus; sat Caugagia; Casimcea; sat Corugea; sat Rahman; Luncaviţa; sat Rachelu; Mihai Kogalnicanu; sat Lastuni; Nalbant; Nufaru; sat Malcoci; Sarichioi; sat Zebil; Somova; sat Parches; Topolog; sat Fagarasu Nou; sat Luminita; sat Magurele;</t>
  </si>
  <si>
    <t xml:space="preserve"> Proiect Tehnologic Inovativ - ITI DD</t>
  </si>
  <si>
    <t>Cresterea competitivitatii inovative a SC Ad Net Market Media prin investitii initiale de inovare in scopul realizarii unei platforme tehnologice SmartDelta, in cadrul unei unitati nou infiintate pentru realizarea activitatilor CD in colaborare efectiva</t>
  </si>
  <si>
    <t>Obiectivul general este realizarea unei platforme inovative de comunicatii specifice pentru monitorizarea si protejarea ecosistemului Deltei Dunarii si a judetului Tulcea, cu ajutorul unor matrici senzoriale si elemente de control la distanta, in cadrul unei unitati nou infiintate.</t>
  </si>
  <si>
    <t>279/25.06.2020</t>
  </si>
  <si>
    <t>EXTINDEREA CAPACITĂȚII CDI A S.C. LIDAS S.R.L. ÎN SCOPUL INOVĂRII PROCESELOR PRELIMINARE ÎN PANIFICAȚIA INDUSTRIALĂ PENTRU CREȘTEREA SIGURANȚEI, ACCESIBILITĂȚII ŞI OPTIMIZĂRII NUTRIȚIONALE A PRODUSELOR DE PANIFICAȚIE-PATISERIE</t>
  </si>
  <si>
    <t>LIDAS SRL</t>
  </si>
  <si>
    <t>Obiectivul general al proiectului este conceperea, producerea si comercializarea unei game de produse noi, cu un înalt nivel de competitivitate pe piata bunurilor de consum intermediar în industria de panificatie-patiserie (materii prime si auxiliare). Înalta
competitivitate a noilor produse urmeaza a sa fie dobândita pe calea investitiei în activitaþi de cercetare-dezvoltare necesare inovarii unor produse si procese preliminare din panificatia industriala, urmate de introducerea în productie a rezultatelor obtinute din cercetaredezvoltare.
într-o unitate productiva nou-înfiinþata în acest scop. Introducerea pe piaþa a noilor produse urmeaza sa aiba ca rezultat cresterea cifrei de afaceri a întreprinderii cu 60% în primul an dupa implementare.</t>
  </si>
  <si>
    <t>Somova; Frecătei; Mineri; Cataloi;</t>
  </si>
  <si>
    <t>287/26.06.2020</t>
  </si>
  <si>
    <t>OS1.1 - Danubius</t>
  </si>
  <si>
    <t>Proiect suport pentru pregatirea DANUBIUS-RI</t>
  </si>
  <si>
    <t>INSTITUTUL NATIONAL DE CERCETARE-DEZVOLTARE PENTRU STIINTE BIOLOGICE</t>
  </si>
  <si>
    <t>Obiectivul general al proiectului suport pentru pregatirea DANUBIUS-RI (DANS2) este completarea aplicatiei europene pentru finantarea componentelor romanesti, Hub si Supersite-ul Delta Dunarii, ale infrastructurii pan-europene DANUBIUS-RI cu studiile solicitate de legislatia in vigoare (Evaluarea impactului asupra mediului (EIA), Utilizarea si eliminarea in conditii de siguranta a substantelor chimice de laborator, Evaluarea adecvata pentru siturile NATURA 2000, Elemente de baza privind evaluarea riscurilor si vulnerabilitatilor la adaptarea la schimbari climatice, Evaluarea emisiilor de gaze cu efect de sera conform metodologiei amprentei de carbon a BEI, Eficienta
energetica (Nzero) conformare cu Directiva CEE) si pregatirea implementarii proiectului de realizare a infrastructurii DANUBIUS-RO (documentatii pentru obtinerea autorizatiilor de construtie pentru Hub si Supersite-ul Delta Dunarii, documentaţii privind specificaţii tehnice pentru echipamentele de cercetare, actualizarea planului de implementare a proiectului major, inclusiv planificarea achizitiilor si a lucrarilor de executie pentru Hub-ul de la Murighiol si Supersite-ul Delta Dunarii.</t>
  </si>
  <si>
    <t xml:space="preserve"> </t>
  </si>
  <si>
    <t xml:space="preserve">Tulcea; Chilia Veche; Grindu; Jurilovca; Murghiol; Sulina; Sfantu Gheorghe; Constanta; Bucuresti; </t>
  </si>
  <si>
    <t>POC/699/1/1</t>
  </si>
  <si>
    <t>329/04.12.2020</t>
  </si>
  <si>
    <t>SiaMOTO - Sistem inteligent automat de montorizare in trafic a operatorului autovehiculului</t>
  </si>
  <si>
    <t>CERTIO CONCEPT SRL</t>
  </si>
  <si>
    <t>Obiectivul general al proiectului este diversificarea activitatii companiei, prin dezvoltarea unui prototip si a documentatiei de proiectare pentru un dispozitiv automat de montorizare in trafic a operatorului autovehicolului (DaMOTO), impreuna cu functionalitatile necesare, usor replicabil si cu eficienta cost/productie cât mai buna astfel încât ulterior sa poata fi folosit în productie pe scara mica sau larga atât în România cât si în alte tari.</t>
  </si>
  <si>
    <t>Macin; Targoviste</t>
  </si>
  <si>
    <t>POC/163/1/3</t>
  </si>
  <si>
    <t>335/27.01.2021</t>
  </si>
  <si>
    <t>TOTAL TULCEA</t>
  </si>
  <si>
    <t>JUDEŢUL VALCEA</t>
  </si>
  <si>
    <t>Progrese in dezvoltarea electrolizoarelor PEM ca si componenta majora a schemei de stocare a energiei regenerabile bazate pe hidrogen</t>
  </si>
  <si>
    <t>Institutul National de Cercetare-Dezvoltare pentru tehnologii criogenice si izotopice - ICSI Ramnicu Valcea</t>
  </si>
  <si>
    <t>Obiectivul principal al proiectului este de a crea în cadrul ICSI un nucleu de înaltă competență științifică și tehnologică de nivel european care va desfășura activități de cercetare, dezvoltare și inovare („CDI”) în domeniul hidrogenului, folosind tehnologia de electroliză a apei PEM. În același timp, se dorește crearea unei baze de cunoștințe științifice și tehnologice care va putea fi utilizată pentru înființarea unei companii spin-off la finalul proiectului, cu activitate în domeniul de aplicare a electrolizei</t>
  </si>
  <si>
    <t>Ramnicu Valcea</t>
  </si>
  <si>
    <t>Extinderea PESTD pentru dezvoltarea de aplicații de cercetare-dezvoltare în domeniul tritiului – TRI-VALCEA</t>
  </si>
  <si>
    <t>INSTITUTUL NATIONAL DE CERCETARE-DEZVOLTARE PENTRU TEHNOLOGII CRIOGENICE SI IZOTOPICE - I.C.S.I. RAMNICU VALCEA</t>
  </si>
  <si>
    <t>Obiectivul general al proiectului este cresterea capacitatii de CDI a Institutului National de Cercetare-Dezvoltare pentru Tehnologii
Criogenice si Izotopice - ICSI Ramnicu Valcea, intr-unul din domeniile de specializare inteligenta -Energie, mediu si schimbari climatice. Proiectul urmareste extinderea capacitatilor de cercetare-dezvoltare ale ICSI Nuclear, ca parte autonoma din infrastructura nationala PESTD - Pilot Experimental pentru Separarea Tritiului si Deuteriului, astfel incat sa-si intareasca rolul de centru de excelenta in energie, iar prin rezultatele activitatilor de cercetare-dezvoltare si inovare sa contribuie la transpunerea tehnologiei de laborator intr-o instalatie de nivel semi-industrial, echivalenta cu o unitate de detritiere cuplata la sistemele D2O la un reactor CANDU.</t>
  </si>
  <si>
    <t>307/06.07.2020</t>
  </si>
  <si>
    <t>De la Nano la Macro in Energetica Hidrogenului - Extindere Centru National de Hidrogen si Pile de Combustibil - HyRo 2.0</t>
  </si>
  <si>
    <t xml:space="preserve">Obiectivul general al proiectului este cresterea capacitatii de CDI a Institutului National de Cercetare-Dezvoltare pentru Tehnologii Criogenice si Izotopice - ICSI Ramnicu Valcea, intr-unul domeniile de specializare inteligenta mentionate in Strategia Nationala de Cercetare, Dezvoltare si Inovare SNCDI 2014-2020, si anume in domeniul 3. „Energie, mediu si schimbari climatice”. </t>
  </si>
  <si>
    <t>308/06.07.2020</t>
  </si>
  <si>
    <t>TOTAL VALCEA</t>
  </si>
  <si>
    <t>JUDEŢUL VASLUI</t>
  </si>
  <si>
    <t>Investitii in infrastructura broadband in judetul Vaslui</t>
  </si>
  <si>
    <t>Obiectivul principal al proiectului este realizarea de investitii in infrastructura broadband in zonele albe NGA din judetul Vaslui, cu o larga raspandire a nodurilor de comunicatii si partea de transmisie a datelor (backbone si blackhaul), cat mai aproape de utilizatorul final si cu niveluri adecvate de simetrie si de interactivitate, pentru a garanta transmitere mai buna de informatii in ambele sensuri.</t>
  </si>
  <si>
    <t>Ivesti; Ghermanesti; Grivita; Viisoara; Bacani; Corini-Albesti; Valeni; Albesti; Gherghesti; Rinzesti; Onirsenii; Lingurari; Focoseasca; Girdesti; Protopopesti; Rusca; Stoisesti; Odaia Bursucani; Valea Mare; Ghermanesti; Lunca; Altateni; Ivanesti; Drujesti; Brosreni; 1 Decembrie; Suseni; Blesca; Bozia; Dumasca; ODAIA BOGDANA, MIRCESTI, VALEA OANEI, PLOPI, OBIRSENI, URSOAIA, AVERESTI, PODU OPRII, CORODESTI, COSESTI, HALTA DODESTI; VILTOTESTI, MARASESTI, VULPASENI, STINCASENI, TABALAESTI, ROSIORI; ARMASENI, HIRSOVENI, IEZEREL, SOFIENI, SALCIOARA.</t>
  </si>
  <si>
    <t>Sistem inteligent mobil de conversie a resurselor proprii si de optimizare a consumului de energie pentru producatori cu potential ridicat de poluare - SyCON</t>
  </si>
  <si>
    <t>AUDIT ITC SRL</t>
  </si>
  <si>
    <t>Obiectivul general al proiectului il constituie stimularea inovarii in cadrul SC Audit IT &amp; C prin cresterea investitiilor initiale pentru inovare in vederea introducerii in productie a rezultatelor obtinute si diversificarea activitatii unitatii prin produse şi tehnologii care nu au fost realizate.</t>
  </si>
  <si>
    <t>Husi</t>
  </si>
  <si>
    <t>258/15.06.2020</t>
  </si>
  <si>
    <t>INSTALATIE INOVATOARE PENTRU CIMENTARE SI OPERATIUNI SPECIALE LA SONDA DESTINATA EFICIENTIZARII EXTRAGERII RESURSELOR ENERGETICE CONVENTIONALE - INOCEM</t>
  </si>
  <si>
    <t>PETAL SA</t>
  </si>
  <si>
    <t>Obiectivul general al proiectului il reprezinta sustinerea investitiei private in CDI prin introducerea inovarii de produs in activitatea proprie a S.C. PETAL S.A. prin realizarea, bazata pe cercetare in colaborare cu un colectiv de prestigiu din domeniu, a unui produs inovativ complex destinat exploatarii eficiente a resurselor energetice conventionale.</t>
  </si>
  <si>
    <t>260/17.06.2020</t>
  </si>
  <si>
    <t>TOTAL VASLUI</t>
  </si>
  <si>
    <t>JUDEŢUL VRANCEA</t>
  </si>
  <si>
    <t>PLATFORMA INTEGRATĂ SPARK ONEDATA</t>
  </si>
  <si>
    <t>SPARK CONSULT SRL</t>
  </si>
  <si>
    <t>Focsani</t>
  </si>
  <si>
    <t xml:space="preserve">Imbunatatirea infrastructurii in banda larga si a accesului la internet in judetul Vrancea </t>
  </si>
  <si>
    <t>Obiectivul principal al proiectului este dezvoltarea infrastructurii de internet in banda larga, in zonele albe NGA din judetul Vrancea, cu o larga raspandire a nodurilor de comunicatii si partea de transmisie a datelor (backbone si blackhaul), cat mai aproape  de utilizatorul final si cu niveluri adecvate de simetrie si de interactivitate, pentru a garanta transmitere mai buna de informatii in ambele sensuri.</t>
  </si>
  <si>
    <t>Nereju; Cornetu; Negrilesti; Nereju Mic; Liesti; Slimnic; Coroteni; Barsesti; Coza; Verdea; Martinesti; Poiana; Padureni; Spinesti; Buda; Valea Beciului; Salcia Noua; Bordeasca Noua; Lepsa; Costisa de Sus; Vladnicu de Sus; Satu Nou; Vijiitoarea; Dumitrestii-Fata; Poienita; Iugani; Tinoasa; Covrag; Chitcani; Nanesti;</t>
  </si>
  <si>
    <t>Cresterea competitivitatii SC Focsani Proiecte Consultanta SRL  prin dezvoltarea unei aplicatii informatice inovative</t>
  </si>
  <si>
    <t>FOCSANI PROIECTE CONSULTANTA SRL</t>
  </si>
  <si>
    <t>Obiectivul general al proiectului il reprezinta sustinerea inovarii si cresterea competitivitatii societatii Focsani Proiecte Consultanta S.R.L. prin realizarea unei aplicatii inovative de tip ERP ( Entreprise Resource Planning), precum si colaborarea intre structurile de tip cluster din industria TIC, inclusiv in cadrul acestora, precum si colaborarea intre intreprinderile centrate pe domeniul TIC si clusterele din domeniu, pentru asigurarea unui acces rapid si facil la implementarea rezultatelor cercetarii/dezvoltarii in scopul obtinerii de produse inovatoare.</t>
  </si>
  <si>
    <t>Cotesti</t>
  </si>
  <si>
    <t>80/2.2.1_ap2/24.09.2020</t>
  </si>
  <si>
    <t>TOTAL VRANCEA</t>
  </si>
  <si>
    <t>PROIECTE CU ACOPERIRE NAŢIONALĂ</t>
  </si>
  <si>
    <t xml:space="preserve">Modelare, Design, şi Analiză a Sistemelor Sintetice bazate pe Auto-Asamblare: MoDASyS  </t>
  </si>
  <si>
    <t>Institutul National de Cercetare Dezvoltare pentru Stiinte Biologice</t>
  </si>
  <si>
    <t xml:space="preserve">Obiectivul stiintific general al acestui proiect consta in introducerea si dezvoltarea cercetarilor in ADN in domeniul nanotehnologiei in Romania si cresterea capacitatilor si competentelor stiintifice ale cercetatorilor romani, astfel incat sa aiba loc cresterea participarii romanesti in cercetarea la nivelul UE. </t>
  </si>
  <si>
    <t>nivel national</t>
  </si>
  <si>
    <t>METODE INOVATIVE PENTRU CRESTEREA PROPRIETATILOR DE STOCARE A ENERGIEI TERMICE LA TEMPERATURI RIDICATE A MATERIALELOR CU SCHIMBARE DE FAZA-ENERHIGH</t>
  </si>
  <si>
    <t>INSTITUTUL NATIONAL DE CERCETARE-DEZVOLTARE PENTRU METALE NEFEROASE SI RARE - IMNR</t>
  </si>
  <si>
    <t>Scopul proiectului ENERHIGH este de a crea sub conducerea unui specialist străin recunoscut din Spania un nucleu de competență științifică și tehnologică în domeniul Materialelor pentru energie pentru a spori în mod semnificativ capacitățile de transfer de cunoștințe ale Institutului român INCDMNR către mediul academic și companii din industria de mașini și echipamente pentru cogenerarea și stocarea energiei</t>
  </si>
  <si>
    <t>Parteneriat pentru transferul de tehnologii inovative și materiale avansate în domeniul artelor vizuale (producție, conservare, restaurare)</t>
  </si>
  <si>
    <t>Universitatea Babeș-Bolyai</t>
  </si>
  <si>
    <t xml:space="preserve">Proiectul UBB-TeMATIC-Art este conceput într-o manieră adaptată la situația concretă, extrem de complexă, a producției și conservării-restaurării în artele vizuale. Obiectivul principal este dezvoltarea, prin transfer de cunoștințe și expertiză (de care dispune cumulativ echipa interdisciplinară a proiectului), în parteneriat cu minimum 10 firme, de produse și servicii noi/îmbunătățite, inovative, în domeniul artelor vizuale (producție, conservare, restaurare), într-o perioadă de 60 de luni. </t>
  </si>
  <si>
    <t xml:space="preserve">CREȘTEREA COMPETITIVITĂȚII ECONOMICE A SECTORULUI FORESTIER ȘI A CALITĂȚII VIEȚII PRIN TRANSFER DE CUNOȘTINȚE, TEHNOLOGIE ȘI COMPETENȚE CDI </t>
  </si>
  <si>
    <t xml:space="preserve">INSTITUTUL NAȚIONAL DE CERCETARE DEZVOLTARE ÎN SILVICULTURĂ ”MARIN DRĂCEA” </t>
  </si>
  <si>
    <t>P1.1.2</t>
  </si>
  <si>
    <t>OS1.3</t>
  </si>
  <si>
    <t>Acord de finantare</t>
  </si>
  <si>
    <t>Fondul European de Investitii</t>
  </si>
  <si>
    <t>Instrumentele de creditare (garantii sau împrumuturi cu dobânda subventionata si partajarea riscului) vor permite IMM-urilor inovatoare sa acceseze finantare în conditii financiare accesibile, reducând necesarul de garantii suplimentare sau oferind credite cu un nivel mai scazut.
al ratei dobânzii. Prin posibilitatea combinarii instrumentelor financiare cu granturi, se poate obtine si un efect de pârghie semnificativ al
utilizarii fondurilor UE</t>
  </si>
  <si>
    <t>84,31</t>
  </si>
  <si>
    <t>POC/200/1/3</t>
  </si>
  <si>
    <t xml:space="preserve"> 1.1.1-Proiect Fazat non-major ASM</t>
  </si>
  <si>
    <t>Dezvolatarea infrastructurii publice de cercetare dezvoltare si crearea de noi infrastructuri</t>
  </si>
  <si>
    <t>Academia de Stiinte Medicale</t>
  </si>
  <si>
    <t>Orientare rapida catre segmentele inovative ale sectorului medical in domeniul transplantului de organe, tesuturi si celule. Cresterea
adaptabilitatii si competitivitatii personalului din sectorul sanitar prin participarea la cursuri de formare in vederea obtinerii competentelor
necesare transplantului de organe, tesuturi si celule, facilitandu-se astfel dezvoltarea competentelor angajatilor medici si asistente
medicale din sectorul sanitar, in concordanta cu aspiratiile profesionale.</t>
  </si>
  <si>
    <t>POC/67/1/1</t>
  </si>
  <si>
    <t xml:space="preserve">P1.1.2 </t>
  </si>
  <si>
    <t>1.1.2 - ANELIS PLUS</t>
  </si>
  <si>
    <t>Acces national electronic la literatura stiintifica pentru sustinerea sistemului de cercetare si edcuatie din Romania</t>
  </si>
  <si>
    <t>Asociatia universitatilor, institutelor de cercetare dezvolaltare si bibliotecilor centrale universitare din Romania</t>
  </si>
  <si>
    <t>Obiectivul general al Proiectului Anelis Plus 2020 este cresterea capacitaþii de CDI a României în domeniile de specializare inteligenta si
în sanatate si se suprapune integral peste obiectivul specific al programului.
Proiectul va creste gradul de implicare al mediului de cercetare românesc în reþele de cercetare internaþionale specializate, de importanþa
majora pentru dezvoltarea viitoare a stiinþei si tehnologiei, si va contribui, în acelasi timp, la dezvoltarea infrastructurii informaþionale
corespunzatoare pentru a sprijini proiectele mari si complexe de cercetare.
De asemenea, proiectul este în conexiune si cu obiectivul specific care se refera la cresterea participarii românesti în cercetarea la nivelul
UE deoarece, prin obiectivele sale si rezultatele asteptate, creste vizibilitatea cercetarii românesti si faciliteaza legaturi cu structuri de
cercetare din mediul internaþional.</t>
  </si>
  <si>
    <t>public</t>
  </si>
  <si>
    <t>POC/55/1/1</t>
  </si>
  <si>
    <t>RO-NET:”Construirea unei infrastructuri nationale de broadband in zonele defavorizate, prin utilizarea fondurilor structurale”</t>
  </si>
  <si>
    <t>MINISTERUL COMUNICAȚIILOR ȘI PENTRU SOCIETATEA INFORMAȚIONALĂ</t>
  </si>
  <si>
    <t>Obiectivul general al proiectului il reprezinta cresterea competitivitatii economice a societatii la nivel national prin dezvoltarea unui produs</t>
  </si>
  <si>
    <t>nivel national - fara Bucuresti</t>
  </si>
  <si>
    <t>045</t>
  </si>
  <si>
    <t>AA9</t>
  </si>
  <si>
    <t>POC/109/2/1</t>
  </si>
  <si>
    <t>prin AA7 s-a modificat bugetul astfel FEDR=172500270,32, BS=30441224,18 Vtot=259753178.91</t>
  </si>
  <si>
    <t>Modernizarea modalitatilor de culegere, evaluare, analizare si raportare a datelor din Registrul Agricol National prin utilizarea tehnologiei informatiei – Faza II</t>
  </si>
  <si>
    <t>Agentia Nationala de Cadastru si Publicitate Imobiliara</t>
  </si>
  <si>
    <t>Obiectivul general al proiectului consta in dezvoltarea instrumentelor si a unei culturi de monitorizare si evaluare a performantelor in domeniul agricol (date specifice Registrului Agricol National - RAN) adaptate la prioritatile economice si sociale actuale venite din partea cetatenilor, mediului de afaceri, precum si administratiei publice locale si centrale.</t>
  </si>
  <si>
    <t>078</t>
  </si>
  <si>
    <t>POC/51/2/3</t>
  </si>
  <si>
    <t xml:space="preserve">2.3.1 Sectiunea BIG DATA </t>
  </si>
  <si>
    <t xml:space="preserve">	SII ANALYTICS - Sistem informatic de integrare si valorificare operațională și analitică a volumelor mari de date</t>
  </si>
  <si>
    <t>Serviciul Roman de Informatii prin UM 0929 Bucuresti</t>
  </si>
  <si>
    <t>Obiectivul general al proiectului susþine scopul definit, prin implementarea unui sistem informatic de integrare si valorificare operaþionala si analitica a volumelor mari de date, sub forma unui ansamblu de instrumente software.</t>
  </si>
  <si>
    <t>POC/48/2/3</t>
  </si>
  <si>
    <t>2.3. Proiect non major</t>
  </si>
  <si>
    <t>Sistem informatic colaborativ pentru mediul performant de desfăsurare al achiziţiilor publice – SICAP - FAZA a II a aferenta exercitiului financiar 2014-2020.</t>
  </si>
  <si>
    <t>Agentia pentru Agenda Digitala a Romaniei</t>
  </si>
  <si>
    <t xml:space="preserve">Optimizarea interacţiunii cu mediul de afaceri şi implementarea unor mecanisme avansate de analiză şi schimb de date prin implementarea unui sistem informatic de e-guvernare şi analiză de tip Big Data în cadrul Consiliului Concurenţei </t>
  </si>
  <si>
    <t>Consiliul Concurentei</t>
  </si>
  <si>
    <t>Obiectivul general al proiectului consta in integrarea si valorificarea operaþionala si analitica a volumelor mari de date în vederea susþinerii activitaþilor de investigaþii, dezvoltarea funcþiei de prevenþie, detectare si luare de masuri specifice activitaþii Consiliului Concurentei prin implementarea unui sistem informatic bazat pe o platforma de tip Big Data.</t>
  </si>
  <si>
    <t>Îmbuntăţirea capacităţii de procesare a datelor şi creşterea performanţelor de raportare ale ONRC prin arhitecturi şi tehnologii Big Data</t>
  </si>
  <si>
    <t>Oficiul National al Registrului Comertului</t>
  </si>
  <si>
    <t>Obiectivul general al proiectului consta in dezvoltarea si eficientizarea activitatilor ONRC in domeniul furnizarii de informatii catre clientii sai persoane fizice si juridice, catre institutiile administratiei centrale si locale cu care exista incheiate protocoale de colaborare, precum si in optimizarea functiilor de raportare operationala si manageriala interna, prin: implementarea unor mecanisme automate de schimb de date cu sisteme si institutii externe, implementarea unei platforme de Business Intelligence pentru raportare manageriala si pentru eficientizarea activitatilor de furnizare de informatii catre alte institutii ale Statului, precum si a unei platforme de procesare analitica de tip
Big Data, prin integrarea tuturor informatiilor din bazele de date existente cu surse de date nestructurate care în acest moment fie nu pot fi
valorificate, fie aceasta valorificare implica un efort manual considerabil.</t>
  </si>
  <si>
    <t>2.3.1 Sectiunea e-guvernare interoperabilitate</t>
  </si>
  <si>
    <t>Sistem de interoperabilitate tehnologica cu statele membre UE - SITUE</t>
  </si>
  <si>
    <t>Ministerul Comunicatiilor si Societatii Informationale</t>
  </si>
  <si>
    <t>Obiectivul general al proiectului este realizarea Sistemului de Interoperabilitate Tehnologica cu Statele Membre UE (SITUE) care va avea la baza constructia nodului eIDAS pentru România si va realiza interconectarea acestuia cu nodurile eIDAS ale celorlalte state membre si cu furnizorii de identitate si servicii electronice din România.</t>
  </si>
  <si>
    <t>POC/233/2/3</t>
  </si>
  <si>
    <t>Institutul de Cercetari Avansate de Mediu - ICAM</t>
  </si>
  <si>
    <t>Universitatea de Vest</t>
  </si>
  <si>
    <t>Obiectivul general al proiectului este crearea unui institut de cercetari avansate de mediu, ce va fi atins în faza a doua prin finalizarea
construcþiei acestuia si dotarea corespunzatoare, astfel încât sa se asigure o infrastructura de cercetare de excelenþa la standarde
internaþionale.
Obiectivul general</t>
  </si>
  <si>
    <t>POC/68/1/1</t>
  </si>
  <si>
    <t>Sistem informatic integrat pentru emiterea actelor de stare civilÄ- SIIEASC</t>
  </si>
  <si>
    <t>MINISTERUL AFACERILOR INTERNE-DGCTI</t>
  </si>
  <si>
    <t>Obiectivul general al proiectului SIIEASC consta în informatizarea sistemului de depunere a cererilor pentru înregistrarea si eliberarea efectiva a documentelor de stare civila, precum si implementarea suportului necesar dezvoltarii si accesarii serviciilor electronice ce au la baza informaþii primare de stare civila. Acest proiect contribuie la dezvoltarea serviciilor publice electronice de tip G2C si G2G.</t>
  </si>
  <si>
    <t>2.3.3 Sectiunea e-cultura</t>
  </si>
  <si>
    <t>E-cultura: Biblioteca Digitala a Romaniei</t>
  </si>
  <si>
    <t>MINISTERUL CULTURII SI IDENTITATII NATIONALE</t>
  </si>
  <si>
    <t>Obiectivul general: Eficientizarea serviciilor publice oferite de catre Ministerul Culturii si Identitatii Nationale prin valorificarea potentialului IT&amp;C in procesul de digitizare a patrimoniului cultural mobil, in scopul cresterii accesibilitaþii resurselor culturale pentru publicul larg.</t>
  </si>
  <si>
    <t>079</t>
  </si>
  <si>
    <t>POC/84/2/4</t>
  </si>
  <si>
    <t>2.3.3 Sectiunea e-educatie</t>
  </si>
  <si>
    <t>Platforma naţionala integrata - Wireless Campus</t>
  </si>
  <si>
    <t>AGENTIA DE ADMINISTRARE A RETELEI NATIONALE DE INFORMATICA PENTRU EDUCATIE SI CERCETARE</t>
  </si>
  <si>
    <t>Formarea si dezvoltarea competenţelor personalului din învatamântul preuniversitar în scopul utilizarii eficiente a aplicatiilor de management educaţional.</t>
  </si>
  <si>
    <t>080</t>
  </si>
  <si>
    <t>POC/369/2/4</t>
  </si>
  <si>
    <t>2.3.1 Sectiunea e-guvernare evenimente de viata</t>
  </si>
  <si>
    <t>Sistem Electronic Integrat al ONRC consolidat si interoperabil destinat asigurarii serviciilor de e-guvernare centrate pe evenimente de viata‚ (ONRC V2.0)</t>
  </si>
  <si>
    <t>Obiectivul general al proiectului "Sistem Electronic Integrat al ONRC consolidat si interoperabil destinat asigurarii serviciilor de eguvernare centrate pe evenimente de viaþa" consta în cresterea transparenþei si a interacþiunii ONRC cu cetaþenii prin cresterea nivelului de sofisticare a serviciilor electronice existente, precum si în îmbunataþirea eficienþei interne a proceselor de lucru prin optimizarea aplicaþiilor software de back-office.</t>
  </si>
  <si>
    <t>POC/357/2/3</t>
  </si>
  <si>
    <t>1.1.2 RoEduNet</t>
  </si>
  <si>
    <t>RoEduNet 4</t>
  </si>
  <si>
    <t>Obiectiveleproiectului:-Extinderea si diversificarea conectivitaþii internaþionale a reþelei RoEduNet; - Cresterea capacitaþii de conectare a centrelor de cercetare la nivel naþional; - Asigurarea la nivelul nodurilor judeþene, a caror trafic este semnificativ sau a caror trafic trebuie prioritizat în anumite circumstanþe (videoconferinte, examinari nationale etc.) a liniilor de comunicatii si a echipamentelor care sa asigure capacitaþile de trafic si caracteristicile de trafic necesare.</t>
  </si>
  <si>
    <t>POC/356/1/1</t>
  </si>
  <si>
    <t>HUB DE SERVICII (CENTRUL DE FURNIZARE SERVICII ELECTRONICE) LA NIVELUL MAI</t>
  </si>
  <si>
    <t>MINISTERUL AFACERILOR INTERNE/DGCTI</t>
  </si>
  <si>
    <t>Obiectivul general al proiectului este simplificarea accesului cetatenilor si mediului privat la serviciile furnizate de catre MAI, în vederea facilitarii interactiunii online a beneficiarilor cu prestatorii de servicii publice, inclusiv prin optimizarea suportului TIC necesar. Realizarea HUB-ului de servicii al MAI consta în implementarea platformei de servicii electronice catre cetaþeni si mediul public/privat, dar si a unei platforme de tip Cloud pentru instituþiile MAI.</t>
  </si>
  <si>
    <t>2.3.1 Sectiunea e-guvernare Open Data</t>
  </si>
  <si>
    <t>Sistem Naţional de Management privind Dizabilitatea (SNMD)</t>
  </si>
  <si>
    <t>AUTORITATEA NATIONALA PENTRU PERSOANELE CU DIZABILITATI</t>
  </si>
  <si>
    <t>Proiectul urmareste dezvoltarea si implementarea unei platforme nationale centralizate, pentru colectarea, stocarea si distribuirea informatiilor referitoare la cazurile persoanelor cu handicap (adulti si copii cu certificate de încadrare în grad si tip de handicap sau care sunt la prima evaluare privind obtinerea certificatului) catre autoritatile publice centrale si locale, beneficiari individuali si parteneri institutionali.</t>
  </si>
  <si>
    <t>POC/458/2/3</t>
  </si>
  <si>
    <t>Sistem informatic integrat de emitere si gestiune a pasaportului electronic, pasaportului diplomatic si de serviciu si a titlurilor de calatorie in oficiile posturilor consulare (ePass)</t>
  </si>
  <si>
    <t>MINISTERUL AFACERILOR EXTERNE</t>
  </si>
  <si>
    <t>Obiectivul general: il reprezinta implementarea unui sistem informatic de emitere si gestiune a pasaportului electronic in posturile consulare, alaturi de accesul facil la serviciile administratiei publice, inclusiv prin eficientizarea activitatilor interne ale institutiei utilizand mijloace specifice tehnologiei informatiei si comunicatiei.</t>
  </si>
  <si>
    <t>2.3.2 Securitate cibernetică</t>
  </si>
  <si>
    <t xml:space="preserve">Actualizarea și dezvoltarea sistemului național de protecție a infrastructurilor IT&amp;C cu valențe critice pentru securitatea națională împotriva amenințărilor provenite din spațiul cibernetic </t>
  </si>
  <si>
    <t>Actualizarea sistemului informatic existent si includerea în acest sistem de noi infrastructuri IT&amp;C cu valenþe critice pentru securitatea naţională (IVC) în scopul sporirii capabilităţilor de identificare a atacurilor cibernetice, precum si a cresterii nivelului de securitate
cibernetica naþionala reprezinta obiectivul general al proiectului, subsumat unei abordari comune a UE în materie de securitate
cibernetica.</t>
  </si>
  <si>
    <t>POC/418/2/4</t>
  </si>
  <si>
    <t>Sistem informatic de management al scolaritatii - SIMS</t>
  </si>
  <si>
    <t>MINISTERUL EDUCATIEI NATIONALE/SS ANDEA</t>
  </si>
  <si>
    <t>Obiectivul principal este reprezentat de cresterea performantelor
invatamantului obligatoriu prin diminuarea punctelor nevralgice: absenteism si violenta, abandon scolar timpuriu si lipsa promovabilitatii prin eficientizarea utilizarii resurselor existente si responsabilizarea tuturor participantilor la procesul educational.</t>
  </si>
  <si>
    <t>Platforma digitala cu resurse educationale deschise (EDULIB) (Biblioteca virtuala)</t>
  </si>
  <si>
    <t>Obiectivul general al proiectului îl reprezinta crearea unui mediu coerent integrat, administrat si protejat, centralizat, pentru a raspunde nevoilor specifice utilizarii resurselor de e-content, de interes educational ca resurse critice pentru procesul educational  modern.</t>
  </si>
  <si>
    <t>Sistem de alerta timpurie si informare în timp real - RO-SAT</t>
  </si>
  <si>
    <t>CENTRUL NATIONAL DE RASPUNS LA INCIDENTE DE SECURITATE CIBERNETICA - CERT-RO</t>
  </si>
  <si>
    <t>Obiectivul general este cresterea capacitatii operationale a CERT-RO în vederea asigurarii capabilitatilor nationale de prevenire, identificare, analiza si reactie la incidentele de securitate cibernetica. Prin implementarea RO-SAT se urmareste cresterea nivelului de securitate a spatiului cibernetic national (institutii publice, companii private, utilizatori individuali), precum si cresterea capacitatii de raspuns la incidente de securitate cibernetica a CERT-RO.</t>
  </si>
  <si>
    <t>Sistem integrat de alertare personalizata si actualizare permanenta a indicatorilor de risc pentru destinatiile de calatorie ale cetatenilor</t>
  </si>
  <si>
    <t>Obiectivul general il reprezinta implementarea unui sistem informatic integrat de alertare personalizata si actualizare permanenta a indicatorilor de risc pentru destinatiile de calatorie ale cetatenilor in posturile consulare, alaturi de accesul facil la serviciile administratiei publice, inclusiv prin eficientizarea activitatilor interne ale institutiei utilizand mijloace specifice tehnologiei informatiei si comunicatiei.</t>
  </si>
  <si>
    <t>10/2.3.1/04.12.2019</t>
  </si>
  <si>
    <t>Sistem Informatic National pentru Adoptie - SINA</t>
  </si>
  <si>
    <t>AUTORITATEA NATIONALA PENTRU PROTECTIA DREPTURILOR COPILULUI SI ADOPTIE</t>
  </si>
  <si>
    <t>Obiectivul general al proiectului SINA consta în implementarea nivelului 4 de sofisticare pentru serviciile electronice care vizeaza evenimentul de viaþa „Adoptia”, crearea unui model unificat de date si a unui vocabular contextual românesc specific domeniului</t>
  </si>
  <si>
    <t>11/2.3.1/30.12.2019</t>
  </si>
  <si>
    <t>Platformă Software Centralizată pentru Identificare Digitală - PSCID</t>
  </si>
  <si>
    <t>Autoritatea pentru Digitalizarea Romaniei</t>
  </si>
  <si>
    <t>Obiectivul general al proiectului consta in imbunatatirea si automatizarea modalitatii de acces a serviciilor electronice guvernamentale de catre cetateni si asigurarea identitatii electronice unice ale fiecarui cetatean care utilizeaza servicii electronice de eGuvernare.</t>
  </si>
  <si>
    <t>12/2.3.1/01.09.2020</t>
  </si>
  <si>
    <t>AP 3</t>
  </si>
  <si>
    <t>Sprijin financiar pentru IMM-urile afectate de pandemia COVID – 19 prin intermediul sistemului informatic integrat – IMM RECOVER</t>
  </si>
  <si>
    <t>MINISTERUL ECONOMIEI, ENERGIEI SI MEDIULUI DE AFACERI</t>
  </si>
  <si>
    <t>Obiectivul general al proiectului il reprezinta susþinerea IMM-urilor afectate de COVID-19 pentru continuarea activitaþii în urmatoarea perioada luând în considerare riscurile de recesiune economica.</t>
  </si>
  <si>
    <t>001</t>
  </si>
  <si>
    <t>POC/867/3/1/</t>
  </si>
  <si>
    <t>Axa 3</t>
  </si>
  <si>
    <t>1/Axa 3/07.10.2020</t>
  </si>
  <si>
    <t>2.3.3 Sectiunea e-sanatate</t>
  </si>
  <si>
    <t>Sistem informatic pentru registrele de sănătate – RegInterMed</t>
  </si>
  <si>
    <t>MINISTERUL SANATATII</t>
  </si>
  <si>
    <t>Obiectivul general al proiectului este eficientizarea sistemului de sanatate prin dezvoltarea si consolidarea de sisteme informatice ale depozitelor de date, de monitorizare, documentare si suport al proceselor de decizie. Eficientizare sistemului informatic va implica actualizarea progresiva de informatii, în functie de nevoile de informatii de sanatate identificate - diagnostic, evolutie, tratament, status vital, luarea deciziilor în situatii de urgenta respectând însa particularitatile si scopul
pentru care se colecteaza aceste date (calculul indicatorilor de incidenta, prevalenta si mortalitate, cercetare medicala etc.).</t>
  </si>
  <si>
    <t>081</t>
  </si>
  <si>
    <t>POC/473/2/4</t>
  </si>
  <si>
    <t>1/2.3.3/e-sanatate/22.12.2020</t>
  </si>
  <si>
    <t>2.3.2 Securitate cibernetică - ap.2</t>
  </si>
  <si>
    <t>Sistem de protecție a terminalelor operaționalizate la nivelul SRI împotriva amenințărilor provenite din spațiul cibernetic</t>
  </si>
  <si>
    <t>SERVICIUL ROMÂN DE INFORMAȚII PRIN UNITATEA MILITARĂ 0929 BUCUREȘTI</t>
  </si>
  <si>
    <t xml:space="preserve">Obiectivul general al proiectului este dezvoltarea, consolidarea, eficientizarea capabilitatilor de prevenire, identificare, analiza si reactie la incidentele de securitate cibernetica pentru asigurarea securitatii infrastructurilor IT&amp;C deþinute de Serviciul Român de Informatii. Centrul National Cyberint a fost desemnat sa îndeplineasca rolul de Centru Operational de Raspuns la Incidente de Securitate Cibernetica (CERT-SRI) pentru Serviciul Român de Informatii, având misiunea de a preveni si de a raspunde la incidente de securitate cibernetica care afecteaza functionarea sistemelor informatice ale Serviciului. </t>
  </si>
  <si>
    <t>POC/876/2/4</t>
  </si>
  <si>
    <t>3/2.3.2/22.12.2020</t>
  </si>
  <si>
    <t>TOTAL PROIECTE CU ACOPERIRE NAŢIONALĂ</t>
  </si>
  <si>
    <t>TOTAL GENERAL  POC:</t>
  </si>
  <si>
    <t>nr. proiecte:</t>
  </si>
  <si>
    <t>TOTAL Axa prioritara 1</t>
  </si>
  <si>
    <t>TOTAL Axa prioritara 2</t>
  </si>
  <si>
    <t>TOTAL Axa prioritara 3</t>
  </si>
  <si>
    <t>plăţi / alocare</t>
  </si>
  <si>
    <t xml:space="preserve">curs inforeuro februarie 2021 </t>
  </si>
  <si>
    <t>Axă prioritară/ POC</t>
  </si>
  <si>
    <t>Alocare FEDR (euro)</t>
  </si>
  <si>
    <t>Finantare acordata FEDR (euro)</t>
  </si>
  <si>
    <t>%</t>
  </si>
  <si>
    <t>Alocare totala (euro)</t>
  </si>
  <si>
    <t>Finanţare acordată - AFN (euro)</t>
  </si>
  <si>
    <t>Plăţi FEDR (euro)</t>
  </si>
  <si>
    <t xml:space="preserve">% </t>
  </si>
  <si>
    <t>Plăţi AFN (euro)</t>
  </si>
  <si>
    <t>FEI    1 euro = 4.5265 lei</t>
  </si>
  <si>
    <t>Total POC</t>
  </si>
  <si>
    <t>=1329787234+550000000-50000000</t>
  </si>
  <si>
    <t>=(W683-W652)/F691+AJ652</t>
  </si>
  <si>
    <t>Axă prioritară 1</t>
  </si>
  <si>
    <t>=797872340+32548807-(32548807+2451193+15000000)</t>
  </si>
  <si>
    <t>=(W686-W652)/F691+AJ652</t>
  </si>
  <si>
    <t>Axă prioritară 2</t>
  </si>
  <si>
    <t>=531914894-32548807</t>
  </si>
  <si>
    <t>=W687/F691</t>
  </si>
  <si>
    <t>Axă prioritară 3</t>
  </si>
  <si>
    <t>550000000</t>
  </si>
  <si>
    <t>=W688/F691</t>
  </si>
  <si>
    <t>Sum of EU Funding</t>
  </si>
  <si>
    <t>National</t>
  </si>
  <si>
    <t>Private</t>
  </si>
  <si>
    <t>Sum of Payments from EU</t>
  </si>
  <si>
    <t>Sum of Payments from national budget</t>
  </si>
  <si>
    <t>Sum of Project total value</t>
  </si>
  <si>
    <t>2.2</t>
  </si>
  <si>
    <t>Status</t>
  </si>
  <si>
    <t>Total Project Value (Lei)</t>
  </si>
  <si>
    <t>Finalized</t>
  </si>
  <si>
    <t>In implementation</t>
  </si>
  <si>
    <t>Canceled</t>
  </si>
  <si>
    <t>Sum of total Project value (in Lei)</t>
  </si>
  <si>
    <t>Year</t>
  </si>
  <si>
    <t>Column Labels</t>
  </si>
  <si>
    <t>Number of Projects</t>
  </si>
  <si>
    <t>Project Value (as a % of grand total)</t>
  </si>
  <si>
    <t>EU Funding (as a % of grand total)</t>
  </si>
  <si>
    <t>Total Number of Projects</t>
  </si>
  <si>
    <t>Total Project Value (as a % of grand total)</t>
  </si>
  <si>
    <t>Total EU Funding (as a % of grand total)</t>
  </si>
  <si>
    <t xml:space="preserve"> 2.2</t>
  </si>
  <si>
    <t>Count of Name of project</t>
  </si>
  <si>
    <t>Priority Axis/Investment Priority</t>
  </si>
  <si>
    <t>Project Starting day</t>
  </si>
  <si>
    <t>Project End Day</t>
  </si>
  <si>
    <t>County</t>
  </si>
  <si>
    <t>Funding From EU</t>
  </si>
  <si>
    <t>Funding From National Budget</t>
  </si>
  <si>
    <t>Beneficiary's own contribution</t>
  </si>
  <si>
    <t>Payments from EU Funds</t>
  </si>
  <si>
    <t>Payments from National Budget</t>
  </si>
  <si>
    <t>AP 2/ P2.2/A2.2.1</t>
  </si>
  <si>
    <t>Alba</t>
  </si>
  <si>
    <t>AP 2/ P2.2/A2.1.1 - NGA</t>
  </si>
  <si>
    <t>Arges</t>
  </si>
  <si>
    <t>Bihor</t>
  </si>
  <si>
    <t>Bistrita Nasaud</t>
  </si>
  <si>
    <t>Botosani</t>
  </si>
  <si>
    <t>AP 2/ P2.2/A2.2.1 ap.2</t>
  </si>
  <si>
    <t>Bucuresti Ilfov; Centru;</t>
  </si>
  <si>
    <t xml:space="preserve"> Bucuresti Ilfov; Nord Vest;</t>
  </si>
  <si>
    <t xml:space="preserve">Bucuresti; Cluj; </t>
  </si>
  <si>
    <t>Sud Est;  Sud Muntenia; Centru;</t>
  </si>
  <si>
    <t xml:space="preserve"> Buzau; Dambovita; Brasov;</t>
  </si>
  <si>
    <t>Calarasi; Ialomita</t>
  </si>
  <si>
    <t>Cluj</t>
  </si>
  <si>
    <t>Dambovita</t>
  </si>
  <si>
    <t>Dambovita; Prahova;</t>
  </si>
  <si>
    <t>Dolj</t>
  </si>
  <si>
    <t>Sud Muntenia; Sud Vest;</t>
  </si>
  <si>
    <t>Giurgiu; Teleorman</t>
  </si>
  <si>
    <t>Gorj</t>
  </si>
  <si>
    <t>Harghita</t>
  </si>
  <si>
    <t>Hunedoara</t>
  </si>
  <si>
    <t>Ialomita</t>
  </si>
  <si>
    <t>Nord Est; Centru</t>
  </si>
  <si>
    <t>Ilfov</t>
  </si>
  <si>
    <t>Bucuresti Ilfov; Sud Muntenia;</t>
  </si>
  <si>
    <t>Ilfov; Teleorman;</t>
  </si>
  <si>
    <t>Maramures</t>
  </si>
  <si>
    <t>Mehedinti</t>
  </si>
  <si>
    <t>Mures</t>
  </si>
  <si>
    <t>Neamt</t>
  </si>
  <si>
    <t>Olt</t>
  </si>
  <si>
    <t>Prahova</t>
  </si>
  <si>
    <t>Sud Muntenia; Sud Est</t>
  </si>
  <si>
    <t>Prahova; Galati</t>
  </si>
  <si>
    <t>Salaj</t>
  </si>
  <si>
    <t>Teleorman</t>
  </si>
  <si>
    <t>Timis</t>
  </si>
  <si>
    <t>Timis; Caras Severin</t>
  </si>
  <si>
    <t>Braila; Tulcea</t>
  </si>
  <si>
    <t>Vaslui</t>
  </si>
  <si>
    <t>Vrancea</t>
  </si>
  <si>
    <t>AP 2/2.1. Proiect major</t>
  </si>
  <si>
    <t>AP 2/2.3. Proiect non major</t>
  </si>
  <si>
    <t xml:space="preserve">AP 2/2.3.1 Sectiunea BIG DATA </t>
  </si>
  <si>
    <t>AP 2/2.3.1 Sectiunea e-guvernare interoperabilitate</t>
  </si>
  <si>
    <t>AP 2/2.3.3 Sectiunea e-cultura</t>
  </si>
  <si>
    <t>AP 2/2.3.3 Sectiunea e-educatie</t>
  </si>
  <si>
    <t>AP 2/2.3.1 Sectiunea e-guvernare evenimente de viata</t>
  </si>
  <si>
    <t>AP 2/2.3.1 Sectiunea e-guvernare Open Data</t>
  </si>
  <si>
    <t>AP 2/2.3.2 Securitate cibernetică</t>
  </si>
  <si>
    <t>AP 2/2.3.3 Sectiunea e-sanatate</t>
  </si>
  <si>
    <t>AP 2/2.3.2 Securitate cibernetică - ap.2</t>
  </si>
  <si>
    <t>(blank)</t>
  </si>
  <si>
    <t>Sum of Funding from National Budget</t>
  </si>
  <si>
    <t>Ro-NET</t>
  </si>
  <si>
    <t>Sum of EU Funding (million Lei)</t>
  </si>
  <si>
    <t>Sum of Funding from National Budget  (million Lei)</t>
  </si>
  <si>
    <t>Sum of Project total value  (million Lei)</t>
  </si>
  <si>
    <t>NGA/NGN</t>
  </si>
  <si>
    <t>Produse/servicii</t>
  </si>
  <si>
    <t>3S11</t>
  </si>
  <si>
    <t>Produse și servicii TIC inovative susținute</t>
  </si>
  <si>
    <t>POC/46/2/2/Sprijinirea creșterii valorii adăugate generate de sectorul TIC și a inovării în domeniu prin dezvoltarea de clustere</t>
  </si>
  <si>
    <t>POC</t>
  </si>
  <si>
    <t>Nord-Vest</t>
  </si>
  <si>
    <t>Bucureşti - Ilfov</t>
  </si>
  <si>
    <t>Sud-Est</t>
  </si>
  <si>
    <t>INTEGRATED BUSINESS CENTER S.R.L.</t>
  </si>
  <si>
    <t>Centru; Nord-Vest</t>
  </si>
  <si>
    <t>COMPANIA DE INFORMATICA APLICATA S.A.</t>
  </si>
  <si>
    <t>FLASHNET SA</t>
  </si>
  <si>
    <t>INGENIO SOFTWARE S.A.</t>
  </si>
  <si>
    <t>Nord-Est</t>
  </si>
  <si>
    <t>Sud - Muntenia</t>
  </si>
  <si>
    <t>IPRINT 3D DESIGN  CONSULTING SRL</t>
  </si>
  <si>
    <t>Centru; Nord-Est; Nord-Vest</t>
  </si>
  <si>
    <t>S.C. 3D GEO LASER S.R.L.</t>
  </si>
  <si>
    <t>POC/524/2/2/Sprijinirea creșterii valorii adăugate generate de sectorul TIC și a inovării în domeniu prin dezvoltarea de clustere</t>
  </si>
  <si>
    <t>SPARK CONSULT S.R.L.</t>
  </si>
  <si>
    <t>SENIOR PROGRAMMING S.A.</t>
  </si>
  <si>
    <t>SVT ELECTRONICS S.R.L.</t>
  </si>
  <si>
    <t>LIFE IS HARD S.A.</t>
  </si>
  <si>
    <t>Nord-Est; Sud-Est</t>
  </si>
  <si>
    <t>COGNISTUDIO S.R.L.</t>
  </si>
  <si>
    <t>SIM SOFT DISTRIBUTION S.R.L.</t>
  </si>
  <si>
    <t>Centru; Nord-Est; Nord-Vest; Sud - Muntenia; Sud-Est; Sud-Vest Oltenia; Vest</t>
  </si>
  <si>
    <t>NOVUSTECH SERVICES S.R.L.</t>
  </si>
  <si>
    <t>OMNICONVERT SRL</t>
  </si>
  <si>
    <t>PRODINF SOFTWARE S.R.L.</t>
  </si>
  <si>
    <t>RUN-IT SOLUTIONS SRL</t>
  </si>
  <si>
    <t>Sud-Vest Oltenia</t>
  </si>
  <si>
    <t>ASCENDIA S.A.</t>
  </si>
  <si>
    <t>DIRECT CONSULTING  ADVERTISING SRL</t>
  </si>
  <si>
    <t>RAP SYSTEMS S.R.L.</t>
  </si>
  <si>
    <t>T2 S.R.L.</t>
  </si>
  <si>
    <t>INTERLIVE METRICS SRL</t>
  </si>
  <si>
    <t>DRAGAN SI ASOCIATII S.R.L.</t>
  </si>
  <si>
    <t>REGIUNI IMPLEMENTARE</t>
  </si>
  <si>
    <t>DATA REALA INCHEIERE</t>
  </si>
  <si>
    <t>DATA INCHEIERE PRJ</t>
  </si>
  <si>
    <t>DATA INCEPERE PRJ</t>
  </si>
  <si>
    <t>LESS PERC</t>
  </si>
  <si>
    <t>DATA PR FIN DPDV FIZ MT</t>
  </si>
  <si>
    <t>DATA ATING INDIC</t>
  </si>
  <si>
    <t>NR RAPORT PROGRES</t>
  </si>
  <si>
    <t>COD OBIECTIV SPECIFIC</t>
  </si>
  <si>
    <t>NUME LIDER</t>
  </si>
  <si>
    <t>CUI LIDER</t>
  </si>
  <si>
    <t>VAL 2023 BARBATI</t>
  </si>
  <si>
    <t>VAL 2023 FEMEI</t>
  </si>
  <si>
    <t>VAL 2023</t>
  </si>
  <si>
    <t>VAL 2022 BARBATI</t>
  </si>
  <si>
    <t>VAL 2022 FEMEI</t>
  </si>
  <si>
    <t>VAL 2022</t>
  </si>
  <si>
    <t>VAL 2021 BARBATI</t>
  </si>
  <si>
    <t>VAL 2021 FEMEI</t>
  </si>
  <si>
    <t>VAL 2021</t>
  </si>
  <si>
    <t>VAL 2020 BARBATI</t>
  </si>
  <si>
    <t>VAL 2020 FEMEI</t>
  </si>
  <si>
    <t>VAL 2020</t>
  </si>
  <si>
    <t>VAL 2019 BARBATI</t>
  </si>
  <si>
    <t>VAL 2019 FEMEI</t>
  </si>
  <si>
    <t>VAL 2019</t>
  </si>
  <si>
    <t>VAL 2018 BARBATI</t>
  </si>
  <si>
    <t>VAL 2018 FEMEI</t>
  </si>
  <si>
    <t>VAL 2018</t>
  </si>
  <si>
    <t>VAL 2017 BARBATI</t>
  </si>
  <si>
    <t>VAL 2017 FEMEI</t>
  </si>
  <si>
    <t>VAL 2017</t>
  </si>
  <si>
    <t>VAL 2016 BARBATI</t>
  </si>
  <si>
    <t>VAL 2016 FEMEI</t>
  </si>
  <si>
    <t>VAL 2016</t>
  </si>
  <si>
    <t>VAL 2015 BARBATI</t>
  </si>
  <si>
    <t>VAL 2015 FEMEI</t>
  </si>
  <si>
    <t>VAL 2015</t>
  </si>
  <si>
    <t>VAL 2014 BARBATI</t>
  </si>
  <si>
    <t>VAL 2014 FEMEI</t>
  </si>
  <si>
    <t>VAL 2014</t>
  </si>
  <si>
    <t>TARGET TOTAL VALUE</t>
  </si>
  <si>
    <t>MEASURING UNIT</t>
  </si>
  <si>
    <t>COMMON OUT IND CODE</t>
  </si>
  <si>
    <t>INDICATOR NAME</t>
  </si>
  <si>
    <t>COD SMIS</t>
  </si>
  <si>
    <t>AXA PRIORITARA</t>
  </si>
  <si>
    <t>COD APEL</t>
  </si>
  <si>
    <t>PO</t>
  </si>
  <si>
    <t>Sum of VAL 2018</t>
  </si>
  <si>
    <t>Sum of Project Starting Year</t>
  </si>
  <si>
    <t>Sum of Project End Year</t>
  </si>
  <si>
    <t>Project Name</t>
  </si>
  <si>
    <t xml:space="preserve">Sl. No. </t>
  </si>
  <si>
    <t>Project Start Year</t>
  </si>
  <si>
    <t>Project Total Value (RON)</t>
  </si>
  <si>
    <t xml:space="preserve"> Payments from EU</t>
  </si>
  <si>
    <t xml:space="preserve"> Payments from national budget</t>
  </si>
  <si>
    <t xml:space="preserve"> Project total value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</si>
</sst>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dd/mm/yyyy;@"/>
    <numFmt numFmtId="165" formatCode="#,,\ &quot;million&quot;"/>
    <numFmt numFmtId="166" formatCode="#,,"/>
    <numFmt numFmtId="167" formatCode="dd\.mm\.yyyy"/>
    <numFmt numFmtId="168" formatCode="#.##000####"/>
  </numFmts>
  <fonts count="19"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b/>
      <sz val="10"/>
      <name val="Calibri"/>
      <family val="2"/>
      <charset val="238"/>
      <scheme val="minor"/>
    </font>
    <font>
      <sz val="11"/>
      <color theme="1"/>
      <name val="Calibri"/>
      <family val="2"/>
      <charset val="238"/>
      <scheme val="minor"/>
    </font>
    <font>
      <sz val="9"/>
      <name val="Arial"/>
      <family val="2"/>
      <charset val="238"/>
    </font>
    <font>
      <sz val="11"/>
      <name val="Calibri"/>
      <family val="2"/>
      <charset val="238"/>
      <scheme val="minor"/>
    </font>
    <font>
      <b/>
      <sz val="11"/>
      <color rgb="FFFF0000"/>
      <name val="Calibri"/>
      <family val="2"/>
      <charset val="238"/>
      <scheme val="minor"/>
    </font>
    <font>
      <i/>
      <sz val="11"/>
      <name val="Calibri"/>
      <family val="2"/>
      <charset val="238"/>
      <scheme val="minor"/>
    </font>
    <font>
      <sz val="11"/>
      <name val="Trebuchet MS"/>
      <family val="2"/>
      <charset val="238"/>
    </font>
    <font>
      <b/>
      <sz val="11"/>
      <color theme="1"/>
      <name val="Calibri"/>
      <family val="2"/>
      <charset val="238"/>
      <scheme val="minor"/>
    </font>
    <font>
      <b/>
      <sz val="11"/>
      <color rgb="FFFF0000"/>
      <name val="Calibri"/>
      <family val="2"/>
      <scheme val="minor"/>
    </font>
    <font>
      <b/>
      <sz val="11"/>
      <color rgb="FFC00000"/>
      <name val="Calibri"/>
      <family val="2"/>
      <charset val="238"/>
      <scheme val="minor"/>
    </font>
    <font>
      <sz val="11"/>
      <name val="Arial"/>
      <family val="2"/>
      <charset val="238"/>
    </font>
    <font>
      <i/>
      <sz val="11"/>
      <name val="Arial"/>
      <family val="2"/>
      <charset val="238"/>
    </font>
    <font>
      <sz val="11"/>
      <color theme="1"/>
      <name val="Arial"/>
      <family val="2"/>
      <charset val="238"/>
    </font>
    <font>
      <sz val="10"/>
      <color theme="1"/>
      <name val="Calibri"/>
      <family val="2"/>
      <charset val="238"/>
      <scheme val="minor"/>
    </font>
    <font>
      <sz val="11"/>
      <color rgb="FF000000"/>
      <name val="Calibri"/>
      <family val="2"/>
      <scheme val="minor"/>
    </font>
  </fonts>
  <fills count="11">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A5F46A"/>
        <bgColor indexed="64"/>
      </patternFill>
    </fill>
    <fill>
      <patternFill patternType="solid">
        <fgColor rgb="FFCC99FF"/>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4" tint="0.79998168889431442"/>
        <bgColor theme="4" tint="0.79998168889431442"/>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bottom style="thin">
        <color theme="4" tint="0.39997558519241921"/>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style="thin">
        <color theme="4" tint="0.39997558519241921"/>
      </top>
      <bottom/>
      <diagonal/>
    </border>
  </borders>
  <cellStyleXfs count="9">
    <xf numFmtId="0" fontId="0" fillId="0" borderId="0"/>
    <xf numFmtId="43" fontId="5" fillId="0" borderId="0" applyFont="0" applyFill="0" applyBorder="0" applyAlignment="0" applyProtection="0"/>
    <xf numFmtId="0" fontId="5" fillId="0" borderId="0"/>
    <xf numFmtId="0" fontId="3" fillId="0" borderId="0"/>
    <xf numFmtId="0" fontId="2" fillId="0" borderId="0"/>
    <xf numFmtId="43" fontId="2" fillId="0" borderId="0" applyFont="0" applyFill="0" applyBorder="0" applyAlignment="0" applyProtection="0"/>
    <xf numFmtId="43" fontId="5" fillId="0" borderId="0" applyFont="0" applyFill="0" applyBorder="0" applyAlignment="0" applyProtection="0"/>
    <xf numFmtId="0" fontId="2" fillId="0" borderId="0"/>
    <xf numFmtId="0" fontId="1" fillId="0" borderId="0"/>
  </cellStyleXfs>
  <cellXfs count="130">
    <xf numFmtId="0" fontId="0" fillId="0" borderId="0" xfId="0"/>
    <xf numFmtId="0" fontId="0" fillId="2" borderId="1" xfId="0" applyFont="1" applyFill="1" applyBorder="1" applyAlignment="1">
      <alignment horizontal="center" vertical="top" wrapText="1"/>
    </xf>
    <xf numFmtId="4" fontId="7" fillId="2" borderId="1" xfId="0" applyNumberFormat="1" applyFont="1" applyFill="1" applyBorder="1" applyAlignment="1">
      <alignment horizontal="right" vertical="top" wrapText="1"/>
    </xf>
    <xf numFmtId="4" fontId="9" fillId="2" borderId="1" xfId="0" applyNumberFormat="1" applyFont="1" applyFill="1" applyBorder="1" applyAlignment="1">
      <alignment horizontal="right" vertical="top" wrapText="1"/>
    </xf>
    <xf numFmtId="0" fontId="7" fillId="2" borderId="1" xfId="0" applyNumberFormat="1" applyFont="1" applyFill="1" applyBorder="1" applyAlignment="1">
      <alignment horizontal="center" vertical="top" wrapText="1"/>
    </xf>
    <xf numFmtId="0" fontId="7" fillId="2" borderId="1" xfId="0" applyFont="1" applyFill="1" applyBorder="1" applyAlignment="1">
      <alignment horizontal="left" vertical="top" wrapText="1"/>
    </xf>
    <xf numFmtId="0" fontId="8" fillId="2" borderId="1" xfId="0" applyFont="1" applyFill="1" applyBorder="1" applyAlignment="1">
      <alignment horizontal="center" vertical="top" wrapText="1"/>
    </xf>
    <xf numFmtId="4" fontId="7" fillId="2" borderId="1" xfId="0" applyNumberFormat="1" applyFont="1" applyFill="1" applyBorder="1" applyAlignment="1">
      <alignment horizontal="center" vertical="top" wrapText="1"/>
    </xf>
    <xf numFmtId="0" fontId="7" fillId="2" borderId="1" xfId="2" applyFont="1" applyFill="1" applyBorder="1" applyAlignment="1">
      <alignment horizontal="left" vertical="top" wrapText="1"/>
    </xf>
    <xf numFmtId="164" fontId="7" fillId="2" borderId="1" xfId="0" applyNumberFormat="1" applyFont="1" applyFill="1" applyBorder="1" applyAlignment="1">
      <alignment horizontal="center" vertical="top" wrapText="1"/>
    </xf>
    <xf numFmtId="2" fontId="7" fillId="2" borderId="1" xfId="0" applyNumberFormat="1" applyFont="1" applyFill="1" applyBorder="1" applyAlignment="1">
      <alignment horizontal="center" vertical="top" wrapText="1"/>
    </xf>
    <xf numFmtId="0" fontId="7" fillId="2" borderId="1" xfId="0" applyFont="1" applyFill="1" applyBorder="1" applyAlignment="1">
      <alignment horizontal="center" vertical="top" wrapText="1"/>
    </xf>
    <xf numFmtId="43" fontId="7" fillId="2" borderId="1" xfId="1" applyFont="1" applyFill="1" applyBorder="1" applyAlignment="1">
      <alignment horizontal="right" vertical="top" wrapText="1"/>
    </xf>
    <xf numFmtId="49" fontId="7" fillId="2" borderId="1" xfId="0" applyNumberFormat="1" applyFont="1" applyFill="1" applyBorder="1" applyAlignment="1">
      <alignment horizontal="center" vertical="top" wrapText="1"/>
    </xf>
    <xf numFmtId="164" fontId="7" fillId="2" borderId="1" xfId="0" applyNumberFormat="1" applyFont="1" applyFill="1" applyBorder="1" applyAlignment="1">
      <alignment horizontal="left" vertical="top" wrapText="1"/>
    </xf>
    <xf numFmtId="0" fontId="7" fillId="3" borderId="1" xfId="0" applyFont="1" applyFill="1" applyBorder="1" applyAlignment="1">
      <alignment horizontal="center" vertical="top" wrapText="1"/>
    </xf>
    <xf numFmtId="0" fontId="7" fillId="3" borderId="1" xfId="0" applyFont="1" applyFill="1" applyBorder="1" applyAlignment="1">
      <alignment horizontal="left" vertical="top" wrapText="1"/>
    </xf>
    <xf numFmtId="0" fontId="7" fillId="3" borderId="1" xfId="0" applyNumberFormat="1" applyFont="1" applyFill="1" applyBorder="1" applyAlignment="1">
      <alignment horizontal="center" vertical="top" wrapText="1"/>
    </xf>
    <xf numFmtId="164" fontId="7" fillId="3" borderId="1" xfId="0" applyNumberFormat="1" applyFont="1" applyFill="1" applyBorder="1" applyAlignment="1">
      <alignment horizontal="center" vertical="top" wrapText="1"/>
    </xf>
    <xf numFmtId="49" fontId="7" fillId="3" borderId="1" xfId="0" applyNumberFormat="1" applyFont="1" applyFill="1" applyBorder="1" applyAlignment="1">
      <alignment horizontal="center" vertical="top" wrapText="1"/>
    </xf>
    <xf numFmtId="4" fontId="9" fillId="3" borderId="1" xfId="0" applyNumberFormat="1" applyFont="1" applyFill="1" applyBorder="1" applyAlignment="1">
      <alignment horizontal="right" vertical="top" wrapText="1"/>
    </xf>
    <xf numFmtId="4" fontId="7" fillId="3" borderId="1" xfId="0" applyNumberFormat="1" applyFont="1" applyFill="1" applyBorder="1" applyAlignment="1">
      <alignment horizontal="center" vertical="top" wrapText="1"/>
    </xf>
    <xf numFmtId="43" fontId="7" fillId="3" borderId="1" xfId="1" applyFont="1" applyFill="1" applyBorder="1" applyAlignment="1">
      <alignment horizontal="right" vertical="top" wrapText="1"/>
    </xf>
    <xf numFmtId="0" fontId="0" fillId="3" borderId="1" xfId="0" applyFont="1" applyFill="1" applyBorder="1" applyAlignment="1">
      <alignment horizontal="center" vertical="top" wrapText="1"/>
    </xf>
    <xf numFmtId="4" fontId="7" fillId="2" borderId="1" xfId="1" applyNumberFormat="1" applyFont="1" applyFill="1" applyBorder="1" applyAlignment="1">
      <alignment horizontal="right" vertical="top" wrapText="1"/>
    </xf>
    <xf numFmtId="0" fontId="7" fillId="5" borderId="1" xfId="0" applyNumberFormat="1" applyFont="1" applyFill="1" applyBorder="1" applyAlignment="1">
      <alignment horizontal="center" vertical="top" wrapText="1"/>
    </xf>
    <xf numFmtId="0" fontId="10" fillId="2" borderId="1" xfId="0" applyFont="1" applyFill="1" applyBorder="1" applyAlignment="1">
      <alignment horizontal="left" vertical="top" wrapText="1"/>
    </xf>
    <xf numFmtId="164" fontId="7" fillId="7" borderId="1" xfId="0" applyNumberFormat="1" applyFont="1" applyFill="1" applyBorder="1" applyAlignment="1">
      <alignment horizontal="center" vertical="top" wrapText="1"/>
    </xf>
    <xf numFmtId="0" fontId="12" fillId="2" borderId="1" xfId="0" applyFont="1" applyFill="1" applyBorder="1" applyAlignment="1">
      <alignment horizontal="center" vertical="top" wrapText="1"/>
    </xf>
    <xf numFmtId="0" fontId="12" fillId="2" borderId="1" xfId="0" applyNumberFormat="1" applyFont="1" applyFill="1" applyBorder="1" applyAlignment="1">
      <alignment horizontal="center" vertical="top" wrapText="1"/>
    </xf>
    <xf numFmtId="0" fontId="7" fillId="6" borderId="1" xfId="0" applyNumberFormat="1" applyFont="1" applyFill="1" applyBorder="1" applyAlignment="1">
      <alignment horizontal="center" vertical="top" wrapText="1"/>
    </xf>
    <xf numFmtId="0" fontId="7" fillId="6" borderId="1" xfId="0" applyFont="1" applyFill="1" applyBorder="1" applyAlignment="1">
      <alignment horizontal="center" vertical="top" wrapText="1"/>
    </xf>
    <xf numFmtId="0" fontId="7" fillId="6" borderId="1" xfId="0" applyFont="1" applyFill="1" applyBorder="1" applyAlignment="1">
      <alignment horizontal="left" vertical="top" wrapText="1"/>
    </xf>
    <xf numFmtId="164" fontId="7" fillId="6" borderId="1" xfId="0" applyNumberFormat="1" applyFont="1" applyFill="1" applyBorder="1" applyAlignment="1">
      <alignment horizontal="center" vertical="top" wrapText="1"/>
    </xf>
    <xf numFmtId="49" fontId="7" fillId="6" borderId="1" xfId="0" applyNumberFormat="1" applyFont="1" applyFill="1" applyBorder="1" applyAlignment="1">
      <alignment horizontal="center" vertical="top" wrapText="1"/>
    </xf>
    <xf numFmtId="4" fontId="7" fillId="6" borderId="2" xfId="0" applyNumberFormat="1" applyFont="1" applyFill="1" applyBorder="1" applyAlignment="1">
      <alignment horizontal="right" vertical="top" wrapText="1"/>
    </xf>
    <xf numFmtId="0" fontId="7" fillId="6" borderId="2" xfId="0" applyNumberFormat="1" applyFont="1" applyFill="1" applyBorder="1" applyAlignment="1">
      <alignment horizontal="center" vertical="top" wrapText="1"/>
    </xf>
    <xf numFmtId="4" fontId="9" fillId="6" borderId="2" xfId="0" applyNumberFormat="1" applyFont="1" applyFill="1" applyBorder="1" applyAlignment="1">
      <alignment horizontal="right" vertical="top" wrapText="1"/>
    </xf>
    <xf numFmtId="0" fontId="7" fillId="6" borderId="5" xfId="0" applyFont="1" applyFill="1" applyBorder="1" applyAlignment="1">
      <alignment horizontal="center" vertical="top" wrapText="1"/>
    </xf>
    <xf numFmtId="0" fontId="7" fillId="6" borderId="5" xfId="0" applyFont="1" applyFill="1" applyBorder="1" applyAlignment="1">
      <alignment horizontal="left" vertical="top" wrapText="1"/>
    </xf>
    <xf numFmtId="0" fontId="7" fillId="6" borderId="5" xfId="0" applyNumberFormat="1" applyFont="1" applyFill="1" applyBorder="1" applyAlignment="1">
      <alignment horizontal="left" vertical="top" wrapText="1"/>
    </xf>
    <xf numFmtId="164" fontId="7" fillId="6" borderId="5" xfId="0" applyNumberFormat="1" applyFont="1" applyFill="1" applyBorder="1" applyAlignment="1">
      <alignment horizontal="center" vertical="top" wrapText="1"/>
    </xf>
    <xf numFmtId="2" fontId="7" fillId="6" borderId="5" xfId="0" applyNumberFormat="1" applyFont="1" applyFill="1" applyBorder="1" applyAlignment="1">
      <alignment horizontal="center" vertical="top" wrapText="1"/>
    </xf>
    <xf numFmtId="0" fontId="7" fillId="6" borderId="5" xfId="0" applyNumberFormat="1" applyFont="1" applyFill="1" applyBorder="1" applyAlignment="1">
      <alignment horizontal="center" vertical="top" wrapText="1"/>
    </xf>
    <xf numFmtId="49" fontId="7" fillId="6" borderId="5" xfId="0" applyNumberFormat="1" applyFont="1" applyFill="1" applyBorder="1" applyAlignment="1">
      <alignment horizontal="center" vertical="top" wrapText="1"/>
    </xf>
    <xf numFmtId="4" fontId="7" fillId="6" borderId="5" xfId="0" applyNumberFormat="1" applyFont="1" applyFill="1" applyBorder="1" applyAlignment="1">
      <alignment horizontal="right" vertical="top" wrapText="1"/>
    </xf>
    <xf numFmtId="4" fontId="7" fillId="6" borderId="1" xfId="0" applyNumberFormat="1" applyFont="1" applyFill="1" applyBorder="1" applyAlignment="1">
      <alignment horizontal="center" vertical="top" wrapText="1"/>
    </xf>
    <xf numFmtId="43" fontId="7" fillId="6" borderId="1" xfId="1" applyFont="1" applyFill="1" applyBorder="1" applyAlignment="1">
      <alignment horizontal="right" vertical="top" wrapText="1"/>
    </xf>
    <xf numFmtId="4" fontId="9" fillId="6" borderId="1" xfId="0" applyNumberFormat="1" applyFont="1" applyFill="1" applyBorder="1" applyAlignment="1">
      <alignment horizontal="right" vertical="top" wrapText="1"/>
    </xf>
    <xf numFmtId="4" fontId="9" fillId="6" borderId="5" xfId="0" applyNumberFormat="1" applyFont="1" applyFill="1" applyBorder="1" applyAlignment="1">
      <alignment horizontal="right" vertical="top" wrapText="1"/>
    </xf>
    <xf numFmtId="4" fontId="7" fillId="6" borderId="5" xfId="0" applyNumberFormat="1" applyFont="1" applyFill="1" applyBorder="1" applyAlignment="1">
      <alignment horizontal="center" vertical="top" wrapText="1"/>
    </xf>
    <xf numFmtId="0" fontId="0" fillId="6" borderId="1" xfId="0" applyFont="1" applyFill="1" applyBorder="1" applyAlignment="1">
      <alignment horizontal="center" vertical="top" wrapText="1"/>
    </xf>
    <xf numFmtId="164" fontId="7" fillId="6" borderId="1" xfId="0" applyNumberFormat="1" applyFont="1" applyFill="1" applyBorder="1" applyAlignment="1">
      <alignment horizontal="left" vertical="top" wrapText="1"/>
    </xf>
    <xf numFmtId="2" fontId="7" fillId="6" borderId="1" xfId="0" applyNumberFormat="1" applyFont="1" applyFill="1" applyBorder="1" applyAlignment="1">
      <alignment horizontal="center" vertical="top" wrapText="1"/>
    </xf>
    <xf numFmtId="4" fontId="7" fillId="6" borderId="1" xfId="0" applyNumberFormat="1" applyFont="1" applyFill="1" applyBorder="1" applyAlignment="1">
      <alignment horizontal="right" vertical="top" wrapText="1"/>
    </xf>
    <xf numFmtId="4" fontId="7" fillId="6" borderId="1" xfId="1" applyNumberFormat="1" applyFont="1" applyFill="1" applyBorder="1" applyAlignment="1">
      <alignment horizontal="right" vertical="top" wrapText="1"/>
    </xf>
    <xf numFmtId="0" fontId="7" fillId="6" borderId="1" xfId="0" applyNumberFormat="1" applyFont="1" applyFill="1" applyBorder="1" applyAlignment="1">
      <alignment horizontal="left" vertical="top" wrapText="1"/>
    </xf>
    <xf numFmtId="4" fontId="7" fillId="6" borderId="2" xfId="0" applyNumberFormat="1" applyFont="1" applyFill="1" applyBorder="1" applyAlignment="1">
      <alignment horizontal="center" vertical="top" wrapText="1"/>
    </xf>
    <xf numFmtId="0" fontId="6" fillId="6" borderId="1" xfId="2" applyFont="1" applyFill="1" applyBorder="1" applyAlignment="1">
      <alignment horizontal="left" vertical="top" wrapText="1"/>
    </xf>
    <xf numFmtId="39" fontId="7" fillId="6" borderId="1" xfId="1" applyNumberFormat="1" applyFont="1" applyFill="1" applyBorder="1" applyAlignment="1">
      <alignment horizontal="right" vertical="top" wrapText="1"/>
    </xf>
    <xf numFmtId="0" fontId="14" fillId="2" borderId="1" xfId="0" applyFont="1" applyFill="1" applyBorder="1" applyAlignment="1">
      <alignment horizontal="center" vertical="top" wrapText="1"/>
    </xf>
    <xf numFmtId="0" fontId="14" fillId="2" borderId="1" xfId="0" applyFont="1" applyFill="1" applyBorder="1" applyAlignment="1">
      <alignment horizontal="left" vertical="top" wrapText="1"/>
    </xf>
    <xf numFmtId="164" fontId="14" fillId="2" borderId="1" xfId="0" applyNumberFormat="1" applyFont="1" applyFill="1" applyBorder="1" applyAlignment="1">
      <alignment horizontal="center" vertical="top" wrapText="1"/>
    </xf>
    <xf numFmtId="0" fontId="14" fillId="2" borderId="1" xfId="0" applyNumberFormat="1" applyFont="1" applyFill="1" applyBorder="1" applyAlignment="1">
      <alignment horizontal="center" vertical="top" wrapText="1"/>
    </xf>
    <xf numFmtId="4" fontId="15" fillId="2" borderId="1" xfId="0" applyNumberFormat="1" applyFont="1" applyFill="1" applyBorder="1" applyAlignment="1">
      <alignment horizontal="right" vertical="top" wrapText="1"/>
    </xf>
    <xf numFmtId="4" fontId="14" fillId="2" borderId="1" xfId="0" applyNumberFormat="1" applyFont="1" applyFill="1" applyBorder="1" applyAlignment="1">
      <alignment horizontal="center" vertical="top" wrapText="1"/>
    </xf>
    <xf numFmtId="49" fontId="14" fillId="2" borderId="1" xfId="0" applyNumberFormat="1" applyFont="1" applyFill="1" applyBorder="1" applyAlignment="1">
      <alignment horizontal="center" vertical="top" wrapText="1"/>
    </xf>
    <xf numFmtId="43" fontId="14" fillId="2" borderId="1" xfId="1" applyFont="1" applyFill="1" applyBorder="1" applyAlignment="1">
      <alignment horizontal="right" vertical="top" wrapText="1"/>
    </xf>
    <xf numFmtId="0" fontId="16" fillId="2" borderId="1" xfId="0" applyFont="1" applyFill="1" applyBorder="1" applyAlignment="1">
      <alignment horizontal="center" vertical="top" wrapText="1"/>
    </xf>
    <xf numFmtId="0" fontId="0" fillId="0" borderId="1" xfId="0" applyFont="1" applyFill="1" applyBorder="1" applyAlignment="1">
      <alignment horizontal="center" vertical="top" wrapText="1"/>
    </xf>
    <xf numFmtId="0" fontId="0" fillId="6" borderId="1" xfId="0" applyNumberFormat="1" applyFont="1" applyFill="1" applyBorder="1" applyAlignment="1">
      <alignment horizontal="center" vertical="top" wrapText="1"/>
    </xf>
    <xf numFmtId="0" fontId="13" fillId="2" borderId="1" xfId="0" applyFont="1" applyFill="1" applyBorder="1" applyAlignment="1">
      <alignment horizontal="center" vertical="top" wrapText="1"/>
    </xf>
    <xf numFmtId="164" fontId="7" fillId="8" borderId="1" xfId="0" applyNumberFormat="1" applyFont="1" applyFill="1" applyBorder="1" applyAlignment="1">
      <alignment horizontal="center" vertical="top" wrapText="1"/>
    </xf>
    <xf numFmtId="4" fontId="7" fillId="3" borderId="1" xfId="1" applyNumberFormat="1" applyFont="1" applyFill="1" applyBorder="1" applyAlignment="1">
      <alignment horizontal="right" vertical="top" wrapText="1"/>
    </xf>
    <xf numFmtId="164" fontId="7" fillId="4" borderId="1" xfId="0" applyNumberFormat="1" applyFont="1" applyFill="1" applyBorder="1" applyAlignment="1">
      <alignment horizontal="center" vertical="top" wrapText="1"/>
    </xf>
    <xf numFmtId="4" fontId="9" fillId="6" borderId="4" xfId="0" applyNumberFormat="1" applyFont="1" applyFill="1" applyBorder="1" applyAlignment="1">
      <alignment horizontal="right" vertical="top" wrapText="1"/>
    </xf>
    <xf numFmtId="0" fontId="7" fillId="8" borderId="1" xfId="0" applyNumberFormat="1" applyFont="1" applyFill="1" applyBorder="1" applyAlignment="1">
      <alignment horizontal="center" vertical="top" wrapText="1"/>
    </xf>
    <xf numFmtId="0" fontId="8" fillId="3" borderId="1" xfId="0" applyFont="1" applyFill="1" applyBorder="1" applyAlignment="1">
      <alignment horizontal="center" vertical="top" wrapText="1"/>
    </xf>
    <xf numFmtId="0" fontId="0" fillId="9" borderId="1" xfId="0" applyFont="1" applyFill="1" applyBorder="1" applyAlignment="1">
      <alignment horizontal="center" vertical="top" wrapText="1"/>
    </xf>
    <xf numFmtId="0" fontId="4" fillId="2" borderId="3" xfId="0" applyNumberFormat="1" applyFont="1" applyFill="1" applyBorder="1" applyAlignment="1">
      <alignment horizontal="center" vertical="center" wrapText="1"/>
    </xf>
    <xf numFmtId="4" fontId="4" fillId="2" borderId="3" xfId="0" applyNumberFormat="1" applyFont="1" applyFill="1" applyBorder="1" applyAlignment="1">
      <alignment horizontal="center" vertical="center" wrapText="1"/>
    </xf>
    <xf numFmtId="3" fontId="4" fillId="2" borderId="3"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4" fontId="4" fillId="2" borderId="6" xfId="0" applyNumberFormat="1" applyFont="1" applyFill="1" applyBorder="1" applyAlignment="1">
      <alignment horizontal="center" vertical="center" wrapText="1"/>
    </xf>
    <xf numFmtId="0" fontId="17" fillId="0" borderId="0" xfId="0" applyFont="1"/>
    <xf numFmtId="0" fontId="0" fillId="0" borderId="0" xfId="0" pivotButton="1"/>
    <xf numFmtId="0" fontId="0" fillId="0" borderId="0" xfId="0" applyAlignment="1">
      <alignment horizontal="left"/>
    </xf>
    <xf numFmtId="0" fontId="0" fillId="0" borderId="0" xfId="0" applyNumberFormat="1"/>
    <xf numFmtId="0" fontId="11" fillId="10" borderId="7" xfId="0" applyFont="1" applyFill="1" applyBorder="1"/>
    <xf numFmtId="14" fontId="0" fillId="0" borderId="0" xfId="0" applyNumberFormat="1"/>
    <xf numFmtId="49" fontId="0" fillId="0" borderId="0" xfId="0" applyNumberFormat="1"/>
    <xf numFmtId="165" fontId="0" fillId="0" borderId="0" xfId="0" applyNumberFormat="1"/>
    <xf numFmtId="10" fontId="0" fillId="0" borderId="0" xfId="0" applyNumberFormat="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166" fontId="0" fillId="0" borderId="0" xfId="0" applyNumberFormat="1"/>
    <xf numFmtId="0" fontId="0" fillId="0" borderId="0" xfId="0" applyAlignment="1">
      <alignment horizontal="left" indent="1"/>
    </xf>
    <xf numFmtId="0" fontId="11" fillId="0" borderId="7" xfId="0" applyFont="1" applyBorder="1" applyAlignment="1">
      <alignment horizontal="left"/>
    </xf>
    <xf numFmtId="166" fontId="11" fillId="0" borderId="7" xfId="0" applyNumberFormat="1" applyFont="1" applyBorder="1"/>
    <xf numFmtId="0" fontId="11" fillId="10" borderId="17" xfId="0" applyFont="1" applyFill="1" applyBorder="1" applyAlignment="1">
      <alignment horizontal="left"/>
    </xf>
    <xf numFmtId="166" fontId="11" fillId="10" borderId="17" xfId="0" applyNumberFormat="1" applyFont="1" applyFill="1" applyBorder="1"/>
    <xf numFmtId="2" fontId="0" fillId="0" borderId="0" xfId="0" applyNumberFormat="1" applyAlignment="1">
      <alignment horizontal="right"/>
    </xf>
    <xf numFmtId="0" fontId="1" fillId="0" borderId="0" xfId="8"/>
    <xf numFmtId="2" fontId="1" fillId="0" borderId="0" xfId="8" applyNumberFormat="1"/>
    <xf numFmtId="49" fontId="1" fillId="0" borderId="0" xfId="8" applyNumberFormat="1"/>
    <xf numFmtId="167" fontId="1" fillId="0" borderId="0" xfId="8" applyNumberFormat="1"/>
    <xf numFmtId="49" fontId="18" fillId="0" borderId="0" xfId="8" applyNumberFormat="1" applyFont="1" applyAlignment="1">
      <alignment horizontal="right"/>
    </xf>
    <xf numFmtId="0" fontId="18" fillId="0" borderId="0" xfId="8" applyFont="1" applyAlignment="1">
      <alignment horizontal="right"/>
    </xf>
    <xf numFmtId="168" fontId="18" fillId="0" borderId="0" xfId="8" applyNumberFormat="1" applyFont="1" applyAlignment="1">
      <alignment horizontal="right"/>
    </xf>
    <xf numFmtId="2" fontId="18" fillId="0" borderId="0" xfId="8" applyNumberFormat="1" applyFont="1" applyAlignment="1">
      <alignment horizontal="right"/>
    </xf>
    <xf numFmtId="0" fontId="0" fillId="0" borderId="0" xfId="0" applyAlignment="1">
      <alignment horizontal="left" indent="2"/>
    </xf>
    <xf numFmtId="0" fontId="11" fillId="0" borderId="0" xfId="0" applyFont="1" applyAlignment="1">
      <alignment horizontal="left" indent="1"/>
    </xf>
    <xf numFmtId="166" fontId="11" fillId="0" borderId="0" xfId="0" applyNumberFormat="1" applyFont="1"/>
    <xf numFmtId="0" fontId="0" fillId="0" borderId="0" xfId="0" applyAlignment="1">
      <alignment wrapText="1"/>
    </xf>
    <xf numFmtId="0" fontId="11" fillId="10" borderId="7" xfId="0" applyFont="1" applyFill="1" applyBorder="1" applyAlignment="1">
      <alignment wrapText="1"/>
    </xf>
    <xf numFmtId="0" fontId="0" fillId="0" borderId="0" xfId="0" applyNumberFormat="1" applyAlignment="1">
      <alignment wrapText="1"/>
    </xf>
    <xf numFmtId="0" fontId="0" fillId="0" borderId="0" xfId="0" applyAlignment="1">
      <alignment horizontal="left" wrapText="1"/>
    </xf>
    <xf numFmtId="0" fontId="11" fillId="10" borderId="17" xfId="0" applyNumberFormat="1" applyFont="1" applyFill="1" applyBorder="1" applyAlignment="1">
      <alignment wrapText="1"/>
    </xf>
    <xf numFmtId="0" fontId="11" fillId="10" borderId="17" xfId="0" applyFont="1" applyFill="1" applyBorder="1" applyAlignment="1">
      <alignment horizontal="left" wrapText="1"/>
    </xf>
    <xf numFmtId="4" fontId="11" fillId="10" borderId="7" xfId="0" applyNumberFormat="1" applyFont="1" applyFill="1" applyBorder="1" applyAlignment="1">
      <alignment wrapText="1"/>
    </xf>
    <xf numFmtId="4" fontId="0" fillId="0" borderId="0" xfId="0" applyNumberFormat="1" applyAlignment="1">
      <alignment wrapText="1"/>
    </xf>
    <xf numFmtId="4" fontId="11" fillId="10" borderId="17" xfId="0" applyNumberFormat="1" applyFont="1" applyFill="1" applyBorder="1" applyAlignment="1">
      <alignment wrapText="1"/>
    </xf>
    <xf numFmtId="166" fontId="11" fillId="10" borderId="7" xfId="0" applyNumberFormat="1" applyFont="1" applyFill="1" applyBorder="1"/>
  </cellXfs>
  <cellStyles count="9">
    <cellStyle name="Comma" xfId="1" builtinId="3"/>
    <cellStyle name="Comma 2" xfId="6" xr:uid="{00000000-0005-0000-0000-000001000000}"/>
    <cellStyle name="Comma 3" xfId="5" xr:uid="{00000000-0005-0000-0000-000002000000}"/>
    <cellStyle name="Normal" xfId="0" builtinId="0"/>
    <cellStyle name="Normal 2" xfId="3" xr:uid="{00000000-0005-0000-0000-000004000000}"/>
    <cellStyle name="Normal 2 2" xfId="7" xr:uid="{00000000-0005-0000-0000-000005000000}"/>
    <cellStyle name="Normal 3" xfId="2" xr:uid="{00000000-0005-0000-0000-000006000000}"/>
    <cellStyle name="Normal 4" xfId="4" xr:uid="{00000000-0005-0000-0000-000007000000}"/>
    <cellStyle name="Normal 5" xfId="8" xr:uid="{30811063-07B6-46D4-B134-07F64062B59B}"/>
  </cellStyles>
  <dxfs count="166">
    <dxf>
      <numFmt numFmtId="166" formatCode="#,,"/>
    </dxf>
    <dxf>
      <numFmt numFmtId="0" formatCode="General"/>
    </dxf>
    <dxf>
      <numFmt numFmtId="166" formatCode="#,,"/>
    </dxf>
    <dxf>
      <numFmt numFmtId="166" formatCode="#,,"/>
    </dxf>
    <dxf>
      <numFmt numFmtId="166" formatCode="#,,"/>
    </dxf>
    <dxf>
      <numFmt numFmtId="0" formatCode="General"/>
    </dxf>
    <dxf>
      <numFmt numFmtId="166" formatCode="#,,"/>
    </dxf>
    <dxf>
      <numFmt numFmtId="166" formatCode="#,,"/>
    </dxf>
    <dxf>
      <numFmt numFmtId="166" formatCode="#,,"/>
    </dxf>
    <dxf>
      <numFmt numFmtId="0" formatCode="General"/>
    </dxf>
    <dxf>
      <numFmt numFmtId="166" formatCode="#,,"/>
    </dxf>
    <dxf>
      <numFmt numFmtId="166" formatCode="#,,"/>
    </dxf>
    <dxf>
      <numFmt numFmtId="166" formatCode="#,,"/>
    </dxf>
    <dxf>
      <numFmt numFmtId="0" formatCode="General"/>
    </dxf>
    <dxf>
      <numFmt numFmtId="166" formatCode="#,,"/>
    </dxf>
    <dxf>
      <numFmt numFmtId="166" formatCode="#,,"/>
    </dxf>
    <dxf>
      <numFmt numFmtId="166" formatCode="#,,"/>
    </dxf>
    <dxf>
      <numFmt numFmtId="0" formatCode="General"/>
    </dxf>
    <dxf>
      <numFmt numFmtId="166" formatCode="#,,"/>
    </dxf>
    <dxf>
      <numFmt numFmtId="166" formatCode="#,,"/>
    </dxf>
    <dxf>
      <numFmt numFmtId="166" formatCode="#,,"/>
    </dxf>
    <dxf>
      <numFmt numFmtId="0" formatCode="General"/>
    </dxf>
    <dxf>
      <numFmt numFmtId="166" formatCode="#,,"/>
    </dxf>
    <dxf>
      <numFmt numFmtId="166" formatCode="#,,"/>
    </dxf>
    <dxf>
      <numFmt numFmtId="166" formatCode="#,,"/>
    </dxf>
    <dxf>
      <numFmt numFmtId="0" formatCode="General"/>
    </dxf>
    <dxf>
      <numFmt numFmtId="166" formatCode="#,,"/>
    </dxf>
    <dxf>
      <numFmt numFmtId="166" formatCode="#,,"/>
    </dxf>
    <dxf>
      <numFmt numFmtId="166" formatCode="#,,"/>
    </dxf>
    <dxf>
      <numFmt numFmtId="0" formatCode="General"/>
    </dxf>
    <dxf>
      <numFmt numFmtId="166" formatCode="#,,"/>
    </dxf>
    <dxf>
      <numFmt numFmtId="166" formatCode="#,,"/>
    </dxf>
    <dxf>
      <numFmt numFmtId="166" formatCode="#,,"/>
    </dxf>
    <dxf>
      <numFmt numFmtId="0" formatCode="General"/>
    </dxf>
    <dxf>
      <numFmt numFmtId="166" formatCode="#,,"/>
    </dxf>
    <dxf>
      <numFmt numFmtId="166" formatCode="#,,"/>
    </dxf>
    <dxf>
      <numFmt numFmtId="166" formatCode="#,,"/>
    </dxf>
    <dxf>
      <numFmt numFmtId="0" formatCode="General"/>
    </dxf>
    <dxf>
      <numFmt numFmtId="166" formatCode="#,,"/>
    </dxf>
    <dxf>
      <numFmt numFmtId="166" formatCode="#,,"/>
    </dxf>
    <dxf>
      <numFmt numFmtId="166" formatCode="#,,"/>
    </dxf>
    <dxf>
      <numFmt numFmtId="0" formatCode="General"/>
    </dxf>
    <dxf>
      <numFmt numFmtId="166" formatCode="#,,"/>
    </dxf>
    <dxf>
      <numFmt numFmtId="166" formatCode="#,,"/>
    </dxf>
    <dxf>
      <numFmt numFmtId="166" formatCode="#,,"/>
    </dxf>
    <dxf>
      <numFmt numFmtId="0" formatCode="General"/>
    </dxf>
    <dxf>
      <numFmt numFmtId="166" formatCode="#,,"/>
    </dxf>
    <dxf>
      <numFmt numFmtId="166" formatCode="#,,"/>
    </dxf>
    <dxf>
      <numFmt numFmtId="166" formatCode="#,,"/>
    </dxf>
    <dxf>
      <numFmt numFmtId="0" formatCode="General"/>
    </dxf>
    <dxf>
      <numFmt numFmtId="166" formatCode="#,,"/>
    </dxf>
    <dxf>
      <numFmt numFmtId="166" formatCode="#,,"/>
    </dxf>
    <dxf>
      <numFmt numFmtId="166" formatCode="#,,"/>
    </dxf>
    <dxf>
      <numFmt numFmtId="0" formatCode="General"/>
    </dxf>
    <dxf>
      <numFmt numFmtId="166" formatCode="#,,"/>
    </dxf>
    <dxf>
      <numFmt numFmtId="166" formatCode="#,,"/>
    </dxf>
    <dxf>
      <numFmt numFmtId="166" formatCode="#,,"/>
    </dxf>
    <dxf>
      <numFmt numFmtId="0" formatCode="General"/>
    </dxf>
    <dxf>
      <numFmt numFmtId="166" formatCode="#,,"/>
    </dxf>
    <dxf>
      <numFmt numFmtId="166" formatCode="#,,"/>
    </dxf>
    <dxf>
      <numFmt numFmtId="166" formatCode="#,,"/>
    </dxf>
    <dxf>
      <numFmt numFmtId="0" formatCode="General"/>
    </dxf>
    <dxf>
      <numFmt numFmtId="166" formatCode="#,,"/>
    </dxf>
    <dxf>
      <numFmt numFmtId="166" formatCode="#,,"/>
    </dxf>
    <dxf>
      <numFmt numFmtId="166" formatCode="#,,"/>
    </dxf>
    <dxf>
      <numFmt numFmtId="0" formatCode="General"/>
    </dxf>
    <dxf>
      <numFmt numFmtId="166" formatCode="#,,"/>
    </dxf>
    <dxf>
      <numFmt numFmtId="166" formatCode="#,,"/>
    </dxf>
    <dxf>
      <numFmt numFmtId="166" formatCode="#,,"/>
    </dxf>
    <dxf>
      <numFmt numFmtId="0" formatCode="General"/>
    </dxf>
    <dxf>
      <numFmt numFmtId="166" formatCode="#,,"/>
    </dxf>
    <dxf>
      <numFmt numFmtId="166" formatCode="#,,"/>
    </dxf>
    <dxf>
      <numFmt numFmtId="166" formatCode="#,,"/>
    </dxf>
    <dxf>
      <numFmt numFmtId="0" formatCode="General"/>
    </dxf>
    <dxf>
      <numFmt numFmtId="166" formatCode="#,,"/>
    </dxf>
    <dxf>
      <numFmt numFmtId="166" formatCode="#,,"/>
    </dxf>
    <dxf>
      <numFmt numFmtId="166" formatCode="#,,"/>
    </dxf>
    <dxf>
      <numFmt numFmtId="0" formatCode="General"/>
    </dxf>
    <dxf>
      <numFmt numFmtId="166" formatCode="#,,"/>
    </dxf>
    <dxf>
      <numFmt numFmtId="166" formatCode="#,,"/>
    </dxf>
    <dxf>
      <numFmt numFmtId="166" formatCode="#,,"/>
    </dxf>
    <dxf>
      <numFmt numFmtId="0" formatCode="General"/>
    </dxf>
    <dxf>
      <numFmt numFmtId="166" formatCode="#,,"/>
    </dxf>
    <dxf>
      <numFmt numFmtId="166" formatCode="#,,"/>
    </dxf>
    <dxf>
      <numFmt numFmtId="166" formatCode="#,,"/>
    </dxf>
    <dxf>
      <numFmt numFmtId="0" formatCode="General"/>
    </dxf>
    <dxf>
      <numFmt numFmtId="166" formatCode="#,,"/>
    </dxf>
    <dxf>
      <numFmt numFmtId="166" formatCode="#,,"/>
    </dxf>
    <dxf>
      <numFmt numFmtId="166" formatCode="#,,"/>
    </dxf>
    <dxf>
      <numFmt numFmtId="0" formatCode="General"/>
    </dxf>
    <dxf>
      <numFmt numFmtId="166" formatCode="#,,"/>
    </dxf>
    <dxf>
      <numFmt numFmtId="166" formatCode="#,,"/>
    </dxf>
    <dxf>
      <numFmt numFmtId="166" formatCode="#,,"/>
    </dxf>
    <dxf>
      <numFmt numFmtId="0" formatCode="General"/>
    </dxf>
    <dxf>
      <numFmt numFmtId="166" formatCode="#,,"/>
    </dxf>
    <dxf>
      <numFmt numFmtId="166" formatCode="#,,"/>
    </dxf>
    <dxf>
      <numFmt numFmtId="166" formatCode="#,,"/>
    </dxf>
    <dxf>
      <numFmt numFmtId="0" formatCode="General"/>
    </dxf>
    <dxf>
      <numFmt numFmtId="166" formatCode="#,,"/>
    </dxf>
    <dxf>
      <numFmt numFmtId="166" formatCode="#,,"/>
    </dxf>
    <dxf>
      <numFmt numFmtId="166" formatCode="#,,"/>
    </dxf>
    <dxf>
      <numFmt numFmtId="0" formatCode="General"/>
    </dxf>
    <dxf>
      <numFmt numFmtId="166" formatCode="#,,"/>
    </dxf>
    <dxf>
      <numFmt numFmtId="166" formatCode="#,,"/>
    </dxf>
    <dxf>
      <numFmt numFmtId="166" formatCode="#,,"/>
    </dxf>
    <dxf>
      <numFmt numFmtId="0" formatCode="General"/>
    </dxf>
    <dxf>
      <numFmt numFmtId="166" formatCode="#,,"/>
    </dxf>
    <dxf>
      <numFmt numFmtId="166" formatCode="#,,"/>
    </dxf>
    <dxf>
      <numFmt numFmtId="165" formatCode="#,,\ &quot;million&quot;"/>
    </dxf>
    <dxf>
      <numFmt numFmtId="166" formatCode="#,,"/>
    </dxf>
    <dxf>
      <numFmt numFmtId="166" formatCode="#,,"/>
    </dxf>
    <dxf>
      <numFmt numFmtId="0" formatCode="General"/>
    </dxf>
    <dxf>
      <numFmt numFmtId="166" formatCode="#,,"/>
    </dxf>
    <dxf>
      <numFmt numFmtId="30" formatCode="@"/>
    </dxf>
    <dxf>
      <numFmt numFmtId="167" formatCode="dd\.mm\.yyyy"/>
    </dxf>
    <dxf>
      <numFmt numFmtId="167" formatCode="dd\.mm\.yyyy"/>
    </dxf>
    <dxf>
      <numFmt numFmtId="167" formatCode="dd\.mm\.yyyy"/>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numFmt numFmtId="167" formatCode="dd\.mm\.yyyy"/>
    </dxf>
    <dxf>
      <numFmt numFmtId="167" formatCode="dd\.mm\.yyyy"/>
    </dxf>
    <dxf>
      <font>
        <b val="0"/>
        <i val="0"/>
        <strike val="0"/>
        <condense val="0"/>
        <extend val="0"/>
        <outline val="0"/>
        <shadow val="0"/>
        <u val="none"/>
        <vertAlign val="baseline"/>
        <sz val="11"/>
        <color rgb="FF000000"/>
        <name val="Calibri"/>
        <scheme val="minor"/>
      </font>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alignment horizontal="right" vertical="bottom" textRotation="0" wrapText="0" indent="0" justifyLastLine="0" shrinkToFit="0" readingOrder="0"/>
    </dxf>
    <dxf>
      <numFmt numFmtId="30" formatCode="@"/>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168" formatCode="#.##000####"/>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2" formatCode="0.00"/>
      <alignment horizontal="right" vertical="bottom" textRotation="0" wrapText="0" indent="0" justifyLastLine="0" shrinkToFit="0" readingOrder="0"/>
    </dxf>
    <dxf>
      <numFmt numFmtId="30" formatCode="@"/>
    </dxf>
    <dxf>
      <numFmt numFmtId="30" formatCode="@"/>
    </dxf>
    <dxf>
      <numFmt numFmtId="30" formatCode="@"/>
    </dxf>
    <dxf>
      <font>
        <b val="0"/>
        <i val="0"/>
        <strike val="0"/>
        <condense val="0"/>
        <extend val="0"/>
        <outline val="0"/>
        <shadow val="0"/>
        <u val="none"/>
        <vertAlign val="baseline"/>
        <sz val="11"/>
        <color rgb="FF000000"/>
        <name val="Calibri"/>
        <scheme val="minor"/>
      </font>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scheme val="minor"/>
      </font>
      <alignment horizontal="right" vertical="bottom" textRotation="0" wrapText="0" indent="0" justifyLastLine="0" shrinkToFit="0" readingOrder="0"/>
    </dxf>
    <dxf>
      <numFmt numFmtId="30" formatCode="@"/>
    </dxf>
    <dxf>
      <numFmt numFmtId="30" formatCode="@"/>
    </dxf>
    <dxf>
      <numFmt numFmtId="30" formatCode="@"/>
    </dxf>
    <dxf>
      <numFmt numFmtId="2" formatCode="0.00"/>
    </dxf>
    <dxf>
      <alignment horizontal="right"/>
    </dxf>
    <dxf>
      <numFmt numFmtId="2" formatCode="0.00"/>
    </dxf>
    <dxf>
      <numFmt numFmtId="166" formatCode="#,,"/>
    </dxf>
  </dxfs>
  <tableStyles count="0" defaultTableStyle="TableStyleMedium2" defaultPivotStyle="PivotStyleLight16"/>
  <colors>
    <mruColors>
      <color rgb="FFCC99FF"/>
      <color rgb="FFFFCCFF"/>
      <color rgb="FFA5F46A"/>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4.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3.xml"/><Relationship Id="rId33" Type="http://schemas.openxmlformats.org/officeDocument/2006/relationships/pivotCacheDefinition" Target="pivotCache/pivotCacheDefinition1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32" Type="http://schemas.openxmlformats.org/officeDocument/2006/relationships/pivotCacheDefinition" Target="pivotCache/pivotCacheDefinition10.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pivotCacheDefinition" Target="pivotCache/pivotCacheDefinition6.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5.xml"/><Relationship Id="rId30" Type="http://schemas.openxmlformats.org/officeDocument/2006/relationships/pivotCacheDefinition" Target="pivotCache/pivotCacheDefinition8.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[projects table mar 15.xlsx]nuts2funding!PivotTable6</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nuts2funding!$B$3</c:f>
              <c:strCache>
                <c:ptCount val="1"/>
                <c:pt idx="0">
                  <c:v>Total</c:v>
                </c:pt>
              </c:strCache>
            </c:strRef>
          </c:tx>
          <c:spPr>
            <a:solidFill>
              <a:schemeClr val="accent1"/>
            </a:solidFill>
            <a:ln>
              <a:noFill/>
            </a:ln>
            <a:effectLst/>
          </c:spPr>
          <c:invertIfNegative val="0"/>
          <c:cat>
            <c:strRef>
              <c:f>nuts2funding!$A$4:$A$14</c:f>
              <c:strCache>
                <c:ptCount val="10"/>
                <c:pt idx="0">
                  <c:v>Bucuresti Ilfov</c:v>
                </c:pt>
                <c:pt idx="1">
                  <c:v>Centru</c:v>
                </c:pt>
                <c:pt idx="2">
                  <c:v>Multiple</c:v>
                </c:pt>
                <c:pt idx="3">
                  <c:v>National</c:v>
                </c:pt>
                <c:pt idx="4">
                  <c:v>Nord Est</c:v>
                </c:pt>
                <c:pt idx="5">
                  <c:v>Nord Vest</c:v>
                </c:pt>
                <c:pt idx="6">
                  <c:v>Sud Est</c:v>
                </c:pt>
                <c:pt idx="7">
                  <c:v>Sud Muntenia</c:v>
                </c:pt>
                <c:pt idx="8">
                  <c:v>Sud Vest</c:v>
                </c:pt>
                <c:pt idx="9">
                  <c:v>Vest</c:v>
                </c:pt>
              </c:strCache>
            </c:strRef>
          </c:cat>
          <c:val>
            <c:numRef>
              <c:f>nuts2funding!$B$4:$B$14</c:f>
              <c:numCache>
                <c:formatCode>0.00%</c:formatCode>
                <c:ptCount val="10"/>
                <c:pt idx="0">
                  <c:v>5.084923313794093E-2</c:v>
                </c:pt>
                <c:pt idx="1">
                  <c:v>3.8742394424341797E-2</c:v>
                </c:pt>
                <c:pt idx="2">
                  <c:v>1.6947042335376045E-2</c:v>
                </c:pt>
                <c:pt idx="3">
                  <c:v>0.51725932001622876</c:v>
                </c:pt>
                <c:pt idx="4">
                  <c:v>5.4274389577429971E-2</c:v>
                </c:pt>
                <c:pt idx="5">
                  <c:v>5.5438187967775047E-2</c:v>
                </c:pt>
                <c:pt idx="6">
                  <c:v>4.99814900978316E-2</c:v>
                </c:pt>
                <c:pt idx="7">
                  <c:v>0.17087128130332774</c:v>
                </c:pt>
                <c:pt idx="8">
                  <c:v>2.7152887087338522E-2</c:v>
                </c:pt>
                <c:pt idx="9">
                  <c:v>1.8483774052409717E-2</c:v>
                </c:pt>
              </c:numCache>
            </c:numRef>
          </c:val>
          <c:extLst>
            <c:ext xmlns:c16="http://schemas.microsoft.com/office/drawing/2014/chart" uri="{C3380CC4-5D6E-409C-BE32-E72D297353CC}">
              <c16:uniqueId val="{00000004-D52B-4D8D-86C6-34228EE2DA2E}"/>
            </c:ext>
          </c:extLst>
        </c:ser>
        <c:dLbls>
          <c:showLegendKey val="0"/>
          <c:showVal val="0"/>
          <c:showCatName val="0"/>
          <c:showSerName val="0"/>
          <c:showPercent val="0"/>
          <c:showBubbleSize val="0"/>
        </c:dLbls>
        <c:gapWidth val="182"/>
        <c:axId val="880504256"/>
        <c:axId val="881193584"/>
      </c:barChart>
      <c:catAx>
        <c:axId val="8805042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193584"/>
        <c:crosses val="autoZero"/>
        <c:auto val="1"/>
        <c:lblAlgn val="ctr"/>
        <c:lblOffset val="100"/>
        <c:noMultiLvlLbl val="0"/>
      </c:catAx>
      <c:valAx>
        <c:axId val="881193584"/>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0504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[projects table mar 15.xlsx]nuts2funding!PivotTable6</c:name>
    <c:fmtId val="23"/>
  </c:pivotSource>
  <c:chart>
    <c:autoTitleDeleted val="1"/>
    <c:pivotFmts>
      <c:pivotFmt>
        <c:idx val="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w="19050">
            <a:solidFill>
              <a:schemeClr val="lt1"/>
            </a:solidFill>
          </a:ln>
          <a:effectLst/>
        </c:spPr>
      </c:pivotFmt>
      <c:pivotFmt>
        <c:idx val="2"/>
        <c:spPr>
          <a:solidFill>
            <a:schemeClr val="accent2"/>
          </a:solidFill>
          <a:ln w="19050">
            <a:solidFill>
              <a:schemeClr val="lt1"/>
            </a:solidFill>
          </a:ln>
          <a:effectLst/>
        </c:spPr>
      </c:pivotFmt>
      <c:pivotFmt>
        <c:idx val="3"/>
        <c:spPr>
          <a:solidFill>
            <a:schemeClr val="accent2"/>
          </a:solidFill>
          <a:ln w="19050">
            <a:solidFill>
              <a:schemeClr val="lt1"/>
            </a:solidFill>
          </a:ln>
          <a:effectLst/>
        </c:spPr>
      </c:pivotFmt>
      <c:pivotFmt>
        <c:idx val="4"/>
        <c:spPr>
          <a:solidFill>
            <a:schemeClr val="accent2"/>
          </a:solidFill>
          <a:ln w="19050">
            <a:solidFill>
              <a:schemeClr val="lt1"/>
            </a:solidFill>
          </a:ln>
          <a:effectLst/>
        </c:spPr>
      </c:pivotFmt>
      <c:pivotFmt>
        <c:idx val="5"/>
        <c:spPr>
          <a:solidFill>
            <a:schemeClr val="accent2"/>
          </a:solidFill>
          <a:ln w="19050">
            <a:solidFill>
              <a:schemeClr val="lt1"/>
            </a:solidFill>
          </a:ln>
          <a:effectLst/>
        </c:spPr>
      </c:pivotFmt>
      <c:pivotFmt>
        <c:idx val="6"/>
        <c:spPr>
          <a:solidFill>
            <a:schemeClr val="accent2"/>
          </a:solidFill>
          <a:ln w="19050">
            <a:solidFill>
              <a:schemeClr val="lt1"/>
            </a:solidFill>
          </a:ln>
          <a:effectLst/>
        </c:spPr>
      </c:pivotFmt>
      <c:pivotFmt>
        <c:idx val="7"/>
        <c:spPr>
          <a:solidFill>
            <a:schemeClr val="accent2"/>
          </a:solidFill>
          <a:ln w="19050">
            <a:solidFill>
              <a:schemeClr val="lt1"/>
            </a:solidFill>
          </a:ln>
          <a:effectLst/>
        </c:spPr>
      </c:pivotFmt>
      <c:pivotFmt>
        <c:idx val="8"/>
        <c:spPr>
          <a:solidFill>
            <a:schemeClr val="accent2"/>
          </a:solidFill>
          <a:ln w="19050">
            <a:solidFill>
              <a:schemeClr val="lt1"/>
            </a:solidFill>
          </a:ln>
          <a:effectLst/>
        </c:spPr>
      </c:pivotFmt>
      <c:pivotFmt>
        <c:idx val="9"/>
        <c:spPr>
          <a:solidFill>
            <a:schemeClr val="accent2"/>
          </a:solidFill>
          <a:ln w="19050">
            <a:solidFill>
              <a:schemeClr val="lt1"/>
            </a:solidFill>
          </a:ln>
          <a:effectLst/>
        </c:spPr>
      </c:pivotFmt>
      <c:pivotFmt>
        <c:idx val="10"/>
        <c:spPr>
          <a:solidFill>
            <a:schemeClr val="accent2"/>
          </a:solidFill>
          <a:ln w="19050">
            <a:solidFill>
              <a:schemeClr val="lt1"/>
            </a:solidFill>
          </a:ln>
          <a:effectLst/>
        </c:spPr>
      </c:pivotFmt>
    </c:pivotFmts>
    <c:plotArea>
      <c:layout/>
      <c:pieChart>
        <c:varyColors val="1"/>
        <c:ser>
          <c:idx val="0"/>
          <c:order val="0"/>
          <c:tx>
            <c:strRef>
              <c:f>nuts2funding!$B$3</c:f>
              <c:strCache>
                <c:ptCount val="1"/>
                <c:pt idx="0">
                  <c:v>Total</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AE7C-4649-91F6-724F38AAB9DD}"/>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AE7C-4649-91F6-724F38AAB9DD}"/>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AE7C-4649-91F6-724F38AAB9DD}"/>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AE7C-4649-91F6-724F38AAB9DD}"/>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AE7C-4649-91F6-724F38AAB9DD}"/>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AE7C-4649-91F6-724F38AAB9DD}"/>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AE7C-4649-91F6-724F38AAB9DD}"/>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AE7C-4649-91F6-724F38AAB9DD}"/>
              </c:ext>
            </c:extLst>
          </c:dPt>
          <c:dPt>
            <c:idx val="8"/>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11-AE7C-4649-91F6-724F38AAB9DD}"/>
              </c:ext>
            </c:extLst>
          </c:dPt>
          <c:dPt>
            <c:idx val="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13-AE7C-4649-91F6-724F38AAB9DD}"/>
              </c:ext>
            </c:extLst>
          </c:dPt>
          <c:cat>
            <c:strRef>
              <c:f>nuts2funding!$A$4:$A$14</c:f>
              <c:strCache>
                <c:ptCount val="10"/>
                <c:pt idx="0">
                  <c:v>Bucuresti Ilfov</c:v>
                </c:pt>
                <c:pt idx="1">
                  <c:v>Centru</c:v>
                </c:pt>
                <c:pt idx="2">
                  <c:v>Multiple</c:v>
                </c:pt>
                <c:pt idx="3">
                  <c:v>National</c:v>
                </c:pt>
                <c:pt idx="4">
                  <c:v>Nord Est</c:v>
                </c:pt>
                <c:pt idx="5">
                  <c:v>Nord Vest</c:v>
                </c:pt>
                <c:pt idx="6">
                  <c:v>Sud Est</c:v>
                </c:pt>
                <c:pt idx="7">
                  <c:v>Sud Muntenia</c:v>
                </c:pt>
                <c:pt idx="8">
                  <c:v>Sud Vest</c:v>
                </c:pt>
                <c:pt idx="9">
                  <c:v>Vest</c:v>
                </c:pt>
              </c:strCache>
            </c:strRef>
          </c:cat>
          <c:val>
            <c:numRef>
              <c:f>nuts2funding!$B$4:$B$14</c:f>
              <c:numCache>
                <c:formatCode>0.00%</c:formatCode>
                <c:ptCount val="10"/>
                <c:pt idx="0">
                  <c:v>5.084923313794093E-2</c:v>
                </c:pt>
                <c:pt idx="1">
                  <c:v>3.8742394424341797E-2</c:v>
                </c:pt>
                <c:pt idx="2">
                  <c:v>1.6947042335376045E-2</c:v>
                </c:pt>
                <c:pt idx="3">
                  <c:v>0.51725932001622876</c:v>
                </c:pt>
                <c:pt idx="4">
                  <c:v>5.4274389577429971E-2</c:v>
                </c:pt>
                <c:pt idx="5">
                  <c:v>5.5438187967775047E-2</c:v>
                </c:pt>
                <c:pt idx="6">
                  <c:v>4.99814900978316E-2</c:v>
                </c:pt>
                <c:pt idx="7">
                  <c:v>0.17087128130332774</c:v>
                </c:pt>
                <c:pt idx="8">
                  <c:v>2.7152887087338522E-2</c:v>
                </c:pt>
                <c:pt idx="9">
                  <c:v>1.8483774052409717E-2</c:v>
                </c:pt>
              </c:numCache>
            </c:numRef>
          </c:val>
          <c:extLst>
            <c:ext xmlns:c16="http://schemas.microsoft.com/office/drawing/2014/chart" uri="{C3380CC4-5D6E-409C-BE32-E72D297353CC}">
              <c16:uniqueId val="{00000000-D9A7-45CC-8082-607C28C42AA2}"/>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[projects table mar 15.xlsx]type of beneficiary!PivotTable13</c:name>
    <c:fmtId val="0"/>
  </c:pivotSource>
  <c:chart>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doughnutChart>
        <c:varyColors val="1"/>
        <c:ser>
          <c:idx val="0"/>
          <c:order val="0"/>
          <c:tx>
            <c:strRef>
              <c:f>'type of beneficiary'!$B$3:$B$4</c:f>
              <c:strCache>
                <c:ptCount val="1"/>
                <c:pt idx="0">
                  <c:v>Finalizat</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cat>
            <c:multiLvlStrRef>
              <c:f>'type of beneficiary'!$A$5:$A$10</c:f>
              <c:multiLvlStrCache>
                <c:ptCount val="3"/>
                <c:lvl>
                  <c:pt idx="0">
                    <c:v> P2.2</c:v>
                  </c:pt>
                  <c:pt idx="1">
                    <c:v>2.1</c:v>
                  </c:pt>
                  <c:pt idx="2">
                    <c:v>2.3</c:v>
                  </c:pt>
                </c:lvl>
                <c:lvl>
                  <c:pt idx="0">
                    <c:v>Private</c:v>
                  </c:pt>
                  <c:pt idx="1">
                    <c:v>Public</c:v>
                  </c:pt>
                </c:lvl>
              </c:multiLvlStrCache>
            </c:multiLvlStrRef>
          </c:cat>
          <c:val>
            <c:numRef>
              <c:f>'type of beneficiary'!$B$5:$B$10</c:f>
              <c:numCache>
                <c:formatCode>General</c:formatCode>
                <c:ptCount val="3"/>
                <c:pt idx="0">
                  <c:v>105</c:v>
                </c:pt>
                <c:pt idx="2">
                  <c:v>3</c:v>
                </c:pt>
              </c:numCache>
            </c:numRef>
          </c:val>
          <c:extLst>
            <c:ext xmlns:c16="http://schemas.microsoft.com/office/drawing/2014/chart" uri="{C3380CC4-5D6E-409C-BE32-E72D297353CC}">
              <c16:uniqueId val="{00000005-EF78-490C-81F0-E4A32F3A78F2}"/>
            </c:ext>
          </c:extLst>
        </c:ser>
        <c:ser>
          <c:idx val="1"/>
          <c:order val="1"/>
          <c:tx>
            <c:strRef>
              <c:f>'type of beneficiary'!$C$3:$C$4</c:f>
              <c:strCache>
                <c:ptCount val="1"/>
                <c:pt idx="0">
                  <c:v>In implementare</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cat>
            <c:multiLvlStrRef>
              <c:f>'type of beneficiary'!$A$5:$A$10</c:f>
              <c:multiLvlStrCache>
                <c:ptCount val="3"/>
                <c:lvl>
                  <c:pt idx="0">
                    <c:v> P2.2</c:v>
                  </c:pt>
                  <c:pt idx="1">
                    <c:v>2.1</c:v>
                  </c:pt>
                  <c:pt idx="2">
                    <c:v>2.3</c:v>
                  </c:pt>
                </c:lvl>
                <c:lvl>
                  <c:pt idx="0">
                    <c:v>Private</c:v>
                  </c:pt>
                  <c:pt idx="1">
                    <c:v>Public</c:v>
                  </c:pt>
                </c:lvl>
              </c:multiLvlStrCache>
            </c:multiLvlStrRef>
          </c:cat>
          <c:val>
            <c:numRef>
              <c:f>'type of beneficiary'!$C$5:$C$10</c:f>
              <c:numCache>
                <c:formatCode>General</c:formatCode>
                <c:ptCount val="3"/>
                <c:pt idx="0">
                  <c:v>102</c:v>
                </c:pt>
                <c:pt idx="1">
                  <c:v>1</c:v>
                </c:pt>
                <c:pt idx="2">
                  <c:v>18</c:v>
                </c:pt>
              </c:numCache>
            </c:numRef>
          </c:val>
          <c:extLst>
            <c:ext xmlns:c16="http://schemas.microsoft.com/office/drawing/2014/chart" uri="{C3380CC4-5D6E-409C-BE32-E72D297353CC}">
              <c16:uniqueId val="{00000006-EF78-490C-81F0-E4A32F3A78F2}"/>
            </c:ext>
          </c:extLst>
        </c:ser>
        <c:ser>
          <c:idx val="2"/>
          <c:order val="2"/>
          <c:tx>
            <c:strRef>
              <c:f>'type of beneficiary'!$D$3:$D$4</c:f>
              <c:strCache>
                <c:ptCount val="1"/>
                <c:pt idx="0">
                  <c:v>Reziliat</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cat>
            <c:multiLvlStrRef>
              <c:f>'type of beneficiary'!$A$5:$A$10</c:f>
              <c:multiLvlStrCache>
                <c:ptCount val="3"/>
                <c:lvl>
                  <c:pt idx="0">
                    <c:v> P2.2</c:v>
                  </c:pt>
                  <c:pt idx="1">
                    <c:v>2.1</c:v>
                  </c:pt>
                  <c:pt idx="2">
                    <c:v>2.3</c:v>
                  </c:pt>
                </c:lvl>
                <c:lvl>
                  <c:pt idx="0">
                    <c:v>Private</c:v>
                  </c:pt>
                  <c:pt idx="1">
                    <c:v>Public</c:v>
                  </c:pt>
                </c:lvl>
              </c:multiLvlStrCache>
            </c:multiLvlStrRef>
          </c:cat>
          <c:val>
            <c:numRef>
              <c:f>'type of beneficiary'!$D$5:$D$10</c:f>
              <c:numCache>
                <c:formatCode>General</c:formatCode>
                <c:ptCount val="3"/>
                <c:pt idx="0">
                  <c:v>29</c:v>
                </c:pt>
              </c:numCache>
            </c:numRef>
          </c:val>
          <c:extLst>
            <c:ext xmlns:c16="http://schemas.microsoft.com/office/drawing/2014/chart" uri="{C3380CC4-5D6E-409C-BE32-E72D297353CC}">
              <c16:uniqueId val="{00000007-EF78-490C-81F0-E4A32F3A78F2}"/>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[projects table mar 15.xlsx]nuts2payments!PivotTable12</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nuts2payments!$B$3</c:f>
              <c:strCache>
                <c:ptCount val="1"/>
                <c:pt idx="0">
                  <c:v>Total</c:v>
                </c:pt>
              </c:strCache>
            </c:strRef>
          </c:tx>
          <c:spPr>
            <a:solidFill>
              <a:schemeClr val="accent1"/>
            </a:solidFill>
            <a:ln>
              <a:noFill/>
            </a:ln>
            <a:effectLst/>
          </c:spPr>
          <c:invertIfNegative val="0"/>
          <c:cat>
            <c:strRef>
              <c:f>nuts2payments!$A$4:$A$14</c:f>
              <c:strCache>
                <c:ptCount val="10"/>
                <c:pt idx="0">
                  <c:v>National</c:v>
                </c:pt>
                <c:pt idx="1">
                  <c:v>Sud Muntenia</c:v>
                </c:pt>
                <c:pt idx="2">
                  <c:v>Nord Vest</c:v>
                </c:pt>
                <c:pt idx="3">
                  <c:v>Bucuresti Ilfov</c:v>
                </c:pt>
                <c:pt idx="4">
                  <c:v>Nord Est</c:v>
                </c:pt>
                <c:pt idx="5">
                  <c:v>Sud Est</c:v>
                </c:pt>
                <c:pt idx="6">
                  <c:v>Sud Vest</c:v>
                </c:pt>
                <c:pt idx="7">
                  <c:v>Centru</c:v>
                </c:pt>
                <c:pt idx="8">
                  <c:v>Vest</c:v>
                </c:pt>
                <c:pt idx="9">
                  <c:v>Multiple</c:v>
                </c:pt>
              </c:strCache>
            </c:strRef>
          </c:cat>
          <c:val>
            <c:numRef>
              <c:f>nuts2payments!$B$4:$B$14</c:f>
              <c:numCache>
                <c:formatCode>0.00%</c:formatCode>
                <c:ptCount val="10"/>
                <c:pt idx="0">
                  <c:v>0.49459659817854024</c:v>
                </c:pt>
                <c:pt idx="1">
                  <c:v>0.1327204704467711</c:v>
                </c:pt>
                <c:pt idx="2">
                  <c:v>7.515293369757016E-2</c:v>
                </c:pt>
                <c:pt idx="3">
                  <c:v>7.5030584409796902E-2</c:v>
                </c:pt>
                <c:pt idx="4">
                  <c:v>6.7101375430389909E-2</c:v>
                </c:pt>
                <c:pt idx="5">
                  <c:v>5.6969793550234023E-2</c:v>
                </c:pt>
                <c:pt idx="6">
                  <c:v>3.9681677136241898E-2</c:v>
                </c:pt>
                <c:pt idx="7">
                  <c:v>3.636451247636318E-2</c:v>
                </c:pt>
                <c:pt idx="8">
                  <c:v>1.147755876150843E-2</c:v>
                </c:pt>
                <c:pt idx="9">
                  <c:v>1.090449591258421E-2</c:v>
                </c:pt>
              </c:numCache>
            </c:numRef>
          </c:val>
          <c:extLst>
            <c:ext xmlns:c16="http://schemas.microsoft.com/office/drawing/2014/chart" uri="{C3380CC4-5D6E-409C-BE32-E72D297353CC}">
              <c16:uniqueId val="{00000000-CFD1-4911-8B0D-F127F87EC2C1}"/>
            </c:ext>
          </c:extLst>
        </c:ser>
        <c:dLbls>
          <c:showLegendKey val="0"/>
          <c:showVal val="0"/>
          <c:showCatName val="0"/>
          <c:showSerName val="0"/>
          <c:showPercent val="0"/>
          <c:showBubbleSize val="0"/>
        </c:dLbls>
        <c:gapWidth val="219"/>
        <c:overlap val="-27"/>
        <c:axId val="883868352"/>
        <c:axId val="940706672"/>
      </c:barChart>
      <c:catAx>
        <c:axId val="8838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0706672"/>
        <c:crosses val="autoZero"/>
        <c:auto val="1"/>
        <c:lblAlgn val="ctr"/>
        <c:lblOffset val="100"/>
        <c:noMultiLvlLbl val="0"/>
      </c:catAx>
      <c:valAx>
        <c:axId val="9407066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38683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[projects table mar 15.xlsx]disbursements by year by ip!PivotTable3</c:name>
    <c:fmtId val="8"/>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'disbursements by year by ip'!$B$4</c:f>
              <c:strCache>
                <c:ptCount val="1"/>
                <c:pt idx="0">
                  <c:v> Payments from EU</c:v>
                </c:pt>
              </c:strCache>
            </c:strRef>
          </c:tx>
          <c:spPr>
            <a:solidFill>
              <a:schemeClr val="accent1"/>
            </a:solidFill>
            <a:ln>
              <a:noFill/>
            </a:ln>
            <a:effectLst/>
          </c:spPr>
          <c:invertIfNegative val="0"/>
          <c:cat>
            <c:multiLvlStrRef>
              <c:f>'disbursements by year by ip'!$A$5:$A$16</c:f>
              <c:multiLvlStrCache>
                <c:ptCount val="8"/>
                <c:lvl>
                  <c:pt idx="0">
                    <c:v>2017</c:v>
                  </c:pt>
                  <c:pt idx="1">
                    <c:v>2019</c:v>
                  </c:pt>
                  <c:pt idx="2">
                    <c:v>2020</c:v>
                  </c:pt>
                  <c:pt idx="3">
                    <c:v>2016</c:v>
                  </c:pt>
                  <c:pt idx="4">
                    <c:v>2018</c:v>
                  </c:pt>
                  <c:pt idx="5">
                    <c:v>2019</c:v>
                  </c:pt>
                  <c:pt idx="6">
                    <c:v>2020</c:v>
                  </c:pt>
                  <c:pt idx="7">
                    <c:v>2016</c:v>
                  </c:pt>
                </c:lvl>
                <c:lvl>
                  <c:pt idx="0">
                    <c:v>2.2</c:v>
                  </c:pt>
                  <c:pt idx="3">
                    <c:v>2.3</c:v>
                  </c:pt>
                  <c:pt idx="7">
                    <c:v>2.1</c:v>
                  </c:pt>
                </c:lvl>
              </c:multiLvlStrCache>
            </c:multiLvlStrRef>
          </c:cat>
          <c:val>
            <c:numRef>
              <c:f>'disbursements by year by ip'!$B$5:$B$16</c:f>
              <c:numCache>
                <c:formatCode>#,,</c:formatCode>
                <c:ptCount val="8"/>
                <c:pt idx="0">
                  <c:v>189316749.39000002</c:v>
                </c:pt>
                <c:pt idx="1">
                  <c:v>185961730.77000001</c:v>
                </c:pt>
                <c:pt idx="2">
                  <c:v>119035691.91999997</c:v>
                </c:pt>
                <c:pt idx="3">
                  <c:v>113042214.2</c:v>
                </c:pt>
                <c:pt idx="4">
                  <c:v>227005139.35000002</c:v>
                </c:pt>
                <c:pt idx="5">
                  <c:v>7493519.4100000001</c:v>
                </c:pt>
                <c:pt idx="6">
                  <c:v>0</c:v>
                </c:pt>
                <c:pt idx="7">
                  <c:v>133537558.70999999</c:v>
                </c:pt>
              </c:numCache>
            </c:numRef>
          </c:val>
          <c:extLst>
            <c:ext xmlns:c16="http://schemas.microsoft.com/office/drawing/2014/chart" uri="{C3380CC4-5D6E-409C-BE32-E72D297353CC}">
              <c16:uniqueId val="{00000000-4CDE-4BDF-9606-AC88A1F57F58}"/>
            </c:ext>
          </c:extLst>
        </c:ser>
        <c:ser>
          <c:idx val="1"/>
          <c:order val="1"/>
          <c:tx>
            <c:strRef>
              <c:f>'disbursements by year by ip'!$C$4</c:f>
              <c:strCache>
                <c:ptCount val="1"/>
                <c:pt idx="0">
                  <c:v> Payments from national budget</c:v>
                </c:pt>
              </c:strCache>
            </c:strRef>
          </c:tx>
          <c:spPr>
            <a:solidFill>
              <a:schemeClr val="accent2"/>
            </a:solidFill>
            <a:ln>
              <a:noFill/>
            </a:ln>
            <a:effectLst/>
          </c:spPr>
          <c:invertIfNegative val="0"/>
          <c:cat>
            <c:multiLvlStrRef>
              <c:f>'disbursements by year by ip'!$A$5:$A$16</c:f>
              <c:multiLvlStrCache>
                <c:ptCount val="8"/>
                <c:lvl>
                  <c:pt idx="0">
                    <c:v>2017</c:v>
                  </c:pt>
                  <c:pt idx="1">
                    <c:v>2019</c:v>
                  </c:pt>
                  <c:pt idx="2">
                    <c:v>2020</c:v>
                  </c:pt>
                  <c:pt idx="3">
                    <c:v>2016</c:v>
                  </c:pt>
                  <c:pt idx="4">
                    <c:v>2018</c:v>
                  </c:pt>
                  <c:pt idx="5">
                    <c:v>2019</c:v>
                  </c:pt>
                  <c:pt idx="6">
                    <c:v>2020</c:v>
                  </c:pt>
                  <c:pt idx="7">
                    <c:v>2016</c:v>
                  </c:pt>
                </c:lvl>
                <c:lvl>
                  <c:pt idx="0">
                    <c:v>2.2</c:v>
                  </c:pt>
                  <c:pt idx="3">
                    <c:v>2.3</c:v>
                  </c:pt>
                  <c:pt idx="7">
                    <c:v>2.1</c:v>
                  </c:pt>
                </c:lvl>
              </c:multiLvlStrCache>
            </c:multiLvlStrRef>
          </c:cat>
          <c:val>
            <c:numRef>
              <c:f>'disbursements by year by ip'!$C$5:$C$16</c:f>
              <c:numCache>
                <c:formatCode>#,,</c:formatCode>
                <c:ptCount val="8"/>
                <c:pt idx="0">
                  <c:v>38345488.399999984</c:v>
                </c:pt>
                <c:pt idx="1">
                  <c:v>30783681.049999997</c:v>
                </c:pt>
                <c:pt idx="2">
                  <c:v>17262953.59</c:v>
                </c:pt>
                <c:pt idx="3">
                  <c:v>0</c:v>
                </c:pt>
                <c:pt idx="4">
                  <c:v>25945758.759999998</c:v>
                </c:pt>
                <c:pt idx="5">
                  <c:v>69117.509999999995</c:v>
                </c:pt>
                <c:pt idx="6">
                  <c:v>0</c:v>
                </c:pt>
                <c:pt idx="7">
                  <c:v>0</c:v>
                </c:pt>
              </c:numCache>
            </c:numRef>
          </c:val>
          <c:extLst>
            <c:ext xmlns:c16="http://schemas.microsoft.com/office/drawing/2014/chart" uri="{C3380CC4-5D6E-409C-BE32-E72D297353CC}">
              <c16:uniqueId val="{00000001-4CDE-4BDF-9606-AC88A1F57F58}"/>
            </c:ext>
          </c:extLst>
        </c:ser>
        <c:ser>
          <c:idx val="2"/>
          <c:order val="2"/>
          <c:tx>
            <c:strRef>
              <c:f>'disbursements by year by ip'!$D$4</c:f>
              <c:strCache>
                <c:ptCount val="1"/>
                <c:pt idx="0">
                  <c:v> Project total value</c:v>
                </c:pt>
              </c:strCache>
            </c:strRef>
          </c:tx>
          <c:spPr>
            <a:solidFill>
              <a:schemeClr val="accent3"/>
            </a:solidFill>
            <a:ln>
              <a:noFill/>
            </a:ln>
            <a:effectLst/>
          </c:spPr>
          <c:invertIfNegative val="0"/>
          <c:cat>
            <c:multiLvlStrRef>
              <c:f>'disbursements by year by ip'!$A$5:$A$16</c:f>
              <c:multiLvlStrCache>
                <c:ptCount val="8"/>
                <c:lvl>
                  <c:pt idx="0">
                    <c:v>2017</c:v>
                  </c:pt>
                  <c:pt idx="1">
                    <c:v>2019</c:v>
                  </c:pt>
                  <c:pt idx="2">
                    <c:v>2020</c:v>
                  </c:pt>
                  <c:pt idx="3">
                    <c:v>2016</c:v>
                  </c:pt>
                  <c:pt idx="4">
                    <c:v>2018</c:v>
                  </c:pt>
                  <c:pt idx="5">
                    <c:v>2019</c:v>
                  </c:pt>
                  <c:pt idx="6">
                    <c:v>2020</c:v>
                  </c:pt>
                  <c:pt idx="7">
                    <c:v>2016</c:v>
                  </c:pt>
                </c:lvl>
                <c:lvl>
                  <c:pt idx="0">
                    <c:v>2.2</c:v>
                  </c:pt>
                  <c:pt idx="3">
                    <c:v>2.3</c:v>
                  </c:pt>
                  <c:pt idx="7">
                    <c:v>2.1</c:v>
                  </c:pt>
                </c:lvl>
              </c:multiLvlStrCache>
            </c:multiLvlStrRef>
          </c:cat>
          <c:val>
            <c:numRef>
              <c:f>'disbursements by year by ip'!$D$5:$D$16</c:f>
              <c:numCache>
                <c:formatCode>#,,</c:formatCode>
                <c:ptCount val="8"/>
                <c:pt idx="0">
                  <c:v>487351017.11000001</c:v>
                </c:pt>
                <c:pt idx="1">
                  <c:v>706471959.7299999</c:v>
                </c:pt>
                <c:pt idx="2">
                  <c:v>1073386608.0699999</c:v>
                </c:pt>
                <c:pt idx="3">
                  <c:v>161864396.80000001</c:v>
                </c:pt>
                <c:pt idx="4">
                  <c:v>540016304.54999995</c:v>
                </c:pt>
                <c:pt idx="5">
                  <c:v>1180447719.3899999</c:v>
                </c:pt>
                <c:pt idx="6">
                  <c:v>245523862.59999999</c:v>
                </c:pt>
                <c:pt idx="7">
                  <c:v>294753178.91000003</c:v>
                </c:pt>
              </c:numCache>
            </c:numRef>
          </c:val>
          <c:extLst>
            <c:ext xmlns:c16="http://schemas.microsoft.com/office/drawing/2014/chart" uri="{C3380CC4-5D6E-409C-BE32-E72D297353CC}">
              <c16:uniqueId val="{00000002-4CDE-4BDF-9606-AC88A1F57F58}"/>
            </c:ext>
          </c:extLst>
        </c:ser>
        <c:dLbls>
          <c:showLegendKey val="0"/>
          <c:showVal val="0"/>
          <c:showCatName val="0"/>
          <c:showSerName val="0"/>
          <c:showPercent val="0"/>
          <c:showBubbleSize val="0"/>
        </c:dLbls>
        <c:gapWidth val="219"/>
        <c:overlap val="-27"/>
        <c:axId val="1671759712"/>
        <c:axId val="1671753888"/>
      </c:barChart>
      <c:catAx>
        <c:axId val="167175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1753888"/>
        <c:crosses val="autoZero"/>
        <c:auto val="1"/>
        <c:lblAlgn val="ctr"/>
        <c:lblOffset val="100"/>
        <c:noMultiLvlLbl val="0"/>
      </c:catAx>
      <c:valAx>
        <c:axId val="1671753888"/>
        <c:scaling>
          <c:orientation val="minMax"/>
        </c:scaling>
        <c:delete val="0"/>
        <c:axPos val="l"/>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17597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'Project value final'!$B$1</c:f>
              <c:strCache>
                <c:ptCount val="1"/>
                <c:pt idx="0">
                  <c:v>Total Project Value (Lei)</c:v>
                </c:pt>
              </c:strCache>
            </c:strRef>
          </c:tx>
          <c:dPt>
            <c:idx val="0"/>
            <c:bubble3D val="0"/>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5EE3-444F-A9C1-7AB5B1958911}"/>
              </c:ext>
            </c:extLst>
          </c:dPt>
          <c:dPt>
            <c:idx val="1"/>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5EE3-444F-A9C1-7AB5B1958911}"/>
              </c:ext>
            </c:extLst>
          </c:dPt>
          <c:dPt>
            <c:idx val="2"/>
            <c:bubble3D val="0"/>
            <c:spPr>
              <a:gradFill rotWithShape="1">
                <a:gsLst>
                  <a:gs pos="0">
                    <a:schemeClr val="accent1">
                      <a:tint val="65000"/>
                      <a:satMod val="103000"/>
                      <a:lumMod val="102000"/>
                      <a:tint val="94000"/>
                    </a:schemeClr>
                  </a:gs>
                  <a:gs pos="50000">
                    <a:schemeClr val="accent1">
                      <a:tint val="65000"/>
                      <a:satMod val="110000"/>
                      <a:lumMod val="100000"/>
                      <a:shade val="100000"/>
                    </a:schemeClr>
                  </a:gs>
                  <a:gs pos="100000">
                    <a:schemeClr val="accent1">
                      <a:tint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5EE3-444F-A9C1-7AB5B195891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'Project value final'!$A$2:$A$4</c:f>
              <c:strCache>
                <c:ptCount val="3"/>
                <c:pt idx="0">
                  <c:v>Finalized</c:v>
                </c:pt>
                <c:pt idx="1">
                  <c:v>In implementation</c:v>
                </c:pt>
                <c:pt idx="2">
                  <c:v>Canceled</c:v>
                </c:pt>
              </c:strCache>
            </c:strRef>
          </c:cat>
          <c:val>
            <c:numRef>
              <c:f>'Project value final'!$B$2:$B$4</c:f>
              <c:numCache>
                <c:formatCode>General</c:formatCode>
                <c:ptCount val="3"/>
                <c:pt idx="0">
                  <c:v>594500470.26999998</c:v>
                </c:pt>
                <c:pt idx="1">
                  <c:v>3917340617.9800005</c:v>
                </c:pt>
                <c:pt idx="2">
                  <c:v>184696160.24999997</c:v>
                </c:pt>
              </c:numCache>
            </c:numRef>
          </c:val>
          <c:extLst>
            <c:ext xmlns:c16="http://schemas.microsoft.com/office/drawing/2014/chart" uri="{C3380CC4-5D6E-409C-BE32-E72D297353CC}">
              <c16:uniqueId val="{00000000-84F8-45EB-8C12-1E2682E5763F}"/>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[projects table mar 15.xlsx]project value by year by ip!PivotTable3</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'project value by year by ip'!$B$3:$B$4</c:f>
              <c:strCache>
                <c:ptCount val="1"/>
                <c:pt idx="0">
                  <c:v>2.1</c:v>
                </c:pt>
              </c:strCache>
            </c:strRef>
          </c:tx>
          <c:spPr>
            <a:solidFill>
              <a:schemeClr val="accent1"/>
            </a:solidFill>
            <a:ln>
              <a:noFill/>
            </a:ln>
            <a:effectLst/>
          </c:spPr>
          <c:invertIfNegative val="0"/>
          <c:cat>
            <c:strRef>
              <c:f>'project value by year by ip'!$A$5:$A$10</c:f>
              <c:strCache>
                <c:ptCount val="5"/>
                <c:pt idx="0">
                  <c:v>2016</c:v>
                </c:pt>
                <c:pt idx="1">
                  <c:v>2017</c:v>
                </c:pt>
                <c:pt idx="2">
                  <c:v>2018</c:v>
                </c:pt>
                <c:pt idx="3">
                  <c:v>2019</c:v>
                </c:pt>
                <c:pt idx="4">
                  <c:v>2020</c:v>
                </c:pt>
              </c:strCache>
            </c:strRef>
          </c:cat>
          <c:val>
            <c:numRef>
              <c:f>'project value by year by ip'!$B$5:$B$10</c:f>
              <c:numCache>
                <c:formatCode>#,,\ "million"</c:formatCode>
                <c:ptCount val="5"/>
                <c:pt idx="0">
                  <c:v>294753178.91000003</c:v>
                </c:pt>
              </c:numCache>
            </c:numRef>
          </c:val>
          <c:extLst>
            <c:ext xmlns:c16="http://schemas.microsoft.com/office/drawing/2014/chart" uri="{C3380CC4-5D6E-409C-BE32-E72D297353CC}">
              <c16:uniqueId val="{00000000-BE7A-47BA-BBB5-A8AD3FE5E2D9}"/>
            </c:ext>
          </c:extLst>
        </c:ser>
        <c:ser>
          <c:idx val="1"/>
          <c:order val="1"/>
          <c:tx>
            <c:strRef>
              <c:f>'project value by year by ip'!$C$3:$C$4</c:f>
              <c:strCache>
                <c:ptCount val="1"/>
                <c:pt idx="0">
                  <c:v>2.3</c:v>
                </c:pt>
              </c:strCache>
            </c:strRef>
          </c:tx>
          <c:spPr>
            <a:solidFill>
              <a:schemeClr val="accent2"/>
            </a:solidFill>
            <a:ln>
              <a:noFill/>
            </a:ln>
            <a:effectLst/>
          </c:spPr>
          <c:invertIfNegative val="0"/>
          <c:cat>
            <c:strRef>
              <c:f>'project value by year by ip'!$A$5:$A$10</c:f>
              <c:strCache>
                <c:ptCount val="5"/>
                <c:pt idx="0">
                  <c:v>2016</c:v>
                </c:pt>
                <c:pt idx="1">
                  <c:v>2017</c:v>
                </c:pt>
                <c:pt idx="2">
                  <c:v>2018</c:v>
                </c:pt>
                <c:pt idx="3">
                  <c:v>2019</c:v>
                </c:pt>
                <c:pt idx="4">
                  <c:v>2020</c:v>
                </c:pt>
              </c:strCache>
            </c:strRef>
          </c:cat>
          <c:val>
            <c:numRef>
              <c:f>'project value by year by ip'!$C$5:$C$10</c:f>
              <c:numCache>
                <c:formatCode>#,,\ "million"</c:formatCode>
                <c:ptCount val="5"/>
                <c:pt idx="0">
                  <c:v>161864396.80000001</c:v>
                </c:pt>
                <c:pt idx="2">
                  <c:v>540016304.54999995</c:v>
                </c:pt>
                <c:pt idx="3">
                  <c:v>1180447719.3899999</c:v>
                </c:pt>
                <c:pt idx="4">
                  <c:v>245523862.59999999</c:v>
                </c:pt>
              </c:numCache>
            </c:numRef>
          </c:val>
          <c:extLst>
            <c:ext xmlns:c16="http://schemas.microsoft.com/office/drawing/2014/chart" uri="{C3380CC4-5D6E-409C-BE32-E72D297353CC}">
              <c16:uniqueId val="{00000001-BE7A-47BA-BBB5-A8AD3FE5E2D9}"/>
            </c:ext>
          </c:extLst>
        </c:ser>
        <c:ser>
          <c:idx val="2"/>
          <c:order val="2"/>
          <c:tx>
            <c:strRef>
              <c:f>'project value by year by ip'!$D$3:$D$4</c:f>
              <c:strCache>
                <c:ptCount val="1"/>
                <c:pt idx="0">
                  <c:v>2.2</c:v>
                </c:pt>
              </c:strCache>
            </c:strRef>
          </c:tx>
          <c:spPr>
            <a:solidFill>
              <a:schemeClr val="accent3"/>
            </a:solidFill>
            <a:ln>
              <a:noFill/>
            </a:ln>
            <a:effectLst/>
          </c:spPr>
          <c:invertIfNegative val="0"/>
          <c:cat>
            <c:strRef>
              <c:f>'project value by year by ip'!$A$5:$A$10</c:f>
              <c:strCache>
                <c:ptCount val="5"/>
                <c:pt idx="0">
                  <c:v>2016</c:v>
                </c:pt>
                <c:pt idx="1">
                  <c:v>2017</c:v>
                </c:pt>
                <c:pt idx="2">
                  <c:v>2018</c:v>
                </c:pt>
                <c:pt idx="3">
                  <c:v>2019</c:v>
                </c:pt>
                <c:pt idx="4">
                  <c:v>2020</c:v>
                </c:pt>
              </c:strCache>
            </c:strRef>
          </c:cat>
          <c:val>
            <c:numRef>
              <c:f>'project value by year by ip'!$D$5:$D$10</c:f>
              <c:numCache>
                <c:formatCode>#,,\ "million"</c:formatCode>
                <c:ptCount val="5"/>
                <c:pt idx="1">
                  <c:v>487351017.11000001</c:v>
                </c:pt>
                <c:pt idx="3">
                  <c:v>706471959.7299999</c:v>
                </c:pt>
                <c:pt idx="4">
                  <c:v>1073386608.0699999</c:v>
                </c:pt>
              </c:numCache>
            </c:numRef>
          </c:val>
          <c:extLst>
            <c:ext xmlns:c16="http://schemas.microsoft.com/office/drawing/2014/chart" uri="{C3380CC4-5D6E-409C-BE32-E72D297353CC}">
              <c16:uniqueId val="{00000002-BE7A-47BA-BBB5-A8AD3FE5E2D9}"/>
            </c:ext>
          </c:extLst>
        </c:ser>
        <c:dLbls>
          <c:showLegendKey val="0"/>
          <c:showVal val="0"/>
          <c:showCatName val="0"/>
          <c:showSerName val="0"/>
          <c:showPercent val="0"/>
          <c:showBubbleSize val="0"/>
        </c:dLbls>
        <c:gapWidth val="150"/>
        <c:overlap val="100"/>
        <c:axId val="1991398496"/>
        <c:axId val="1988395888"/>
      </c:barChart>
      <c:catAx>
        <c:axId val="1991398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8395888"/>
        <c:crosses val="autoZero"/>
        <c:auto val="1"/>
        <c:lblAlgn val="ctr"/>
        <c:lblOffset val="100"/>
        <c:noMultiLvlLbl val="0"/>
      </c:catAx>
      <c:valAx>
        <c:axId val="1988395888"/>
        <c:scaling>
          <c:orientation val="minMax"/>
        </c:scaling>
        <c:delete val="0"/>
        <c:axPos val="l"/>
        <c:majorGridlines>
          <c:spPr>
            <a:ln w="9525" cap="flat" cmpd="sng" algn="ctr">
              <a:solidFill>
                <a:schemeClr val="tx1">
                  <a:lumMod val="15000"/>
                  <a:lumOff val="85000"/>
                </a:schemeClr>
              </a:solidFill>
              <a:round/>
            </a:ln>
            <a:effectLst/>
          </c:spPr>
        </c:majorGridlines>
        <c:numFmt formatCode="#,,\ &quot;million&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13984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7</xdr:col>
      <xdr:colOff>171450</xdr:colOff>
      <xdr:row>7</xdr:row>
      <xdr:rowOff>185737</xdr:rowOff>
    </xdr:from>
    <xdr:to>
      <xdr:col>14</xdr:col>
      <xdr:colOff>476250</xdr:colOff>
      <xdr:row>22</xdr:row>
      <xdr:rowOff>71437</xdr:rowOff>
    </xdr:to>
    <xdr:graphicFrame macro="">
      <xdr:nvGraphicFramePr>
        <xdr:cNvPr id="2" name="Chart 1">
          <a:extLst>
            <a:ext uri="{FF2B5EF4-FFF2-40B4-BE49-F238E27FC236}">
              <a16:creationId xmlns:a16="http://schemas.microsoft.com/office/drawing/2014/main" id="{596B1081-77F1-4F68-AF80-0C9FC0A37D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990600</xdr:colOff>
      <xdr:row>2</xdr:row>
      <xdr:rowOff>63500</xdr:rowOff>
    </xdr:from>
    <xdr:to>
      <xdr:col>6</xdr:col>
      <xdr:colOff>508000</xdr:colOff>
      <xdr:row>16</xdr:row>
      <xdr:rowOff>139700</xdr:rowOff>
    </xdr:to>
    <xdr:graphicFrame macro="">
      <xdr:nvGraphicFramePr>
        <xdr:cNvPr id="4" name="Chart 3">
          <a:extLst>
            <a:ext uri="{FF2B5EF4-FFF2-40B4-BE49-F238E27FC236}">
              <a16:creationId xmlns:a16="http://schemas.microsoft.com/office/drawing/2014/main" id="{D788DF61-ABE4-4485-9D8A-09335171B8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519112</xdr:colOff>
      <xdr:row>11</xdr:row>
      <xdr:rowOff>23812</xdr:rowOff>
    </xdr:from>
    <xdr:to>
      <xdr:col>10</xdr:col>
      <xdr:colOff>280987</xdr:colOff>
      <xdr:row>25</xdr:row>
      <xdr:rowOff>100012</xdr:rowOff>
    </xdr:to>
    <xdr:graphicFrame macro="">
      <xdr:nvGraphicFramePr>
        <xdr:cNvPr id="2" name="Chart 1">
          <a:extLst>
            <a:ext uri="{FF2B5EF4-FFF2-40B4-BE49-F238E27FC236}">
              <a16:creationId xmlns:a16="http://schemas.microsoft.com/office/drawing/2014/main" id="{7D806DFE-5955-4CE3-AB4D-7EDF512E87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414337</xdr:colOff>
      <xdr:row>11</xdr:row>
      <xdr:rowOff>23812</xdr:rowOff>
    </xdr:from>
    <xdr:to>
      <xdr:col>11</xdr:col>
      <xdr:colOff>109537</xdr:colOff>
      <xdr:row>25</xdr:row>
      <xdr:rowOff>100012</xdr:rowOff>
    </xdr:to>
    <xdr:graphicFrame macro="">
      <xdr:nvGraphicFramePr>
        <xdr:cNvPr id="2" name="Chart 1">
          <a:extLst>
            <a:ext uri="{FF2B5EF4-FFF2-40B4-BE49-F238E27FC236}">
              <a16:creationId xmlns:a16="http://schemas.microsoft.com/office/drawing/2014/main" id="{BF6A9BD5-460C-48F0-B42E-2A6B613D6C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48213</xdr:colOff>
      <xdr:row>9</xdr:row>
      <xdr:rowOff>92427</xdr:rowOff>
    </xdr:from>
    <xdr:to>
      <xdr:col>20</xdr:col>
      <xdr:colOff>152870</xdr:colOff>
      <xdr:row>25</xdr:row>
      <xdr:rowOff>129351</xdr:rowOff>
    </xdr:to>
    <xdr:graphicFrame macro="">
      <xdr:nvGraphicFramePr>
        <xdr:cNvPr id="5" name="Chart 4">
          <a:extLst>
            <a:ext uri="{FF2B5EF4-FFF2-40B4-BE49-F238E27FC236}">
              <a16:creationId xmlns:a16="http://schemas.microsoft.com/office/drawing/2014/main" id="{97A35489-B6BA-4FDE-9A28-D3F8D8AD8A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374650</xdr:colOff>
      <xdr:row>3</xdr:row>
      <xdr:rowOff>4762</xdr:rowOff>
    </xdr:from>
    <xdr:to>
      <xdr:col>15</xdr:col>
      <xdr:colOff>69850</xdr:colOff>
      <xdr:row>17</xdr:row>
      <xdr:rowOff>80962</xdr:rowOff>
    </xdr:to>
    <xdr:graphicFrame macro="">
      <xdr:nvGraphicFramePr>
        <xdr:cNvPr id="2" name="Chart 1">
          <a:extLst>
            <a:ext uri="{FF2B5EF4-FFF2-40B4-BE49-F238E27FC236}">
              <a16:creationId xmlns:a16="http://schemas.microsoft.com/office/drawing/2014/main" id="{4BECDB67-0C90-42C9-9932-A9799A8B1C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292100</xdr:colOff>
      <xdr:row>2</xdr:row>
      <xdr:rowOff>0</xdr:rowOff>
    </xdr:from>
    <xdr:to>
      <xdr:col>12</xdr:col>
      <xdr:colOff>50800</xdr:colOff>
      <xdr:row>16</xdr:row>
      <xdr:rowOff>165100</xdr:rowOff>
    </xdr:to>
    <xdr:graphicFrame macro="">
      <xdr:nvGraphicFramePr>
        <xdr:cNvPr id="2" name="Chart 1">
          <a:extLst>
            <a:ext uri="{FF2B5EF4-FFF2-40B4-BE49-F238E27FC236}">
              <a16:creationId xmlns:a16="http://schemas.microsoft.com/office/drawing/2014/main" id="{A1B74C0B-D2A6-49ED-BE0A-A9A1E73E13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arada Srinivasan" refreshedDate="44284.58737789352" createdVersion="6" refreshedVersion="6" minRefreshableVersion="3" recordCount="259" xr:uid="{50C83731-7929-4F96-8512-C0E225862894}">
  <cacheSource type="worksheet">
    <worksheetSource ref="A1:T260" sheet="BACKUP"/>
  </cacheSource>
  <cacheFields count="20">
    <cacheField name="Priority Axis/Investment Priority" numFmtId="0">
      <sharedItems/>
    </cacheField>
    <cacheField name="My SMIS code" numFmtId="0">
      <sharedItems containsString="0" containsBlank="1" containsNumber="1" containsInteger="1" minValue="101622" maxValue="143526"/>
    </cacheField>
    <cacheField name="Name of project" numFmtId="0">
      <sharedItems count="259" longText="1">
        <s v="iCLOUDSOLUTIONS"/>
        <s v="Imbunatatirea infrastructurii in banda larga si a accesului la internet in judetul Alba"/>
        <s v="Realizarea infrastructurii de broadband Ă®n zonele albe NGA din judeČ›ul Arad"/>
        <s v="CRESTEREA COMPETITIVITATII SC PRODINF SOFTWARE SRL PRIN DEZVOLTAREA UNEI SOLUTII TIC"/>
        <s v="TRAVEL 365"/>
        <s v="CRESTEREA COMPETITIVITATII SOCIETATII ENJOY SMART SOLUTIONS SRL PRIN DEZVOLTAREA UNEI PLATFORME INFORMATICE INOVATIVE IN DOMENIUL SANATATII"/>
        <s v="DEZVOLTAREA UNEI PLATFORME E-COMMERCE INOVATIVE IN CADRUL BUSINESS SENSE PARTNERS S.R.L."/>
        <s v="Dezvoltarea infrastructurii de comunicatii in banda larga de mare viteza in judetul Arges"/>
        <s v="INOVARE PRIN INTEGRAREA SOLUȚIILOR TIC PENTRU CREȘTEREA COMPETITIVITĂȚII ECONOMICE A SECTOARELOR TIC, INDUSTRIILOR CREATIVE ȘI TURISMULUI PRIN INTERMEDIUL PLATFORMEI INFORMATICE"/>
        <s v="Realizarea infrastructurii de broadband Ă®n zonele albe NGA din judeČ›ul Bihor"/>
        <s v="Investitii in infrastructura broadband in judetul Bistrita Nasaud"/>
        <s v="Creare infrastructura in banda larga si acces la internet in judetul Botosani"/>
        <s v="YUPP MEDIA – PLATFORMA ELASTICA E-COMMERCE DE PERSONALIZARE PUBLICITARA"/>
        <s v="Cresterea competitivitatii IMM-urilor prin implementarea unei solutii digitale inovative pentru un management performant al proiectelor cu finantare nerambursabila"/>
        <s v="Inteligenta artificiala si realitate virtuala intr-o platforma inovativa de comert electronic"/>
        <s v="LoRaNET – platforma Internet of Things (IoT)"/>
        <s v="SPRIJIN PENTRU CREŞTEREA VALORII ADĂUGATE GENERATE DE SECTORUL TIC ŞI A INOVĂRII IN CADRUL RAP SYSTEMS SRL"/>
        <s v="PORTAL GIS 3D"/>
        <s v="DEZVOLTAREA UNEI PLATFORME SOFTWARE DE MANAGEMENT SI CONTROL AL PRODUCTIEI (POST-CALCUL) IN DOMENIUL ALIMENTAR"/>
        <s v="FILED BOOK AGRO APPLICATION-FBAA"/>
        <s v="DEZVOLTAREA UNEI PLAFORME E-LEARNING CU SUPORT DE ANALIZA COMPORTAMENTALA A INTERACTIUNII UTILIZATOR-LMS"/>
        <s v="Echipament criptografic cu management online"/>
        <s v="Platforma inovativa de procesare si difuzare a continutului multimedia si de integrare a solutiilor Internet of Things"/>
        <s v="iConvert – Dezvoltarea unei suite de produse pentru marketing destinate site-urilor eCommerce folosind tehnologii de inteligenta artificiala"/>
        <s v="README – APLICAȚIE INTERACTIVĂ, INOVATIVĂ, DE EVALUARE A LIZIBILITĂȚII TEXTELOR ÎN LIMBA ROMÂNĂ ȘI DE ÎMBUNĂTĂȚIRE A STILULUI DE REDACTARE"/>
        <s v="MARKSENSE - PLATFORMĂ INFORMATICĂ DE ANALIZĂ ÎN TIMP REAL A FLUXURILOR DE PERSOANE BAZATĂ PE ALGORITMI DE INTELIGENȚĂ ARTIFICIALĂ ȘI PRELUCRARE INTELIGENTĂ DE INFORMAȚII PENTRU AFACERI ȘI MEDIUL GUVERNAMENTAL"/>
        <s v="S.I.R.O – SOLUTIE INOVATIVA DE RECRUTARE ONLINE"/>
        <s v="Dezvoltare aplicatiei software inovative “Treasure Open Source Software – TOSS”"/>
        <s v="OmniDJ - Platforma de streaming colaborativ cu servicii la cerere"/>
        <s v="CREAREA UNEI PLATFORME CLOUD PENTRU APLICATII SOFTWARE"/>
        <s v="DEZVOLTAREA UNEI PLATFORME PENTRU CREAREA VIZUALA DE SITE-URI BAZATE PE WORDPRESS"/>
        <s v="TempRent – platforma evolutivă de micro-tranzacționare"/>
        <s v="DEZVOLTARE PRIN INOVARE LA SENIOR SOFTWARE AGENCY SRL"/>
        <s v="Studio Scope: Dezvoltare produs inovativ de tip Configure Price and Quoting"/>
        <s v="SOLUȚIE PENTRU INTEGRAREA PE VERTICALĂ A SOLUȚIILOR TIC ÎN ECONOMIA ROMÂNEASCĂ PRIN DEZVOLTAREA PRODUSELOR INFORMATICE DYNAMIC DOX© CLOUD ȘI DYNAMIC DOX© MOBILE"/>
        <s v="SISTEM INFORMATIC INOVATIV DE TIP COMANDA SI CONTROL C2I (Command, Control &amp; Intelligence)"/>
        <s v="SISTEM INTEGRAT DE MANAGEMENT AL SECURITĂŢII INFORMAŢIEI ÎN CADRUL UNEI ORGANIZAŢII"/>
        <s v="SISTEM INFORMATIC INTEGRAT, INOVATIV SI SECURIZAT DE EXAMINARE AUXOLOGICA, URMARIRE A PACIENTULUI SI GENERARE A DIAGRAMELOR DE CRESTERE PENTRU POPULATIA DIN ROMANIA"/>
        <s v="LIVEHR – PLATFORMA DE GESTIONARE A RESURSELOR UMANE"/>
        <s v="„INTEGRAREA PE VERTICALA A IP3D PRIN DEZVOLTAREA UNEI SOLUTII INFORMATICE – CABINA VIRTUALA - PRIN ACTIVITATI DE CDI „"/>
        <s v="„CRESTEREA COMPETITIVITATII SC YALOS SOFTWARE LABS SRL PRIN DEZVOLTAREA UNEI SOLUTII INFORMATICE INOVATOARE”"/>
        <s v="Sistem Informatic Inovativ Factura Inteligenta"/>
        <s v="Sistem informatic integrat pentru colectarea si procesarea de date anonime in interiorul spatiilor comerciale"/>
        <s v="Inovare prin conectare"/>
        <s v="AdSelect – Platforma de Management pentru publicitate stradala"/>
        <s v="HR fara hartie"/>
        <s v="Dezvoltare aplicatie software si componente hardware pentru analizarea, controlul si partajarea fluxurilor de resurse"/>
        <s v="COOPID – SISTEM COOPERATIV DE MANAGEMENT AL IDENTITATII DIGITALE"/>
        <s v="DEZVOLTAREA UNUI SISTEM BUSINESS INTELLIGENCE PENTRU LANTURI FARMACEUTICE"/>
        <s v="DEZVOLTAREA APLICATIEI SMART HUT- SOLUTIE SOFTWARE-HARDWARE CARE INTEGREAZA ECHIPAMENTE PENTRU FACILITAREA MANAGEMENTULUI CLADIRILOR"/>
        <s v="MyTechJob – PLATFORMA INOVATIVA CU LOCURI DE MUNCA"/>
        <s v="SOLUTIE TIC INOVATIVA PENTRU CRESTEREA COMPETITIVITATII ECONOMICE A MARKETIZATOR FRIENDS SRL"/>
        <s v="CRESTEREA COMPETITIVITATII SC BLUE SKY SOFTWARE SRL PRIN DEZVOLTAREA UNEI APLICATII INFORMATICE INOVATIVE"/>
        <s v="QRAM – sistem de optimizare a capitalului uman"/>
        <s v="Dezvoltarea unei solutii inovative de business discovery pentru cresterea competitivitatii si profitabilitatii companiilor"/>
        <s v="SITAC – SISTEM INOVATIV DE TESTARE ADAPTIVĂ COMPUTERIZATĂ"/>
        <s v="SISTEM INOVATIV INTEGRAT TIC PENTRU CONTROLUL SI MONITORIZAREA IN TIMP REAL A CALITATII ENERGIEI ELECTRICE SI A PIERDERILOR PE LINIILE DE TRANSPORT SI DISTRIBUTIE DIN SISTEMUL ENERGETIC NATIONAL"/>
        <s v="Tehnologie inteligentă pentru sănătatea familiei"/>
        <s v="AV Sensors Manager"/>
        <s v="PLATFORMA INOVATIVA BAZATA PE TEHNOLOGII DE REALITATE VIRTUALA SI AUGMENTATĂ PENTRU TRATAREA FOBIILOR"/>
        <s v="CloudBox"/>
        <s v="SERVICII INOVATIVE PENTRU PUBLICAREA, EDITAREA, CONSULTAREA ŞI GESTIUNEA ONLINE A MANUALELOR ŞCOLARE"/>
        <s v="ANSAMBLU DE INDICI IMOBILIARI STRUCTURAŢI PENTRU PIAŢA ROMÂNEASCĂ ACRONIM: RMI"/>
        <s v="ZIDOX – PLATFORMĂ INOVATIVĂ DE GESTIONARE A RESURSELOR UMANE"/>
        <s v="CREŞTEREA COMPETITIVITĂŢII COMPANIILOR ROMÂNEŞTI PRIN DEZVOLTAREA DE CĂTRE OMEGA TRUST A UNEI NOI PLATFORME INOVATIVE DE AUTO-TESTARE SPECIALIZATĂ ÎN DOMENIUL SECURITĂŢII CIBERNETICE"/>
        <s v="Sistem automat pentru analiza semantica si gradarea lemnului in imagini folosind metode eficiente de vedere computationala si retele neurale convolutionale adanci  - Neural Grader"/>
        <s v="SEER - Sistem Electronic de Evaluare si Raspuns a scenariilor de afaceri prin analiza predictiva a datelor cu ajutorul inteligentei artificiale"/>
        <s v="Platforma inovatoare de gestionare prin inteligenta artificiala a proceselor  de lucru in fabrici si depozite"/>
        <s v="Trecerea la dezvoltarea bazata pe CDI a companiei OMEGA TRUST SRL prin realizarea unei aplicatii TIC inovative in scopul asigurarii protectiei impotriva amenintarilor cibernetice de la nivelul infrastructurilor industriale critice"/>
        <s v="IMOPEDIA – Sisteme inovative de Inteligență Artificială în domeniul portalurilor imobiliare"/>
        <s v="TELE-CONTACT"/>
        <s v="MEDYSPORTLINE - Sistem inovativ de inteligență artificială pentru prognoza, prevenția și tratarea herniilor de disc și a scoliozelor"/>
        <s v="Code of Talent Inteligent - inovare in microlearning prin utilizarea inteligentei artificiale"/>
        <s v="Sistem inteligent de monitorizare si detectie a urgentelor cardiovasculare majore"/>
        <s v="CERCETAREA SI DEZVOLTAREA UNUI SISTEM INOVATIV DE MONITORIZARE, IN TIMP REAL, A CONSUMURILOR ENERGETICE INDUSTRIALE PE PLATFORMA CLOUD PRIVATA"/>
        <s v="Realizarea infrastructurii de broadband in zonele albe NGA din judetul Buzau"/>
        <s v="Solutie de management al identitatii si autentificare avansata folosind tehnologii convergente si asigurand nivele superioare de securitate pentru accesul la aplicatii si platforme critice: Legitim-ID"/>
        <s v="Realizarea infrastructurii de broadband Ă®n zonele albe NGA din judeČ›ele Calarasi si Ialomita"/>
        <s v="DEZVOLTARE TEHNOLOGICĂ ŞI INOVARE IN DOMENIUL ASISTENTEI SOCIALE LA DOMNICILIU PRIN APLICATIA DEZVOLTATA DE POLYSOFT SRL"/>
        <s v="PLATFORMA INOVATIVA DE TIP DATA CENTER MODULAR"/>
        <s v="ACTIVAREA ORAȘELOR INTELIGENTE CU ZONIZ SMARTCITY"/>
        <s v="MOQUPS - Aplicație online inovativă, bazată pe tehnologii cloud, pentru realizarea machetelor software, design grafic și prototipuri interactive într-un mediu colaborativ"/>
        <s v="INSTRUMENT INFORMATIC INOVATIV PENTRU INSTRUIREA SI TESTAREA CONTROLORILOR DE TRAFIC AERIAN"/>
        <s v="DEZVOLTAREA UNEI PLATFORME INTELIGENTE PENTRU MONITORIZARE RUTIERĂ – ”MR - IOT”"/>
        <s v="DEZVOLTAREA UNUI SISTEM DEDICAT DE LICITAȚIE ELECTRONICĂ ON – LINE PENTRU IMM– 24Auction"/>
        <s v="INOTIC - PROGRAMMATIC CONSULTING ONLINE PLATFORM"/>
        <s v="„PLATFORMĂ INOVATIVĂ INTELLIGENT ENVIRONMENT CU ASISTENT VIRTUAL DE INTELIGENȚĂ ARTIFICIALĂ”"/>
        <s v="InvestoApp – platformă online bazată pe inteligență artificială pentru managementul și realizarea investițiilor"/>
        <s v="PLATFORMĂ INTELIGENTĂ PENTRU EFICIENTIZAREA ACTIVITĂȚII COMPANIILOR DIN SECTORUL IMOBILIAR"/>
        <s v="DEZVOLTAREA UNEI APLICATII INFORMATICE DE CALCUL A SUMELOR PARTIALE IN EVIDENTA TEMPORARA A STOCURILOR DIN INTERIORUL SPATIILOR LOGISTICE"/>
        <s v="ASISTENT PENTRU NUTRIȚIE ȘI ANTRENAMENT BAZAT PE I.A."/>
        <s v="Dezvoltarea de produse TIC integrabile pe verticala in economia reala"/>
        <s v="DEZVOLTAREA UNEI PLATFORME INOVATIVE DE MARKETING INTERACTIV PENTRU SUSŢINEREA CREŞTERII ANTREPRENORIALE ŞI COMPETITIVITĂŢII ORGANIZAŢIILOR"/>
        <s v="Dezvoltarea unui framework flexibil și scalabil pentru video colaborare cu aplicații în domenii precum telecomunicații, educație și formare profesională, sănătate și mediul de afaceri"/>
        <s v="DEZVOLTAREA PRODUSULUI TIC UNICORNSPACE, INSTRUMENT DE PROTOTIPARE, DESIGN VIZUAL SI GENERATOR DE COD CU APLICABILITATE IN SECTOARELE INDUSTRII CREATIVE, SANATATE SI TIC PENTRU INTEGRAREA PE VERTICALA A SOLUTIILOR TIC"/>
        <s v="Platforma colaborativă online pentru clustere si membrii acestora"/>
        <s v="Construire infrastructura de comunicatii in banda larga cu retele de tip NGN in judetul Cluj"/>
        <s v="Realizarea unui algoritm bazat pe inteligenta artificiala in cadrul societatii POWERSOFT BUSINESS SOLUTIONS SRL"/>
        <s v="Dezvoltarea unei aplicații TIC inovative, ca metodă de terapie pentru copii cu probleme de dezvoltare"/>
        <s v="IBL - dezvoltarea unei soluții inovative și accesibile de automatizare"/>
        <s v="PROIECTARE ȘI DEZVOLTARE A UNUI PRODUS SOFTWARE DE MONITORIZARE - Machine Vision"/>
        <s v="Platformă inovativă pentru măsurarea audienței TV, identificarea automată a telespectatorilor și corelarea cu date analitice din platforme de socializare online"/>
        <s v="DEZVOLTAREA UNUI SISTEM INFORMATIC DE GENERARE AUTOMATĂ A CODULUI SURSĂ PENTRU APLICATIILE SOFTWARE PROTOTIP ȘI A ECOSISTEMULUI AFERENT CICLULUI DE DEZVOLTARE UTILIZ ND COMPONENTE DE INTELIGENTĂ ARTIFICIALĂ – DOOD ROBOT"/>
        <s v="Platforma bioinformatica pentru diagnosticul precoce al cancerului colorectal și bronhopulmonar"/>
        <s v="Dezvoltare platforma de administrare ierarhica - CrossA"/>
        <s v="MARGO - UN START PENTRU IMM-URI COMPETITIVE"/>
        <s v="Un sistem informatic inovativ - o colectie de servicii integrate"/>
        <s v="PLATFORMA CLOUD SAAS INOVATIVA DE ARHIVARE ELECTRONICA EDI SI NON EDI INTEGRATA CU SISTEM DE MANAGEMENT A DOCUMENTELOR"/>
        <s v="Dezvoltarea infrastructurii de comunicatii in banda larga de mare viteza in judetul Constanta"/>
        <s v="Sistem informatic integrat de identitate, gestiune si intermediere de plati pentru activitati-servicii si control acces"/>
        <s v="CaseBond"/>
        <s v="Imbunatatirea infrastructurii in banda larga si a accesului la internet in judetele Prahova si Dambovita "/>
        <s v="Aplicatie pentru comanda si controlul unei retele de drone utilizata in misiuni de cautare si salvare in situatii de urgenta (SkyNet)"/>
        <s v="Cercetare si dezvoltare, calificare, certificare, testare si pregatire de lansare comerciala proiect ,,Platforma de servicii pentru Conectivitate Inteligenta 5G/IoT - E-SIM, OTA - HTTP, DM - IoT"/>
        <s v="Solutie Inovativa  Colaborativa pentru post productia audio-video utilizand mecanisme de Inteligenta Artificiala"/>
        <s v="Platforma de automatizare infrastructura IT, augmentata cu tehnologii de vanzare produse digitale"/>
        <s v="IoT MEDICAL ASSET MANAGEMENT SOFTWARE"/>
        <s v="E-CIRCLE - Platforma Inovativa pentru Economia Circulara"/>
        <s v="DEZVOLTAREA UNOR GAME DE PRODUSE/SERVICII TIC CU APLICABILITATE IN RESTUL ECONOMIEI ROMANESTI PENTRU INTEGRAREA PE VERTICALA A SOLUTIILOR TIC"/>
        <s v="CRESTEREA COMPETITIVITATII SC INTELIVE METRICS SRL PRIN DEZVOLTAREA UNEI SOLUTII INFORMATICE INOVATOARE"/>
        <s v="CRESTEREA CONTRIBUTIEI SECTORULUI TIC PENTRU COMPETITIVITATEA ECONOMICĂ PRIN DEZVOLTAREA UNEI PLATFORME ELECTRONICE INOVATIVE E-RETAIL"/>
        <s v="Realizarea infrastructurii de broadband în zonele albe NGA din judeţul Bihor"/>
        <s v="AIDAA (Artificial Intelligence Data Automation Assistant) - platforma software inovativa pentru procesarea automata a informatiilor pentru afaceri"/>
        <s v="Dezvoltarea unui sistem de telecitire a contoarelor de utilitati (electricitate, gaz, apa) – TEL-EGA"/>
        <s v="ESV – APLICATIE DE COMUNICATII MOBILE SECURIZATE"/>
        <s v="TEMPO – solutie pentru cresterea relevantei in relatia cu clientul si oferirea de beneficii de fidelitate pentru stimularea vanzarilor"/>
        <s v="DEZVOLTAREA APLICATIILOR TIC INOVATIVE MULTIMODALE ADAPTATE LA NEVOILE CLIENTULUI"/>
        <s v="SISTEM DE SUPORT DECIZIONAL PENTRU VITICULTURA DE PRECIZIE"/>
        <s v="APLICAȚIE INFORMATICA INOVATIVA BAZATA PE MODELE MATEMATICE PENTRU OPTIMIZAREA BUGETELOR DE MARKETING"/>
        <s v="AKADEMIA.RO – SPECIALIZARE INTELIGENTA, TESTARE SI RECRUTARE IN DOMENIUL TEHNOLOGIEI INFORMATIEI"/>
        <s v="CONTROL PANEL – SISTEM DE ADMINISTRARE SERVERE SI DOMENII WEB"/>
        <s v="SISTEM INTEGRAT TIC, ACCESIBIL, PENTRU CONTROLUL MICROCLIMATULUI, OPTIMIZAREA INTELIGENTĂ A PRODUCȚIEI ȘI A CONSUMULUI DE APĂ ȘI SUBSTANȚE NUTRITIVE, ÎN VEDEREA CREȘTERII COMPETITIVITĂȚII ECONOMICE A PRODUCĂTORILOR AGRICOLI- SOLATIC"/>
        <s v="EDUVR APPS – APLICATIE PENTRU GENERAREA CURSURILOR MULTIMEDIA INTERACTIVE FOLOSIND REALITATE VIRTUALA SI AUGMENTATA"/>
        <s v="Investitii in infrastructura broadband in judetul Galati"/>
        <s v="LinDA – Sistem de monitorizare, diagnoza si integrare inteligenta a proceselor tehnologice in cloud"/>
        <s v="Inovatie printr-o solutie personalizată de e-learning  în cadrul clusterului ITC „Dunarea de Jos&quot;"/>
        <s v="Platforma de inovare deschisa pentru gestionarea creativitatii colaborative in Marketingul Digital  - AiMedia"/>
        <s v="DEZVOLTARE PLATFORMĂ COLABORATIVĂ ÎN DOMENIUL CERCETĂRII"/>
        <s v="Investitii in infrastructura broadband in judetele Giurgiu si Teleorman"/>
        <s v="Sistem IT inovativ bazat pe inteligenta artificiala si realitate augmentata pentru evidenta si mentenanta structurilor complexe de resurse si mijloace fixe ale companiilor si institutiilor - WINNER"/>
        <s v="Platforma inovatoare de gestionare prin inteligenta artificiala a proceselor  de lucru in fabrici si depozite - PleIT - Perpetual Low Energy IoT"/>
        <s v="Dezvoltarea platformei informatice MicroMed in vederea cresterii competitivitatii S.C. Medicamed Market SRL"/>
        <s v="Platforma avansata de tip cloud pentru stocare, arhivare si interogare fisiere de imagistica medicala utilizand standardul DICOM"/>
        <s v="Sanimed - unitate medicala virtuala"/>
        <s v="Dezvoltarea unei soluții inovative de management SaaS pentru domeniile HoReCa și Retail"/>
        <s v="HOLOTRAIN - Platforma inovatoare de training in realitatea augmentata asistat de holograme fotorealistice interactive"/>
        <s v="DEZVOLTAREA PLATFORMEI ELECTRONICE – PIATA GELIOR"/>
        <s v="DEZVOLTAREA ȘI PUNEREA PE PIAȚĂ A APLICAȚIEI KPEYE"/>
        <s v="Dezvoltarea infrastructurii de comunicatii in banda larga de mare viteza in judetul Harghita"/>
        <s v="Dezvoltarea si proiectarea unui produs software integral de administrare si monitorizare intreprinderi de catre societatea Web-Guru SRL"/>
        <s v="Dezvoltarea infrastructurii de comunicatii in banda larga de mare viteza in judetul Hunedoara"/>
        <s v="SysCAD Application"/>
        <s v="”LOGIOS - CERCETAREA SI DEZVOLTAREA UNUI SISTEM INOVATIV DE E-LEARNING DEDICAT MEDIILOR DE INVATAMÂNT UNIVERSITAR SI PREUNIVERSITAR”"/>
        <s v="QODEMO – TEHNOLOGIE SPECIALIZATA PENTRU MAKER MOVEMENT"/>
        <s v="ECOSISTEM MULTIFUNCTIONAL PENTRU INTEGRAREA SERVICIILOR MEDICALE DE TIP “SELF-MANAGEMENT DISEASE” (EMIM)"/>
        <s v="“DEZVOLTAREA UNEI SOLUȚII TIC INOVATIVE CERTIFICATE PENTRU PROTEJAREA CONFIDENȚIALITĂȚII DATELOR DE PE DISPOZITIVELE MOBILE PRIN ȘTERGERE DEFINITIVĂ”"/>
        <s v="SOLUTIE MOBILA DE COLECTARE SI INTRETINERE DATE PENTRU SISTEMELE DE TIP ASSET MANAGEMENT"/>
        <s v="Cercetare,dezvoltare si implementare a unei noi generatii de algoritmi de optimizare si reducere a consumului de materiale bazati pe calcul paralel intensiv pe tehnologie CUDA"/>
        <s v="CUTIE NEAGRA ȘI PLATFORMA TIP CRM PENTRU EVALUAREA SI DIMINUAREA RISCURILOR IN TRAFICUL RUTIER"/>
        <s v="Nou produs inovativ software – Visio 3D MAG, platforma hardware si servicii pentru proiectarea interactiva de case din lemn, mobilier si amenajari interioare"/>
        <s v="Contact - Accesibilitate la purtator"/>
        <s v="APPSFLOW – DEZVOLTAREA SAAS A SISTEMULUI DE APLICATII CONFIGURABILE DE PROCESE DE BUSINESS CE ACCELEREAZA INITIATIVELE DE LUCRU INTELIGENT IN ORGANIZATII"/>
        <s v="Realizarea infrastructurii de broadband in zonele albe NGA din judetul Iasi"/>
        <s v="Cresterea contributiei sectorului TIC pentru competitivitatea economica prin dezvoltarea de produse TIC inovative cu aplicabilitate in restul economiei romanesti "/>
        <s v="Sistem integrat pentru extragerea, prelucrarea si clasificarea informatiilor publice in timp real, folosind metode avansate de analiza semantica bazata pe machine learning -  MEDIAWIRE"/>
        <s v="PIST - Platforma inovativa pentru tranzactii financiare rapide si securizate"/>
        <s v="SmartBUSINESS PLATFORMĂ INOVATIVĂ de automatizare pe bază de informații comportamentale a proceselor de business"/>
        <s v="Dezvoltare marketplace veterinar inovativ"/>
        <s v="ROADN - PLATFORMA WEB PENTRU REALIZAREA PROFILELOR GENETICE"/>
        <s v="SISTEME SOFTWARE CU ARHITECTURI VERSATILE DE MANAGEMENT AL ENERGIEI SI DE OPTIMIZARE A INDICATORILOR DE PERFORMANȚĂ ENERGETICA  A CLĂDIRILOR INTELIGENTE, DEZVOLTATE ÎN CADRUL CLUSTERULUI EURONEST ITC HUB"/>
        <s v="Sistem integrat iSense de monitorizare prin telemedicina a pacientilor, dezvoltat in cluster IT Iconic"/>
        <s v="APLICATIE INOVATIVA DE ADMINISTRARE A INFRASTRUCTURII IT VIRTUALIZATE"/>
        <s v="CRESTEREA COMPETITIVITATII SC ARCADIA PROMO SRL PRIN DEZVOLTAREA UNEI SOLUTII INFORMATICE INOVATOARE – OGLINDA INTELIGENTA"/>
        <s v="Cercetare in filtrarea semnalelor in banda HF si realizarea unei matrici de comutare automata de antene de receptie pentru ambarcatiunile navale de mici dimensiuni"/>
        <s v="TALOS - COMUNICARE INTRAORGANIZAŢIONALĂ MOBILĂ SECURIZATĂ"/>
        <s v="Microsere Inteligente – Sistem inovativ de automatizare si monitorizare a culturilor „micro-greens”"/>
        <s v="FAMILIA – ASISTENȚĂ MEDICO-SOCIALĂ INTEGRATĂ STIMULÂND ÎMBĂTRÂNIREA ACTIVĂ"/>
        <s v="MEC - IOT - DEZVOLTAREA UNEI PLATFORME INTELIGENTE PENTRU MANAGEMENTUL EFICIENȚEI CLĂDIRILOR"/>
        <s v="DEZVOLTARE APLICAȚIE ÎN CADRUL S.C. AUTOWASS MANAGER S.R.L."/>
        <s v="Platforma de auditare si testare structurala neinvaziva a performantelor si monitorizarea continua a operationalitatii unui Centru de Comanda si Control/Contact Center – PLATES"/>
        <s v="ALUMNUS - PLATFORMA DIGITALA INOVATIVA PENTRU RECRUTARE SI GESTIUNE CONTRACTORI"/>
        <s v="Dezvoltarea infrastructurii de comunicatii in banda larga de mare viteza in judetul Mehedinti"/>
        <s v="Servicii inovative de acces control si pontaj in cloud pentru IMM"/>
        <s v="INOVAREA SI DEZVOLTAREA SISTEMULUI GLOOBUS SERVICE BUS (GSB) ÎN VEDEREA CREȘTERII COMPETITIVITĂȚII ECONOMIEI NAȚIONALE ȘI INTERNAȚIONALE"/>
        <s v="DEZVOLTAREA SISTEMULUI INOVATIV IOT “NAVIGATOR CLOUD” PENTRU O ECONOMIE MODERNĂ"/>
        <s v="REALIZAREA UNUI SISTEM DE DERMATO-MICROSCOPIE CU SOFTWARE DE RECUNOAŞTERE A LEZIUNILOR CUTANATE DE TIP MELANOM MALIGN ŞI PREMALIGN"/>
        <s v="„Platformă digitală multifuncţională pentru integrare economică inteligentă şi promovarea serviciilor şi produselor locale / tradiţionale din Transilvania – „TDD-Transilvania Digital Dominion””"/>
        <s v="Investitii in infrastructura broadband in judetul Mures"/>
        <s v="Realizarea unei harti imagistice necesara conizatiilor colului uterin"/>
        <s v="Dezvoltarea infrastructurii de comunicatii in banda larga de mare viteza in judetul Neamt"/>
        <s v="Investitii in infrastructura broadband in judetul Olt"/>
        <s v="PLATFORMA UNIFICATA INOVATIVA DE SECURITATE CIBERNETICA"/>
        <s v="PLATFORMA CONVERGENTA INOVATIVA DE DIFUZARE VIDEO"/>
        <s v="SISTEM INTEGRAT DE MANAGEMENT AUTOMAT AL UTILITATILOR - SMART ADMIN"/>
        <s v="PLATFORMA INOVATIVA DE AGREGARE A CONEXIUNILOR RADIO CU FACILITATI DE OPTIMIZARE A TRAFICULUI"/>
        <s v="DEZVOLTARE APLICAȚIE DE SIMULARE AVANSATĂ A PIEȚELOR INTERNAȚIONALE DE CAPITAL CU UTILIZAREA INTELIGENȚEI ARTIFICIALE"/>
        <s v="„ASI IN INFORMATICA – DEZVOLTARE APLICATIE DE SECURITATE INFRASTUCTURA IT&amp;C (ASI)”"/>
        <s v="Platforma inovativa de comunicatii IoT bazata pe tehnologia LoRa"/>
        <s v="Platforma inovativa pentru difuzarea continutului video folosind mecanisme de machine learning"/>
        <s v="Platforma Inovativa pentru Administrarea Inteligentq a resurselor bazata pe Inteligenta Artificiala"/>
        <s v="PLATFORMA INOVATIVA R.A.R.E."/>
        <s v="Sistem automatizat pentru acoperire radio si cartografiere 3D folosind vehicule aeriene fara pilot "/>
        <s v="MY IDENTITY  - PLATFORMA INOVATIVA DESTINATA IDENTIFICARII SI AUTENTIFICARII PERSOANELOR"/>
        <s v="Platforma inovativa 'Software-as-a-Service' aplicatii smartphone inovative pentru industria de transport"/>
        <s v="Sustinerea inovarii si cresterea productivitatii SC TrustChain SRL prin realizarea unei platforme unificate inovative de comunicare si control al echipamentelor integrate in casele inteligente"/>
        <s v="Platforma inovativa Autonomus Driving"/>
        <s v="Platforma inovativa de cloud cu sisteme de provizionare si migrare automatizata a aplicatiilor"/>
        <s v="V.A.M.M.P.  Platforma inovativa integrata pentru identificarea si clasificarea persoanelor "/>
        <s v="TERMENE AI 360 - platforma inovativa pentru analiza automata a datelor si informatiilor pentru afaceri"/>
        <s v="Platforma inovativa integrata pentru furnizarea de servicii POS"/>
        <s v="PLATFORMA SOFTWARE INOVATIVA MEDOSCOPE SMART"/>
        <s v="Platforma inovativa LocationChest"/>
        <s v="Platforma inovativa Meteorite Cloudspace"/>
        <s v="Dezvoltarea unei platforme informatice inovative pentru automatizarea proceselor de creștere a plantelor în mediu controlat și monitorizarea acestora prin intermediul serviciilor cloud–GreenHouse IoT"/>
        <s v="SMARTSENSE - CADRU TEHNOLOGIC PENTRU CERCETAREA ȘI PROMOVAREA SUSTENABILA A ZONELOR TURISTICE FOLOSIND TEHNICI INOVATIVE DE VIZUALIZARE COMPUTERIZATA SI RECUNOAȘTERE AUDIO-VIZUALA"/>
        <s v="Dezvoltarea platformei informatice SysCore multilayer si multitenant, de integrare a aplicatiilor IoT si M2M si implementarea rezultatelor in industrii conexe"/>
        <s v="Banca Virtuala Simulata"/>
        <s v="Platforma inovativa bazata pe Inteligenta Artificiala in Inginerie si Industria Constructiilor"/>
        <s v="SDNoT – sistem inovativ de securitate pentru ecosistemul IoT"/>
        <s v="Dezvoltarea infrastructurii de comunicatii in banda larga de mare viteza in judetul Salaj"/>
        <s v="SM@RT CITY P@RKING – SISTEM INTELIGENT PENTRU MANAGEMENTUL PARCARILOR URBANE"/>
        <s v="Smart Bill Intelligence – inovare in gestiunea economico-financiara prin algoritmi de inteligenta artificiala"/>
        <s v="Realizarea infrastructurii de broadband Ă®n zonele albe NGA din judeČ›ul Sibiu"/>
        <s v="Crearea unui produs software inovativ de tip Saas (software as a service) prin colaborarea între întreprinderi centrate pe domeniul TIC și clusterele din domeniu, pentru asigurarea unui acces rapid și facil la implementarea rezultatelor cercetării/dezvoltării"/>
        <s v="MANAGEMENTUL DIGITALIZARII SISTEMELOR DE FABRICATIE, SI NU NUMAI, BAZAT PE PARADIGMA IOT SAU MANAGEMENT DIGITAL - AUTOMATIZARE 100%"/>
        <s v="DOCIGNITER – AGREGATOR INOVATIV DE DOCUMENTE INTELIGENTE"/>
        <s v="Dezvoltarea unei aplicații integrate pentru furnizori de servicii juridice"/>
        <s v="Dezvoltarea unei platforme software cu pret scăzut si cerinte hardware reduse, pentru managementul inteligent și controlul activitatilor intr-o tipografie"/>
        <s v="Investitii in infrastructura broadband in judetele Timis si Caras-Severin"/>
        <s v="UPCARS - Platforma de recomandare on line folosind mecanisme de machine learning si inteligenta artificiala"/>
        <s v="SINTARA - Sintetizarea, aductia si reutilizarea apei prin tehnologii sustenabile"/>
        <s v="REALIZAREA RETELELOR DE INTERNET IN BANDA LARGA IN JUDETELE TULCEA SI BRAILA"/>
        <s v="Investitii in infrastructura broadband in judetul Vaslui"/>
        <s v="PLATFORMA INTEGRATĂ SPARK ONEDATA"/>
        <s v="Imbunatatirea infrastructurii in banda larga si a accesului la internet in judetul Vrancea "/>
        <s v="Cresterea competitivitatii SC Focsani Proiecte Consultanta SRL  prin dezvoltarea unei aplicatii informatice inovative"/>
        <s v="RO-NET:”Construirea unei infrastructuri nationale de broadband in zonele defavorizate, prin utilizarea fondurilor structurale”"/>
        <s v="Modernizarea modalitatilor de culegere, evaluare, analizare si raportare a datelor din Registrul Agricol National prin utilizarea tehnologiei informatiei – Faza II"/>
        <s v="_x0009_SII ANALYTICS - Sistem informatic de integrare si valorificare operațională și analitică a volumelor mari de date"/>
        <s v="Sistem informatic colaborativ pentru mediul performant de desfăsurare al achiziţiilor publice – SICAP - FAZA a II a aferenta exercitiului financiar 2014-2020."/>
        <s v="Optimizarea interacţiunii cu mediul de afaceri şi implementarea unor mecanisme avansate de analiză şi schimb de date prin implementarea unui sistem informatic de e-guvernare şi analiză de tip Big Data în cadrul Consiliului Concurenţei "/>
        <s v="Îmbuntăţirea capacităţii de procesare a datelor şi creşterea performanţelor de raportare ale ONRC prin arhitecturi şi tehnologii Big Data"/>
        <s v="Sistem de interoperabilitate tehnologica cu statele membre UE - SITUE"/>
        <s v="Sistem informatic integrat pentru emiterea actelor de stare civilÄ- SIIEASC"/>
        <s v="E-cultura: Biblioteca Digitala a Romaniei"/>
        <s v="Platforma naţionala integrata - Wireless Campus"/>
        <s v="Sistem Electronic Integrat al ONRC consolidat si interoperabil destinat asigurarii serviciilor de e-guvernare centrate pe evenimente de viata‚ (ONRC V2.0)"/>
        <s v="HUB DE SERVICII (CENTRUL DE FURNIZARE SERVICII ELECTRONICE) LA NIVELUL MAI"/>
        <s v="Sistem Naţional de Management privind Dizabilitatea (SNMD)"/>
        <s v="Sistem informatic integrat de emitere si gestiune a pasaportului electronic, pasaportului diplomatic si de serviciu si a titlurilor de calatorie in oficiile posturilor consulare (ePass)"/>
        <s v="Actualizarea și dezvoltarea sistemului național de protecție a infrastructurilor IT&amp;C cu valențe critice pentru securitatea națională împotriva amenințărilor provenite din spațiul cibernetic "/>
        <s v="Sistem informatic de management al scolaritatii - SIMS"/>
        <s v="Platforma digitala cu resurse educationale deschise (EDULIB) (Biblioteca virtuala)"/>
        <s v="Sistem de alerta timpurie si informare în timp real - RO-SAT"/>
        <s v="Sistem integrat de alertare personalizata si actualizare permanenta a indicatorilor de risc pentru destinatiile de calatorie ale cetatenilor"/>
        <s v="Sistem Informatic National pentru Adoptie - SINA"/>
        <s v="Platformă Software Centralizată pentru Identificare Digitală - PSCID"/>
        <s v="Sistem informatic pentru registrele de sănătate – RegInterMed"/>
        <s v="Sistem de protecție a terminalelor operaționalizate la nivelul SRI împotriva amenințărilor provenite din spațiul cibernetic"/>
      </sharedItems>
    </cacheField>
    <cacheField name="Name of beneficiary" numFmtId="0">
      <sharedItems/>
    </cacheField>
    <cacheField name="Project Starting day" numFmtId="164">
      <sharedItems containsSemiMixedTypes="0" containsNonDate="0" containsDate="1" containsString="0" minDate="2016-07-28T00:00:00" maxDate="2020-12-23T00:00:00"/>
    </cacheField>
    <cacheField name="Project End Day" numFmtId="164">
      <sharedItems containsSemiMixedTypes="0" containsNonDate="0" containsDate="1" containsString="0" minDate="2017-03-07T00:00:00" maxDate="2023-12-23T00:00:00"/>
    </cacheField>
    <cacheField name="EU Co-financing rate" numFmtId="0">
      <sharedItems containsMixedTypes="1" containsNumber="1" minValue="80" maxValue="85"/>
    </cacheField>
    <cacheField name="Region" numFmtId="0">
      <sharedItems count="16">
        <s v="Centru"/>
        <s v="Vest"/>
        <s v="Sud Muntenia"/>
        <s v="Nord Vest"/>
        <s v="Nord Est"/>
        <s v="Sud Est"/>
        <s v="Bucuresti Ilfov"/>
        <s v="Bucuresti Ilfov; Centru;"/>
        <s v=" Bucuresti Ilfov; Nord Vest;"/>
        <s v="Sud Est;  Sud Muntenia; Centru;"/>
        <s v="Sud Vest"/>
        <s v="Sud Muntenia; Sud Vest;"/>
        <s v="Nord Est; Centru"/>
        <s v="Bucuresti Ilfov; Sud Muntenia;"/>
        <s v="Sud Muntenia; Sud Est"/>
        <s v="nivel national"/>
      </sharedItems>
    </cacheField>
    <cacheField name="County" numFmtId="0">
      <sharedItems/>
    </cacheField>
    <cacheField name="Type of beneficiary" numFmtId="0">
      <sharedItems/>
    </cacheField>
    <cacheField name="Category of Intervention" numFmtId="49">
      <sharedItems/>
    </cacheField>
    <cacheField name="Funding From EU" numFmtId="0">
      <sharedItems containsSemiMixedTypes="0" containsString="0" containsNumber="1" minValue="192884.77" maxValue="202250270.31999999"/>
    </cacheField>
    <cacheField name="Funding From National Budget" numFmtId="0">
      <sharedItems containsSemiMixedTypes="0" containsString="0" containsNumber="1" minValue="34038.49" maxValue="35691224.18"/>
    </cacheField>
    <cacheField name="Beneficiary's own contribution" numFmtId="0">
      <sharedItems containsSemiMixedTypes="0" containsString="0" containsNumber="1" minValue="0" maxValue="10602037.6"/>
    </cacheField>
    <cacheField name="Uneligible expenses" numFmtId="0">
      <sharedItems containsSemiMixedTypes="0" containsString="0" containsNumber="1" minValue="0" maxValue="56811684.410000026"/>
    </cacheField>
    <cacheField name="Project total value" numFmtId="0">
      <sharedItems containsSemiMixedTypes="0" containsString="0" containsNumber="1" minValue="377508.39999999997" maxValue="294753178.91000003"/>
    </cacheField>
    <cacheField name="Status of project_x000a_(under implementation/ canceled/ completed)" numFmtId="0">
      <sharedItems/>
    </cacheField>
    <cacheField name="Amendment" numFmtId="0">
      <sharedItems containsBlank="1"/>
    </cacheField>
    <cacheField name="Payments from EU Funds" numFmtId="4">
      <sharedItems containsSemiMixedTypes="0" containsString="0" containsNumber="1" minValue="-5.8207660913467407E-11" maxValue="161286918.88"/>
    </cacheField>
    <cacheField name="Payments from National Budget" numFmtId="4">
      <sharedItems containsSemiMixedTypes="0" containsString="0" containsNumber="1" minValue="0" maxValue="25945758.759999998"/>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arada Srinivasan" refreshedDate="44371.194064930554" createdVersion="6" refreshedVersion="6" minRefreshableVersion="3" recordCount="680" xr:uid="{F0329661-0CEC-4DFA-80F7-E504E0F73D97}">
  <cacheSource type="worksheet">
    <worksheetSource ref="A1:AH681" sheet="MASTER CLEAN"/>
  </cacheSource>
  <cacheFields count="34">
    <cacheField name="Nr. crt." numFmtId="0">
      <sharedItems containsMixedTypes="1" containsNumber="1" containsInteger="1" minValue="1" maxValue="153"/>
    </cacheField>
    <cacheField name="Priority Axis" numFmtId="0">
      <sharedItems containsBlank="1" count="4">
        <m/>
        <s v="AP 1"/>
        <s v="AP 2"/>
        <s v="AP 3"/>
      </sharedItems>
    </cacheField>
    <cacheField name="Investment Priority" numFmtId="0">
      <sharedItems containsBlank="1" containsMixedTypes="1" containsNumber="1" minValue="1.1000000000000001" maxValue="3" count="18">
        <m/>
        <s v="P1.1"/>
        <s v=" P2.2"/>
        <s v="P1.2"/>
        <s v="1.2.1"/>
        <s v="1.1.3 H - RoEcsel"/>
        <s v="1.1.3 H - Complement"/>
        <s v="1.1.3 H - Centre Suport"/>
        <s v="1.1.3 H - RO ESFRI ERIC"/>
        <s v="1.1.2 - Proiecte tip GRID (Cloud)"/>
        <s v="1.1.3 H - RO EIT"/>
        <s v="1.1.3 H - Catedre Era"/>
        <s v="P1.1.2"/>
        <s v="P1.1.2 "/>
        <n v="2.1"/>
        <n v="2.2999999999999998"/>
        <n v="1.1000000000000001"/>
        <n v="3"/>
      </sharedItems>
    </cacheField>
    <cacheField name="Action" numFmtId="0">
      <sharedItems containsBlank="1" containsMixedTypes="1" containsNumber="1" containsInteger="1" minValue="1" maxValue="1" count="34">
        <m/>
        <s v="OS1.1 -Secţiunea A"/>
        <s v="A2.2.1"/>
        <s v="A2.1.1 - NGA"/>
        <s v="OS1.2-Secţiunea E"/>
        <s v="OS1.3-Secţiunea C-ap.2"/>
        <s v=" Proiect Tehnologic Inovativ - LDR"/>
        <s v="OS1.1-Secţiunea F - ap.2"/>
        <s v="OS1.3-Secţiunea C"/>
        <s v="A2.2.1 ap.2"/>
        <s v="OS1.3-Secţiunea D"/>
        <s v="OS1.4-Secţiunea G"/>
        <s v="OS1.1-Secţiunea F"/>
        <s v=" Proiect Tehnologic Inovativ - MDR"/>
        <s v="OS1.1 -Secţiunea B"/>
        <s v="OS1.1 -Proiect major"/>
        <s v=" Proiect Tehnologic Inovativ - ITI DD"/>
        <s v="OS1.1 - Danubius"/>
        <s v="OS1.3"/>
        <s v=" 1.1.1-Proiect Fazat non-major ASM"/>
        <s v="1.1.2 - ANELIS PLUS"/>
        <s v="2.3.1 Sectiunea BIG DATA "/>
        <s v="2.3. Proiect non major"/>
        <s v="2.3.1 Sectiunea e-guvernare interoperabilitate"/>
        <s v="P1.1"/>
        <s v="2.3.3 Sectiunea e-cultura"/>
        <s v="2.3.3 Sectiunea e-educatie"/>
        <s v="2.3.1 Sectiunea e-guvernare evenimente de viata"/>
        <s v="1.1.2 RoEduNet"/>
        <s v="2.3.1 Sectiunea e-guvernare Open Data"/>
        <s v="2.3.2 Securitate cibernetică"/>
        <n v="1"/>
        <s v="2.3.3 Sectiunea e-sanatate"/>
        <s v="2.3.2 Securitate cibernetică - ap.2"/>
      </sharedItems>
    </cacheField>
    <cacheField name="My SMIS code" numFmtId="0">
      <sharedItems containsString="0" containsBlank="1" containsNumber="1" containsInteger="1" minValue="101622" maxValue="143526"/>
    </cacheField>
    <cacheField name="Name of project" numFmtId="0">
      <sharedItems containsBlank="1" count="601" longText="1">
        <m/>
        <s v="CONSTRUIRE SUPREMIA INOVATION CENTER"/>
        <s v="iCLOUDSOLUTIONS"/>
        <s v="Imbunatatirea infrastructurii in banda larga si a accesului la internet in judetul Alba"/>
        <s v="Noi nano-arhitecturi de inspiratie biologica de tip celular - pentru circuite integrate"/>
        <s v="Realizarea infrastructurii de broadband Ă®n zonele albe NGA din judeČ›ul Arad"/>
        <s v="Cuantificarea eficienta a riscului cardiovascular la pacientii hipertensivi din populatia activa cu implementarea de parametri ecocardiografici, biologici si genetici si crearea unui nou software medical de estimare a riscului cardiovascular"/>
        <s v="CRESTEREA COMPETITIVITATII SC PRODINF SOFTWARE SRL PRIN DEZVOLTAREA UNEI SOLUTII TIC"/>
        <s v="TRAVEL 365"/>
        <s v="CRESTEREA COMPETITIVITATII SOCIETATII ENJOY SMART SOLUTIONS SRL PRIN DEZVOLTAREA UNEI PLATFORME INFORMATICE INOVATIVE IN DOMENIUL SANATATII"/>
        <s v="DEZVOLTAREA UNEI PLATFORME E-COMMERCE INOVATIVE IN CADRUL BUSINESS SENSE PARTNERS S.R.L."/>
        <s v="Dezvoltarea infrastructurii de comunicatii in banda larga de mare viteza in judetul Arges"/>
        <s v="Dezvoltarea componentelor si sistemelor complexe ale subansamblelor de tip SKID in vederea cresterii competitivitatii societatii UZUC SA"/>
        <s v="Laborator pentru Electrochimie şi Ingineria Suprafeţei bazată pe tehnici cu plasmă de electroliză"/>
        <s v="ALFRED – Etapa 1, infrastructură de cercetare suport: ATHENA (instalaţie de tip piscină pentru experimente şi teste termohidraulice) şi ChemLab (laborator pentru chimia plumbului)."/>
        <s v="Infecţia de origine odontogenă la pacientul cu diabet zaharat tip II, o abordare terapeutică eficientă"/>
        <s v="Cercetarea si realizarea unui colorant lichid pentru implanturile dentare din zirconiu la CHROMA DENTARE S.R.L."/>
        <s v="Standardizarea diagnosticului și tratamentului hepatopatiilor cronice în stadiu avansat ținând cont de influența stresului oxidativ în evoluția, prognosticul și răspunsul la tratamentul etiopatogenic"/>
        <s v="Realizare software inovativ– E.U. ACCOUNTING HARMONIZATION"/>
        <s v="Cercetarea-dezvoltarea si lansarea in productie a dispozitivului modular DMT"/>
        <s v="INOVARE PRIN INTEGRAREA SOLUȚIILOR TIC PENTRU CREȘTEREA COMPETITIVITĂȚII ECONOMICE A SECTOARELOR TIC, INDUSTRIILOR CREATIVE ȘI TURISMULUI PRIN INTERMEDIUL PLATFORMEI INFORMATICE"/>
        <s v="Dezvoltarea unui centru de cercetare-dezvoltare în oncologie în cadrul societăţii Pelican Impex SRL "/>
        <s v="Realizarea infrastructurii de broadband Ă®n zonele albe NGA din judeČ›ul Bihor"/>
        <s v="Sistem inovativ de stocare a energiei pentru aplicatii hibride si electrice in industria aeronautica si automobilistica"/>
        <s v="Investitii in infrastructura broadband in judetul Bistrita Nasaud"/>
        <s v="Creare infrastructura in banda larga si acces la internet in judetul Botosani"/>
        <s v="YUPP MEDIA – PLATFORMA ELASTICA E-COMMERCE DE PERSONALIZARE PUBLICITARA"/>
        <s v="Cresterea competitivitatii IMM-urilor prin implementarea unei solutii digitale inovative pentru un management performant al proiectelor cu finantare nerambursabila"/>
        <s v="Inteligenta artificiala si realitate virtuala intr-o platforma inovativa de comert electronic"/>
        <s v="METODĂ INOVATOARE DE RECUPERARE MEDICALĂ PRIN TRATAMENT CU PLASMĂ BOGATĂ ÎN TROMBOCITE ŞI AEROCRIOTERAPIE"/>
        <s v="LoRaNET – platforma Internet of Things (IoT)"/>
        <s v="SPRIJIN PENTRU CREŞTEREA VALORII ADĂUGATE GENERATE DE SECTORUL TIC ŞI A INOVĂRII IN CADRUL RAP SYSTEMS SRL"/>
        <s v="PORTAL GIS 3D"/>
        <s v="DEZVOLTAREA UNEI PLATFORME SOFTWARE DE MANAGEMENT SI CONTROL AL PRODUCTIEI (POST-CALCUL) IN DOMENIUL ALIMENTAR"/>
        <s v="FILED BOOK AGRO APPLICATION-FBAA"/>
        <s v="DEZVOLTAREA UNEI PLAFORME E-LEARNING CU SUPORT DE ANALIZA COMPORTAMENTALA A INTERACTIUNII UTILIZATOR-LMS"/>
        <s v="Dezvoltarea centrului de cercetare-dezvoltare-inovare în ştiinţe medicale POLIMED DACIA BRAŞOV POLI-CDI"/>
        <s v="Centrul de cercetare pentru achiziţia şi procesarea datelor 3D spaţiale pentru modele complexe 3D-Spaţial"/>
        <s v="Echipament criptografic cu management online"/>
        <s v="Platforma inovativa de procesare si difuzare a continutului multimedia si de integrare a solutiilor Internet of Things"/>
        <s v="Creșterea competitivității Electroprecizia Electrical Motors prin dezvoltarea în parteneriat cu Universitatea Transilvania - Brașov a unei noi familii de motoare electrice, cu eficiență energetică de clasă superpremium (IE4)"/>
        <s v="Cresterea competitivitatii economice a TEADE SRL prin realizarea unei platforme informatice inovative pentru servicii in industria vinului - EnoTour"/>
        <s v="iConvert – Dezvoltarea unei suite de produse pentru marketing destinate site-urilor eCommerce folosind tehnologii de inteligenta artificiala"/>
        <s v="Transfer de cunostinte in domeniul biologiei redox pentru dezvoltarea de instrumente moleculare avansate in boli neurodegenerative - semnatura factorului de transcriptie Nrf2 pentru diagnostic si terapie"/>
        <s v="Senzori pentru detectare a deformarii, temperaturii si agentilor chimici folosing aceeasi fibra optica-FOSLAB"/>
        <s v="CREAREA UNUI NUCLEU DE COMPETENŢĂ DE ÎNALT NIVEL ÎN DOMENIUL CREŞTERII EFICIENŢEI DE CONVERSIE A ENERGIILOR REGENERABILE ŞI A AUTONOMIEI ENERGETICE PRIN UTILIZAREA COMBINATĂ A RESURSELOR"/>
        <s v="Producţia de BIOcombustibili prin metode iNOVatoare de PIROliză /gazeificare şi TEHnologii avansate - Un Program Dedicat Recrutării și Formării Tinerilor Cercetători Români în Domeniul Energiei şi Produselor din Biomasă"/>
        <s v="Sistem de predictie bazat pe integrare multi-omics pentru prioritizarea interventiilor gerontologice "/>
        <s v="Tehnici neconventionale cu Ultrasunete/Microunde utilizate pentru activarea proceselor chimice si nonchimice"/>
        <s v="Eco-Nano-Tehnologii pentru dezvoltarea unui modul cu dublă funcționalitate pe bază de nanofire / Eco-Nano-Technologies to Develop a Module Based on Nanowires with Double Functionality, EcoNanoWires"/>
        <s v="Sistem inteligent pentru realizarea ofertelor pe piaţa angro de energie electrică (SMARTRADE)"/>
        <s v="VALORIFICAREA SUSTENABILĂ A DEȘEURILOR DE PLANTE MEDICINALE SI AROMATICE ÎN VEDEREA OBȚINERII DE PRODUSE CU VALOARE ADAUGATĂ"/>
        <s v="Consolidarea capacităților de CD&amp;I privind infrastructurile critice spațiale în cadrul Agenției Spațiale Române SCIPRO (Space Critical Infrastructure Protection at Rosa) "/>
        <s v="Terapii tintite pentru boala valvei aortice in diabet"/>
        <s v="Imbunatatirea competitivitatii institutionale in domeniul diabetului de tip 1 prin dezvoltarea unui concept inovator de imunoterapie cu celule stromale mezenchimale"/>
        <s v="Dezvoltarea de tehnologii de patch-clamp automatizat pentru testarea riscului pro-aritmogen al medicamentelor"/>
        <s v="Dezvoltare unei metodolologii de terapie prin teatru cu efect la nivel neruochimic și neurocognitiv-MET"/>
        <s v="Terapia pacientilor cu diabet zaharat cu celule autologe obtinute prin transdiferentierea celulelor hepatice Dia-Cure"/>
        <s v="Stabilirea Profilului Molecular al Neoplasmelor Mieloproliferative și al Leucemiei Acute Mieloide pentru Designul unor Strategii de Diagnostic Precoce, Prognostic și Tratament"/>
        <s v="BIOSENZOR INOVATIV PE BAZĂ DE GRAFENĂ ȊN VEDEREA TESTĂRII_x000a_POTENȚIALULUI OSTEOGENIC; ȊNTELEGEREA AVANSATĂ A PERFORMANȚELOR_x000a_CELULELOR STEM PENTRU MEDICINĂ REGENERATIVĂ"/>
        <s v="Sisteme avansate de separare pentru valorificarea bioresurselor"/>
        <s v="Creșterea competitivității economice a SC SECURIFAI SRL prin realizarea sistemului software inovativ SecurifAI folosind tehnologii de inteligenta artificiala cu aplicare in domeniul securitatii"/>
        <s v="STIMULAREA CERCETARII SI INOVARII IN CADRUL SC DIGITAL CRAFT SRL PRIN IMPLEMENTAREA UNUI PROCES DE LUCRU DIGITAL DE CREATIE SI FABRICATIE A BIJUTERIILOR PERSONALIZATE "/>
        <s v="PlatfoRmă Inovativă pentru Aplicaţii M2M versatile - PRIAMM"/>
        <s v="HUB TEHNOLOGIC INOVATIV BAZAT PE MODELE SEMANTICE ȘI CALCULE DE ÎNALTĂ PERFORMANȚĂ - HUB-TECH"/>
        <s v="Centru de Comunicatii cu clientii de tip Cloud Computing"/>
        <s v="Corelarea datelor audio, video si text prin produsul informatic inovativ AllNews"/>
        <s v="Tehnologie inovativă GREEN şi sistem integrat pentru centru de date destinat Internetului Viitorului - TEGREC"/>
        <s v="SIstem inteligent multiparametru pentru MONitorizarea complexa si integrata a structurilor pentru evaluarea si reducerea riscului la dezastru - SIMON"/>
        <s v="PLATFORMĂ STABILIZATĂ, CU SARCINI REGLABILE, PENTRU APARATURA OPTICĂ UTILIZATĂ ÎN ACTIVITĂȚI DE SUPRAVEGHERE NAVALĂ ȘI TERESTRĂ - IMOTION  "/>
        <s v="DISPOZITIV PURTABIL INTELIGENT PENTRU ASISTAREA PERSOANELOR VARSTNICE IN LUPTA CU SINGURATATEA, MENTINEREA SANATATII FIZICE SI STIMULAREA CREATIVITATII - SENTIR "/>
        <s v="Interpretarea Automata a Imaginilor si Secventelor Video utilizand Procesarea Limbajului Natural"/>
        <s v="Implementarea expertizei de cercetare biomedicală prin transfer de cunoștințe către mediul privat pentru validarea de produse și servicii în domeniile biotehnologii medicale și sănătate - INTELBIOMED"/>
        <s v="Ecosistem de cercetare, inovare și dezvoltare de produse și servicii TIC pentru o societate conectată la Internet of Things (NETIO)"/>
        <s v="Promovarea, Identificarea si Realizarea de Parteneriate pentru Transfer de Cunostinte in Domeniul Ecologiei Industriale"/>
        <s v="Tehnologii curate de procesare și/sau valorificare materiale cu potențial combustibil"/>
        <s v="Valorificarea expertizei in cercetarea agro-alimentara prin transfer de cunostinte catre mediul economic in vederea obtinerii de produse alimentare sigure si optimizate nutritional"/>
        <s v="Procese si sisteme operationale pentru tratarea si valorificarea materiala si energetica a deseurilor"/>
        <s v="TRANSFER RAPID DE CUNOȘTINȚE ȘI SPRIJIN TEHNICO-ȘTIINȚIFIC ÎN REALIZAREA DE PRODUSE ȘI TEHNOLOGII COMPETITIVE ÎN ÎNTREPRINDERI SPECIFICE DOMENIULUI BIOECONOMIE ȘI PRODUCERII DE BIORESURSE"/>
        <s v="Procedee secvențiale de închidere a  fluxurilor laterale din bioeconomie şi (bio)produse inovative rezultate din acestea - SECVENT"/>
        <s v="PARTENERIATE PENTRU TRANSFER DE CUNOȘTINȚE ÎN VEDEREA CREȘTERII COMPETITIVITĂȚII ÎNTREPRINDERILOR DIN DOMENIUL &quot;INDUSTRIA AUTO ȘI COMPONENTE&quot; ȘI CREȘTERII SIGURANȚEI CIRCULAȚIEI - KTAutoComp"/>
        <s v="Centru de dispecerizare și management pentru optimizarea  serviciilor integrate de îngrijiri la domiciliu - CDMS "/>
        <s v="Sistem modular integrat si tehnologie pentru ecranare electromagnetica a incintelor in gama 100kHz-18GHz  SITEM  "/>
        <s v="Dezvoltarea de soluţii  inovative pentru produse şi tehnologii noi, cerute de piaţă, prin valorificarea expertizei in domeniul materialelor avansate şi transferul de cunoştinţe către mediul privat"/>
        <s v="ECO-NANOTEHNOLOGII DE DEPOLUAREA APELOR ȘI VALORIFICAREA DEȘEURILOR"/>
        <s v="Tehnologii inovatoare pentru asigurarea calitatii materialelor in sanatate, energie si mediu  – Centrul pentru Soluții INOVAtoare de Fabricație a Biomaterialelor Inteligente si Suprafețelor BIOMEDicale (INOVABIOMED)"/>
        <s v="Construirea unei infrastructuri performante de cercetare-dezvoltare-inovare in domeniul sistemelor de intelligence pentru securitate"/>
        <s v="CENTRU DE CERCETARE SISTEME MECATRONICE INTELIGENTE DE SECURIZARE OBIECTIVE SI INTERVENTIE Acronim:CERMISO"/>
        <s v="Dispozitiv pentru accelerarea recuperarii kinetoterapeutice"/>
        <s v="Cercetarea, dezvoltarea si punerea in aplicare a unui serviciu semnificativ imbunatatit de testare a infertilitatii masculine - INFERTIMA"/>
        <s v="Platforma inteligenta de analiza a datelor de mari dimensiuni si de distribuție a mesajelor in puncte de interes"/>
        <s v="Procese inovative pentru aplicatii TIC in domeniul financiar - INOVATIC"/>
        <s v="Lansarea pe piață a unui sistem inovativ pentru testarea aplicațiilor destinate dispozitivelor dotate cu ecran tactil - MATT"/>
        <s v="Dezvoltarea si productia de sisteme integrate portabile pentru citirea contoarelor"/>
        <s v="”Vizioparalelograful si tehnica Extruziei computerizate de ghidaj -metode inovative de diagnoza si tratament ale edentatiei” "/>
        <s v="Obținerea de  produse alimentare sigure sub aspectul satisfacerii exigențelor metabolice și a potențialului bioeconomic "/>
        <s v="Linie pilot de 300mm pentru dispozitive Smart Power şi Power Discre5293000tes - R3- Power UP"/>
        <s v="RoRCraft CompAct"/>
        <s v="README – APLICAȚIE INTERACTIVĂ, INOVATIVĂ, DE EVALUARE A LIZIBILITĂȚII TEXTELOR ÎN LIMBA ROMÂNĂ ȘI DE ÎMBUNĂTĂȚIRE A STILULUI DE REDACTARE"/>
        <s v="MARKSENSE - PLATFORMĂ INFORMATICĂ DE ANALIZĂ ÎN TIMP REAL A FLUXURILOR DE PERSOANE BAZATĂ PE ALGORITMI DE INTELIGENȚĂ ARTIFICIALĂ ȘI PRELUCRARE INTELIGENTĂ DE INFORMAȚII PENTRU AFACERI ȘI MEDIUL GUVERNAMENTAL"/>
        <s v="S.I.R.O – SOLUTIE INOVATIVA DE RECRUTARE ONLINE"/>
        <s v="Dezvoltare aplicatiei software inovative “Treasure Open Source Software – TOSS”"/>
        <s v="OmniDJ - Platforma de streaming colaborativ cu servicii la cerere"/>
        <s v="CREAREA UNEI PLATFORME CLOUD PENTRU APLICATII SOFTWARE"/>
        <s v="DEZVOLTAREA UNEI PLATFORME PENTRU CREAREA VIZUALA DE SITE-URI BAZATE PE WORDPRESS"/>
        <s v="TempRent – platforma evolutivă de micro-tranzacționare"/>
        <s v="DEZVOLTARE PRIN INOVARE LA SENIOR SOFTWARE AGENCY SRL"/>
        <s v="Studio Scope: Dezvoltare produs inovativ de tip Configure Price and Quoting"/>
        <s v="SOLUȚIE PENTRU INTEGRAREA PE VERTICALĂ A SOLUȚIILOR TIC ÎN ECONOMIA ROMÂNEASCĂ PRIN DEZVOLTAREA PRODUSELOR INFORMATICE DYNAMIC DOX© CLOUD ȘI DYNAMIC DOX© MOBILE"/>
        <s v="SISTEM INFORMATIC INOVATIV DE TIP COMANDA SI CONTROL C2I (Command, Control &amp; Intelligence)"/>
        <s v="SISTEM INTEGRAT DE MANAGEMENT AL SECURITĂŢII INFORMAŢIEI ÎN CADRUL UNEI ORGANIZAŢII"/>
        <s v="SISTEM INFORMATIC INTEGRAT, INOVATIV SI SECURIZAT DE EXAMINARE AUXOLOGICA, URMARIRE A PACIENTULUI SI GENERARE A DIAGRAMELOR DE CRESTERE PENTRU POPULATIA DIN ROMANIA"/>
        <s v="LIVEHR – PLATFORMA DE GESTIONARE A RESURSELOR UMANE"/>
        <s v="„INTEGRAREA PE VERTICALA A IP3D PRIN DEZVOLTAREA UNEI SOLUTII INFORMATICE – CABINA VIRTUALA - PRIN ACTIVITATI DE CDI „"/>
        <s v="„CRESTEREA COMPETITIVITATII SC YALOS SOFTWARE LABS SRL PRIN DEZVOLTAREA UNEI SOLUTII INFORMATICE INOVATOARE”"/>
        <s v="Sistem Informatic Inovativ Factura Inteligenta"/>
        <s v="Sistem informatic integrat pentru colectarea si procesarea de date anonime in interiorul spatiilor comerciale"/>
        <s v="Inovare prin conectare"/>
        <s v="AdSelect – Platforma de Management pentru publicitate stradala"/>
        <s v="HR fara hartie"/>
        <s v="Dezvoltare aplicatie software si componente hardware pentru analizarea, controlul si partajarea fluxurilor de resurse"/>
        <s v="COOPID – SISTEM COOPERATIV DE MANAGEMENT AL IDENTITATII DIGITALE"/>
        <s v="DEZVOLTAREA UNUI SISTEM BUSINESS INTELLIGENCE PENTRU LANTURI FARMACEUTICE"/>
        <s v="DEZVOLTAREA APLICATIEI SMART HUT- SOLUTIE SOFTWARE-HARDWARE CARE INTEGREAZA ECHIPAMENTE PENTRU FACILITAREA MANAGEMENTULUI CLADIRILOR"/>
        <s v="MyTechJob – PLATFORMA INOVATIVA CU LOCURI DE MUNCA"/>
        <s v="SOLUTIE TIC INOVATIVA PENTRU CRESTEREA COMPETITIVITATII ECONOMICE A MARKETIZATOR FRIENDS SRL"/>
        <s v="CRESTEREA COMPETITIVITATII SC BLUE SKY SOFTWARE SRL PRIN DEZVOLTAREA UNEI APLICATII INFORMATICE INOVATIVE"/>
        <s v="QRAM – sistem de optimizare a capitalului uman"/>
        <s v="Dezvoltarea unei solutii inovative de business discovery pentru cresterea competitivitatii si profitabilitatii companiilor"/>
        <s v="SITAC – SISTEM INOVATIV DE TESTARE ADAPTIVĂ COMPUTERIZATĂ"/>
        <s v="SISTEM INOVATIV INTEGRAT TIC PENTRU CONTROLUL SI MONITORIZAREA IN TIMP REAL A CALITATII ENERGIEI ELECTRICE SI A PIERDERILOR PE LINIILE DE TRANSPORT SI DISTRIBUTIE DIN SISTEMUL ENERGETIC NATIONAL"/>
        <s v="Tehnologie inteligentă pentru sănătatea familiei"/>
        <s v="AV Sensors Manager"/>
        <s v="PLATFORMA INOVATIVA BAZATA PE TEHNOLOGII DE REALITATE VIRTUALA SI AUGMENTATĂ PENTRU TRATAREA FOBIILOR"/>
        <s v="CloudBox"/>
        <s v="SERVICII INOVATIVE PENTRU PUBLICAREA, EDITAREA, CONSULTAREA ŞI GESTIUNEA ONLINE A MANUALELOR ŞCOLARE"/>
        <s v="ANSAMBLU DE INDICI IMOBILIARI STRUCTURAŢI PENTRU PIAŢA ROMÂNEASCĂ ACRONIM: RMI"/>
        <s v="ZIDOX – PLATFORMĂ INOVATIVĂ DE GESTIONARE A RESURSELOR UMANE"/>
        <s v="CREŞTEREA COMPETITIVITĂŢII COMPANIILOR ROMÂNEŞTI PRIN DEZVOLTAREA DE CĂTRE OMEGA TRUST A UNEI NOI PLATFORME INOVATIVE DE AUTO-TESTARE SPECIALIZATĂ ÎN DOMENIUL SECURITĂŢII CIBERNETICE"/>
        <s v="TEHNOLOGIE DE SINTEZA PENTRU RASINI POLIESTERICE PRIN VALORIFICAREA DE DESEURI UTILIZAND UN REACTOR CU STRAT CERAMIC EXTERIOR INCALZIT NECONVENTIONAL-RASCERT"/>
        <s v="CERCETAREA ŞI DEZVOLTAREA UNEI INSTALAŢII MOBILE DE OBŢINERE A ENERGIEI REGENERABILE EOLIENE"/>
        <s v="NOI TEHNOLOGII ŞI PRODUSE PENTRU SĂNĂTATE"/>
        <s v="Tehnologie inovativă de stocare a energiei in sistem CAES  prin utilizarea de compresoare și expandere cu șurub "/>
        <s v="Metode inovative de valorificare a resurselor naturale si de imbunatatire a  eficientei nutritionale a fito-produselor-contributii la cresterea competitivitatii micilor intreprinderi"/>
        <s v="MOtor Rachetă cu Ajutaj Liber și Impuls Specific Superior pentru lansatorul orbital românesc NERVA (MORALISS-NERVA)"/>
        <s v="TRANSFER DE CUNOŞTINŢE CĂTRE MEDIUL PRIVAT ÎN DOMENIUL ENERGIE AVÂND LA BAZĂ EXPERIENŢA ŞTIINŢIFICĂ A ICPE- CA"/>
        <s v="Tehnologii eco-inovative de valorificare a deseurilor de biomasa"/>
        <s v="Echipament performant pentru acționarea vanelor din rețeaua de distribuție și transport a gazelor combustibile"/>
        <s v="DEZVOLTAREA CAPITALULUI INTELECTUAL PRIN TRANSFER DE CUNOȘTINȚE ÎN DOMENIUL MATERIALELOR AVANSATE  - IMPACT ASUPRA CREȘTERII PRODUCTIVITĂȚII MUNCII ȘI VOLUMULUI PRODUCȚIEI ÎN ÎNTREPRINDERI"/>
        <s v="Parteneriat pentru transferul de cunostibte si dezvoltarea riscurilor ocupationale care pot conduce la dezastre (PROC)"/>
        <s v="Elaborarea de tehnologii eficiente energetic în aplicaţiile de nişă ale fabricaţiei subansamblelor mecanohidraulice la cerere şi mentenanţei echipamentelor hidraulice mobile - MENTEH"/>
        <s v="Parteneriatele pentru competitivitate în vederea transferului de cunoştinţe prin dezvoltarea unor modele computaţionale inovative pentru creşterea economică şi sustenabilitatea sectorului de afaceri din România ASECOMP"/>
        <s v="Programmable Systems for Intelligence in Automobiles - Radar Interference Mitigation (Sisteme Programabile pentru Automobile Inteligente - Suprimarea Interferentelor Radar)"/>
        <s v="Prima Linie Pilot Europeana pentru Carbura de Siliciu (SiC) de 200 mm dedicatÄ electronicii dispozitivelor de putere - REACTION"/>
        <s v="Cercetarea sistemelor si arhitecturilor electronice pentru automatizarea integrala a condusului autovehiculelor rutiere"/>
        <s v="Dezvoltarea integrată 4.0 - iDev4.0"/>
        <s v="Sistem automat pentru analiza semantica si gradarea lemnului in imagini folosind metode eficiente de vedere computationala si retele neurale convolutionale adanci  - Neural Grader"/>
        <s v="SEER - Sistem Electronic de Evaluare si Raspuns a scenariilor de afaceri prin analiza predictiva a datelor cu ajutorul inteligentei artificiale"/>
        <s v="Proiect Suport SECREDAS"/>
        <s v="Metrologie avansata pentru industria digitalizata 4.0 de componente si sisteme electronice - MADEin4_x000a_"/>
        <s v="Dezvoltarea condusului autonom al vehiculelor terestre si aeriene in Europa utilizand tehnologia FDSOI cu nod electronic de 12nm- OCEAN12"/>
        <s v="Platforma inovatoare de gestionare prin inteligenta artificiala a proceselor  de lucru in fabrici si depozite"/>
        <s v="Linie pilot pentru circuite integrate semiconductoare cu noduri electronice de 3 nm- PIN3S"/>
        <s v="Trecerea la dezvoltarea bazata pe CDI a companiei OMEGA TRUST SRL prin realizarea unei aplicatii TIC inovative in scopul asigurarii protectiei impotriva amenintarilor cibernetice de la nivelul infrastructurilor industriale critice"/>
        <s v="Centru Suport pentru IEM proiecte de cercetare â€“ inovare competitive in Orizont 2020"/>
        <s v="Dezvoltarea infrastructurii de cercetare pentru caracterizarea etanşarilor cu labirint rotativ - INFRASEAL"/>
        <s v="Development of Research infrastructure for EMerging Advanced composite materials dedicated to innovative STator ogv technologies for aircrafts Engine noise Reduction - REMASTER"/>
        <s v="Dezvoltarea Centrului de Suport pentru initierea si implementarea Proiectelor de Cercetare-Dezvoltare Europene si Internaționale in cadrul INCD GeoEcoMar"/>
        <s v="Centrul Suport POLITEHNICA Orizont ctivități și cheltuieli   Export XLSX Componentă 12020 - UPB4H"/>
        <s v="Platforme robotice polimorfice autonome pentru sistemul de servicii din Smart City (ProSSSy)"/>
        <s v="IMOPEDIA – Sisteme inovative de Inteligență Artificială în domeniul portalurilor imobiliare"/>
        <s v="TELE-CONTACT"/>
        <s v="MEDYSPORTLINE - Sistem inovativ de inteligență artificială pentru prognoza, prevenția și tratarea herniilor de disc și a scoliozelor"/>
        <s v="Cercetarea-dezvoltarea unei aeronave de tip drona cu sistem de propulsie inovativ"/>
        <s v="Centrul de excelență pentru securitatea cibernetica și reziliența infrastructurilor critice (SafePIC)"/>
        <s v="Sisteme mecatronice digitale de generare a presiunii de 1000 bar, utilizând amplificatoare hidraulice de presiune (SMGP)"/>
        <s v="Sistem Inovativ de Protecție Anticorozivă Activă a Metalelor Alimentat de la Surse Regenerabile de Energie - SIPAMASRE"/>
        <s v="Sistem Inovativ Inteligent de Creștere a Eficienței Energetice în cadrul Instalațiilor de Foraj - SICEEIF"/>
        <s v="Cercetarea dezvoltarea si lansarea in productie a unui sistem de generare a undelor de soc pentru tunurile sonice antigrindina"/>
        <s v="Dezvoltarea generației următoare de sisteme optice de termoviziune, ca răspuns la tendințele de evoluție în domeniul sistemelor pentru supravegherea frontierelor - SOLWIR"/>
        <s v="Sistem de management inteligent pentru cresterea eficientei sistemelor de stocare a energiei pe baza de baterii Pb-acid si Li-Ion - STOCMAN"/>
        <s v="Cercetarea, dezvoltarea si lansarea in productie a Sistemului de Propulsie Integrat (SPI) pentru vehicule electrice"/>
        <s v="Sistem integrat inovativ pentru managementul riscurilor si al duratei de viata a echipamentelor din statiile electrice de inalta tensiune"/>
        <s v="PRODUSE ALIMENTARE SANOGENE  CU IMPACT BIOECONOMIC SUSTENABIL"/>
        <s v="Serviciu electronic pentru pastrarea si garantarea pe termen lung a semnaturilor electronice (LTPS)"/>
        <s v="COMPOZIȚII DIN POLIETILENĂ RETICULATĂ CU REZISTENȚĂ MECANICĂ ȘI FLEXIBILITATE RIDICATE PENTRU TUBURI FOLOSITE LA ÎNCĂLZIREA RADIANTĂ"/>
        <s v="Tehnologie pentru circuite integrate cu nod electronic de 2 nm - IT2"/>
        <s v="Dezvoltarea unui serviciu inovativ de diagnosticare si tratare a halenei - HAL-STOP"/>
        <s v="Realizarea unui lant European de productie pentru RFSOI permitand dezvoltarea de noi domenii ca RF de senzoristica, comunicare si 5G - BEYOND5"/>
        <s v="Code of Talent Inteligent - inovare in microlearning prin utilizarea inteligentei artificiale"/>
        <s v="Sistem inteligent de monitorizare si detectie a urgentelor cardiovasculare majore"/>
        <s v="Centru Suport pentru proiecte CDI internationale in domeniul Mecatronica si Cyber-MixMecatronica"/>
        <s v="Crearea Centrului Managerial &quot;IBA SUPORT&quot;"/>
        <s v="METODA TERAPEUTICA PERSONALIZATA IN MEDICINA REGENERATIVA"/>
        <s v="Dezvoltarea și consolidarea Nodului național METROFOOD-RI (acronim METROFOOD-RO)"/>
        <s v="Servicii tematice integrate în domeniul observării Pământului - o platformă națională pentru inovare"/>
        <s v="CERCETAREA SI DEZVOLTAREA UNUI SISTEM INOVATIV DE MONITORIZARE, IN TIMP REAL, A CONSUMURILOR ENERGETICE INDUSTRIALE PE PLATFORMA CLOUD PRIVATA"/>
        <s v="Realizarea infrastructurii de broadband in zonele albe NGA din judetul Buzau"/>
        <s v="Solutie de management al identitatii si autentificare avansata folosind tehnologii convergente si asigurand nivele superioare de securitate pentru accesul la aplicatii si platforme critice: Legitim-ID"/>
        <s v="PLATFORMĂ MOBILĂ DE OBSERVARE ȘI SUPRAVEGHERE PENTRU INTERVENȚII ÎN SITUAȚII DE URGENȚĂ SMARTISU  "/>
        <s v="Realizarea infrastructurii de broadband Ă®n zonele albe NGA din judeČ›ele Calarasi si Ialomita"/>
        <s v="CERCETAREA - DEZVOLTAREA UNEI TURBINE CU AX VERTICAL INOVATIVE"/>
        <s v="Laborator de cercetare privind terapia personalizată în oncologie"/>
        <s v="Cluster inovativ pentru tehnologii avansate pilot în energii alternative – CITAT-E"/>
        <s v="Agrotransilvania cluster - cluster inovativ specializat în domeniul bioeconomiei"/>
        <s v="Cluster Mobilier Transilvan – cluster inovativ de interes european"/>
        <s v="DEZVOLTAREA INOVATIVĂ A UNOR SISTEME ROBOTICE PENTRU REABILITARE ŞI ASISTARE ÎN ÎMBĂTRÂNIREA SĂNĂTOASĂ "/>
        <s v="Materiale active unicomponente pentru celule solare organice bazate pe compuşi pi-conjugati autoasamblaţi (SMOSCS)"/>
        <s v="Sisteme inteligente privind siguranța populației prin controlul şi reducerea expunerii la radon corelate cu optimizarea eficienţei energetice a locuinţelor din aglomerări urbane importante din România "/>
        <s v="IMAGING-BASED, NON-INVASIVE DIAGNOSIS OF PERSISTENT ATRIAL FIBRILLATION"/>
        <s v="Imobilizarea la scară nano a enzimelor și procese microfluidice utilizate în sisteme biocatalitice"/>
        <s v="Hiperuricemia induce INflamaţie: Ţintirea rolului central al acidului uric în bolile reumatologice şi cardiovasculare"/>
        <s v="Impactul clinic și economic al terapiilor personalizate țintite cu anti – microarnuri în reconvertirea rezistenței tumorilor maligne pulmonare "/>
        <s v="Dezvoltarea unei platforme de nanoscreening bazată pe SERS-TFF pentru detecția timpurie și evaluarea progresiei bolii în cazul cancerului de sân folosind probe de sânge "/>
        <s v="ABORDARI GENOMICE SI MICROFLUIDICE IN BLOCAREA INVAZIEI SI A METASTAZARII CANCERULUI DE SAN"/>
        <s v="Dezvoltarea și modelarea bioproceselor pentru obținerea de 1,3-propandiol (PD) și acid citric din glicerol brut, cu aplicații în industria alimentară"/>
        <s v="Metode de optimizare riemanniene pentru învățare profundă"/>
        <s v="Dezvoltare automată de software _x000a_prin abstractizare în modele computaționale profunde, distribuite_x000a__x000a_"/>
        <s v="Aplicație web și mobile  de   evaluare temporală,   inovativă a capitalului uman la nivel organizațional  dezvoltată pe baza modelelor  de  evaluare psihologică validate empiric"/>
        <s v="Realizarea transferului de cunoştinţe acumulate şi tehnologii dezvoltate de INCDO-INOE 2000, Filiala ICIA în domeniul Materiale pentru implementarea lor la întreprinderi din Romania "/>
        <s v="Transfer de cunoștințe în aplicații clinice ale biogenomicii în oncologie și domenii conexe"/>
        <s v="CREȘTEREA CAPACITĂȚII DE TRANSFER TEHNOLOGIC și DE CUNOȘTINȚE A INCDTIM CLUJ ÎN DOMENIUL BIOECONOMIEI"/>
        <s v="Parteneriate pentru transfer de cunoștințe şi tehnologie în vederea dezvoltării de circuite integrate specializate pentru creșterea eficienței energetice a noilor generații de vehicule "/>
        <s v="Tehnologie inovativa de realizare a pulberilor destinate producerii aliajelor cu memoria formei"/>
        <s v="ADSERVISTA – Serviciu de publicitate online de tip semantic bazat pe inteligenta artificiala "/>
        <s v="Dezvoltarea  unor noi formulari dermatocosmetice pe baza unor  ingrediente active inovatoare  pentru tratamentul cutanat anti-ageing"/>
        <s v="ECHIPAMENT DE LUCRAT SUBSTRATUL ARABIL ADAPTAT TEHNOLOGIEI CONSERVATIVE IN CONTEXTUL SCHIMBARILOR CLIMATICE"/>
        <s v="Diagnosticarea si monitorizarea evolutiei afectiunilor parodontale cu ajutorul ultrasonografiei parodontiului marginal"/>
        <s v="DEZVOLTARE TEHNOLOGICĂ ŞI INOVARE IN DOMENIUL ASISTENTEI SOCIALE LA DOMNICILIU PRIN APLICATIA DEZVOLTATA DE POLYSOFT SRL"/>
        <s v="PLATFORMA INOVATIVA DE TIP DATA CENTER MODULAR"/>
        <s v="ACTIVAREA ORAȘELOR INTELIGENTE CU ZONIZ SMARTCITY"/>
        <s v="MOQUPS - Aplicație online inovativă, bazată pe tehnologii cloud, pentru realizarea machetelor software, design grafic și prototipuri interactive într-un mediu colaborativ"/>
        <s v="INSTRUMENT INFORMATIC INOVATIV PENTRU INSTRUIREA SI TESTAREA CONTROLORILOR DE TRAFIC AERIAN"/>
        <s v="DEZVOLTAREA UNEI PLATFORME INTELIGENTE PENTRU MONITORIZARE RUTIERĂ – ”MR - IOT”"/>
        <s v="DEZVOLTAREA UNUI SISTEM DEDICAT DE LICITAȚIE ELECTRONICĂ ON – LINE PENTRU IMM– 24Auction"/>
        <s v="INOTIC - PROGRAMMATIC CONSULTING ONLINE PLATFORM"/>
        <s v="„PLATFORMĂ INOVATIVĂ INTELLIGENT ENVIRONMENT CU ASISTENT VIRTUAL DE INTELIGENȚĂ ARTIFICIALĂ”"/>
        <s v="InvestoApp – platformă online bazată pe inteligență artificială pentru managementul și realizarea investițiilor"/>
        <s v="PLATFORMĂ INTELIGENTĂ PENTRU EFICIENTIZAREA ACTIVITĂȚII COMPANIILOR DIN SECTORUL IMOBILIAR"/>
        <s v="DEZVOLTAREA UNEI APLICATII INFORMATICE DE CALCUL A SUMELOR PARTIALE IN EVIDENTA TEMPORARA A STOCURILOR DIN INTERIORUL SPATIILOR LOGISTICE"/>
        <s v="ASISTENT PENTRU NUTRIȚIE ȘI ANTRENAMENT BAZAT PE I.A."/>
        <s v="Dezvoltarea de produse TIC integrabile pe verticala in economia reala"/>
        <s v="DEZVOLTAREA UNEI PLATFORME INOVATIVE DE MARKETING INTERACTIV PENTRU SUSŢINEREA CREŞTERII ANTREPRENORIALE ŞI COMPETITIVITĂŢII ORGANIZAŢIILOR"/>
        <s v="Dezvoltarea unui framework flexibil și scalabil pentru video colaborare cu aplicații în domenii precum telecomunicații, educație și formare profesională, sănătate și mediul de afaceri"/>
        <s v="DEZVOLTAREA PRODUSULUI TIC UNICORNSPACE, INSTRUMENT DE PROTOTIPARE, DESIGN VIZUAL SI GENERATOR DE COD CU APLICABILITATE IN SECTOARELE INDUSTRII CREATIVE, SANATATE SI TIC PENTRU INTEGRAREA PE VERTICALA A SOLUTIILOR TIC"/>
        <s v="Tehnologii avansate pentru vehicule electrice urbane inteligente"/>
        <s v="Micro-invertoare cu densitate mare de putere și eficiență ridicată pentru surse regenerabile de energie"/>
        <s v="Platforma colaborativă online pentru clustere si membrii acestora"/>
        <s v="Optimizarea nutriţională a produselor alimentare pe bază de stuguri şi fructe de pădure, prin îmbogăţire cu resveratrol, în scopul intensificării aportului de antioxidanţi în alimentaţie "/>
        <s v="Obţinerea unui produs alimentar de tip supliment, pe substrat natural de Apium graveolens L optimizat nutriţional prin îmbogăţire cu seleniu şi vitamine, în scopul îmbunătăţirii calităţii vieţii."/>
        <s v="Centru de Cercetare şi Dezvoltare privind diagnosticul şi tratamentul accidentelor vasculare cerebrale"/>
        <s v="Construirea  unui centru de cercetare pentru eco-nano-tehnologii şi materiale avansate în domeniul sculelor aşchietoare în vederea creşterii performanţei în cercetare şi a cooperării internaţionale"/>
        <s v="Construire infrastructura de comunicatii in banda larga cu retele de tip NGN in judetul Cluj"/>
        <s v="Registrul Regional al Patologiei Cerebro-Spinale, REGIOPaCS"/>
        <s v="Centrul Suport Orizont 2020-UBB (CeSO2020-UBB)"/>
        <s v="Cloud Cercetare UTCN-CLOUDUT"/>
        <s v="Dezvoltarea infrastructurii cloud a Universității Babeș-Bolyai Cluj-Napoca pentru realizarea unui sistem integrat de management academic și suport decizional bazat pe BigSmart Data - SmartCloudDSS"/>
        <s v="CeS-UTCN – Excelenta Stiintifica si Specializare Inteligenta prin crearea unui Centru Suport dedicat facilitarii accesului entitatilor publice si private la proiecte/competitii CDI"/>
        <s v="Creșterea capacității de cercetare a UMF Iuliu Hațieganu Cluj Napoca, prin dezvoltarea unei infrastructuri de tip CLOUD conectata la resursele globale de informare"/>
        <s v="Realizarea unui algoritm bazat pe inteligenta artificiala in cadrul societatii POWERSOFT BUSINESS SOLUTIONS SRL"/>
        <s v="Dezvoltarea unei aplicații TIC inovative, ca metodă de terapie pentru copii cu probleme de dezvoltare"/>
        <s v="Programe de formare și psihoeducaționale bazate pe modele de prevenție și intervenție inovative în sănătatea emoțională"/>
        <s v="Sisteme de recomandare pentru date de dimensiuni mari"/>
        <s v="Servicii chirurgicale inovative ghidate imagistic prin metode de vizualizare tisulară intraoperatorie"/>
        <s v="Ciclu de fabricaţie redus a pieselor greu solicitate prin aplicarea unui procedeu inovativ care combina metalizarea cu durificarea prin ecruisare"/>
        <s v="IBL - dezvoltarea unei soluții inovative și accesibile de automatizare"/>
        <s v="INTELMARK 2.0"/>
        <s v="DEZVOLTAREA UNUI SERVICIU INOVATIV DE DETERMINARE A BOLII PARODONTALE PRIN EXAMINARI IMAGISTICE"/>
        <s v="Depistarea precoce a melanomului, carcinomului bazocelular si limfomului cutanat-stabilirea marginii de excizie complete a carcinomului bazocelular prin fluorescenta si chirurgie micrografica"/>
        <s v="Dezvoltarea infrastructurii ACTRIS-UBB cu scopul de a contribui la cercetarea pan-europeana privind compozitia atmosferei si schimbarile climatice (ACTRIS-UBB)"/>
        <s v="PROIECTARE ȘI DEZVOLTARE A UNUI PRODUS SOFTWARE DE MONITORIZARE - Machine Vision"/>
        <s v="Platformă inovativă pentru măsurarea audienței TV, identificarea automată a telespectatorilor și corelarea cu date analitice din platforme de socializare online"/>
        <s v="DEZVOLTAREA UNUI SISTEM INFORMATIC DE GENERARE AUTOMATĂ A CODULUI SURSĂ PENTRU APLICATIILE SOFTWARE PROTOTIP ȘI A ECOSISTEMULUI AFERENT CICLULUI DE DEZVOLTARE UTILIZ ND COMPONENTE DE INTELIGENTĂ ARTIFICIALĂ – DOOD ROBOT"/>
        <s v="Platforma bioinformatica pentru diagnosticul precoce al cancerului colorectal și bronhopulmonar"/>
        <s v="Dezvoltare platforma de administrare ierarhica - CrossA"/>
        <s v="Cercetări asupra dezvoltării de materiale avansate şi optimizare multiscalară prin integrarea materialelor nano-structurate în sisteme energetice avansate"/>
        <s v="MARGO - UN START PENTRU IMM-URI COMPETITIVE"/>
        <s v="Un sistem informatic inovativ - o colectie de servicii integrate"/>
        <s v="PLATFORMA CLOUD SAAS INOVATIVA DE ARHIVARE ELECTRONICA EDI SI NON EDI INTEGRATA CU SISTEM DE MANAGEMENT A DOCUMENTELOR"/>
        <s v="Dezvoltarea infrastructurii de comunicatii in banda larga de mare viteza in judetul Constanta"/>
        <s v="CLOUD si infrastructuri masive de date la Universitatea Maritimă din Constanța"/>
        <s v="Dezvoltarea infrastructurii de calcul numeric a Universitatii Ovidius din Constanta, pentru modelare numerică, simulare și procesare de structuri masive de date prin realizarea unui Centru de Date de tip Cloud"/>
        <s v="Sistem informatic integrat de identitate, gestiune si intermediere de plati pentru activitati-servicii si control acces"/>
        <s v="Proiect  de cercetare-dezvoltare-inovare cu măsuri suport pentru consolidarea participării la EIT Raw Materials- EITRM-OUC"/>
        <s v="Crearea de instrumente software pentru proiectare nanomateriale noi, avansate, compuși activi farmaceutic și pentru evaluarea farmacologică și toxicologică a acestora"/>
        <s v="Echipament pentru reducerea consumului de energie electrică și sursă neintreruptibilă de energie"/>
        <s v="Sisteme de Simulare a Realității Virtuale si Testare componente fizice în Mediu Simulat Virtual – instrument de înaltă tehnologie utilizat în dezvoltarea noilor modele de vehicule  "/>
        <s v="CONSTRUCTII METALICE ECOLOGICE SI SUSTENABILE PRIN TEHNOLOGII EFICIENTE DE FABRICARE TOP  MetEco AMBIENT "/>
        <s v="SISTEM RAPID DE MONITORIZARE SI CARTARE INTERACTIVA"/>
        <s v="CaseBond"/>
        <s v="SISTEM DE MONITORIZARE ȘI INSPECȚIE AVANSATĂ AERIANĂ ȘI TERESTRĂ A INFRASTRUCTURILOR CRITICE -SMIATIC"/>
        <s v="Imbunatatirea infrastructurii in banda larga si a accesului la internet in judetele Prahova si Dambovita "/>
        <s v="Aplicatie pentru comanda si controlul unei retele de drone utilizata in misiuni de cautare si salvare in situatii de urgenta (SkyNet)"/>
        <s v="Cercetare si dezvoltare, calificare, certificare, testare si pregatire de lansare comerciala proiect ,,Platforma de servicii pentru Conectivitate Inteligenta 5G/IoT - E-SIM, OTA - HTTP, DM - IoT"/>
        <s v="Solutie Inovativa  Colaborativa pentru post productia audio-video utilizand mecanisme de Inteligenta Artificiala"/>
        <s v="Platforma de automatizare infrastructura IT, augmentata cu tehnologii de vanzare produse digitale"/>
        <s v="IoT MEDICAL ASSET MANAGEMENT SOFTWARE"/>
        <s v="E-CIRCLE - Platforma Inovativa pentru Economia Circulara"/>
        <s v="Genomică FUncțională în infecţii SEvere/ FUSE "/>
        <s v="Consolidarea capacitatii de cercetare-dezvoltare in imagistica si tehnologie avansata pentru proceduri medicale minim invazive"/>
        <s v="Metoda inovativa de prevenţie, diagnostic precoce, monitorizare si tratament pentru boala renala cronica diabetica, cauza majora de morbiditate si mortalitate"/>
        <s v="Stabilirea unui protocol imagistic inovator de optimizare a diagnosticului precoce al anomaliilor fetale majore"/>
        <s v="SISTEM DE TRACŢIUNE INTELIGENT, EFICIENT ENERGETIC PENTRU NOI GENERAŢII DE MAŞINI FEROVIARE UŞOARE"/>
        <s v="CERCETĂRI ŞI TRANSFER DE CUNOŞTINTE ÎN DOMENIUL TEHNOLOGIILOR ŞI INSTRUMENTELOR SOFTWARE PENTRU INFORMATIZAREA PROCESELOR INDUSTRIALE"/>
        <s v="Parteneriate pentru transfer de cunoștinţe, cercetare tehnologică și aplicată pentru soluţii inovative de sisteme inteligente destinate creşterii eficienței energetice"/>
        <s v="Abordare  diagnostica si terapeutica bidirectionala a pacientului cu diabet zaharat si boala parodontala "/>
        <s v="Algoritm standardizat, inovativ pentru depistarea precoce a formatiunilor tumorale ovariene cu potential malign    "/>
        <s v="Algoritm de diagnostic si management al ischemiei cardiace "/>
        <s v="DEZVOLTAREA UNOR GAME DE PRODUSE/SERVICII TIC CU APLICABILITATE IN RESTUL ECONOMIEI ROMANESTI PENTRU INTEGRAREA PE VERTICALA A SOLUTIILOR TIC"/>
        <s v="CRESTEREA COMPETITIVITATII SC INTELIVE METRICS SRL PRIN DEZVOLTAREA UNEI SOLUTII INFORMATICE INOVATOARE"/>
        <s v="CRESTEREA CONTRIBUTIEI SECTORULUI TIC PENTRU COMPETITIVITATEA ECONOMICĂ PRIN DEZVOLTAREA UNEI PLATFORME ELECTRONICE INOVATIVE E-RETAIL"/>
        <s v="SOLUŢII INTELIGENTE DE CREŞTEREA SECURITĂŢII ŞI COMPETITIVITĂŢII PRIN MONITORIZARE, DIAGNOZĂ, REDUCEREA EFECTELOR ENERGETICE NEDORITE ŞI CREŞTEREA EFICIENŢEI ENERGETICE LA GENERARE ŞI LA CONSUMATORI INDUSTRIALI"/>
        <s v="Realizarea infrastructurii de broadband în zonele albe NGA din judeţul Bihor"/>
        <s v="AIDAA (Artificial Intelligence Data Automation Assistant) - platforma software inovativa pentru procesarea automata a informatiilor pentru afaceri"/>
        <s v="HUB-UCv - Centru Suport pentru Proiecte CD InternaĹŁionale pentru regiunea Oltenia"/>
        <s v="Cresterea capacitatii de cercetare a Universitatii din Craiova prin investitii in infrastructuri de tip Cloud si Big Data."/>
        <s v="Inovarea locomotivei electrice LEMA in scopul cresterii eficientei energetice"/>
        <s v="SISTEM  INOVATIV EXPERT COMPUTERIZAT  BAZAT PE RETELE NEURONALE PENTRU CLASIFICAREA SI PROGNOSTICUL FORMATIUNILOR TUMORALE HEPATICE"/>
        <s v="Terapie personalizata in functie de profilul imunohistochimic al fragmentelor tumorale in carcinoamele gastric/ GASTROTRET"/>
        <s v="SOFTWARE INOVATIV PENTRU SIMULAREA VIBRATIILOR  IN PREZENTA INCERTITUDINILOR PARAMETRICE"/>
        <s v="Serviciu inovativ de screening si diagnostic precoce in tumorile maligne oculare si perioculare/SSDTOP"/>
        <s v="Platformă de Dezvoltare Tehnologică pentru Tehnologii &quot;Green&quot; în Aviație și Fabricație Ecologică cu Valoare Adăugată Superioară; TGA- Technologies for Green Aviation"/>
        <s v="Dezvoltarea unui sistem de telecitire a contoarelor de utilitati (electricitate, gaz, apa) – TEL-EGA"/>
        <s v="INFIINTAREA UNUI CENTRU DE CERCETARE PENTRU MATERIALE AVANSATE SI MEMBRANE POLIMERICE NANOSTRUCTURALE"/>
        <s v="Transfer de cunoștințe privind creșterea eficienței energetice și sisteme inteligente de putere"/>
        <s v="ESV – APLICATIE DE COMUNICATII MOBILE SECURIZATE"/>
        <s v="TEMPO – solutie pentru cresterea relevantei in relatia cu clientul si oferirea de beneficii de fidelitate pentru stimularea vanzarilor"/>
        <s v="DEZVOLTAREA APLICATIILOR TIC INOVATIVE MULTIMODALE ADAPTATE LA NEVOILE CLIENTULUI"/>
        <s v="SISTEM DE SUPORT DECIZIONAL PENTRU VITICULTURA DE PRECIZIE"/>
        <s v="APLICAȚIE INFORMATICA INOVATIVA BAZATA PE MODELE MATEMATICE PENTRU OPTIMIZAREA BUGETELOR DE MARKETING"/>
        <s v="AKADEMIA.RO – SPECIALIZARE INTELIGENTA, TESTARE SI RECRUTARE IN DOMENIUL TEHNOLOGIEI INFORMATIEI"/>
        <s v="CONTROL PANEL – SISTEM DE ADMINISTRARE SERVERE SI DOMENII WEB"/>
        <s v="SISTEM INTEGRAT TIC, ACCESIBIL, PENTRU CONTROLUL MICROCLIMATULUI, OPTIMIZAREA INTELIGENTĂ A PRODUCȚIEI ȘI A CONSUMULUI DE APĂ ȘI SUBSTANȚE NUTRITIVE, ÎN VEDEREA CREȘTERII COMPETITIVITĂȚII ECONOMICE A PRODUCĂTORILOR AGRICOLI- SOLATIC"/>
        <s v="EDUVR APPS – APLICATIE PENTRU GENERAREA CURSURILOR MULTIMEDIA INTERACTIVE FOLOSIND REALITATE VIRTUALA SI AUGMENTATA"/>
        <s v="Investitii in infrastructura broadband in judetul Galati"/>
        <s v="LinDA – Sistem de monitorizare, diagnoza si integrare inteligenta a proceselor tehnologice in cloud"/>
        <s v="Inovatie printr-o solutie personalizată de e-learning  în cadrul clusterului ITC „Dunarea de Jos&quot;"/>
        <s v="Sistem integrat pentru cercetarea si monitorizarea complexa a mediului in aria fluviului Dunarea, REXDAN"/>
        <s v="Platforma de inovare deschisa pentru gestionarea creativitatii colaborative in Marketingul Digital  - AiMedia"/>
        <s v="TEHNOLOGIE INOVATOARE DE VALORIFICARE A DESEURILOR NEPERICULOASE DE TIP NAMOL INDUSTRIAL PENTRU REALIZAREA  MATERIALELOR DE CONSTRUCTIE CARAMIZI SI TENCUIELI "/>
        <s v="Prototip pentru validare nanotehnologie inovatoare şi linie de producţie"/>
        <s v="METODA INOVATIVA PENTRU FUNCTIONALIZAREA SUPRAFETELOR IMPLANTURILOR DENTARE CU SCOPUL IMBUNATATIRII OSTEOINTEGRARII/MIFID"/>
        <s v="DEZVOLTARE PLATFORMĂ COLABORATIVĂ ÎN DOMENIUL CERCETĂRII"/>
        <s v="Sistem Mobil de Informare si Dirijare Optica a Traficului"/>
        <s v="Crearea unui Centru de Cercetare Dezvoltare în Recuperarea Medicală şi Bioreconstrucţie RECUMED"/>
        <s v="Investitii in infrastructura broadband in judetele Giurgiu si Teleorman"/>
        <s v="Sistem IT inovativ bazat pe inteligenta artificiala si realitate augmentata pentru evidenta si mentenanta structurilor complexe de resurse si mijloace fixe ale companiilor si institutiilor - WINNER"/>
        <s v="Platforma inovatoare de gestionare prin inteligenta artificiala a proceselor  de lucru in fabrici si depozite - PleIT - Perpetual Low Energy IoT"/>
        <s v="Dezvoltarea platformei informatice MicroMed in vederea cresterii competitivitatii S.C. Medicamed Market SRL"/>
        <s v="Platforma avansata de tip cloud pentru stocare, arhivare si interogare fisiere de imagistica medicala utilizand standardul DICOM"/>
        <s v="Sanimed - unitate medicala virtuala"/>
        <s v="Dezvoltarea unui serviciu inovativ in cadrul SC Holland Farming Agro SRL"/>
        <s v="Conectarea sectorului cercetare-dezvoltare-inovare cu mediul de afaceri prin animarea și promovarea CLUSTERULUI INOVATIV - MANAGEMENTUL ENERGIEI SI DEZVOLTARII DURABILE"/>
        <s v="UTILIZAREA DEŞEURILOR DIN INDUSTRIILE EXTRACTIVĂ, ENERGETICĂ ŞI METALURGICĂ DREPT SURSE ALTERNATIVE DE MATERII PRIME LA FABRICAREA PRODUSELOR REFRACTARE TERMOIZOLATOARE ŞI A MATERIALELOR DE CONSTRUCŢII"/>
        <s v="Dezvoltarea unei soluții inovative de management SaaS pentru domeniile HoReCa și Retail"/>
        <s v="HOLOTRAIN - Platforma inovatoare de training in realitatea augmentata asistat de holograme fotorealistice interactive"/>
        <s v="DEZVOLTAREA PLATFORMEI ELECTRONICE – PIATA GELIOR"/>
        <s v="DEZVOLTAREA ȘI PUNEREA PE PIAȚĂ A APLICAȚIEI KPEYE"/>
        <s v="Dezvoltarea infrastructurii de comunicatii in banda larga de mare viteza in judetul Harghita"/>
        <s v="Dezvoltarea si proiectarea unui produs software integral de administrare si monitorizare intreprinderi de catre societatea Web-Guru SRL"/>
        <s v="Dezvoltarea infrastructurii de comunicatii in banda larga de mare viteza in judetul Hunedoara"/>
        <s v="TEHNOLOGII DE SINTEZA A UNOR COPOLIMERI ACRILICI FUNCTIONALI UTILIZAND INSTALATII DE SINTEZA NECONVENTIONALE CU EFICIENTA RIDICATA -COACNEC"/>
        <s v="Tehnologie de prelucrare inovativa a deseurilor de metale neferoase si a deee-urilor, utilizand  energia microundelor_x000a_"/>
        <s v="SysCAD Application"/>
        <s v="Polimeri coordinativi porosi noi cu liganzi organici de dimensiuni variabile pentru stocarea gazelor. POCPOLIG"/>
        <s v="DIVERSIFICAREA ACTIVITATII DE CD PRIN ELABORAREA DE PLATFORME NANO-SENZORIALE PENTRU DETECŢIA ELECTROCHIMICA ŞI CUANTIFICAREA UNOR BIO- SI IMUNO-MARKERI CU APLICATII MEDICALE, DE MEDIU SI SECURITATE"/>
        <s v="CERCETARE-DEZVOLTARE DE MATERIALE COMPOZITE INOVATIVE NANOSTRUCTURATE, ACTIVABILE IN CAMP DE RADIOFRECVENTA SI DE MICROUNDE, PENTRU TEHNOLOGII REVERSIBILE DE ASAMBLARE CU APLICATII INTERSECTORIALE"/>
        <s v="BRAIN-IN - Sisteme de automatizare inteligente pentru managementul cladirilor, productiei si automatizari industriale"/>
        <s v="DEZVOLTARE EXPERIMENTALĂ ÎN PARTENERIAT PUBLIC PRIVAT PENTRU CREAREA DE PLATFORME CLOUD AUTOHTONE CU CARACTERISTICI AVANSATE DE PROTECȚIE A DATELOR"/>
        <s v="Parteneriate pentru transfer de cunoştinţe în domeniul materialelor polimere_x000a_ folosite în ingineria biomedicală "/>
        <s v="PRODUSE ȘI TEHNOLOGII ECOINOVATOARE PENTRU EFICIENȚĂ ENERGETICĂ ÎN CONSTRUCȚII"/>
        <s v="Institutul de Chimie Macromoleculara “Petru Poni” - Pol interdisciplinar de specializare inteligenta prin cercetare-inovare si transfer tehnologic in (bio/nano)materiale polimere si (eco)tehnologii"/>
        <s v="CENTRU REGIONAL DE CERCETĂRI AVANSATE PENTRU BOLI EMERGENTE, ZOONOZE ȘI SIGURANȚĂ ALIMENTARĂ-ROVETEMERG"/>
        <s v="Dezvoltarea și producerea generatorului cu rotor exterior și flux radial antrenat de o turbină eoliană cu ax vertical"/>
        <s v="Consolidarea capacitatii SC PROSUPPORT CONSULTING SRL de exploatare , introducere in productie si comercializare a unui produs inovativ rezultat al activitatii de cercetare-dezvoltare"/>
        <s v="”LOGIOS - CERCETAREA SI DEZVOLTAREA UNUI SISTEM INOVATIV DE E-LEARNING DEDICAT MEDIILOR DE INVATAMÂNT UNIVERSITAR SI PREUNIVERSITAR”"/>
        <s v="QODEMO – TEHNOLOGIE SPECIALIZATA PENTRU MAKER MOVEMENT"/>
        <s v="ECOSISTEM MULTIFUNCTIONAL PENTRU INTEGRAREA SERVICIILOR MEDICALE DE TIP “SELF-MANAGEMENT DISEASE” (EMIM)"/>
        <s v="“DEZVOLTAREA UNEI SOLUȚII TIC INOVATIVE CERTIFICATE PENTRU PROTEJAREA CONFIDENȚIALITĂȚII DATELOR DE PE DISPOZITIVELE MOBILE PRIN ȘTERGERE DEFINITIVĂ”"/>
        <s v="SOLUTIE MOBILA DE COLECTARE SI INTRETINERE DATE PENTRU SISTEMELE DE TIP ASSET MANAGEMENT"/>
        <s v="Cercetare,dezvoltare si implementare a unei noi generatii de algoritmi de optimizare si reducere a consumului de materiale bazati pe calcul paralel intensiv pe tehnologie CUDA"/>
        <s v="CUTIE NEAGRA ȘI PLATFORMA TIP CRM PENTRU EVALUAREA SI DIMINUAREA RISCURILOR IN TRAFICUL RUTIER"/>
        <s v="Nou produs inovativ software – Visio 3D MAG, platforma hardware si servicii pentru proiectarea interactiva de case din lemn, mobilier si amenajari interioare"/>
        <s v="Contact - Accesibilitate la purtator"/>
        <s v="APPSFLOW – DEZVOLTAREA SAAS A SISTEMULUI DE APLICATII CONFIGURABILE DE PROCESE DE BUSINESS CE ACCELEREAZA INITIATIVELE DE LUCRU INTELIGENT IN ORGANIZATII"/>
        <s v="Constituirea şi implementarea de parteneriate pentru transfer de cunoştunţe între Institutul de Cercetări pentru Agricultură şi Mediu Iaşi şi mediul economic"/>
        <s v="Înfiinţare departament cercetare metode inovative de tratare ale afecţiunlor aparatului neuro-locomotor"/>
        <s v="Infiinţare departament de cercetare programe software inovative pentru combaterea traficului ilegal de bunuri"/>
        <s v="Realizarea infrastructurii de broadband in zonele albe NGA din judetul Iasi"/>
        <s v="Cresterea contributiei sectorului TIC pentru competitivitatea economica prin dezvoltarea de produse TIC inovative cu aplicabilitate in restul economiei romanesti "/>
        <s v="Sistem integrat pentru extragerea, prelucrarea si clasificarea informatiilor publice in timp real, folosind metode avansate de analiza semantica bazata pe machine learning -  MEDIAWIRE"/>
        <s v="PIST - Platforma inovativa pentru tranzactii financiare rapide si securizate"/>
        <s v="Research As A Service – Iași (RaaS-IS)"/>
        <s v="BioNanoTech-Suport, Centru suport pentru proiecte Orizont 2020"/>
        <s v="ACCESS2020 - Centru Suport pentru elaborarea și implementarea proiectelor de cercetare-dezvoltare cu finanțare internaționala în domeniul tehnologiilor noi și emergente"/>
        <s v="SmartBUSINESS PLATFORMĂ INOVATIVĂ de automatizare pe bază de informații comportamentale a proceselor de business"/>
        <s v="Dezvoltare marketplace veterinar inovativ"/>
        <s v="Extracte  din microalge pentru industria alimentara – EMA"/>
        <s v="ROADN - PLATFORMA WEB PENTRU REALIZAREA PROFILELOR GENETICE"/>
        <s v="Vopsele si grunduri nano-structurate cu proprietati de ecranare electromagnetica,  cu impact in domeniul componentelor pentru autoturisme"/>
        <s v="SISTEM PEDOMETRIC DE MONITORIZARE A MERSULUI SI ANALIZA POSTURALA"/>
        <s v="SISTEME SOFTWARE CU ARHITECTURI VERSATILE DE MANAGEMENT AL ENERGIEI SI DE OPTIMIZARE A INDICATORILOR DE PERFORMANȚĂ ENERGETICA  A CLĂDIRILOR INTELIGENTE, DEZVOLTATE ÎN CADRUL CLUSTERULUI EURONEST ITC HUB"/>
        <s v="Sistem integrat iSense de monitorizare prin telemedicina a pacientilor, dezvoltat in cluster IT Iconic"/>
        <s v="Sisteme software cu arhitecturi versatile de management al energiei si de optimizare a indicatorilor de performanță energetica a clădirilor inteligente"/>
        <s v="Centru de cercetare cu tehnici integrate pentru investigarea aerosolilor atmosferici în România (RECENT AIR)"/>
        <s v="NOI SERVICII INOVATIVE PENTRU CHIRURGIA DIFORMITATILOR FACIALE"/>
        <s v="Infra SupraChem Lab Centru de cercetari avansate in domeniul chimiei supramoleculare"/>
        <s v="Extreme Light Infrastructure – Nuclear Physics (ELI-NP)"/>
        <s v="Biosenzori electrochimici nanostructurați pentru diagnoză medicală și screening de compuși cu proprietăți farmaceutice: dezvoltare, caracterizarea suprafețelor și aplicații"/>
        <s v="MATERIALE AVANSATE SPECIALE PE BAZA DE BOR SI DE PAMANTURI RARE"/>
        <s v="PLATFOMA DE MIGRARE AUTOMATIZATA IN CLOUD A APLICATIILOR SI SISTEMELOR INFORMATICE CLASICE Cloudifier.NET"/>
        <s v="GoDrive CarBox - CUTIE NEAGRA IN CLOUD PENTRU AUTOMOBILE"/>
        <s v="PROMOVAREA TEHNOLOGIILOR NECONVENTIONALE ECO-EFICIENTE DE RECUPERARE A METALELOR UTILE DIN DESEURI INDUSTRIALE PRIN CREAREA DE PARTENERIATE PENTRU TRANSFER DE CUNOSTINTE CU AGENTI ECONOMICI"/>
        <s v="Parteneriat in exploatarea Tehnologiilor Generice Esentiale (TGE), utilizand o PLATforma de interactiune cu intreprinderile competitive (TGE-PLAT)"/>
        <s v="NOI TEHNOLOGII AVANSATE DE ACOPERIRE A SUPRAFETELOR FOLOSIND FASCICUL LASER DE MARE PUTERE IN VEDEREA CRESTERII FIABILITATII SI A PERFORMANTELOR MATERIALELOR"/>
        <s v="Cresterea competitivitatii prin inovare si imbunatatirea proceselor de fabricatie cu iradieri gamma tehnologice"/>
        <s v="Dezvoltarea unor soluții de furajare inovative pentru galinacee, în vederea obținerii de alimente accesibile, cu calități nutriționale imbunătățite"/>
        <s v="CENTRUL DE INOVARE INTERDISCIPLINAR DE FOTONICA SI PLASMA PENTRU ECO-NANO TEHNOLOGII SI MATERIALE AVANSATE"/>
        <s v="Constituirea primului laborator de criminalistică nucleară in Romania"/>
        <s v="Dezvoltarea unui sistem automat inovativ de electroforeza in gel , cu aplicatii in diagnosticul clinic de laborator "/>
        <s v="Dezvoltarea unei platforme hardware și software pentru prevenția și detecția atacurilor cibernetice_x000a__x000a__x000a_"/>
        <s v="SC TERMOSOLAR AKTIV SRL - Realizarea de sisteme solare inovatoare cu o durata redusa de amortizare pentru utilizator"/>
        <s v="DEZVOLTAREA SI REALIZAREA IN SISTEM CAD/CAM A INCALTAMINTEI INDIVIDUALIZATE SI TERAPEUTICE"/>
        <s v="APLICATIE INOVATIVA DE ADMINISTRARE A INFRASTRUCTURII IT VIRTUALIZATE"/>
        <s v="CRESTEREA COMPETITIVITATII SC ARCADIA PROMO SRL PRIN DEZVOLTAREA UNEI SOLUTII INFORMATICE INOVATOARE – OGLINDA INTELIGENTA"/>
        <s v="Proiectarea unui sistem prototip de monitorizare și prognoză bazat pe tehnici moderne ale teledetecției (Earth-Observation) pentru pădurile din România"/>
        <s v="Materiale multifunctionale inteligente pentru aplicatii de inalta tehnologie"/>
        <s v="Analize fizico-chimice, materiale nanostructurate și dispozitive pentru aplicații în domeniul farmaceutic și medical din România "/>
        <s v="CENTRUL DE CERCETARE A MEDIULUI ȘI OBSERVAREA TERREI "/>
        <s v="Cercetarea, dezvoltarea si productia unui dispozitiv integrat pentru video asamblari-ImSTAR"/>
        <s v="TEHNOLOGIE SI INSTRUMENT PENTRU DIAGNOSTIC PRECOCE, MONITORIZARE SI ANALIZA BAROPODOGRAFICA IN ORTOSTATISM PLANTIGRAD"/>
        <s v="CEntru Suport pentru cooperare europeana in MIcro- si Nanotehnologii  (CESMIN)"/>
        <s v="Centru Cloud si Big Data pentru participarea la Cloud-ul European pentru Stiinta Deschisa (CeCBiD-EOSC)"/>
        <s v="Centrul Suport Orizont 2020 pentru managementul proiectelor europene si promovare europeana PREPARE"/>
        <s v="SVIEE"/>
        <s v="Algoritm inovativ eficient pentru dezvoltarea unor substante farmaceutice noi si investigarea de noi valente terapeutice ale medicamentelor prin implementarea la nivelul strategiei UE"/>
        <s v="Compozit multifunctional pe baza de matrice silica-organica transpozabila pentru inovatii de produse si formulari particularizate in industria alimentara si farmaceutica"/>
        <s v="FABRICAREA DE MATERIALE AVANSATE DESTINATE TRATĂRII APELOR INDUSTRIALE UZATE: PROTOTIP ŞI INTRODUCERE ÎN CICLUL PRODUCTIV"/>
        <s v="REALIZAREA UNEI PLATFORME INFORMATICE INOVATIVE PENTRU MANAGEMENT DE RISC SI PREVIZIUNE PE PIATA DE CAPITAL"/>
        <s v="SISTEM DE OBSERVARE MULTISPECTRAL VIS-SWIR-MWIR DESTINAT PLATFORMELOR DE SUPRAVEGHERE LA MARE DISTANȚĂ"/>
        <s v="Dezvoltarea unui sistem de vedere termal și diurn cu rezoluție ridicată"/>
        <s v="Tehnologie inovativa pentru obtinerea unei proteze personalizate de reconstructie oculo-orbitala pentru pacientii cu traumatisme faciale - Acronim INO-ORBITAL"/>
        <s v="Realizare sistem de inspectie aeriana cu drona pentru cresterea eficientei centralelor bazate pe energii regenerabile si oferirea de servicii pentru mentenanta acestora"/>
        <s v="SISTEM INTEGRAT DE VERIFICARE SI TESTARE A CALITATII APLICATIILOR MOBILE"/>
        <s v="Sistem inteligent de monitorizare a jocurilor in timpul inspectiei sistemului de directie si puntilor vehiculelor SIMJDPV"/>
        <s v="Sistem multi-senzor pentru estimarea starii de oboseala, somnolenta si a nivelului de stres cu aplicabilitate in infrastructurile critice"/>
        <s v="Cercetare in filtrarea semnalelor in banda HF si realizarea unei matrici de comutare automata de antene de receptie pentru ambarcatiunile navale de mici dimensiuni"/>
        <s v="DEZVOLTAREA CAPACITATII DE INOVARE A HYNAMAT SRL PRIN OBTINEREA DE NOI TIPURI DE PULBERI HIBRIDE NANOSTRUCTURATE PE BAZA DE MATERIALE CERAMICE BIOCOMPATIBILE NANOSTRUCTURATE SI POLIMERI COMERCIALI CU APLICATII BIOMEDICALE"/>
        <s v="Consolidarea participarii INCDFM la Consortiul CERIC - ERIC"/>
        <s v="Consolidarea participarii consortiului ACTRIS-RO la infrastructura pan-europeana de cercetare ACTRIS"/>
        <s v="TALOS - COMUNICARE INTRAORGANIZAŢIONALĂ MOBILĂ SECURIZATĂ"/>
        <s v="Microsere Inteligente – Sistem inovativ de automatizare si monitorizare a culturilor „micro-greens”"/>
        <s v="FAMILIA – ASISTENȚĂ MEDICO-SOCIALĂ INTEGRATĂ STIMULÂND ÎMBĂTRÂNIREA ACTIVĂ"/>
        <s v="MEC - IOT - DEZVOLTAREA UNEI PLATFORME INTELIGENTE PENTRU MANAGEMENTUL EFICIENȚEI CLĂDIRILOR"/>
        <s v="DEZVOLTARE APLICAȚIE ÎN CADRUL S.C. AUTOWASS MANAGER S.R.L."/>
        <s v="Platforma de auditare si testare structurala neinvaziva a performantelor si monitorizarea continua a operationalitatii unui Centru de Comanda si Control/Contact Center – PLATES"/>
        <s v="ALUMNUS - PLATFORMA DIGITALA INOVATIVA PENTRU RECRUTARE SI GESTIUNE CONTRACTORI"/>
        <s v="Realizarea unui supliment alimentar inovativ pentru sanatatea femeii la menopauza, de catre AC HELCOR SRL"/>
        <s v="Crearea unui centru de excelenta in domeniul materialului compozit la SC TAPARO SA"/>
        <s v="Dezvoltarea infrastructurii de comunicatii in banda larga de mare viteza in judetul Mehedinti"/>
        <s v="Platformă imagistică multimodală RMN/CT de înaltă performanţă, destinată aplicării medicinii computaționale, nanoparticulelor și imagisticii hibride în cercetarea bolilor aterotrombotice"/>
        <s v="CENTRU DE EXCELENȚĂ ÎN CERCETARE &quot;GALENUS MEDICA&quot; ÎN REPRODUCEREA UMANĂ ASISTATĂ, DIAGNOSTIC ÎN PRINCIPALELE PATOLOGII ALE GENITORILOR ȘI DEPISTAREA PRECOCE A MALFORMAȚIILOR LA NOU-NĂSCUT ȘI SUGAR"/>
        <s v="Creșterea capacității de cercetare în domeniul imagisticii plăcii coronariene vulnerabile, bazată pe tehnologii avansate de nanoparticule, imagistică de fuziune și simulări computaționale"/>
        <s v="TEHNOLOGII DE INGINERIE TISULARA PENTRU REGENERAREA VALVELOR CARDIACE"/>
        <s v="Terapii ce vizeaza Proteina C Reactiva pentru prevenirea dementei asociate cu atacul vascular cerebral ischemic"/>
        <s v="Masina pentru injectarea deseurilor de plastic recuperate"/>
        <s v="Sistem inteligent de monitorizare perete vegetal"/>
        <s v="Servicii inovative de acces control si pontaj in cloud pentru IMM"/>
        <s v="INOVAREA SI DEZVOLTAREA SISTEMULUI GLOOBUS SERVICE BUS (GSB) ÎN VEDEREA CREȘTERII COMPETITIVITĂȚII ECONOMIEI NAȚIONALE ȘI INTERNAȚIONALE"/>
        <s v="DEZVOLTAREA SISTEMULUI INOVATIV IOT “NAVIGATOR CLOUD” PENTRU O ECONOMIE MODERNĂ"/>
        <s v="REALIZAREA UNUI SISTEM DE DERMATO-MICROSCOPIE CU SOFTWARE DE RECUNOAŞTERE A LEZIUNILOR CUTANATE DE TIP MELANOM MALIGN ŞI PREMALIGN"/>
        <s v="Rețeaua Națională de Cercetare-Dezvoltare-Inovare în Imagistică Hibridă și TeleMedicină Avansată în GastroEnterologie și Cardiologie"/>
        <s v="„Platformă digitală multifuncţională pentru integrare economică inteligentă şi promovarea serviciilor şi produselor locale / tradiţionale din Transilvania – „TDD-Transilvania Digital Dominion””"/>
        <s v="Investitii in infrastructura broadband in judetul Mures"/>
        <s v="Realizarea unei harti imagistice necesara conizatiilor colului uterin"/>
        <s v="Dezvoltarea infrastructurii de comunicatii in banda larga de mare viteza in judetul Neamt"/>
        <s v="Investiţii în departamentul de CD al ALRO destinate îmbunătăţirii infrastructurii de cercetare pe segmentul tablă tratată termic din aliaje de aluminiu cu aplicaţii industriale de înaltă calificare"/>
        <s v="Dotarea departamentului de R&amp;D al Prysmian Cabluri şi Sisteme SA AdFiOTech"/>
        <s v="Investitii in infrastructura broadband in judetul Olt"/>
        <s v="Laborator de cercetare pentru tehnologii viitoare de comunicatii mobile 5G "/>
        <s v="Investiții pentru dotarea laboratoarelor din cadrul departamentului de CD în domeniul comunicațiilor mobile ale viitorului din cadrul Ad Net Market Media "/>
        <s v="Sistem automatizat pentru decontaminarea luciului de apă"/>
        <s v="Sistem inteligent, modular de interconectare și asistenţă informațională destinat infrastructurilor regionale-mySafeCity"/>
        <s v="LABORATOR SISTEME SPAŢIALE pentru MISIUNI ORBITALE"/>
        <s v="Aditivi prin biotehnologii industriale in slujba comunitatii"/>
        <s v="PLATFORMA UNIFICATA INOVATIVA DE SECURITATE CIBERNETICA"/>
        <s v="PLATFORMA CONVERGENTA INOVATIVA DE DIFUZARE VIDEO"/>
        <s v="SISTEM INTEGRAT DE MANAGEMENT AUTOMAT AL UTILITATILOR - SMART ADMIN"/>
        <s v="PLATFORMA INOVATIVA DE AGREGARE A CONEXIUNILOR RADIO CU FACILITATI DE OPTIMIZARE A TRAFICULUI"/>
        <s v="DEZVOLTARE APLICAȚIE DE SIMULARE AVANSATĂ A PIEȚELOR INTERNAȚIONALE DE CAPITAL CU UTILIZAREA INTELIGENȚEI ARTIFICIALE"/>
        <s v="„ASI IN INFORMATICA – DEZVOLTARE APLICATIE DE SECURITATE INFRASTUCTURA IT&amp;C (ASI)”"/>
        <s v="Platforma inovativa de comunicatii IoT bazata pe tehnologia LoRa"/>
        <s v="Platforma inovativa pentru difuzarea continutului video folosind mecanisme de machine learning"/>
        <s v="Platforma Inovativa pentru Administrarea Inteligentq a resurselor bazata pe Inteligenta Artificiala"/>
        <s v="PLATFORMA INOVATIVA R.A.R.E."/>
        <s v="Sistem automatizat pentru acoperire radio si cartografiere 3D folosind vehicule aeriene fara pilot "/>
        <s v="MY IDENTITY  - PLATFORMA INOVATIVA DESTINATA IDENTIFICARII SI AUTENTIFICARII PERSOANELOR"/>
        <s v="Platforma inovativa 'Software-as-a-Service' aplicatii smartphone inovative pentru industria de transport"/>
        <s v="Sustinerea inovarii si cresterea productivitatii SC TrustChain SRL prin realizarea unei platforme unificate inovative de comunicare si control al echipamentelor integrate in casele inteligente"/>
        <s v="Platforma inovativa Autonomus Driving"/>
        <s v="Platforma inovativa de cloud cu sisteme de provizionare si migrare automatizata a aplicatiilor"/>
        <s v="V.A.M.M.P.  Platforma inovativa integrata pentru identificarea si clasificarea persoanelor "/>
        <s v="TERMENE AI 360 - platforma inovativa pentru analiza automata a datelor si informatiilor pentru afaceri"/>
        <s v="Platforma inovativa integrata pentru furnizarea de servicii POS"/>
        <s v="PLATFORMA SOFTWARE INOVATIVA MEDOSCOPE SMART"/>
        <s v="Platforma inovativa LocationChest"/>
        <s v="Platforma inovativa Meteorite Cloudspace"/>
        <s v="Tehnologii inovative pentru depuneri fizice in vid bazate pe straturi subtiri, multifunctionale, nanostructurate destinate pieselor de mari dimensiuni - LargCoat"/>
        <s v="Dezvoltarea unei platforme informatice inovative pentru automatizarea proceselor de creștere a plantelor în mediu controlat și monitorizarea acestora prin intermediul serviciilor cloud–GreenHouse IoT"/>
        <s v="SMARTSENSE - CADRU TEHNOLOGIC PENTRU CERCETAREA ȘI PROMOVAREA SUSTENABILA A ZONELOR TURISTICE FOLOSIND TEHNICI INOVATIVE DE VIZUALIZARE COMPUTERIZATA SI RECUNOAȘTERE AUDIO-VIZUALA"/>
        <s v="Dezvoltarea platformei informatice SysCore multilayer si multitenant, de integrare a aplicatiilor IoT si M2M si implementarea rezultatelor in industrii conexe"/>
        <s v="Banca Virtuala Simulata"/>
        <s v="Platforma inovativa bazata pe Inteligenta Artificiala in Inginerie si Industria Constructiilor"/>
        <s v="SDNoT – sistem inovativ de securitate pentru ecosistemul IoT"/>
        <s v="Sistem INOvativ de valorificare a materiei prime VEGetale"/>
        <s v="Intarirea capacitatii de cercetare ecosistemică și biodiversitate a Universitatii Bucuresti prin e-știință și tehnologie -Lifewatch Romania"/>
        <s v="Dezvoltarea infrastructurii de comunicatii in banda larga de mare viteza in judetul Salaj"/>
        <s v="Crearea de laboratoare privind cercetarea datelor de mari dimensiuni in vederea dezvoltarii unor produse inovative si a unor aplicatii in domeniul internetul viitorului"/>
        <s v="Cercetare de noua generatie prin asistenta computerizata in managementul patologiilor cardiovasculare"/>
        <s v="Dezvoltarea sistemelor socio-fizico-cibernetice pe baza Internetului Lucrurilor în fabrica viitorului"/>
        <s v="BIOFLUIDE ECOLOGICE CU UTILIZARI INDUSTRIALE"/>
        <s v="CRESTEREA COMPETITIVITATII IN BIOECONOMIE PRIN OBTINEREA UNOR BIOPRODUSE INOVATIVE CU VALOARE ADAUGATA MARE, REZULTATE DIN FLUXURILE LATERALE ALE INDUSTRIEI AGRO-ALIMENTARE"/>
        <s v="Recuperare termica pentru eficienta energetica in  industrie"/>
        <s v="SM@RT CITY P@RKING – SISTEM INTELIGENT PENTRU MANAGEMENTUL PARCARILOR URBANE"/>
        <s v="Smart Bill Intelligence – inovare in gestiunea economico-financiara prin algoritmi de inteligenta artificiala"/>
        <s v="Dezvoltarea departamentului de cercertare a societăţii COMPA SA şi obţinerea unor rezultate inovatoare în domeniul industriei auto"/>
        <s v="Realizarea infrastructurii de broadband Ă®n zonele albe NGA din judeČ›ul Sibiu"/>
        <s v="Crearea unui produs software inovativ de tip Saas (software as a service) prin colaborarea între întreprinderi centrate pe domeniul TIC și clusterele din domeniu, pentru asigurarea unui acces rapid și facil la implementarea rezultatelor cercetării/dezvoltării"/>
        <s v="MANAGEMENTUL DIGITALIZARII SISTEMELOR DE FABRICATIE, SI NU NUMAI, BAZAT PE PARADIGMA IOT SAU MANAGEMENT DIGITAL - AUTOMATIZARE 100%"/>
        <s v="Valorificarea superioară a crengilor de răşinoase în vederea obţinerii cepurilor de corecţie destinate înlocuirii nodurilor negre căzătoare din cherestea"/>
        <s v="ANALIZA INTERRELAŢIEI DINTRE MICROBIOTA INTESTINALĂ ŞI GAZDĂ CU APLICAŢII ÎN PREVENŢIA ŞI CONTROUL DIABETULUI DE TIP 2"/>
        <s v="Centrul pentru transferul de cunoţtinţe către întreprinderi din domeniul ICT - CENTRIC"/>
        <s v="DOCIGNITER – AGREGATOR INOVATIV DE DOCUMENTE INTELIGENTE"/>
        <s v="Oncoimunoterapie cu celule natural killer purtatoare de receptori himerici de antigen"/>
        <s v="Utilizarea modelelor nutrigenomice pentru personalizarea tratamentelor dietetice in obezitate"/>
        <s v="Strategii inovative pentru preventia, diagnosticul si terapia afectiunilor respiratorii induse de polenul de ambrosia"/>
        <s v="Inovare in integrarea tehnologiei de Realitate Augmentata"/>
        <s v="Dezvoltarea si introducerea in producţie a produsului eco-bordei"/>
        <s v="Dezvoltarea si introducerea in productie a tehnologiei de stocare a energiei sub forma de aer comprimat"/>
        <s v="BAZE DE DATE DISTRIBUITE, VORTIC – SOFT PENTRU DESIGN PROTOTIPURI"/>
        <s v="Dezvoltarea si introducerea in productie a kituluiI de irigatie energetic autonom &lt;AQUASOLAR&gt; "/>
        <s v="Dezvoltarea serviciului de prognoza si productie de energie regenerabila"/>
        <s v="Dezvoltarea unei aplicații integrate pentru furnizori de servicii juridice"/>
        <s v="Dezvoltarea unei platforme software cu pret scăzut si cerinte hardware reduse, pentru managementul inteligent și controlul activitatilor intr-o tipografie"/>
        <s v="Investitii in infrastructura broadband in judetele Timis si Caras-Severin"/>
        <s v="UPCARS - Platforma de recomandare on line folosind mecanisme de machine learning si inteligenta artificiala"/>
        <s v="Platformă Cloud de înaltă performanță la Universitatea Politehnica Timișoara - CloudPUTing"/>
        <s v="Modernizarea infrastructurii de calcul și stocare a Centrului de Cercetare în Informatică al Universitatii de Vest din Timișoara pentru oferirea de servicii de tip Cloud și servicii de calcul de înaltă performanță -- MOISE"/>
        <s v="Centrul suport pentru participarea la proiecte internationale -- SupportTM"/>
        <s v="SINTARA - Sintetizarea, aductia si reutilizarea apei prin tehnologii sustenabile"/>
        <s v="INOvari si optimizari economice si functionale in productia industriala de MATeriale pentru energie termica.   „INO-MAT”"/>
        <s v="ICT - Centru interdisciplinar de specializare inteligentă în domeniul chimiei biologice RO-OPENSCREEN"/>
        <s v="Sistem mobil de monitorizare a aerului"/>
        <s v="Dotarea Departamentului Cercetare-Dezvoltare al SC ALUM SA cu instalații independente, performante de cercetare în sprijinul creșterii competitivității economice și a dezvoltării afacerii"/>
        <s v="REALIZAREA RETELELOR DE INTERNET IN BANDA LARGA IN JUDETELE TULCEA SI BRAILA"/>
        <s v="Cresterea competitivitatii inovative a SC Ad Net Market Media prin investitii initiale de inovare in scopul realizarii unei platforme tehnologice SmartDelta, in cadrul unei unitati nou infiintate pentru realizarea activitatilor CD in colaborare efectiva"/>
        <s v="EXTINDEREA CAPACITĂȚII CDI A S.C. LIDAS S.R.L. ÎN SCOPUL INOVĂRII PROCESELOR PRELIMINARE ÎN PANIFICAȚIA INDUSTRIALĂ PENTRU CREȘTEREA SIGURANȚEI, ACCESIBILITĂȚII ŞI OPTIMIZĂRII NUTRIȚIONALE A PRODUSELOR DE PANIFICAȚIE-PATISERIE"/>
        <s v="Proiect suport pentru pregatirea DANUBIUS-RI"/>
        <s v="SiaMOTO - Sistem inteligent automat de montorizare in trafic a operatorului autovehiculului"/>
        <s v="Progrese in dezvoltarea electrolizoarelor PEM ca si componenta majora a schemei de stocare a energiei regenerabile bazate pe hidrogen"/>
        <s v="Extinderea PESTD pentru dezvoltarea de aplicații de cercetare-dezvoltare în domeniul tritiului – TRI-VALCEA"/>
        <s v="De la Nano la Macro in Energetica Hidrogenului - Extindere Centru National de Hidrogen si Pile de Combustibil - HyRo 2.0"/>
        <s v="Investitii in infrastructura broadband in judetul Vaslui"/>
        <s v="Sistem inteligent mobil de conversie a resurselor proprii si de optimizare a consumului de energie pentru producatori cu potential ridicat de poluare - SyCON"/>
        <s v="INSTALATIE INOVATOARE PENTRU CIMENTARE SI OPERATIUNI SPECIALE LA SONDA DESTINATA EFICIENTIZARII EXTRAGERII RESURSELOR ENERGETICE CONVENTIONALE - INOCEM"/>
        <s v="PLATFORMA INTEGRATĂ SPARK ONEDATA"/>
        <s v="Imbunatatirea infrastructurii in banda larga si a accesului la internet in judetul Vrancea "/>
        <s v="Cresterea competitivitatii SC Focsani Proiecte Consultanta SRL  prin dezvoltarea unei aplicatii informatice inovative"/>
        <s v="Modelare, Design, şi Analiză a Sistemelor Sintetice bazate pe Auto-Asamblare: MoDASyS  "/>
        <s v="METODE INOVATIVE PENTRU CRESTEREA PROPRIETATILOR DE STOCARE A ENERGIEI TERMICE LA TEMPERATURI RIDICATE A MATERIALELOR CU SCHIMBARE DE FAZA-ENERHIGH"/>
        <s v="Parteneriat pentru transferul de tehnologii inovative și materiale avansate în domeniul artelor vizuale (producție, conservare, restaurare)"/>
        <s v="CREȘTEREA COMPETITIVITĂȚII ECONOMICE A SECTORULUI FORESTIER ȘI A CALITĂȚII VIEȚII PRIN TRANSFER DE CUNOȘTINȚE, TEHNOLOGIE ȘI COMPETENȚE CDI "/>
        <s v="Acord de finantare"/>
        <s v="Dezvolatarea infrastructurii publice de cercetare dezvoltare si crearea de noi infrastructuri"/>
        <s v="Acces national electronic la literatura stiintifica pentru sustinerea sistemului de cercetare si edcuatie din Romania"/>
        <s v="RO-NET:”Construirea unei infrastructuri nationale de broadband in zonele defavorizate, prin utilizarea fondurilor structurale”"/>
        <s v="Modernizarea modalitatilor de culegere, evaluare, analizare si raportare a datelor din Registrul Agricol National prin utilizarea tehnologiei informatiei – Faza II"/>
        <s v="_x0009_SII ANALYTICS - Sistem informatic de integrare si valorificare operațională și analitică a volumelor mari de date"/>
        <s v="Sistem informatic colaborativ pentru mediul performant de desfăsurare al achiziţiilor publice – SICAP - FAZA a II a aferenta exercitiului financiar 2014-2020."/>
        <s v="Optimizarea interacţiunii cu mediul de afaceri şi implementarea unor mecanisme avansate de analiză şi schimb de date prin implementarea unui sistem informatic de e-guvernare şi analiză de tip Big Data în cadrul Consiliului Concurenţei "/>
        <s v="Îmbuntăţirea capacităţii de procesare a datelor şi creşterea performanţelor de raportare ale ONRC prin arhitecturi şi tehnologii Big Data"/>
        <s v="Sistem de interoperabilitate tehnologica cu statele membre UE - SITUE"/>
        <s v="Institutul de Cercetari Avansate de Mediu - ICAM"/>
        <s v="Sistem informatic integrat pentru emiterea actelor de stare civilÄ- SIIEASC"/>
        <s v="E-cultura: Biblioteca Digitala a Romaniei"/>
        <s v="Platforma naţionala integrata - Wireless Campus"/>
        <s v="Sistem Electronic Integrat al ONRC consolidat si interoperabil destinat asigurarii serviciilor de e-guvernare centrate pe evenimente de viata‚ (ONRC V2.0)"/>
        <s v="RoEduNet 4"/>
        <s v="HUB DE SERVICII (CENTRUL DE FURNIZARE SERVICII ELECTRONICE) LA NIVELUL MAI"/>
        <s v="Sistem Naţional de Management privind Dizabilitatea (SNMD)"/>
        <s v="Sistem informatic integrat de emitere si gestiune a pasaportului electronic, pasaportului diplomatic si de serviciu si a titlurilor de calatorie in oficiile posturilor consulare (ePass)"/>
        <s v="Actualizarea și dezvoltarea sistemului național de protecție a infrastructurilor IT&amp;C cu valențe critice pentru securitatea națională împotriva amenințărilor provenite din spațiul cibernetic "/>
        <s v="Sistem informatic de management al scolaritatii - SIMS"/>
        <s v="Platforma digitala cu resurse educationale deschise (EDULIB) (Biblioteca virtuala)"/>
        <s v="Sistem de alerta timpurie si informare în timp real - RO-SAT"/>
        <s v="Sistem integrat de alertare personalizata si actualizare permanenta a indicatorilor de risc pentru destinatiile de calatorie ale cetatenilor"/>
        <s v="Sistem Informatic National pentru Adoptie - SINA"/>
        <s v="Platformă Software Centralizată pentru Identificare Digitală - PSCID"/>
        <s v="Sprijin financiar pentru IMM-urile afectate de pandemia COVID – 19 prin intermediul sistemului informatic integrat – IMM RECOVER"/>
        <s v="Sistem informatic pentru registrele de sănătate – RegInterMed"/>
        <s v="Sistem de protecție a terminalelor operaționalizate la nivelul SRI împotriva amenințărilor provenite din spațiul cibernetic"/>
      </sharedItems>
    </cacheField>
    <cacheField name="Name of beneficiary" numFmtId="0">
      <sharedItems containsBlank="1"/>
    </cacheField>
    <cacheField name="Summary of project" numFmtId="0">
      <sharedItems containsBlank="1" longText="1"/>
    </cacheField>
    <cacheField name="Project Starting Month" numFmtId="0">
      <sharedItems containsBlank="1"/>
    </cacheField>
    <cacheField name="Project Starting Date" numFmtId="0">
      <sharedItems containsString="0" containsBlank="1" containsNumber="1" containsInteger="1" minValue="1" maxValue="31"/>
    </cacheField>
    <cacheField name="Project Starting Year" numFmtId="0">
      <sharedItems containsString="0" containsBlank="1" containsNumber="1" containsInteger="1" minValue="2016" maxValue="2021" count="7">
        <m/>
        <n v="2016"/>
        <n v="2017"/>
        <n v="2019"/>
        <n v="2020"/>
        <n v="2018"/>
        <n v="2021"/>
      </sharedItems>
    </cacheField>
    <cacheField name="Project End Month" numFmtId="0">
      <sharedItems containsBlank="1"/>
    </cacheField>
    <cacheField name="Project End Date" numFmtId="0">
      <sharedItems containsString="0" containsBlank="1" containsNumber="1" containsInteger="1" minValue="1" maxValue="31"/>
    </cacheField>
    <cacheField name="Project End Year" numFmtId="0">
      <sharedItems containsString="0" containsBlank="1" containsNumber="1" containsInteger="1" minValue="2017" maxValue="2024"/>
    </cacheField>
    <cacheField name="EU Co-financing rate" numFmtId="0">
      <sharedItems containsBlank="1" containsMixedTypes="1" containsNumber="1" minValue="79.999998917008554" maxValue="86.433807999304094"/>
    </cacheField>
    <cacheField name="Region" numFmtId="0">
      <sharedItems containsBlank="1" count="11">
        <m/>
        <s v="Centru"/>
        <s v="Vest"/>
        <s v="Sud Muntenia"/>
        <s v="Nord Vest"/>
        <s v="Nord Est"/>
        <s v="Sud Est"/>
        <s v="Bucuresti Ilfov"/>
        <s v="Multiple"/>
        <s v="Sud Vest"/>
        <s v="nivel national"/>
      </sharedItems>
    </cacheField>
    <cacheField name="Region1" numFmtId="0">
      <sharedItems containsBlank="1"/>
    </cacheField>
    <cacheField name="Region2" numFmtId="0">
      <sharedItems containsBlank="1"/>
    </cacheField>
    <cacheField name="Region3" numFmtId="0">
      <sharedItems containsBlank="1"/>
    </cacheField>
    <cacheField name="City/Town/Commune" numFmtId="0">
      <sharedItems containsBlank="1" longText="1"/>
    </cacheField>
    <cacheField name="Type of beneficiary" numFmtId="0">
      <sharedItems containsBlank="1"/>
    </cacheField>
    <cacheField name="Category of Intervention" numFmtId="0">
      <sharedItems containsBlank="1"/>
    </cacheField>
    <cacheField name="EU Funding" numFmtId="0">
      <sharedItems containsString="0" containsBlank="1" containsNumber="1" minValue="192884.77" maxValue="6253610460.8417358"/>
    </cacheField>
    <cacheField name="Funding from National Budget" numFmtId="0">
      <sharedItems containsString="0" containsBlank="1" containsNumber="1" minValue="0" maxValue="440625668.36573929"/>
    </cacheField>
    <cacheField name="Beneficiary contribution" numFmtId="0">
      <sharedItems containsString="0" containsBlank="1" containsNumber="1" minValue="0" maxValue="676767410.6400001"/>
    </cacheField>
    <cacheField name="Uneligible expenses" numFmtId="0">
      <sharedItems containsString="0" containsBlank="1" containsNumber="1" minValue="0" maxValue="156932249.26000002"/>
    </cacheField>
    <cacheField name="Project total value" numFmtId="0">
      <sharedItems containsString="0" containsBlank="1" containsNumber="1" minValue="270943.14" maxValue="7459669794.6174755" count="628">
        <m/>
        <n v="19579299.489999998"/>
        <n v="1220763.81"/>
        <n v="18646963.800000001"/>
        <n v="39447027.099999994"/>
        <n v="9338177"/>
        <n v="13805317.359999999"/>
        <n v="982627.86"/>
        <n v="24126122.219999999"/>
        <n v="2818880.38"/>
        <n v="6573845.9199999999"/>
        <n v="2694453.74"/>
        <n v="3262873.87"/>
        <n v="19715832.700000003"/>
        <n v="10663275.700000001"/>
        <n v="952984.76"/>
        <n v="129831870.5"/>
        <n v="176514017.56999999"/>
        <n v="947619.19000000006"/>
        <n v="1176909"/>
        <n v="1021458.62"/>
        <n v="270943.14"/>
        <n v="993927.60000000009"/>
        <n v="4458492.93"/>
        <n v="23757762.680000003"/>
        <n v="11543625.01"/>
        <n v="34380780.240000002"/>
        <n v="78551518.409999996"/>
        <n v="13912407.58"/>
        <n v="17806543.059999999"/>
        <n v="1888136"/>
        <n v="4760231.0300000012"/>
        <n v="13191969.109999999"/>
        <n v="19840336.140000001"/>
        <n v="2681116"/>
        <n v="6237336.2800000003"/>
        <n v="377508.39999999997"/>
        <n v="4046360"/>
        <n v="2444257.9500000002"/>
        <n v="2532680.12"/>
        <n v="1371578.58"/>
        <n v="6714195.0599999996"/>
        <n v="32141140"/>
        <n v="9454151.5999999996"/>
        <n v="21209362.5"/>
        <n v="52804923.669999994"/>
        <n v="1019276.65"/>
        <n v="7845084.7999999998"/>
        <n v="150878971.61000001"/>
        <n v="8698445"/>
        <n v="8853813"/>
        <n v="5735282.21"/>
        <n v="8974850.1799999997"/>
        <n v="8524757.5"/>
        <n v="8165821.4100000001"/>
        <n v="4667650"/>
        <n v="5170712.5"/>
        <n v="9250425.9949999992"/>
        <n v="8635500"/>
        <n v="8657500"/>
        <n v="8630843.1999999993"/>
        <n v="4887904"/>
        <n v="8636928.2424999997"/>
        <n v="8642500"/>
        <n v="8672500"/>
        <n v="8138385.5"/>
        <n v="9343321"/>
        <n v="953534"/>
        <n v="985134.20000000007"/>
        <n v="4823040.6599999992"/>
        <n v="4765899.8899999997"/>
        <n v="4350200"/>
        <n v="4282063.21"/>
        <n v="5199615.46"/>
        <n v="4760569.16"/>
        <n v="4902193"/>
        <n v="2343240.2000000002"/>
        <n v="5568245.0999999996"/>
        <n v="15106436"/>
        <n v="15901500"/>
        <n v="15507960.859999999"/>
        <n v="13407500"/>
        <n v="13898923"/>
        <n v="10666000"/>
        <n v="16027541"/>
        <n v="16191145"/>
        <n v="7311000"/>
        <n v="5468125"/>
        <n v="9070631"/>
        <n v="13635000"/>
        <n v="14771250"/>
        <n v="71831990.189999998"/>
        <n v="58482263.270000003"/>
        <n v="10793461"/>
        <n v="967446"/>
        <n v="1079430.25"/>
        <n v="1258796.3499999999"/>
        <n v="1048835.73"/>
        <n v="958957.75"/>
        <n v="941338.72"/>
        <n v="1028118.28"/>
        <n v="1104997.6299999999"/>
        <n v="5293000"/>
        <n v="9022543.1999999993"/>
        <n v="4606414.9800000004"/>
        <n v="5688082.3299999991"/>
        <n v="5147684.1399999997"/>
        <n v="6805370.3499999996"/>
        <n v="1926857.55"/>
        <n v="4103713.36"/>
        <n v="3709668.22"/>
        <n v="2097522"/>
        <n v="3445731.82"/>
        <n v="4885534.6500000004"/>
        <n v="3221652.8"/>
        <n v="4557762.9399999995"/>
        <n v="2574967.7899999996"/>
        <n v="3644570.1"/>
        <n v="4532994.9499999993"/>
        <n v="1291037.9999999998"/>
        <n v="3823797.23"/>
        <n v="3875804.78"/>
        <n v="1649654.65"/>
        <n v="5676979.2000000002"/>
        <n v="4849709.5"/>
        <n v="4232805.1500000004"/>
        <n v="5743905.3300000001"/>
        <n v="4825730.4800000004"/>
        <n v="3493765.65"/>
        <n v="2451588.36"/>
        <n v="3145760.7"/>
        <n v="3557577.52"/>
        <n v="2834085.45"/>
        <n v="2248446.67"/>
        <n v="1328651.19"/>
        <n v="5652872.79"/>
        <n v="4562068.67"/>
        <n v="1692355.93"/>
        <n v="5150052.33"/>
        <n v="3815137.5"/>
        <n v="4696454.5"/>
        <n v="2891448.58"/>
        <n v="2726785.4"/>
        <n v="4495753.67"/>
        <n v="2310209.62"/>
        <n v="4951294"/>
        <n v="5540750"/>
        <n v="16019298"/>
        <n v="5393500"/>
        <n v="9015935"/>
        <n v="16945910"/>
        <n v="17049512"/>
        <n v="7551957"/>
        <n v="9026250"/>
        <n v="14862900"/>
        <n v="13150000"/>
        <n v="8301282"/>
        <n v="14884240.75"/>
        <n v="891000"/>
        <n v="6003000"/>
        <n v="6652540"/>
        <n v="7258917.1000000006"/>
        <n v="6855070.5"/>
        <n v="3816428.25"/>
        <n v="477737.53"/>
        <n v="8806599.9700000007"/>
        <n v="5594742"/>
        <n v="1985537.5499999998"/>
        <n v="9016070"/>
        <n v="7029647.75"/>
        <n v="2549088.0600000005"/>
        <n v="3009295.5300000003"/>
        <n v="13711816.940000001"/>
        <n v="9952844.0199999996"/>
        <n v="22711124.329999998"/>
        <n v="20078620.490000002"/>
        <n v="929295.13"/>
        <n v="26290132.899999999"/>
        <n v="10046452.119999999"/>
        <n v="4389685.5"/>
        <n v="4369703.5200000005"/>
        <n v="793742.47"/>
        <n v="1038961.96"/>
        <n v="956502.62"/>
        <n v="943477.75"/>
        <n v="5206125"/>
        <n v="1114158.3700000001"/>
        <n v="6170317.5300000003"/>
        <n v="1112738.24"/>
        <n v="1011301.23"/>
        <n v="6816925.1100000003"/>
        <n v="23654502.030000001"/>
        <n v="2998197.43"/>
        <n v="3079431.9200000004"/>
        <n v="1001639.33"/>
        <n v="4413757.29"/>
        <n v="4484829.0600000005"/>
        <n v="1089895816.9575"/>
        <n v="2663578.15"/>
        <n v="32684258.289999999"/>
        <n v="9399133.1799999997"/>
        <n v="44746969.619999997"/>
        <n v="7360208"/>
        <n v="11787622.01"/>
        <n v="938214.50000000012"/>
        <n v="20086044.509999998"/>
        <n v="25265627.809999999"/>
        <n v="13018416"/>
        <n v="17487219.439999998"/>
        <n v="11575603.550000001"/>
        <n v="8008000"/>
        <n v="8933500"/>
        <n v="8925250"/>
        <n v="8554261.25"/>
        <n v="8622500"/>
        <n v="9352330"/>
        <n v="9237801"/>
        <n v="9162169"/>
        <n v="9633458"/>
        <n v="6657632.1299999999"/>
        <n v="8689500"/>
        <n v="8687180"/>
        <n v="982217.7300000001"/>
        <n v="14107115"/>
        <n v="17864466.25"/>
        <n v="15530000"/>
        <n v="8426594.0700000003"/>
        <n v="967276"/>
        <n v="951201.23999999987"/>
        <n v="772001.4"/>
        <n v="971087.44"/>
        <n v="960434.23"/>
        <n v="1369812.37"/>
        <n v="6397893.9900000002"/>
        <n v="2480127.5499999993"/>
        <n v="6645116"/>
        <n v="4917034.97"/>
        <n v="4431018.2"/>
        <n v="1905884.9800000002"/>
        <n v="2350794.0299999998"/>
        <n v="1522369"/>
        <n v="4395973.7"/>
        <n v="4141014"/>
        <n v="2955199.2"/>
        <n v="4599043.29"/>
        <n v="2804275.54"/>
        <n v="7799589.6399999997"/>
        <n v="4614125"/>
        <n v="4524459.54"/>
        <n v="15682673.75"/>
        <n v="8833750"/>
        <n v="4295185.34"/>
        <n v="5839355.75"/>
        <n v="23595610.800000001"/>
        <n v="71110374.480000004"/>
        <n v="17826164.879999999"/>
        <n v="5019632.1399999997"/>
        <n v="2976318.42"/>
        <n v="4955000"/>
        <n v="5032844"/>
        <n v="2271223.87"/>
        <n v="5010020.9799999995"/>
        <n v="6420254.4299999997"/>
        <n v="4765691.03"/>
        <n v="958182"/>
        <n v="1005277.8399999999"/>
        <n v="948390.6399999999"/>
        <n v="968115.44"/>
        <n v="11169711.859999999"/>
        <n v="941970"/>
        <n v="960862.97000000009"/>
        <n v="955153.48999999987"/>
        <n v="22264758.579999998"/>
        <n v="4637666.66"/>
        <n v="11694652.57"/>
        <n v="12553395.789999999"/>
        <n v="19098704.960000001"/>
        <n v="10621974.23"/>
        <n v="589448845.19000006"/>
        <n v="8254937.5"/>
        <n v="6750312.5"/>
        <n v="2721418.3200000003"/>
        <n v="2912814.34"/>
        <n v="12587138.450000001"/>
        <n v="4829566.7699999996"/>
        <n v="5017979.16"/>
        <n v="19593396.710000001"/>
        <n v="2010000"/>
        <n v="64677563.749999993"/>
        <n v="931034.17"/>
        <n v="953759.44"/>
        <n v="1884793.6099999999"/>
        <n v="19467424.710000001"/>
        <n v="7434475.3099999996"/>
        <n v="7731800"/>
        <n v="4800782.2800000012"/>
        <n v="7395633.5800000001"/>
        <n v="11349488.42"/>
        <n v="9353955.1099999994"/>
        <n v="11483726.74"/>
        <n v="12969972.660000002"/>
        <n v="7786246"/>
        <n v="17252280.629999999"/>
        <n v="19822248.25"/>
        <n v="136848033.69"/>
        <n v="8813621.120000001"/>
        <n v="8906742"/>
        <n v="942847.62999999989"/>
        <n v="1954638.53"/>
        <n v="8159917"/>
        <n v="6178388"/>
        <n v="8014653"/>
        <n v="927482.45"/>
        <n v="935634.42999999993"/>
        <n v="961021.79999999993"/>
        <n v="480910.64999999997"/>
        <n v="2332202"/>
        <n v="6120068.6100000003"/>
        <n v="7149330"/>
        <n v="18246023.260000002"/>
        <n v="21384683.789999999"/>
        <n v="2833318.1399999997"/>
        <n v="4952997.7700000005"/>
        <n v="6095882.54"/>
        <n v="947371.55999999994"/>
        <n v="974755.29"/>
        <n v="950209.71"/>
        <n v="960968.18"/>
        <n v="85234920.650000006"/>
        <n v="11194043.27"/>
        <n v="215652631.38000003"/>
        <n v="8213883.3200000003"/>
        <n v="16560175.039999997"/>
        <n v="4643087.16"/>
        <n v="3879567.5100000002"/>
        <n v="5421040.5"/>
        <n v="4251229.41"/>
        <n v="5471054.4500000002"/>
        <n v="4369740.1500000004"/>
        <n v="4474522.16"/>
        <n v="2932067.7900000005"/>
        <n v="3751246.5"/>
        <n v="17787137.260000002"/>
        <n v="12778116.48"/>
        <n v="14375852.149999999"/>
        <n v="91972096.299999997"/>
        <n v="14956876.629999999"/>
        <n v="215837692.81"/>
        <n v="1156415.22"/>
        <n v="6561922.2000000002"/>
        <n v="8159400"/>
        <n v="4508607.49"/>
        <n v="899500"/>
        <n v="31405396.650000002"/>
        <n v="12096172.34"/>
        <n v="20016004.279999997"/>
        <n v="15120124.91"/>
        <n v="15148326.6"/>
        <n v="26589160"/>
        <n v="29864764.989999998"/>
        <n v="5981775.4500000002"/>
        <n v="177507570.13"/>
        <n v="10136157"/>
        <n v="8292529"/>
        <n v="5101514.55"/>
        <n v="19823840.489999998"/>
        <n v="43354041.039999999"/>
        <n v="2245906.16"/>
        <n v="2123378.3199999998"/>
        <n v="14542798.02"/>
        <n v="6932772.4800000004"/>
        <n v="25844854.98"/>
        <n v="19112483.359999999"/>
        <n v="4904925"/>
        <n v="949453.68"/>
        <n v="8937229.2299999986"/>
        <n v="14791607.909999998"/>
        <n v="8952377.9900000002"/>
        <n v="12169337"/>
        <n v="12225609"/>
        <n v="7233140.9199999999"/>
        <n v="15266417.5"/>
        <n v="15840978.25"/>
        <n v="8862750"/>
        <n v="70471969"/>
        <n v="39700698"/>
        <n v="1077833.17"/>
        <n v="1019384"/>
        <n v="1832859.02"/>
        <n v="4820400.41"/>
        <n v="4923682.33"/>
        <n v="4144962.92"/>
        <n v="3048080.65"/>
        <n v="5017329.4400000004"/>
        <n v="2375155.96"/>
        <n v="4133308.3"/>
        <n v="4021445.5399999996"/>
        <n v="5405561.5800000001"/>
        <n v="14890875"/>
        <n v="33657942.149999999"/>
        <n v="17223043.719999999"/>
        <n v="28331083.48"/>
        <n v="26807246.57"/>
        <n v="28248850.699999999"/>
        <n v="14222573.899999999"/>
        <n v="4987738.2300000004"/>
        <n v="3020000"/>
        <n v="3024312.74"/>
        <n v="7014114.8700000001"/>
        <n v="15777515.33"/>
        <n v="13442892.98"/>
        <n v="8972830"/>
        <n v="1027052"/>
        <n v="940768.89"/>
        <n v="9881476.6600000001"/>
        <n v="10643668.789999999"/>
        <n v="1004442"/>
        <n v="89570958.099999994"/>
        <n v="947070"/>
        <n v="21993436.57"/>
        <n v="588173173.66000009"/>
        <n v="926361274.96000016"/>
        <n v="8914316"/>
        <n v="8827500"/>
        <n v="905230"/>
        <n v="926356"/>
        <n v="5654571"/>
        <n v="15397500"/>
        <n v="15569492"/>
        <n v="9317250"/>
        <n v="6848637.9199999999"/>
        <n v="66554658.660000004"/>
        <n v="9947245.1099999994"/>
        <n v="959602"/>
        <n v="1020954.69"/>
        <n v="933100"/>
        <n v="952671.50000000012"/>
        <n v="7873996.5099999998"/>
        <n v="2290843.5"/>
        <n v="3883300.67"/>
        <n v="15950000"/>
        <n v="16065663"/>
        <n v="61201956.290000007"/>
        <n v="912108.05"/>
        <n v="938681.99999999988"/>
        <n v="2929872"/>
        <n v="4802675.18"/>
        <n v="2990133.47"/>
        <n v="2651450"/>
        <n v="7862817.9000000004"/>
        <n v="7740950"/>
        <n v="2083377.88"/>
        <n v="967725.15"/>
        <n v="1036420"/>
        <n v="1034786.88"/>
        <n v="1029904.98"/>
        <n v="995708.23"/>
        <n v="1028679.74"/>
        <n v="938756.81"/>
        <n v="1002936.5240000001"/>
        <n v="8486080.9600000009"/>
        <n v="839336.19000000006"/>
        <n v="4510000"/>
        <n v="4505000"/>
        <n v="1245643521.7540007"/>
        <n v="4961519.95"/>
        <n v="4372791.5"/>
        <n v="3168487.34"/>
        <n v="4539837.93"/>
        <n v="4156342.59"/>
        <n v="19047685.030000001"/>
        <n v="7977612.7799999993"/>
        <n v="5694080.9699999997"/>
        <n v="48302829.120000005"/>
        <n v="102221187.21000001"/>
        <n v="29513506.640000001"/>
        <n v="7894404.6099999994"/>
        <n v="7816248.4000000004"/>
        <n v="10186648.73"/>
        <n v="8779476.3399999999"/>
        <n v="8856131.3900000006"/>
        <n v="997955"/>
        <n v="989109.10999999987"/>
        <n v="1277314.9200000002"/>
        <n v="760267.28"/>
        <n v="2614709.48"/>
        <n v="3118199.72"/>
        <n v="20226812.370000001"/>
        <n v="5886918.2199999997"/>
        <n v="11767157.380000001"/>
        <n v="6306623.1300000008"/>
        <n v="97477976.079999983"/>
        <n v="17961423.710000001"/>
        <n v="115037887.75999999"/>
        <n v="16926601.66"/>
        <n v="11598571.799999999"/>
        <n v="143563061.22"/>
        <n v="14250447.470000001"/>
        <n v="42997966.730000004"/>
        <n v="1051384.19"/>
        <n v="7336985.6499999994"/>
        <n v="7089826.0999999996"/>
        <n v="1091170.05"/>
        <n v="7333870.3399999999"/>
        <n v="5064739.96"/>
        <n v="5137064.34"/>
        <n v="4660607.04"/>
        <n v="3337057.19"/>
        <n v="4572636.47"/>
        <n v="27081425"/>
        <n v="27721553.369999997"/>
        <n v="28216589.800000001"/>
        <n v="28217839.300000001"/>
        <n v="27280036"/>
        <n v="28561361.690000001"/>
        <n v="7362317.8100000005"/>
        <n v="21902085.890000001"/>
        <n v="28433027"/>
        <n v="27553765.75"/>
        <n v="32205171.109999999"/>
        <n v="21312808.640000001"/>
        <n v="26002297.300000001"/>
        <n v="27447736.75"/>
        <n v="27457766.07"/>
        <n v="27345426.5"/>
        <n v="22093854.140000001"/>
        <n v="21374687.41"/>
        <n v="8989568.1799999997"/>
        <n v="15265296.229999999"/>
        <n v="23524461.449999999"/>
        <n v="27610766.75"/>
        <n v="8664515.9699999988"/>
        <n v="37261288.640000001"/>
        <n v="50806529.420000002"/>
        <n v="733615931.70000005"/>
        <n v="14246778.59"/>
        <n v="40785829.479999997"/>
        <n v="8841783.2299999986"/>
        <n v="8925938.4199999999"/>
        <n v="944765.5"/>
        <n v="6650345.5999999996"/>
        <n v="1071066.75"/>
        <n v="5981489"/>
        <n v="3140927.71"/>
        <n v="26614121.449999999"/>
        <n v="13833750.460000001"/>
        <n v="16060935.42"/>
        <n v="7020703.7699999996"/>
        <n v="139871656.78999999"/>
        <n v="1020930.85"/>
        <n v="9331538"/>
        <n v="15403125"/>
        <n v="25755593.850000001"/>
        <n v="1729180.55"/>
        <n v="8910531.8599999994"/>
        <n v="8760105.0399999991"/>
        <n v="8903265.2199999988"/>
        <n v="1126865"/>
        <n v="1005981.9000000001"/>
        <n v="996523.28"/>
        <n v="1179976.1000000001"/>
        <n v="980411.02"/>
        <n v="967853.41999999993"/>
        <n v="2962478.55"/>
        <n v="1050958.7"/>
        <n v="12432823.99"/>
        <n v="30878884.52"/>
        <n v="4051241"/>
        <n v="5695580.54"/>
        <n v="2939518"/>
        <n v="6566786.8499999996"/>
        <n v="814124.05"/>
        <n v="42587899.609999999"/>
        <n v="977411.26"/>
        <n v="143789219.90999997"/>
        <n v="20115357.91"/>
        <n v="10569609.380000001"/>
        <n v="29085660.180000003"/>
        <n v="46812695.069999993"/>
        <n v="22605670.700000003"/>
        <n v="18722112.420000002"/>
        <n v="147911105.66"/>
        <n v="8517649"/>
        <n v="82242954.200000003"/>
        <n v="28308870.690000001"/>
        <n v="119069473.89"/>
        <n v="31104653.440000001"/>
        <n v="26238202.760000002"/>
        <n v="38159557.040000007"/>
        <n v="95502413.24000001"/>
        <n v="4873660.99"/>
        <n v="18041385.27"/>
        <n v="7831523.7899999991"/>
        <n v="30746570.049999997"/>
        <n v="8520912.7174750008"/>
        <n v="4614591.25"/>
        <n v="16933011.25"/>
        <n v="17931250"/>
        <n v="268421450"/>
        <n v="58910613.339999996"/>
        <n v="249108000"/>
        <n v="294753178.91000003"/>
        <n v="19793396.800000001"/>
        <n v="142071000"/>
        <n v="6722201.3400000008"/>
        <n v="50681629.590000004"/>
        <n v="31436638.210000001"/>
        <n v="9814178.3999999985"/>
        <n v="37504626.340000004"/>
        <n v="184920864.06"/>
        <n v="53242265.319999993"/>
        <n v="209920728.97"/>
        <n v="189384127.86000001"/>
        <n v="28620851.359999999"/>
        <n v="90000000"/>
        <n v="45042464"/>
        <n v="62615921.950000003"/>
        <n v="206698950"/>
        <n v="225432883.14999998"/>
        <n v="230753402.64000002"/>
        <n v="69623544"/>
        <n v="14925994.07"/>
        <n v="45970431.719999999"/>
        <n v="99939410"/>
        <n v="4339776824.7700005"/>
        <n v="67591875.799999997"/>
        <n v="77992576.799999997"/>
        <n v="7459669794.6174755"/>
      </sharedItems>
    </cacheField>
    <cacheField name="Status of project_x000a_(under implementation/ canceled/ completed)" numFmtId="0">
      <sharedItems containsBlank="1"/>
    </cacheField>
    <cacheField name="Amendment" numFmtId="0">
      <sharedItems containsBlank="1"/>
    </cacheField>
    <cacheField name="Payments from EU" numFmtId="0">
      <sharedItems containsString="0" containsBlank="1" containsNumber="1" minValue="-5.8207660913467407E-11" maxValue="884972011.16999996"/>
    </cacheField>
    <cacheField name="Payments from national budget" numFmtId="0">
      <sharedItems containsString="0" containsBlank="1" containsNumber="1" minValue="0" maxValue="99528647.810000002"/>
    </cacheField>
    <cacheField name="someprojectcode" numFmtId="0">
      <sharedItems containsBlank="1"/>
    </cacheField>
    <cacheField name="random" numFmtId="0">
      <sharedItems containsString="0" containsBlank="1" containsNumber="1" containsInteger="1" minValue="1" maxValue="1"/>
    </cacheField>
    <cacheField name="Axis" numFmtId="0">
      <sharedItems containsBlank="1"/>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arada Srinivasan" refreshedDate="44371.630609490741" createdVersion="6" refreshedVersion="6" minRefreshableVersion="3" recordCount="680" xr:uid="{69C07316-E7E2-469C-9BF8-EB836D92BE40}">
  <cacheSource type="worksheet">
    <worksheetSource ref="A1:AH681" sheet="MASTER CLEAN"/>
  </cacheSource>
  <cacheFields count="34">
    <cacheField name="Nr. crt." numFmtId="0">
      <sharedItems containsMixedTypes="1" containsNumber="1" containsInteger="1" minValue="1" maxValue="153"/>
    </cacheField>
    <cacheField name="Priority Axis" numFmtId="0">
      <sharedItems containsBlank="1" count="4">
        <m/>
        <s v="AP 1"/>
        <s v="AP 2"/>
        <s v="AP 3"/>
      </sharedItems>
    </cacheField>
    <cacheField name="Investment Priority" numFmtId="0">
      <sharedItems containsBlank="1" containsMixedTypes="1" containsNumber="1" minValue="1.1000000000000001" maxValue="3"/>
    </cacheField>
    <cacheField name="Action" numFmtId="0">
      <sharedItems containsBlank="1" containsMixedTypes="1" containsNumber="1" containsInteger="1" minValue="1" maxValue="1"/>
    </cacheField>
    <cacheField name="My SMIS code" numFmtId="0">
      <sharedItems containsString="0" containsBlank="1" containsNumber="1" containsInteger="1" minValue="101622" maxValue="143526" count="597">
        <m/>
        <n v="105070"/>
        <n v="115726"/>
        <n v="127296"/>
        <n v="103719"/>
        <n v="126954"/>
        <n v="109225"/>
        <n v="115809"/>
        <n v="115986"/>
        <n v="117489"/>
        <n v="127125"/>
        <n v="123056"/>
        <n v="123896"/>
        <n v="126159"/>
        <n v="104689"/>
        <n v="113934"/>
        <n v="121796"/>
        <n v="113215"/>
        <n v="113149"/>
        <n v="115937"/>
        <n v="121336"/>
        <n v="126957"/>
        <n v="121806"/>
        <n v="127133"/>
        <n v="127283"/>
        <n v="116116"/>
        <n v="119055"/>
        <n v="128967"/>
        <n v="104954"/>
        <n v="119052"/>
        <n v="115883"/>
        <n v="115631"/>
        <n v="115791"/>
        <n v="115887"/>
        <n v="116314"/>
        <n v="121374"/>
        <n v="104792"/>
        <n v="129933"/>
        <n v="130067"/>
        <n v="121228"/>
        <n v="119468"/>
        <n v="130100"/>
        <n v="104294"/>
        <n v="103364"/>
        <n v="103396"/>
        <n v="103651"/>
        <n v="103565"/>
        <n v="105145"/>
        <n v="104141"/>
        <n v="104836"/>
        <n v="104323"/>
        <n v="105986"/>
        <n v="104362"/>
        <n v="104969"/>
        <n v="106926"/>
        <n v="106688"/>
        <n v="106897"/>
        <n v="106774"/>
        <n v="108117"/>
        <n v="107714"/>
        <n v="104737"/>
        <n v="104225"/>
        <n v="104238"/>
        <n v="104241"/>
        <n v="104248"/>
        <n v="104228"/>
        <n v="105718"/>
        <n v="104645"/>
        <n v="104675"/>
        <n v="104656"/>
        <n v="109513"/>
        <n v="105631"/>
        <n v="105976"/>
        <n v="105581"/>
        <n v="105958"/>
        <n v="105509"/>
        <n v="105707"/>
        <n v="105551"/>
        <n v="105684"/>
        <n v="105552"/>
        <n v="106070"/>
        <n v="105566"/>
        <n v="105884"/>
        <n v="105558"/>
        <n v="107066"/>
        <n v="109212"/>
        <n v="108662"/>
        <n v="113021"/>
        <n v="113571"/>
        <n v="113128"/>
        <n v="113071"/>
        <n v="119851"/>
        <n v="113131"/>
        <n v="122344"/>
        <n v="104905"/>
        <n v="115833"/>
        <n v="107583"/>
        <n v="119286"/>
        <n v="119261"/>
        <n v="115926"/>
        <n v="115724"/>
        <n v="117046"/>
        <n v="116265"/>
        <n v="115577"/>
        <n v="115917"/>
        <n v="115866"/>
        <n v="115622"/>
        <n v="115722"/>
        <n v="115560"/>
        <n v="115946"/>
        <n v="115847"/>
        <n v="115688"/>
        <n v="115817"/>
        <n v="115911"/>
        <n v="115876"/>
        <n v="115698"/>
        <n v="115857"/>
        <n v="115646"/>
        <n v="115834"/>
        <n v="115610"/>
        <n v="115656"/>
        <n v="116150"/>
        <n v="115916"/>
        <n v="116347"/>
        <n v="115806"/>
        <n v="117850"/>
        <n v="117396"/>
        <n v="115841"/>
        <n v="115933"/>
        <n v="115643"/>
        <n v="115581"/>
        <n v="119666"/>
        <n v="115788"/>
        <n v="115980"/>
        <n v="115616"/>
        <n v="115645"/>
        <n v="116470"/>
        <n v="115612"/>
        <n v="104664"/>
        <n v="105890"/>
        <n v="105542"/>
        <n v="105886"/>
        <n v="105535"/>
        <n v="105555"/>
        <n v="105567"/>
        <n v="105693"/>
        <n v="105888"/>
        <n v="105568"/>
        <n v="111954"/>
        <n v="119809"/>
        <n v="119598"/>
        <n v="121784"/>
        <n v="121169"/>
        <n v="112962"/>
        <n v="122386"/>
        <n v="129001"/>
        <n v="129090"/>
        <n v="127454"/>
        <n v="128826"/>
        <n v="129948"/>
        <n v="129490"/>
        <n v="135127"/>
        <n v="129606"/>
        <n v="107540"/>
        <n v="133818"/>
        <n v="132263"/>
        <n v="108663"/>
        <n v="108792"/>
        <n v="121220"/>
        <n v="129132"/>
        <n v="129553"/>
        <n v="129965"/>
        <n v="117148"/>
        <n v="120436"/>
        <n v="121542"/>
        <n v="121611"/>
        <n v="121610"/>
        <n v="122469"/>
        <n v="111699"/>
        <n v="115939"/>
        <n v="108699"/>
        <n v="122587"/>
        <n v="115835"/>
        <n v="123423"/>
        <n v="117527"/>
        <n v="136697"/>
        <n v="108585"/>
        <n v="136877"/>
        <n v="129112"/>
        <n v="129846"/>
        <n v="108119"/>
        <n v="108234"/>
        <n v="108789"/>
        <n v="136213"/>
        <n v="108206"/>
        <n v="115595"/>
        <n v="126343"/>
        <n v="129617"/>
        <n v="104931"/>
        <n v="126956"/>
        <n v="122312"/>
        <n v="103392"/>
        <n v="103720"/>
        <n v="104449"/>
        <n v="104219"/>
        <n v="103415"/>
        <n v="103509"/>
        <n v="103427"/>
        <n v="104004"/>
        <n v="103413"/>
        <n v="103587"/>
        <n v="103375"/>
        <n v="103774"/>
        <n v="103557"/>
        <n v="105258"/>
        <n v="103321"/>
        <n v="103319"/>
        <n v="104938"/>
        <n v="105654"/>
        <n v="105774"/>
        <n v="105533"/>
        <n v="105742"/>
        <n v="119878"/>
        <n v="106167"/>
        <n v="113030"/>
        <n v="113593"/>
        <n v="113124"/>
        <n v="119086"/>
        <n v="115618"/>
        <n v="116487"/>
        <n v="116028"/>
        <n v="116105"/>
        <n v="116081"/>
        <n v="117534"/>
        <n v="116673"/>
        <n v="116247"/>
        <n v="115854"/>
        <n v="115579"/>
        <n v="116285"/>
        <n v="115930"/>
        <n v="115905"/>
        <n v="115932"/>
        <n v="115897"/>
        <n v="115940"/>
        <n v="105565"/>
        <n v="105616"/>
        <n v="115683"/>
        <n v="119601"/>
        <n v="119675"/>
        <n v="121574"/>
        <n v="121349"/>
        <n v="127185"/>
        <n v="124831"/>
        <n v="108473"/>
        <n v="124493"/>
        <n v="124155"/>
        <n v="108428"/>
        <n v="125371"/>
        <n v="129841"/>
        <n v="130016"/>
        <n v="121344"/>
        <n v="108954"/>
        <n v="109466"/>
        <n v="114981"/>
        <n v="129898"/>
        <n v="122348"/>
        <n v="111216"/>
        <n v="110891"/>
        <n v="126436"/>
        <n v="129874"/>
        <n v="128960"/>
        <n v="129916"/>
        <n v="129400"/>
        <n v="129200"/>
        <n v="105531"/>
        <n v="115978"/>
        <n v="115665"/>
        <n v="115991"/>
        <n v="127127"/>
        <n v="124883"/>
        <n v="124984"/>
        <n v="129680"/>
        <n v="108048"/>
        <n v="119828"/>
        <n v="122390"/>
        <n v="103195"/>
        <n v="105188"/>
        <n v="104873"/>
        <n v="115705"/>
        <n v="104350"/>
        <n v="127299"/>
        <n v="129354"/>
        <n v="130057"/>
        <n v="129405"/>
        <n v="129731"/>
        <n v="129993"/>
        <n v="129143"/>
        <n v="103454"/>
        <n v="103633"/>
        <n v="104769"/>
        <n v="105076"/>
        <n v="106021"/>
        <n v="105736"/>
        <n v="105687"/>
        <n v="119868"/>
        <n v="119903"/>
        <n v="119867"/>
        <n v="118302"/>
        <n v="115921"/>
        <n v="115586"/>
        <n v="106020"/>
        <n v="126953"/>
        <n v="129325"/>
        <n v="107885"/>
        <n v="124488"/>
        <n v="121863"/>
        <n v="109722"/>
        <n v="109022"/>
        <n v="108758"/>
        <n v="122578"/>
        <n v="127115"/>
        <n v="129906"/>
        <n v="108511"/>
        <n v="105803"/>
        <n v="115869"/>
        <n v="116428"/>
        <n v="119223"/>
        <n v="115732"/>
        <n v="115945"/>
        <n v="118840"/>
        <n v="119148"/>
        <n v="116371"/>
        <n v="115783"/>
        <n v="127135"/>
        <n v="130084"/>
        <n v="129817"/>
        <n v="127065"/>
        <n v="129318"/>
        <n v="119692"/>
        <n v="104269"/>
        <n v="104809"/>
        <n v="105518"/>
        <n v="121358"/>
        <n v="127136"/>
        <n v="129003"/>
        <n v="128975"/>
        <n v="129459"/>
        <n v="129869"/>
        <n v="129926"/>
        <n v="121266"/>
        <n v="107754"/>
        <n v="105628"/>
        <n v="115676"/>
        <n v="129077"/>
        <n v="115714"/>
        <n v="115790"/>
        <n v="127128"/>
        <n v="129891"/>
        <n v="127129"/>
        <n v="104235"/>
        <n v="119792"/>
        <n v="129987"/>
        <n v="104810"/>
        <n v="103847"/>
        <n v="104089"/>
        <n v="104962"/>
        <n v="106611"/>
        <n v="105689"/>
        <n v="105524"/>
        <n v="107464"/>
        <n v="107563"/>
        <n v="113382"/>
        <n v="109591"/>
        <n v="115881"/>
        <n v="115605"/>
        <n v="115686"/>
        <n v="116445"/>
        <n v="115624"/>
        <n v="115919"/>
        <n v="117324"/>
        <n v="119805"/>
        <n v="116086"/>
        <n v="119611"/>
        <n v="121822"/>
        <n v="121902"/>
        <n v="126951"/>
        <n v="129007"/>
        <n v="129803"/>
        <n v="130039"/>
        <n v="124759"/>
        <n v="107524"/>
        <n v="107417"/>
        <n v="129017"/>
        <n v="129023"/>
        <n v="121823"/>
        <n v="129765"/>
        <n v="120155"/>
        <n v="122490"/>
        <n v="130052"/>
        <n v="129410"/>
        <n v="122286"/>
        <n v="127324"/>
        <n v="110744"/>
        <n v="108983"/>
        <n v="115989"/>
        <n v="103528"/>
        <n v="103529"/>
        <n v="104349"/>
        <n v="106642"/>
        <n v="105532"/>
        <n v="105623"/>
        <n v="106093"/>
        <n v="107514"/>
        <n v="107697"/>
        <n v="108159"/>
        <n v="109640"/>
        <n v="114019"/>
        <n v="106955"/>
        <n v="113328"/>
        <n v="119873"/>
        <n v="115800"/>
        <n v="115920"/>
        <n v="105058"/>
        <n v="105726"/>
        <n v="105725"/>
        <n v="108109"/>
        <n v="113177"/>
        <n v="119875"/>
        <n v="107894"/>
        <n v="124405"/>
        <n v="107874"/>
        <n v="121420"/>
        <n v="122180"/>
        <n v="122027"/>
        <n v="119960"/>
        <n v="111308"/>
        <n v="108615"/>
        <n v="109653"/>
        <n v="108688"/>
        <n v="109905"/>
        <n v="122377"/>
        <n v="110551"/>
        <n v="111022"/>
        <n v="130075"/>
        <n v="114698"/>
        <n v="109522"/>
        <n v="107596"/>
        <n v="118785"/>
        <n v="116017"/>
        <n v="115823"/>
        <n v="115878"/>
        <n v="116038"/>
        <n v="129002"/>
        <n v="128985"/>
        <n v="120906"/>
        <n v="121434"/>
        <n v="127130"/>
        <n v="103545"/>
        <n v="103850"/>
        <n v="103544"/>
        <n v="103431"/>
        <n v="103432"/>
        <n v="106968"/>
        <n v="108076"/>
        <n v="117373"/>
        <n v="116348"/>
        <n v="115970"/>
        <n v="115654"/>
        <n v="103845"/>
        <n v="115641"/>
        <n v="127137"/>
        <n v="130106"/>
        <n v="127131"/>
        <n v="103655"/>
        <n v="121367"/>
        <n v="127134"/>
        <n v="103278"/>
        <n v="103279"/>
        <n v="106101"/>
        <n v="105000"/>
        <n v="119636"/>
        <n v="119849"/>
        <n v="115549"/>
        <n v="116063"/>
        <n v="115607"/>
        <n v="115793"/>
        <n v="117293"/>
        <n v="115906"/>
        <n v="129052"/>
        <n v="128998"/>
        <n v="129084"/>
        <n v="129020"/>
        <n v="129076"/>
        <n v="129221"/>
        <n v="129092"/>
        <n v="129006"/>
        <n v="129332"/>
        <n v="129321"/>
        <n v="129760"/>
        <n v="129271"/>
        <n v="130051"/>
        <n v="129888"/>
        <n v="130068"/>
        <n v="130078"/>
        <n v="122543"/>
        <n v="130119"/>
        <n v="128963"/>
        <n v="129946"/>
        <n v="129173"/>
        <n v="129315"/>
        <n v="129880"/>
        <n v="119659"/>
        <n v="126867"/>
        <n v="127132"/>
        <n v="104867"/>
        <n v="103050"/>
        <n v="103107"/>
        <n v="104961"/>
        <n v="104965"/>
        <n v="113257"/>
        <n v="115649"/>
        <n v="121359"/>
        <n v="126955"/>
        <n v="129511"/>
        <n v="130044"/>
        <n v="106413"/>
        <n v="105065"/>
        <n v="119722"/>
        <n v="115918"/>
        <n v="103662"/>
        <n v="104852"/>
        <n v="103663"/>
        <n v="105343"/>
        <n v="104917"/>
        <n v="105429"/>
        <n v="112660"/>
        <n v="124126"/>
        <n v="124024"/>
        <n v="115599"/>
        <n v="115697"/>
        <n v="127139"/>
        <n v="129950"/>
        <n v="123466"/>
        <n v="124562"/>
        <n v="108173"/>
        <n v="129970"/>
        <n v="119412"/>
        <n v="127952"/>
        <n v="109913"/>
        <n v="103867"/>
        <n v="126651"/>
        <n v="121884"/>
        <n v="121915"/>
        <n v="139648"/>
        <n v="123346"/>
        <n v="104958"/>
        <n v="127931"/>
        <n v="127318"/>
        <n v="127138"/>
        <n v="121404"/>
        <n v="120032"/>
        <n v="115838"/>
        <n v="127298"/>
        <n v="130096"/>
        <n v="103291"/>
        <n v="104730"/>
        <n v="105765"/>
        <n v="105506"/>
        <n v="116235"/>
        <n v="107124"/>
        <n v="102839"/>
        <n v="109953"/>
        <n v="103258"/>
        <n v="101622"/>
        <n v="103257"/>
        <n v="109641"/>
        <n v="108513"/>
        <n v="120197"/>
        <n v="106343"/>
        <n v="120025"/>
        <n v="114367"/>
        <n v="123312"/>
        <n v="123634"/>
        <n v="125996"/>
        <n v="122632"/>
        <n v="127682"/>
        <n v="127309"/>
        <n v="127221"/>
        <n v="130632"/>
        <n v="130181"/>
        <n v="130277"/>
        <n v="127312"/>
        <n v="131382"/>
        <n v="130599"/>
        <n v="141523"/>
        <n v="130718"/>
        <n v="143526"/>
      </sharedItems>
    </cacheField>
    <cacheField name="Name of project" numFmtId="0">
      <sharedItems containsBlank="1" count="601" longText="1">
        <m/>
        <s v="CONSTRUIRE SUPREMIA INOVATION CENTER"/>
        <s v="iCLOUDSOLUTIONS"/>
        <s v="Imbunatatirea infrastructurii in banda larga si a accesului la internet in judetul Alba"/>
        <s v="Noi nano-arhitecturi de inspiratie biologica de tip celular - pentru circuite integrate"/>
        <s v="Realizarea infrastructurii de broadband Ă®n zonele albe NGA din judeČ›ul Arad"/>
        <s v="Cuantificarea eficienta a riscului cardiovascular la pacientii hipertensivi din populatia activa cu implementarea de parametri ecocardiografici, biologici si genetici si crearea unui nou software medical de estimare a riscului cardiovascular"/>
        <s v="CRESTEREA COMPETITIVITATII SC PRODINF SOFTWARE SRL PRIN DEZVOLTAREA UNEI SOLUTII TIC"/>
        <s v="TRAVEL 365"/>
        <s v="CRESTEREA COMPETITIVITATII SOCIETATII ENJOY SMART SOLUTIONS SRL PRIN DEZVOLTAREA UNEI PLATFORME INFORMATICE INOVATIVE IN DOMENIUL SANATATII"/>
        <s v="DEZVOLTAREA UNEI PLATFORME E-COMMERCE INOVATIVE IN CADRUL BUSINESS SENSE PARTNERS S.R.L."/>
        <s v="Dezvoltarea infrastructurii de comunicatii in banda larga de mare viteza in judetul Arges"/>
        <s v="Dezvoltarea componentelor si sistemelor complexe ale subansamblelor de tip SKID in vederea cresterii competitivitatii societatii UZUC SA"/>
        <s v="Laborator pentru Electrochimie şi Ingineria Suprafeţei bazată pe tehnici cu plasmă de electroliză"/>
        <s v="ALFRED – Etapa 1, infrastructură de cercetare suport: ATHENA (instalaţie de tip piscină pentru experimente şi teste termohidraulice) şi ChemLab (laborator pentru chimia plumbului)."/>
        <s v="Infecţia de origine odontogenă la pacientul cu diabet zaharat tip II, o abordare terapeutică eficientă"/>
        <s v="Cercetarea si realizarea unui colorant lichid pentru implanturile dentare din zirconiu la CHROMA DENTARE S.R.L."/>
        <s v="Standardizarea diagnosticului și tratamentului hepatopatiilor cronice în stadiu avansat ținând cont de influența stresului oxidativ în evoluția, prognosticul și răspunsul la tratamentul etiopatogenic"/>
        <s v="Realizare software inovativ– E.U. ACCOUNTING HARMONIZATION"/>
        <s v="Cercetarea-dezvoltarea si lansarea in productie a dispozitivului modular DMT"/>
        <s v="INOVARE PRIN INTEGRAREA SOLUȚIILOR TIC PENTRU CREȘTEREA COMPETITIVITĂȚII ECONOMICE A SECTOARELOR TIC, INDUSTRIILOR CREATIVE ȘI TURISMULUI PRIN INTERMEDIUL PLATFORMEI INFORMATICE"/>
        <s v="Dezvoltarea unui centru de cercetare-dezvoltare în oncologie în cadrul societăţii Pelican Impex SRL "/>
        <s v="Realizarea infrastructurii de broadband Ă®n zonele albe NGA din judeČ›ul Bihor"/>
        <s v="Sistem inovativ de stocare a energiei pentru aplicatii hibride si electrice in industria aeronautica si automobilistica"/>
        <s v="Investitii in infrastructura broadband in judetul Bistrita Nasaud"/>
        <s v="Creare infrastructura in banda larga si acces la internet in judetul Botosani"/>
        <s v="YUPP MEDIA – PLATFORMA ELASTICA E-COMMERCE DE PERSONALIZARE PUBLICITARA"/>
        <s v="Cresterea competitivitatii IMM-urilor prin implementarea unei solutii digitale inovative pentru un management performant al proiectelor cu finantare nerambursabila"/>
        <s v="Inteligenta artificiala si realitate virtuala intr-o platforma inovativa de comert electronic"/>
        <s v="METODĂ INOVATOARE DE RECUPERARE MEDICALĂ PRIN TRATAMENT CU PLASMĂ BOGATĂ ÎN TROMBOCITE ŞI AEROCRIOTERAPIE"/>
        <s v="LoRaNET – platforma Internet of Things (IoT)"/>
        <s v="SPRIJIN PENTRU CREŞTEREA VALORII ADĂUGATE GENERATE DE SECTORUL TIC ŞI A INOVĂRII IN CADRUL RAP SYSTEMS SRL"/>
        <s v="PORTAL GIS 3D"/>
        <s v="DEZVOLTAREA UNEI PLATFORME SOFTWARE DE MANAGEMENT SI CONTROL AL PRODUCTIEI (POST-CALCUL) IN DOMENIUL ALIMENTAR"/>
        <s v="FILED BOOK AGRO APPLICATION-FBAA"/>
        <s v="DEZVOLTAREA UNEI PLAFORME E-LEARNING CU SUPORT DE ANALIZA COMPORTAMENTALA A INTERACTIUNII UTILIZATOR-LMS"/>
        <s v="Dezvoltarea centrului de cercetare-dezvoltare-inovare în ştiinţe medicale POLIMED DACIA BRAŞOV POLI-CDI"/>
        <s v="Centrul de cercetare pentru achiziţia şi procesarea datelor 3D spaţiale pentru modele complexe 3D-Spaţial"/>
        <s v="Echipament criptografic cu management online"/>
        <s v="Platforma inovativa de procesare si difuzare a continutului multimedia si de integrare a solutiilor Internet of Things"/>
        <s v="Creșterea competitivității Electroprecizia Electrical Motors prin dezvoltarea în parteneriat cu Universitatea Transilvania - Brașov a unei noi familii de motoare electrice, cu eficiență energetică de clasă superpremium (IE4)"/>
        <s v="Cresterea competitivitatii economice a TEADE SRL prin realizarea unei platforme informatice inovative pentru servicii in industria vinului - EnoTour"/>
        <s v="iConvert – Dezvoltarea unei suite de produse pentru marketing destinate site-urilor eCommerce folosind tehnologii de inteligenta artificiala"/>
        <s v="Transfer de cunostinte in domeniul biologiei redox pentru dezvoltarea de instrumente moleculare avansate in boli neurodegenerative - semnatura factorului de transcriptie Nrf2 pentru diagnostic si terapie"/>
        <s v="Senzori pentru detectare a deformarii, temperaturii si agentilor chimici folosing aceeasi fibra optica-FOSLAB"/>
        <s v="CREAREA UNUI NUCLEU DE COMPETENŢĂ DE ÎNALT NIVEL ÎN DOMENIUL CREŞTERII EFICIENŢEI DE CONVERSIE A ENERGIILOR REGENERABILE ŞI A AUTONOMIEI ENERGETICE PRIN UTILIZAREA COMBINATĂ A RESURSELOR"/>
        <s v="Producţia de BIOcombustibili prin metode iNOVatoare de PIROliză /gazeificare şi TEHnologii avansate - Un Program Dedicat Recrutării și Formării Tinerilor Cercetători Români în Domeniul Energiei şi Produselor din Biomasă"/>
        <s v="Sistem de predictie bazat pe integrare multi-omics pentru prioritizarea interventiilor gerontologice "/>
        <s v="Tehnici neconventionale cu Ultrasunete/Microunde utilizate pentru activarea proceselor chimice si nonchimice"/>
        <s v="Eco-Nano-Tehnologii pentru dezvoltarea unui modul cu dublă funcționalitate pe bază de nanofire / Eco-Nano-Technologies to Develop a Module Based on Nanowires with Double Functionality, EcoNanoWires"/>
        <s v="Sistem inteligent pentru realizarea ofertelor pe piaţa angro de energie electrică (SMARTRADE)"/>
        <s v="VALORIFICAREA SUSTENABILĂ A DEȘEURILOR DE PLANTE MEDICINALE SI AROMATICE ÎN VEDEREA OBȚINERII DE PRODUSE CU VALOARE ADAUGATĂ"/>
        <s v="Consolidarea capacităților de CD&amp;I privind infrastructurile critice spațiale în cadrul Agenției Spațiale Române SCIPRO (Space Critical Infrastructure Protection at Rosa) "/>
        <s v="Terapii tintite pentru boala valvei aortice in diabet"/>
        <s v="Imbunatatirea competitivitatii institutionale in domeniul diabetului de tip 1 prin dezvoltarea unui concept inovator de imunoterapie cu celule stromale mezenchimale"/>
        <s v="Dezvoltarea de tehnologii de patch-clamp automatizat pentru testarea riscului pro-aritmogen al medicamentelor"/>
        <s v="Dezvoltare unei metodolologii de terapie prin teatru cu efect la nivel neruochimic și neurocognitiv-MET"/>
        <s v="Terapia pacientilor cu diabet zaharat cu celule autologe obtinute prin transdiferentierea celulelor hepatice Dia-Cure"/>
        <s v="Stabilirea Profilului Molecular al Neoplasmelor Mieloproliferative și al Leucemiei Acute Mieloide pentru Designul unor Strategii de Diagnostic Precoce, Prognostic și Tratament"/>
        <s v="BIOSENZOR INOVATIV PE BAZĂ DE GRAFENĂ ȊN VEDEREA TESTĂRII_x000a_POTENȚIALULUI OSTEOGENIC; ȊNTELEGEREA AVANSATĂ A PERFORMANȚELOR_x000a_CELULELOR STEM PENTRU MEDICINĂ REGENERATIVĂ"/>
        <s v="Sisteme avansate de separare pentru valorificarea bioresurselor"/>
        <s v="Creșterea competitivității economice a SC SECURIFAI SRL prin realizarea sistemului software inovativ SecurifAI folosind tehnologii de inteligenta artificiala cu aplicare in domeniul securitatii"/>
        <s v="STIMULAREA CERCETARII SI INOVARII IN CADRUL SC DIGITAL CRAFT SRL PRIN IMPLEMENTAREA UNUI PROCES DE LUCRU DIGITAL DE CREATIE SI FABRICATIE A BIJUTERIILOR PERSONALIZATE "/>
        <s v="PlatfoRmă Inovativă pentru Aplicaţii M2M versatile - PRIAMM"/>
        <s v="HUB TEHNOLOGIC INOVATIV BAZAT PE MODELE SEMANTICE ȘI CALCULE DE ÎNALTĂ PERFORMANȚĂ - HUB-TECH"/>
        <s v="Centru de Comunicatii cu clientii de tip Cloud Computing"/>
        <s v="Corelarea datelor audio, video si text prin produsul informatic inovativ AllNews"/>
        <s v="Tehnologie inovativă GREEN şi sistem integrat pentru centru de date destinat Internetului Viitorului - TEGREC"/>
        <s v="SIstem inteligent multiparametru pentru MONitorizarea complexa si integrata a structurilor pentru evaluarea si reducerea riscului la dezastru - SIMON"/>
        <s v="PLATFORMĂ STABILIZATĂ, CU SARCINI REGLABILE, PENTRU APARATURA OPTICĂ UTILIZATĂ ÎN ACTIVITĂȚI DE SUPRAVEGHERE NAVALĂ ȘI TERESTRĂ - IMOTION  "/>
        <s v="DISPOZITIV PURTABIL INTELIGENT PENTRU ASISTAREA PERSOANELOR VARSTNICE IN LUPTA CU SINGURATATEA, MENTINEREA SANATATII FIZICE SI STIMULAREA CREATIVITATII - SENTIR "/>
        <s v="Interpretarea Automata a Imaginilor si Secventelor Video utilizand Procesarea Limbajului Natural"/>
        <s v="Implementarea expertizei de cercetare biomedicală prin transfer de cunoștințe către mediul privat pentru validarea de produse și servicii în domeniile biotehnologii medicale și sănătate - INTELBIOMED"/>
        <s v="Ecosistem de cercetare, inovare și dezvoltare de produse și servicii TIC pentru o societate conectată la Internet of Things (NETIO)"/>
        <s v="Promovarea, Identificarea si Realizarea de Parteneriate pentru Transfer de Cunostinte in Domeniul Ecologiei Industriale"/>
        <s v="Tehnologii curate de procesare și/sau valorificare materiale cu potențial combustibil"/>
        <s v="Valorificarea expertizei in cercetarea agro-alimentara prin transfer de cunostinte catre mediul economic in vederea obtinerii de produse alimentare sigure si optimizate nutritional"/>
        <s v="Procese si sisteme operationale pentru tratarea si valorificarea materiala si energetica a deseurilor"/>
        <s v="TRANSFER RAPID DE CUNOȘTINȚE ȘI SPRIJIN TEHNICO-ȘTIINȚIFIC ÎN REALIZAREA DE PRODUSE ȘI TEHNOLOGII COMPETITIVE ÎN ÎNTREPRINDERI SPECIFICE DOMENIULUI BIOECONOMIE ȘI PRODUCERII DE BIORESURSE"/>
        <s v="Procedee secvențiale de închidere a  fluxurilor laterale din bioeconomie şi (bio)produse inovative rezultate din acestea - SECVENT"/>
        <s v="PARTENERIATE PENTRU TRANSFER DE CUNOȘTINȚE ÎN VEDEREA CREȘTERII COMPETITIVITĂȚII ÎNTREPRINDERILOR DIN DOMENIUL &quot;INDUSTRIA AUTO ȘI COMPONENTE&quot; ȘI CREȘTERII SIGURANȚEI CIRCULAȚIEI - KTAutoComp"/>
        <s v="Centru de dispecerizare și management pentru optimizarea  serviciilor integrate de îngrijiri la domiciliu - CDMS "/>
        <s v="Sistem modular integrat si tehnologie pentru ecranare electromagnetica a incintelor in gama 100kHz-18GHz  SITEM  "/>
        <s v="Dezvoltarea de soluţii  inovative pentru produse şi tehnologii noi, cerute de piaţă, prin valorificarea expertizei in domeniul materialelor avansate şi transferul de cunoştinţe către mediul privat"/>
        <s v="ECO-NANOTEHNOLOGII DE DEPOLUAREA APELOR ȘI VALORIFICAREA DEȘEURILOR"/>
        <s v="Tehnologii inovatoare pentru asigurarea calitatii materialelor in sanatate, energie si mediu  – Centrul pentru Soluții INOVAtoare de Fabricație a Biomaterialelor Inteligente si Suprafețelor BIOMEDicale (INOVABIOMED)"/>
        <s v="Construirea unei infrastructuri performante de cercetare-dezvoltare-inovare in domeniul sistemelor de intelligence pentru securitate"/>
        <s v="CENTRU DE CERCETARE SISTEME MECATRONICE INTELIGENTE DE SECURIZARE OBIECTIVE SI INTERVENTIE Acronim:CERMISO"/>
        <s v="Dispozitiv pentru accelerarea recuperarii kinetoterapeutice"/>
        <s v="Cercetarea, dezvoltarea si punerea in aplicare a unui serviciu semnificativ imbunatatit de testare a infertilitatii masculine - INFERTIMA"/>
        <s v="Platforma inteligenta de analiza a datelor de mari dimensiuni si de distribuție a mesajelor in puncte de interes"/>
        <s v="Procese inovative pentru aplicatii TIC in domeniul financiar - INOVATIC"/>
        <s v="Lansarea pe piață a unui sistem inovativ pentru testarea aplicațiilor destinate dispozitivelor dotate cu ecran tactil - MATT"/>
        <s v="Dezvoltarea si productia de sisteme integrate portabile pentru citirea contoarelor"/>
        <s v="”Vizioparalelograful si tehnica Extruziei computerizate de ghidaj -metode inovative de diagnoza si tratament ale edentatiei” "/>
        <s v="Obținerea de  produse alimentare sigure sub aspectul satisfacerii exigențelor metabolice și a potențialului bioeconomic "/>
        <s v="Linie pilot de 300mm pentru dispozitive Smart Power şi Power Discre5293000tes - R3- Power UP"/>
        <s v="RoRCraft CompAct"/>
        <s v="README – APLICAȚIE INTERACTIVĂ, INOVATIVĂ, DE EVALUARE A LIZIBILITĂȚII TEXTELOR ÎN LIMBA ROMÂNĂ ȘI DE ÎMBUNĂTĂȚIRE A STILULUI DE REDACTARE"/>
        <s v="MARKSENSE - PLATFORMĂ INFORMATICĂ DE ANALIZĂ ÎN TIMP REAL A FLUXURILOR DE PERSOANE BAZATĂ PE ALGORITMI DE INTELIGENȚĂ ARTIFICIALĂ ȘI PRELUCRARE INTELIGENTĂ DE INFORMAȚII PENTRU AFACERI ȘI MEDIUL GUVERNAMENTAL"/>
        <s v="S.I.R.O – SOLUTIE INOVATIVA DE RECRUTARE ONLINE"/>
        <s v="Dezvoltare aplicatiei software inovative “Treasure Open Source Software – TOSS”"/>
        <s v="OmniDJ - Platforma de streaming colaborativ cu servicii la cerere"/>
        <s v="CREAREA UNEI PLATFORME CLOUD PENTRU APLICATII SOFTWARE"/>
        <s v="DEZVOLTAREA UNEI PLATFORME PENTRU CREAREA VIZUALA DE SITE-URI BAZATE PE WORDPRESS"/>
        <s v="TempRent – platforma evolutivă de micro-tranzacționare"/>
        <s v="DEZVOLTARE PRIN INOVARE LA SENIOR SOFTWARE AGENCY SRL"/>
        <s v="Studio Scope: Dezvoltare produs inovativ de tip Configure Price and Quoting"/>
        <s v="SOLUȚIE PENTRU INTEGRAREA PE VERTICALĂ A SOLUȚIILOR TIC ÎN ECONOMIA ROMÂNEASCĂ PRIN DEZVOLTAREA PRODUSELOR INFORMATICE DYNAMIC DOX© CLOUD ȘI DYNAMIC DOX© MOBILE"/>
        <s v="SISTEM INFORMATIC INOVATIV DE TIP COMANDA SI CONTROL C2I (Command, Control &amp; Intelligence)"/>
        <s v="SISTEM INTEGRAT DE MANAGEMENT AL SECURITĂŢII INFORMAŢIEI ÎN CADRUL UNEI ORGANIZAŢII"/>
        <s v="SISTEM INFORMATIC INTEGRAT, INOVATIV SI SECURIZAT DE EXAMINARE AUXOLOGICA, URMARIRE A PACIENTULUI SI GENERARE A DIAGRAMELOR DE CRESTERE PENTRU POPULATIA DIN ROMANIA"/>
        <s v="LIVEHR – PLATFORMA DE GESTIONARE A RESURSELOR UMANE"/>
        <s v="„INTEGRAREA PE VERTICALA A IP3D PRIN DEZVOLTAREA UNEI SOLUTII INFORMATICE – CABINA VIRTUALA - PRIN ACTIVITATI DE CDI „"/>
        <s v="„CRESTEREA COMPETITIVITATII SC YALOS SOFTWARE LABS SRL PRIN DEZVOLTAREA UNEI SOLUTII INFORMATICE INOVATOARE”"/>
        <s v="Sistem Informatic Inovativ Factura Inteligenta"/>
        <s v="Sistem informatic integrat pentru colectarea si procesarea de date anonime in interiorul spatiilor comerciale"/>
        <s v="Inovare prin conectare"/>
        <s v="AdSelect – Platforma de Management pentru publicitate stradala"/>
        <s v="HR fara hartie"/>
        <s v="Dezvoltare aplicatie software si componente hardware pentru analizarea, controlul si partajarea fluxurilor de resurse"/>
        <s v="COOPID – SISTEM COOPERATIV DE MANAGEMENT AL IDENTITATII DIGITALE"/>
        <s v="DEZVOLTAREA UNUI SISTEM BUSINESS INTELLIGENCE PENTRU LANTURI FARMACEUTICE"/>
        <s v="DEZVOLTAREA APLICATIEI SMART HUT- SOLUTIE SOFTWARE-HARDWARE CARE INTEGREAZA ECHIPAMENTE PENTRU FACILITAREA MANAGEMENTULUI CLADIRILOR"/>
        <s v="MyTechJob – PLATFORMA INOVATIVA CU LOCURI DE MUNCA"/>
        <s v="SOLUTIE TIC INOVATIVA PENTRU CRESTEREA COMPETITIVITATII ECONOMICE A MARKETIZATOR FRIENDS SRL"/>
        <s v="CRESTEREA COMPETITIVITATII SC BLUE SKY SOFTWARE SRL PRIN DEZVOLTAREA UNEI APLICATII INFORMATICE INOVATIVE"/>
        <s v="QRAM – sistem de optimizare a capitalului uman"/>
        <s v="Dezvoltarea unei solutii inovative de business discovery pentru cresterea competitivitatii si profitabilitatii companiilor"/>
        <s v="SITAC – SISTEM INOVATIV DE TESTARE ADAPTIVĂ COMPUTERIZATĂ"/>
        <s v="SISTEM INOVATIV INTEGRAT TIC PENTRU CONTROLUL SI MONITORIZAREA IN TIMP REAL A CALITATII ENERGIEI ELECTRICE SI A PIERDERILOR PE LINIILE DE TRANSPORT SI DISTRIBUTIE DIN SISTEMUL ENERGETIC NATIONAL"/>
        <s v="Tehnologie inteligentă pentru sănătatea familiei"/>
        <s v="AV Sensors Manager"/>
        <s v="PLATFORMA INOVATIVA BAZATA PE TEHNOLOGII DE REALITATE VIRTUALA SI AUGMENTATĂ PENTRU TRATAREA FOBIILOR"/>
        <s v="CloudBox"/>
        <s v="SERVICII INOVATIVE PENTRU PUBLICAREA, EDITAREA, CONSULTAREA ŞI GESTIUNEA ONLINE A MANUALELOR ŞCOLARE"/>
        <s v="ANSAMBLU DE INDICI IMOBILIARI STRUCTURAŢI PENTRU PIAŢA ROMÂNEASCĂ ACRONIM: RMI"/>
        <s v="ZIDOX – PLATFORMĂ INOVATIVĂ DE GESTIONARE A RESURSELOR UMANE"/>
        <s v="CREŞTEREA COMPETITIVITĂŢII COMPANIILOR ROMÂNEŞTI PRIN DEZVOLTAREA DE CĂTRE OMEGA TRUST A UNEI NOI PLATFORME INOVATIVE DE AUTO-TESTARE SPECIALIZATĂ ÎN DOMENIUL SECURITĂŢII CIBERNETICE"/>
        <s v="TEHNOLOGIE DE SINTEZA PENTRU RASINI POLIESTERICE PRIN VALORIFICAREA DE DESEURI UTILIZAND UN REACTOR CU STRAT CERAMIC EXTERIOR INCALZIT NECONVENTIONAL-RASCERT"/>
        <s v="CERCETAREA ŞI DEZVOLTAREA UNEI INSTALAŢII MOBILE DE OBŢINERE A ENERGIEI REGENERABILE EOLIENE"/>
        <s v="NOI TEHNOLOGII ŞI PRODUSE PENTRU SĂNĂTATE"/>
        <s v="Tehnologie inovativă de stocare a energiei in sistem CAES  prin utilizarea de compresoare și expandere cu șurub "/>
        <s v="Metode inovative de valorificare a resurselor naturale si de imbunatatire a  eficientei nutritionale a fito-produselor-contributii la cresterea competitivitatii micilor intreprinderi"/>
        <s v="MOtor Rachetă cu Ajutaj Liber și Impuls Specific Superior pentru lansatorul orbital românesc NERVA (MORALISS-NERVA)"/>
        <s v="TRANSFER DE CUNOŞTINŢE CĂTRE MEDIUL PRIVAT ÎN DOMENIUL ENERGIE AVÂND LA BAZĂ EXPERIENŢA ŞTIINŢIFICĂ A ICPE- CA"/>
        <s v="Tehnologii eco-inovative de valorificare a deseurilor de biomasa"/>
        <s v="Echipament performant pentru acționarea vanelor din rețeaua de distribuție și transport a gazelor combustibile"/>
        <s v="DEZVOLTAREA CAPITALULUI INTELECTUAL PRIN TRANSFER DE CUNOȘTINȚE ÎN DOMENIUL MATERIALELOR AVANSATE  - IMPACT ASUPRA CREȘTERII PRODUCTIVITĂȚII MUNCII ȘI VOLUMULUI PRODUCȚIEI ÎN ÎNTREPRINDERI"/>
        <s v="Parteneriat pentru transferul de cunostibte si dezvoltarea riscurilor ocupationale care pot conduce la dezastre (PROC)"/>
        <s v="Elaborarea de tehnologii eficiente energetic în aplicaţiile de nişă ale fabricaţiei subansamblelor mecanohidraulice la cerere şi mentenanţei echipamentelor hidraulice mobile - MENTEH"/>
        <s v="Parteneriatele pentru competitivitate în vederea transferului de cunoştinţe prin dezvoltarea unor modele computaţionale inovative pentru creşterea economică şi sustenabilitatea sectorului de afaceri din România ASECOMP"/>
        <s v="Programmable Systems for Intelligence in Automobiles - Radar Interference Mitigation (Sisteme Programabile pentru Automobile Inteligente - Suprimarea Interferentelor Radar)"/>
        <s v="Prima Linie Pilot Europeana pentru Carbura de Siliciu (SiC) de 200 mm dedicatÄ electronicii dispozitivelor de putere - REACTION"/>
        <s v="Cercetarea sistemelor si arhitecturilor electronice pentru automatizarea integrala a condusului autovehiculelor rutiere"/>
        <s v="Dezvoltarea integrată 4.0 - iDev4.0"/>
        <s v="Sistem automat pentru analiza semantica si gradarea lemnului in imagini folosind metode eficiente de vedere computationala si retele neurale convolutionale adanci  - Neural Grader"/>
        <s v="SEER - Sistem Electronic de Evaluare si Raspuns a scenariilor de afaceri prin analiza predictiva a datelor cu ajutorul inteligentei artificiale"/>
        <s v="Proiect Suport SECREDAS"/>
        <s v="Metrologie avansata pentru industria digitalizata 4.0 de componente si sisteme electronice - MADEin4_x000a_"/>
        <s v="Dezvoltarea condusului autonom al vehiculelor terestre si aeriene in Europa utilizand tehnologia FDSOI cu nod electronic de 12nm- OCEAN12"/>
        <s v="Platforma inovatoare de gestionare prin inteligenta artificiala a proceselor  de lucru in fabrici si depozite"/>
        <s v="Linie pilot pentru circuite integrate semiconductoare cu noduri electronice de 3 nm- PIN3S"/>
        <s v="Trecerea la dezvoltarea bazata pe CDI a companiei OMEGA TRUST SRL prin realizarea unei aplicatii TIC inovative in scopul asigurarii protectiei impotriva amenintarilor cibernetice de la nivelul infrastructurilor industriale critice"/>
        <s v="Centru Suport pentru IEM proiecte de cercetare â€“ inovare competitive in Orizont 2020"/>
        <s v="Dezvoltarea infrastructurii de cercetare pentru caracterizarea etanşarilor cu labirint rotativ - INFRASEAL"/>
        <s v="Development of Research infrastructure for EMerging Advanced composite materials dedicated to innovative STator ogv technologies for aircrafts Engine noise Reduction - REMASTER"/>
        <s v="Dezvoltarea Centrului de Suport pentru initierea si implementarea Proiectelor de Cercetare-Dezvoltare Europene si Internaționale in cadrul INCD GeoEcoMar"/>
        <s v="Centrul Suport POLITEHNICA Orizont ctivități și cheltuieli   Export XLSX Componentă 12020 - UPB4H"/>
        <s v="Platforme robotice polimorfice autonome pentru sistemul de servicii din Smart City (ProSSSy)"/>
        <s v="IMOPEDIA – Sisteme inovative de Inteligență Artificială în domeniul portalurilor imobiliare"/>
        <s v="TELE-CONTACT"/>
        <s v="MEDYSPORTLINE - Sistem inovativ de inteligență artificială pentru prognoza, prevenția și tratarea herniilor de disc și a scoliozelor"/>
        <s v="Cercetarea-dezvoltarea unei aeronave de tip drona cu sistem de propulsie inovativ"/>
        <s v="Centrul de excelență pentru securitatea cibernetica și reziliența infrastructurilor critice (SafePIC)"/>
        <s v="Sisteme mecatronice digitale de generare a presiunii de 1000 bar, utilizând amplificatoare hidraulice de presiune (SMGP)"/>
        <s v="Sistem Inovativ de Protecție Anticorozivă Activă a Metalelor Alimentat de la Surse Regenerabile de Energie - SIPAMASRE"/>
        <s v="Sistem Inovativ Inteligent de Creștere a Eficienței Energetice în cadrul Instalațiilor de Foraj - SICEEIF"/>
        <s v="Cercetarea dezvoltarea si lansarea in productie a unui sistem de generare a undelor de soc pentru tunurile sonice antigrindina"/>
        <s v="Dezvoltarea generației următoare de sisteme optice de termoviziune, ca răspuns la tendințele de evoluție în domeniul sistemelor pentru supravegherea frontierelor - SOLWIR"/>
        <s v="Sistem de management inteligent pentru cresterea eficientei sistemelor de stocare a energiei pe baza de baterii Pb-acid si Li-Ion - STOCMAN"/>
        <s v="Cercetarea, dezvoltarea si lansarea in productie a Sistemului de Propulsie Integrat (SPI) pentru vehicule electrice"/>
        <s v="Sistem integrat inovativ pentru managementul riscurilor si al duratei de viata a echipamentelor din statiile electrice de inalta tensiune"/>
        <s v="PRODUSE ALIMENTARE SANOGENE  CU IMPACT BIOECONOMIC SUSTENABIL"/>
        <s v="Serviciu electronic pentru pastrarea si garantarea pe termen lung a semnaturilor electronice (LTPS)"/>
        <s v="COMPOZIȚII DIN POLIETILENĂ RETICULATĂ CU REZISTENȚĂ MECANICĂ ȘI FLEXIBILITATE RIDICATE PENTRU TUBURI FOLOSITE LA ÎNCĂLZIREA RADIANTĂ"/>
        <s v="Tehnologie pentru circuite integrate cu nod electronic de 2 nm - IT2"/>
        <s v="Dezvoltarea unui serviciu inovativ de diagnosticare si tratare a halenei - HAL-STOP"/>
        <s v="Realizarea unui lant European de productie pentru RFSOI permitand dezvoltarea de noi domenii ca RF de senzoristica, comunicare si 5G - BEYOND5"/>
        <s v="Code of Talent Inteligent - inovare in microlearning prin utilizarea inteligentei artificiale"/>
        <s v="Sistem inteligent de monitorizare si detectie a urgentelor cardiovasculare majore"/>
        <s v="Centru Suport pentru proiecte CDI internationale in domeniul Mecatronica si Cyber-MixMecatronica"/>
        <s v="Crearea Centrului Managerial &quot;IBA SUPORT&quot;"/>
        <s v="METODA TERAPEUTICA PERSONALIZATA IN MEDICINA REGENERATIVA"/>
        <s v="Dezvoltarea și consolidarea Nodului național METROFOOD-RI (acronim METROFOOD-RO)"/>
        <s v="Servicii tematice integrate în domeniul observării Pământului - o platformă națională pentru inovare"/>
        <s v="CERCETAREA SI DEZVOLTAREA UNUI SISTEM INOVATIV DE MONITORIZARE, IN TIMP REAL, A CONSUMURILOR ENERGETICE INDUSTRIALE PE PLATFORMA CLOUD PRIVATA"/>
        <s v="Realizarea infrastructurii de broadband in zonele albe NGA din judetul Buzau"/>
        <s v="Solutie de management al identitatii si autentificare avansata folosind tehnologii convergente si asigurand nivele superioare de securitate pentru accesul la aplicatii si platforme critice: Legitim-ID"/>
        <s v="PLATFORMĂ MOBILĂ DE OBSERVARE ȘI SUPRAVEGHERE PENTRU INTERVENȚII ÎN SITUAȚII DE URGENȚĂ SMARTISU  "/>
        <s v="Realizarea infrastructurii de broadband Ă®n zonele albe NGA din judeČ›ele Calarasi si Ialomita"/>
        <s v="CERCETAREA - DEZVOLTAREA UNEI TURBINE CU AX VERTICAL INOVATIVE"/>
        <s v="Laborator de cercetare privind terapia personalizată în oncologie"/>
        <s v="Cluster inovativ pentru tehnologii avansate pilot în energii alternative – CITAT-E"/>
        <s v="Agrotransilvania cluster - cluster inovativ specializat în domeniul bioeconomiei"/>
        <s v="Cluster Mobilier Transilvan – cluster inovativ de interes european"/>
        <s v="DEZVOLTAREA INOVATIVĂ A UNOR SISTEME ROBOTICE PENTRU REABILITARE ŞI ASISTARE ÎN ÎMBĂTRÂNIREA SĂNĂTOASĂ "/>
        <s v="Materiale active unicomponente pentru celule solare organice bazate pe compuşi pi-conjugati autoasamblaţi (SMOSCS)"/>
        <s v="Sisteme inteligente privind siguranța populației prin controlul şi reducerea expunerii la radon corelate cu optimizarea eficienţei energetice a locuinţelor din aglomerări urbane importante din România "/>
        <s v="IMAGING-BASED, NON-INVASIVE DIAGNOSIS OF PERSISTENT ATRIAL FIBRILLATION"/>
        <s v="Imobilizarea la scară nano a enzimelor și procese microfluidice utilizate în sisteme biocatalitice"/>
        <s v="Hiperuricemia induce INflamaţie: Ţintirea rolului central al acidului uric în bolile reumatologice şi cardiovasculare"/>
        <s v="Impactul clinic și economic al terapiilor personalizate țintite cu anti – microarnuri în reconvertirea rezistenței tumorilor maligne pulmonare "/>
        <s v="Dezvoltarea unei platforme de nanoscreening bazată pe SERS-TFF pentru detecția timpurie și evaluarea progresiei bolii în cazul cancerului de sân folosind probe de sânge "/>
        <s v="ABORDARI GENOMICE SI MICROFLUIDICE IN BLOCAREA INVAZIEI SI A METASTAZARII CANCERULUI DE SAN"/>
        <s v="Dezvoltarea și modelarea bioproceselor pentru obținerea de 1,3-propandiol (PD) și acid citric din glicerol brut, cu aplicații în industria alimentară"/>
        <s v="Metode de optimizare riemanniene pentru învățare profundă"/>
        <s v="Dezvoltare automată de software _x000a_prin abstractizare în modele computaționale profunde, distribuite_x000a__x000a_"/>
        <s v="Aplicație web și mobile  de   evaluare temporală,   inovativă a capitalului uman la nivel organizațional  dezvoltată pe baza modelelor  de  evaluare psihologică validate empiric"/>
        <s v="Realizarea transferului de cunoştinţe acumulate şi tehnologii dezvoltate de INCDO-INOE 2000, Filiala ICIA în domeniul Materiale pentru implementarea lor la întreprinderi din Romania "/>
        <s v="Transfer de cunoștințe în aplicații clinice ale biogenomicii în oncologie și domenii conexe"/>
        <s v="CREȘTEREA CAPACITĂȚII DE TRANSFER TEHNOLOGIC și DE CUNOȘTINȚE A INCDTIM CLUJ ÎN DOMENIUL BIOECONOMIEI"/>
        <s v="Parteneriate pentru transfer de cunoștințe şi tehnologie în vederea dezvoltării de circuite integrate specializate pentru creșterea eficienței energetice a noilor generații de vehicule "/>
        <s v="Tehnologie inovativa de realizare a pulberilor destinate producerii aliajelor cu memoria formei"/>
        <s v="ADSERVISTA – Serviciu de publicitate online de tip semantic bazat pe inteligenta artificiala "/>
        <s v="Dezvoltarea  unor noi formulari dermatocosmetice pe baza unor  ingrediente active inovatoare  pentru tratamentul cutanat anti-ageing"/>
        <s v="ECHIPAMENT DE LUCRAT SUBSTRATUL ARABIL ADAPTAT TEHNOLOGIEI CONSERVATIVE IN CONTEXTUL SCHIMBARILOR CLIMATICE"/>
        <s v="Diagnosticarea si monitorizarea evolutiei afectiunilor parodontale cu ajutorul ultrasonografiei parodontiului marginal"/>
        <s v="DEZVOLTARE TEHNOLOGICĂ ŞI INOVARE IN DOMENIUL ASISTENTEI SOCIALE LA DOMNICILIU PRIN APLICATIA DEZVOLTATA DE POLYSOFT SRL"/>
        <s v="PLATFORMA INOVATIVA DE TIP DATA CENTER MODULAR"/>
        <s v="ACTIVAREA ORAȘELOR INTELIGENTE CU ZONIZ SMARTCITY"/>
        <s v="MOQUPS - Aplicație online inovativă, bazată pe tehnologii cloud, pentru realizarea machetelor software, design grafic și prototipuri interactive într-un mediu colaborativ"/>
        <s v="INSTRUMENT INFORMATIC INOVATIV PENTRU INSTRUIREA SI TESTAREA CONTROLORILOR DE TRAFIC AERIAN"/>
        <s v="DEZVOLTAREA UNEI PLATFORME INTELIGENTE PENTRU MONITORIZARE RUTIERĂ – ”MR - IOT”"/>
        <s v="DEZVOLTAREA UNUI SISTEM DEDICAT DE LICITAȚIE ELECTRONICĂ ON – LINE PENTRU IMM– 24Auction"/>
        <s v="INOTIC - PROGRAMMATIC CONSULTING ONLINE PLATFORM"/>
        <s v="„PLATFORMĂ INOVATIVĂ INTELLIGENT ENVIRONMENT CU ASISTENT VIRTUAL DE INTELIGENȚĂ ARTIFICIALĂ”"/>
        <s v="InvestoApp – platformă online bazată pe inteligență artificială pentru managementul și realizarea investițiilor"/>
        <s v="PLATFORMĂ INTELIGENTĂ PENTRU EFICIENTIZAREA ACTIVITĂȚII COMPANIILOR DIN SECTORUL IMOBILIAR"/>
        <s v="DEZVOLTAREA UNEI APLICATII INFORMATICE DE CALCUL A SUMELOR PARTIALE IN EVIDENTA TEMPORARA A STOCURILOR DIN INTERIORUL SPATIILOR LOGISTICE"/>
        <s v="ASISTENT PENTRU NUTRIȚIE ȘI ANTRENAMENT BAZAT PE I.A."/>
        <s v="Dezvoltarea de produse TIC integrabile pe verticala in economia reala"/>
        <s v="DEZVOLTAREA UNEI PLATFORME INOVATIVE DE MARKETING INTERACTIV PENTRU SUSŢINEREA CREŞTERII ANTREPRENORIALE ŞI COMPETITIVITĂŢII ORGANIZAŢIILOR"/>
        <s v="Dezvoltarea unui framework flexibil și scalabil pentru video colaborare cu aplicații în domenii precum telecomunicații, educație și formare profesională, sănătate și mediul de afaceri"/>
        <s v="DEZVOLTAREA PRODUSULUI TIC UNICORNSPACE, INSTRUMENT DE PROTOTIPARE, DESIGN VIZUAL SI GENERATOR DE COD CU APLICABILITATE IN SECTOARELE INDUSTRII CREATIVE, SANATATE SI TIC PENTRU INTEGRAREA PE VERTICALA A SOLUTIILOR TIC"/>
        <s v="Tehnologii avansate pentru vehicule electrice urbane inteligente"/>
        <s v="Micro-invertoare cu densitate mare de putere și eficiență ridicată pentru surse regenerabile de energie"/>
        <s v="Platforma colaborativă online pentru clustere si membrii acestora"/>
        <s v="Optimizarea nutriţională a produselor alimentare pe bază de stuguri şi fructe de pădure, prin îmbogăţire cu resveratrol, în scopul intensificării aportului de antioxidanţi în alimentaţie "/>
        <s v="Obţinerea unui produs alimentar de tip supliment, pe substrat natural de Apium graveolens L optimizat nutriţional prin îmbogăţire cu seleniu şi vitamine, în scopul îmbunătăţirii calităţii vieţii."/>
        <s v="Centru de Cercetare şi Dezvoltare privind diagnosticul şi tratamentul accidentelor vasculare cerebrale"/>
        <s v="Construirea  unui centru de cercetare pentru eco-nano-tehnologii şi materiale avansate în domeniul sculelor aşchietoare în vederea creşterii performanţei în cercetare şi a cooperării internaţionale"/>
        <s v="Construire infrastructura de comunicatii in banda larga cu retele de tip NGN in judetul Cluj"/>
        <s v="Registrul Regional al Patologiei Cerebro-Spinale, REGIOPaCS"/>
        <s v="Centrul Suport Orizont 2020-UBB (CeSO2020-UBB)"/>
        <s v="Cloud Cercetare UTCN-CLOUDUT"/>
        <s v="Dezvoltarea infrastructurii cloud a Universității Babeș-Bolyai Cluj-Napoca pentru realizarea unui sistem integrat de management academic și suport decizional bazat pe BigSmart Data - SmartCloudDSS"/>
        <s v="CeS-UTCN – Excelenta Stiintifica si Specializare Inteligenta prin crearea unui Centru Suport dedicat facilitarii accesului entitatilor publice si private la proiecte/competitii CDI"/>
        <s v="Creșterea capacității de cercetare a UMF Iuliu Hațieganu Cluj Napoca, prin dezvoltarea unei infrastructuri de tip CLOUD conectata la resursele globale de informare"/>
        <s v="Realizarea unui algoritm bazat pe inteligenta artificiala in cadrul societatii POWERSOFT BUSINESS SOLUTIONS SRL"/>
        <s v="Dezvoltarea unei aplicații TIC inovative, ca metodă de terapie pentru copii cu probleme de dezvoltare"/>
        <s v="Programe de formare și psihoeducaționale bazate pe modele de prevenție și intervenție inovative în sănătatea emoțională"/>
        <s v="Sisteme de recomandare pentru date de dimensiuni mari"/>
        <s v="Servicii chirurgicale inovative ghidate imagistic prin metode de vizualizare tisulară intraoperatorie"/>
        <s v="Ciclu de fabricaţie redus a pieselor greu solicitate prin aplicarea unui procedeu inovativ care combina metalizarea cu durificarea prin ecruisare"/>
        <s v="IBL - dezvoltarea unei soluții inovative și accesibile de automatizare"/>
        <s v="INTELMARK 2.0"/>
        <s v="DEZVOLTAREA UNUI SERVICIU INOVATIV DE DETERMINARE A BOLII PARODONTALE PRIN EXAMINARI IMAGISTICE"/>
        <s v="Depistarea precoce a melanomului, carcinomului bazocelular si limfomului cutanat-stabilirea marginii de excizie complete a carcinomului bazocelular prin fluorescenta si chirurgie micrografica"/>
        <s v="Dezvoltarea infrastructurii ACTRIS-UBB cu scopul de a contribui la cercetarea pan-europeana privind compozitia atmosferei si schimbarile climatice (ACTRIS-UBB)"/>
        <s v="PROIECTARE ȘI DEZVOLTARE A UNUI PRODUS SOFTWARE DE MONITORIZARE - Machine Vision"/>
        <s v="Platformă inovativă pentru măsurarea audienței TV, identificarea automată a telespectatorilor și corelarea cu date analitice din platforme de socializare online"/>
        <s v="DEZVOLTAREA UNUI SISTEM INFORMATIC DE GENERARE AUTOMATĂ A CODULUI SURSĂ PENTRU APLICATIILE SOFTWARE PROTOTIP ȘI A ECOSISTEMULUI AFERENT CICLULUI DE DEZVOLTARE UTILIZ ND COMPONENTE DE INTELIGENTĂ ARTIFICIALĂ – DOOD ROBOT"/>
        <s v="Platforma bioinformatica pentru diagnosticul precoce al cancerului colorectal și bronhopulmonar"/>
        <s v="Dezvoltare platforma de administrare ierarhica - CrossA"/>
        <s v="Cercetări asupra dezvoltării de materiale avansate şi optimizare multiscalară prin integrarea materialelor nano-structurate în sisteme energetice avansate"/>
        <s v="MARGO - UN START PENTRU IMM-URI COMPETITIVE"/>
        <s v="Un sistem informatic inovativ - o colectie de servicii integrate"/>
        <s v="PLATFORMA CLOUD SAAS INOVATIVA DE ARHIVARE ELECTRONICA EDI SI NON EDI INTEGRATA CU SISTEM DE MANAGEMENT A DOCUMENTELOR"/>
        <s v="Dezvoltarea infrastructurii de comunicatii in banda larga de mare viteza in judetul Constanta"/>
        <s v="CLOUD si infrastructuri masive de date la Universitatea Maritimă din Constanța"/>
        <s v="Dezvoltarea infrastructurii de calcul numeric a Universitatii Ovidius din Constanta, pentru modelare numerică, simulare și procesare de structuri masive de date prin realizarea unui Centru de Date de tip Cloud"/>
        <s v="Sistem informatic integrat de identitate, gestiune si intermediere de plati pentru activitati-servicii si control acces"/>
        <s v="Proiect  de cercetare-dezvoltare-inovare cu măsuri suport pentru consolidarea participării la EIT Raw Materials- EITRM-OUC"/>
        <s v="Crearea de instrumente software pentru proiectare nanomateriale noi, avansate, compuși activi farmaceutic și pentru evaluarea farmacologică și toxicologică a acestora"/>
        <s v="Echipament pentru reducerea consumului de energie electrică și sursă neintreruptibilă de energie"/>
        <s v="Sisteme de Simulare a Realității Virtuale si Testare componente fizice în Mediu Simulat Virtual – instrument de înaltă tehnologie utilizat în dezvoltarea noilor modele de vehicule  "/>
        <s v="CONSTRUCTII METALICE ECOLOGICE SI SUSTENABILE PRIN TEHNOLOGII EFICIENTE DE FABRICARE TOP  MetEco AMBIENT "/>
        <s v="SISTEM RAPID DE MONITORIZARE SI CARTARE INTERACTIVA"/>
        <s v="CaseBond"/>
        <s v="SISTEM DE MONITORIZARE ȘI INSPECȚIE AVANSATĂ AERIANĂ ȘI TERESTRĂ A INFRASTRUCTURILOR CRITICE -SMIATIC"/>
        <s v="Imbunatatirea infrastructurii in banda larga si a accesului la internet in judetele Prahova si Dambovita "/>
        <s v="Aplicatie pentru comanda si controlul unei retele de drone utilizata in misiuni de cautare si salvare in situatii de urgenta (SkyNet)"/>
        <s v="Cercetare si dezvoltare, calificare, certificare, testare si pregatire de lansare comerciala proiect ,,Platforma de servicii pentru Conectivitate Inteligenta 5G/IoT - E-SIM, OTA - HTTP, DM - IoT"/>
        <s v="Solutie Inovativa  Colaborativa pentru post productia audio-video utilizand mecanisme de Inteligenta Artificiala"/>
        <s v="Platforma de automatizare infrastructura IT, augmentata cu tehnologii de vanzare produse digitale"/>
        <s v="IoT MEDICAL ASSET MANAGEMENT SOFTWARE"/>
        <s v="E-CIRCLE - Platforma Inovativa pentru Economia Circulara"/>
        <s v="Genomică FUncțională în infecţii SEvere/ FUSE "/>
        <s v="Consolidarea capacitatii de cercetare-dezvoltare in imagistica si tehnologie avansata pentru proceduri medicale minim invazive"/>
        <s v="Metoda inovativa de prevenţie, diagnostic precoce, monitorizare si tratament pentru boala renala cronica diabetica, cauza majora de morbiditate si mortalitate"/>
        <s v="Stabilirea unui protocol imagistic inovator de optimizare a diagnosticului precoce al anomaliilor fetale majore"/>
        <s v="SISTEM DE TRACŢIUNE INTELIGENT, EFICIENT ENERGETIC PENTRU NOI GENERAŢII DE MAŞINI FEROVIARE UŞOARE"/>
        <s v="CERCETĂRI ŞI TRANSFER DE CUNOŞTINTE ÎN DOMENIUL TEHNOLOGIILOR ŞI INSTRUMENTELOR SOFTWARE PENTRU INFORMATIZAREA PROCESELOR INDUSTRIALE"/>
        <s v="Parteneriate pentru transfer de cunoștinţe, cercetare tehnologică și aplicată pentru soluţii inovative de sisteme inteligente destinate creşterii eficienței energetice"/>
        <s v="Abordare  diagnostica si terapeutica bidirectionala a pacientului cu diabet zaharat si boala parodontala "/>
        <s v="Algoritm standardizat, inovativ pentru depistarea precoce a formatiunilor tumorale ovariene cu potential malign    "/>
        <s v="Algoritm de diagnostic si management al ischemiei cardiace "/>
        <s v="DEZVOLTAREA UNOR GAME DE PRODUSE/SERVICII TIC CU APLICABILITATE IN RESTUL ECONOMIEI ROMANESTI PENTRU INTEGRAREA PE VERTICALA A SOLUTIILOR TIC"/>
        <s v="CRESTEREA COMPETITIVITATII SC INTELIVE METRICS SRL PRIN DEZVOLTAREA UNEI SOLUTII INFORMATICE INOVATOARE"/>
        <s v="CRESTEREA CONTRIBUTIEI SECTORULUI TIC PENTRU COMPETITIVITATEA ECONOMICĂ PRIN DEZVOLTAREA UNEI PLATFORME ELECTRONICE INOVATIVE E-RETAIL"/>
        <s v="SOLUŢII INTELIGENTE DE CREŞTEREA SECURITĂŢII ŞI COMPETITIVITĂŢII PRIN MONITORIZARE, DIAGNOZĂ, REDUCEREA EFECTELOR ENERGETICE NEDORITE ŞI CREŞTEREA EFICIENŢEI ENERGETICE LA GENERARE ŞI LA CONSUMATORI INDUSTRIALI"/>
        <s v="Realizarea infrastructurii de broadband în zonele albe NGA din judeţul Bihor"/>
        <s v="AIDAA (Artificial Intelligence Data Automation Assistant) - platforma software inovativa pentru procesarea automata a informatiilor pentru afaceri"/>
        <s v="HUB-UCv - Centru Suport pentru Proiecte CD InternaĹŁionale pentru regiunea Oltenia"/>
        <s v="Cresterea capacitatii de cercetare a Universitatii din Craiova prin investitii in infrastructuri de tip Cloud si Big Data."/>
        <s v="Inovarea locomotivei electrice LEMA in scopul cresterii eficientei energetice"/>
        <s v="SISTEM  INOVATIV EXPERT COMPUTERIZAT  BAZAT PE RETELE NEURONALE PENTRU CLASIFICAREA SI PROGNOSTICUL FORMATIUNILOR TUMORALE HEPATICE"/>
        <s v="Terapie personalizata in functie de profilul imunohistochimic al fragmentelor tumorale in carcinoamele gastric/ GASTROTRET"/>
        <s v="SOFTWARE INOVATIV PENTRU SIMULAREA VIBRATIILOR  IN PREZENTA INCERTITUDINILOR PARAMETRICE"/>
        <s v="Serviciu inovativ de screening si diagnostic precoce in tumorile maligne oculare si perioculare/SSDTOP"/>
        <s v="Platformă de Dezvoltare Tehnologică pentru Tehnologii &quot;Green&quot; în Aviație și Fabricație Ecologică cu Valoare Adăugată Superioară; TGA- Technologies for Green Aviation"/>
        <s v="Dezvoltarea unui sistem de telecitire a contoarelor de utilitati (electricitate, gaz, apa) – TEL-EGA"/>
        <s v="INFIINTAREA UNUI CENTRU DE CERCETARE PENTRU MATERIALE AVANSATE SI MEMBRANE POLIMERICE NANOSTRUCTURALE"/>
        <s v="Transfer de cunoștințe privind creșterea eficienței energetice și sisteme inteligente de putere"/>
        <s v="ESV – APLICATIE DE COMUNICATII MOBILE SECURIZATE"/>
        <s v="TEMPO – solutie pentru cresterea relevantei in relatia cu clientul si oferirea de beneficii de fidelitate pentru stimularea vanzarilor"/>
        <s v="DEZVOLTAREA APLICATIILOR TIC INOVATIVE MULTIMODALE ADAPTATE LA NEVOILE CLIENTULUI"/>
        <s v="SISTEM DE SUPORT DECIZIONAL PENTRU VITICULTURA DE PRECIZIE"/>
        <s v="APLICAȚIE INFORMATICA INOVATIVA BAZATA PE MODELE MATEMATICE PENTRU OPTIMIZAREA BUGETELOR DE MARKETING"/>
        <s v="AKADEMIA.RO – SPECIALIZARE INTELIGENTA, TESTARE SI RECRUTARE IN DOMENIUL TEHNOLOGIEI INFORMATIEI"/>
        <s v="CONTROL PANEL – SISTEM DE ADMINISTRARE SERVERE SI DOMENII WEB"/>
        <s v="SISTEM INTEGRAT TIC, ACCESIBIL, PENTRU CONTROLUL MICROCLIMATULUI, OPTIMIZAREA INTELIGENTĂ A PRODUCȚIEI ȘI A CONSUMULUI DE APĂ ȘI SUBSTANȚE NUTRITIVE, ÎN VEDEREA CREȘTERII COMPETITIVITĂȚII ECONOMICE A PRODUCĂTORILOR AGRICOLI- SOLATIC"/>
        <s v="EDUVR APPS – APLICATIE PENTRU GENERAREA CURSURILOR MULTIMEDIA INTERACTIVE FOLOSIND REALITATE VIRTUALA SI AUGMENTATA"/>
        <s v="Investitii in infrastructura broadband in judetul Galati"/>
        <s v="LinDA – Sistem de monitorizare, diagnoza si integrare inteligenta a proceselor tehnologice in cloud"/>
        <s v="Inovatie printr-o solutie personalizată de e-learning  în cadrul clusterului ITC „Dunarea de Jos&quot;"/>
        <s v="Sistem integrat pentru cercetarea si monitorizarea complexa a mediului in aria fluviului Dunarea, REXDAN"/>
        <s v="Platforma de inovare deschisa pentru gestionarea creativitatii colaborative in Marketingul Digital  - AiMedia"/>
        <s v="TEHNOLOGIE INOVATOARE DE VALORIFICARE A DESEURILOR NEPERICULOASE DE TIP NAMOL INDUSTRIAL PENTRU REALIZAREA  MATERIALELOR DE CONSTRUCTIE CARAMIZI SI TENCUIELI "/>
        <s v="Prototip pentru validare nanotehnologie inovatoare şi linie de producţie"/>
        <s v="METODA INOVATIVA PENTRU FUNCTIONALIZAREA SUPRAFETELOR IMPLANTURILOR DENTARE CU SCOPUL IMBUNATATIRII OSTEOINTEGRARII/MIFID"/>
        <s v="DEZVOLTARE PLATFORMĂ COLABORATIVĂ ÎN DOMENIUL CERCETĂRII"/>
        <s v="Sistem Mobil de Informare si Dirijare Optica a Traficului"/>
        <s v="Crearea unui Centru de Cercetare Dezvoltare în Recuperarea Medicală şi Bioreconstrucţie RECUMED"/>
        <s v="Investitii in infrastructura broadband in judetele Giurgiu si Teleorman"/>
        <s v="Sistem IT inovativ bazat pe inteligenta artificiala si realitate augmentata pentru evidenta si mentenanta structurilor complexe de resurse si mijloace fixe ale companiilor si institutiilor - WINNER"/>
        <s v="Platforma inovatoare de gestionare prin inteligenta artificiala a proceselor  de lucru in fabrici si depozite - PleIT - Perpetual Low Energy IoT"/>
        <s v="Dezvoltarea platformei informatice MicroMed in vederea cresterii competitivitatii S.C. Medicamed Market SRL"/>
        <s v="Platforma avansata de tip cloud pentru stocare, arhivare si interogare fisiere de imagistica medicala utilizand standardul DICOM"/>
        <s v="Sanimed - unitate medicala virtuala"/>
        <s v="Dezvoltarea unui serviciu inovativ in cadrul SC Holland Farming Agro SRL"/>
        <s v="Conectarea sectorului cercetare-dezvoltare-inovare cu mediul de afaceri prin animarea și promovarea CLUSTERULUI INOVATIV - MANAGEMENTUL ENERGIEI SI DEZVOLTARII DURABILE"/>
        <s v="UTILIZAREA DEŞEURILOR DIN INDUSTRIILE EXTRACTIVĂ, ENERGETICĂ ŞI METALURGICĂ DREPT SURSE ALTERNATIVE DE MATERII PRIME LA FABRICAREA PRODUSELOR REFRACTARE TERMOIZOLATOARE ŞI A MATERIALELOR DE CONSTRUCŢII"/>
        <s v="Dezvoltarea unei soluții inovative de management SaaS pentru domeniile HoReCa și Retail"/>
        <s v="HOLOTRAIN - Platforma inovatoare de training in realitatea augmentata asistat de holograme fotorealistice interactive"/>
        <s v="DEZVOLTAREA PLATFORMEI ELECTRONICE – PIATA GELIOR"/>
        <s v="DEZVOLTAREA ȘI PUNEREA PE PIAȚĂ A APLICAȚIEI KPEYE"/>
        <s v="Dezvoltarea infrastructurii de comunicatii in banda larga de mare viteza in judetul Harghita"/>
        <s v="Dezvoltarea si proiectarea unui produs software integral de administrare si monitorizare intreprinderi de catre societatea Web-Guru SRL"/>
        <s v="Dezvoltarea infrastructurii de comunicatii in banda larga de mare viteza in judetul Hunedoara"/>
        <s v="TEHNOLOGII DE SINTEZA A UNOR COPOLIMERI ACRILICI FUNCTIONALI UTILIZAND INSTALATII DE SINTEZA NECONVENTIONALE CU EFICIENTA RIDICATA -COACNEC"/>
        <s v="Tehnologie de prelucrare inovativa a deseurilor de metale neferoase si a deee-urilor, utilizand  energia microundelor_x000a_"/>
        <s v="SysCAD Application"/>
        <s v="Polimeri coordinativi porosi noi cu liganzi organici de dimensiuni variabile pentru stocarea gazelor. POCPOLIG"/>
        <s v="DIVERSIFICAREA ACTIVITATII DE CD PRIN ELABORAREA DE PLATFORME NANO-SENZORIALE PENTRU DETECŢIA ELECTROCHIMICA ŞI CUANTIFICAREA UNOR BIO- SI IMUNO-MARKERI CU APLICATII MEDICALE, DE MEDIU SI SECURITATE"/>
        <s v="CERCETARE-DEZVOLTARE DE MATERIALE COMPOZITE INOVATIVE NANOSTRUCTURATE, ACTIVABILE IN CAMP DE RADIOFRECVENTA SI DE MICROUNDE, PENTRU TEHNOLOGII REVERSIBILE DE ASAMBLARE CU APLICATII INTERSECTORIALE"/>
        <s v="BRAIN-IN - Sisteme de automatizare inteligente pentru managementul cladirilor, productiei si automatizari industriale"/>
        <s v="DEZVOLTARE EXPERIMENTALĂ ÎN PARTENERIAT PUBLIC PRIVAT PENTRU CREAREA DE PLATFORME CLOUD AUTOHTONE CU CARACTERISTICI AVANSATE DE PROTECȚIE A DATELOR"/>
        <s v="Parteneriate pentru transfer de cunoştinţe în domeniul materialelor polimere_x000a_ folosite în ingineria biomedicală "/>
        <s v="PRODUSE ȘI TEHNOLOGII ECOINOVATOARE PENTRU EFICIENȚĂ ENERGETICĂ ÎN CONSTRUCȚII"/>
        <s v="Institutul de Chimie Macromoleculara “Petru Poni” - Pol interdisciplinar de specializare inteligenta prin cercetare-inovare si transfer tehnologic in (bio/nano)materiale polimere si (eco)tehnologii"/>
        <s v="CENTRU REGIONAL DE CERCETĂRI AVANSATE PENTRU BOLI EMERGENTE, ZOONOZE ȘI SIGURANȚĂ ALIMENTARĂ-ROVETEMERG"/>
        <s v="Dezvoltarea și producerea generatorului cu rotor exterior și flux radial antrenat de o turbină eoliană cu ax vertical"/>
        <s v="Consolidarea capacitatii SC PROSUPPORT CONSULTING SRL de exploatare , introducere in productie si comercializare a unui produs inovativ rezultat al activitatii de cercetare-dezvoltare"/>
        <s v="”LOGIOS - CERCETAREA SI DEZVOLTAREA UNUI SISTEM INOVATIV DE E-LEARNING DEDICAT MEDIILOR DE INVATAMÂNT UNIVERSITAR SI PREUNIVERSITAR”"/>
        <s v="QODEMO – TEHNOLOGIE SPECIALIZATA PENTRU MAKER MOVEMENT"/>
        <s v="ECOSISTEM MULTIFUNCTIONAL PENTRU INTEGRAREA SERVICIILOR MEDICALE DE TIP “SELF-MANAGEMENT DISEASE” (EMIM)"/>
        <s v="“DEZVOLTAREA UNEI SOLUȚII TIC INOVATIVE CERTIFICATE PENTRU PROTEJAREA CONFIDENȚIALITĂȚII DATELOR DE PE DISPOZITIVELE MOBILE PRIN ȘTERGERE DEFINITIVĂ”"/>
        <s v="SOLUTIE MOBILA DE COLECTARE SI INTRETINERE DATE PENTRU SISTEMELE DE TIP ASSET MANAGEMENT"/>
        <s v="Cercetare,dezvoltare si implementare a unei noi generatii de algoritmi de optimizare si reducere a consumului de materiale bazati pe calcul paralel intensiv pe tehnologie CUDA"/>
        <s v="CUTIE NEAGRA ȘI PLATFORMA TIP CRM PENTRU EVALUAREA SI DIMINUAREA RISCURILOR IN TRAFICUL RUTIER"/>
        <s v="Nou produs inovativ software – Visio 3D MAG, platforma hardware si servicii pentru proiectarea interactiva de case din lemn, mobilier si amenajari interioare"/>
        <s v="Contact - Accesibilitate la purtator"/>
        <s v="APPSFLOW – DEZVOLTAREA SAAS A SISTEMULUI DE APLICATII CONFIGURABILE DE PROCESE DE BUSINESS CE ACCELEREAZA INITIATIVELE DE LUCRU INTELIGENT IN ORGANIZATII"/>
        <s v="Constituirea şi implementarea de parteneriate pentru transfer de cunoştunţe între Institutul de Cercetări pentru Agricultură şi Mediu Iaşi şi mediul economic"/>
        <s v="Înfiinţare departament cercetare metode inovative de tratare ale afecţiunlor aparatului neuro-locomotor"/>
        <s v="Infiinţare departament de cercetare programe software inovative pentru combaterea traficului ilegal de bunuri"/>
        <s v="Realizarea infrastructurii de broadband in zonele albe NGA din judetul Iasi"/>
        <s v="Cresterea contributiei sectorului TIC pentru competitivitatea economica prin dezvoltarea de produse TIC inovative cu aplicabilitate in restul economiei romanesti "/>
        <s v="Sistem integrat pentru extragerea, prelucrarea si clasificarea informatiilor publice in timp real, folosind metode avansate de analiza semantica bazata pe machine learning -  MEDIAWIRE"/>
        <s v="PIST - Platforma inovativa pentru tranzactii financiare rapide si securizate"/>
        <s v="Research As A Service – Iași (RaaS-IS)"/>
        <s v="BioNanoTech-Suport, Centru suport pentru proiecte Orizont 2020"/>
        <s v="ACCESS2020 - Centru Suport pentru elaborarea și implementarea proiectelor de cercetare-dezvoltare cu finanțare internaționala în domeniul tehnologiilor noi și emergente"/>
        <s v="SmartBUSINESS PLATFORMĂ INOVATIVĂ de automatizare pe bază de informații comportamentale a proceselor de business"/>
        <s v="Dezvoltare marketplace veterinar inovativ"/>
        <s v="Extracte  din microalge pentru industria alimentara – EMA"/>
        <s v="ROADN - PLATFORMA WEB PENTRU REALIZAREA PROFILELOR GENETICE"/>
        <s v="Vopsele si grunduri nano-structurate cu proprietati de ecranare electromagnetica,  cu impact in domeniul componentelor pentru autoturisme"/>
        <s v="SISTEM PEDOMETRIC DE MONITORIZARE A MERSULUI SI ANALIZA POSTURALA"/>
        <s v="SISTEME SOFTWARE CU ARHITECTURI VERSATILE DE MANAGEMENT AL ENERGIEI SI DE OPTIMIZARE A INDICATORILOR DE PERFORMANȚĂ ENERGETICA  A CLĂDIRILOR INTELIGENTE, DEZVOLTATE ÎN CADRUL CLUSTERULUI EURONEST ITC HUB"/>
        <s v="Sistem integrat iSense de monitorizare prin telemedicina a pacientilor, dezvoltat in cluster IT Iconic"/>
        <s v="Sisteme software cu arhitecturi versatile de management al energiei si de optimizare a indicatorilor de performanță energetica a clădirilor inteligente"/>
        <s v="Centru de cercetare cu tehnici integrate pentru investigarea aerosolilor atmosferici în România (RECENT AIR)"/>
        <s v="NOI SERVICII INOVATIVE PENTRU CHIRURGIA DIFORMITATILOR FACIALE"/>
        <s v="Infra SupraChem Lab Centru de cercetari avansate in domeniul chimiei supramoleculare"/>
        <s v="Extreme Light Infrastructure – Nuclear Physics (ELI-NP)"/>
        <s v="Biosenzori electrochimici nanostructurați pentru diagnoză medicală și screening de compuși cu proprietăți farmaceutice: dezvoltare, caracterizarea suprafețelor și aplicații"/>
        <s v="MATERIALE AVANSATE SPECIALE PE BAZA DE BOR SI DE PAMANTURI RARE"/>
        <s v="PLATFOMA DE MIGRARE AUTOMATIZATA IN CLOUD A APLICATIILOR SI SISTEMELOR INFORMATICE CLASICE Cloudifier.NET"/>
        <s v="GoDrive CarBox - CUTIE NEAGRA IN CLOUD PENTRU AUTOMOBILE"/>
        <s v="PROMOVAREA TEHNOLOGIILOR NECONVENTIONALE ECO-EFICIENTE DE RECUPERARE A METALELOR UTILE DIN DESEURI INDUSTRIALE PRIN CREAREA DE PARTENERIATE PENTRU TRANSFER DE CUNOSTINTE CU AGENTI ECONOMICI"/>
        <s v="Parteneriat in exploatarea Tehnologiilor Generice Esentiale (TGE), utilizand o PLATforma de interactiune cu intreprinderile competitive (TGE-PLAT)"/>
        <s v="NOI TEHNOLOGII AVANSATE DE ACOPERIRE A SUPRAFETELOR FOLOSIND FASCICUL LASER DE MARE PUTERE IN VEDEREA CRESTERII FIABILITATII SI A PERFORMANTELOR MATERIALELOR"/>
        <s v="Cresterea competitivitatii prin inovare si imbunatatirea proceselor de fabricatie cu iradieri gamma tehnologice"/>
        <s v="Dezvoltarea unor soluții de furajare inovative pentru galinacee, în vederea obținerii de alimente accesibile, cu calități nutriționale imbunătățite"/>
        <s v="CENTRUL DE INOVARE INTERDISCIPLINAR DE FOTONICA SI PLASMA PENTRU ECO-NANO TEHNOLOGII SI MATERIALE AVANSATE"/>
        <s v="Constituirea primului laborator de criminalistică nucleară in Romania"/>
        <s v="Dezvoltarea unui sistem automat inovativ de electroforeza in gel , cu aplicatii in diagnosticul clinic de laborator "/>
        <s v="Dezvoltarea unei platforme hardware și software pentru prevenția și detecția atacurilor cibernetice_x000a__x000a__x000a_"/>
        <s v="SC TERMOSOLAR AKTIV SRL - Realizarea de sisteme solare inovatoare cu o durata redusa de amortizare pentru utilizator"/>
        <s v="DEZVOLTAREA SI REALIZAREA IN SISTEM CAD/CAM A INCALTAMINTEI INDIVIDUALIZATE SI TERAPEUTICE"/>
        <s v="APLICATIE INOVATIVA DE ADMINISTRARE A INFRASTRUCTURII IT VIRTUALIZATE"/>
        <s v="CRESTEREA COMPETITIVITATII SC ARCADIA PROMO SRL PRIN DEZVOLTAREA UNEI SOLUTII INFORMATICE INOVATOARE – OGLINDA INTELIGENTA"/>
        <s v="Proiectarea unui sistem prototip de monitorizare și prognoză bazat pe tehnici moderne ale teledetecției (Earth-Observation) pentru pădurile din România"/>
        <s v="Materiale multifunctionale inteligente pentru aplicatii de inalta tehnologie"/>
        <s v="Analize fizico-chimice, materiale nanostructurate și dispozitive pentru aplicații în domeniul farmaceutic și medical din România "/>
        <s v="CENTRUL DE CERCETARE A MEDIULUI ȘI OBSERVAREA TERREI "/>
        <s v="Cercetarea, dezvoltarea si productia unui dispozitiv integrat pentru video asamblari-ImSTAR"/>
        <s v="TEHNOLOGIE SI INSTRUMENT PENTRU DIAGNOSTIC PRECOCE, MONITORIZARE SI ANALIZA BAROPODOGRAFICA IN ORTOSTATISM PLANTIGRAD"/>
        <s v="CEntru Suport pentru cooperare europeana in MIcro- si Nanotehnologii  (CESMIN)"/>
        <s v="Centru Cloud si Big Data pentru participarea la Cloud-ul European pentru Stiinta Deschisa (CeCBiD-EOSC)"/>
        <s v="Centrul Suport Orizont 2020 pentru managementul proiectelor europene si promovare europeana PREPARE"/>
        <s v="SVIEE"/>
        <s v="Algoritm inovativ eficient pentru dezvoltarea unor substante farmaceutice noi si investigarea de noi valente terapeutice ale medicamentelor prin implementarea la nivelul strategiei UE"/>
        <s v="Compozit multifunctional pe baza de matrice silica-organica transpozabila pentru inovatii de produse si formulari particularizate in industria alimentara si farmaceutica"/>
        <s v="FABRICAREA DE MATERIALE AVANSATE DESTINATE TRATĂRII APELOR INDUSTRIALE UZATE: PROTOTIP ŞI INTRODUCERE ÎN CICLUL PRODUCTIV"/>
        <s v="REALIZAREA UNEI PLATFORME INFORMATICE INOVATIVE PENTRU MANAGEMENT DE RISC SI PREVIZIUNE PE PIATA DE CAPITAL"/>
        <s v="SISTEM DE OBSERVARE MULTISPECTRAL VIS-SWIR-MWIR DESTINAT PLATFORMELOR DE SUPRAVEGHERE LA MARE DISTANȚĂ"/>
        <s v="Dezvoltarea unui sistem de vedere termal și diurn cu rezoluție ridicată"/>
        <s v="Tehnologie inovativa pentru obtinerea unei proteze personalizate de reconstructie oculo-orbitala pentru pacientii cu traumatisme faciale - Acronim INO-ORBITAL"/>
        <s v="Realizare sistem de inspectie aeriana cu drona pentru cresterea eficientei centralelor bazate pe energii regenerabile si oferirea de servicii pentru mentenanta acestora"/>
        <s v="SISTEM INTEGRAT DE VERIFICARE SI TESTARE A CALITATII APLICATIILOR MOBILE"/>
        <s v="Sistem inteligent de monitorizare a jocurilor in timpul inspectiei sistemului de directie si puntilor vehiculelor SIMJDPV"/>
        <s v="Sistem multi-senzor pentru estimarea starii de oboseala, somnolenta si a nivelului de stres cu aplicabilitate in infrastructurile critice"/>
        <s v="Cercetare in filtrarea semnalelor in banda HF si realizarea unei matrici de comutare automata de antene de receptie pentru ambarcatiunile navale de mici dimensiuni"/>
        <s v="DEZVOLTAREA CAPACITATII DE INOVARE A HYNAMAT SRL PRIN OBTINEREA DE NOI TIPURI DE PULBERI HIBRIDE NANOSTRUCTURATE PE BAZA DE MATERIALE CERAMICE BIOCOMPATIBILE NANOSTRUCTURATE SI POLIMERI COMERCIALI CU APLICATII BIOMEDICALE"/>
        <s v="Consolidarea participarii INCDFM la Consortiul CERIC - ERIC"/>
        <s v="Consolidarea participarii consortiului ACTRIS-RO la infrastructura pan-europeana de cercetare ACTRIS"/>
        <s v="TALOS - COMUNICARE INTRAORGANIZAŢIONALĂ MOBILĂ SECURIZATĂ"/>
        <s v="Microsere Inteligente – Sistem inovativ de automatizare si monitorizare a culturilor „micro-greens”"/>
        <s v="FAMILIA – ASISTENȚĂ MEDICO-SOCIALĂ INTEGRATĂ STIMULÂND ÎMBĂTRÂNIREA ACTIVĂ"/>
        <s v="MEC - IOT - DEZVOLTAREA UNEI PLATFORME INTELIGENTE PENTRU MANAGEMENTUL EFICIENȚEI CLĂDIRILOR"/>
        <s v="DEZVOLTARE APLICAȚIE ÎN CADRUL S.C. AUTOWASS MANAGER S.R.L."/>
        <s v="Platforma de auditare si testare structurala neinvaziva a performantelor si monitorizarea continua a operationalitatii unui Centru de Comanda si Control/Contact Center – PLATES"/>
        <s v="ALUMNUS - PLATFORMA DIGITALA INOVATIVA PENTRU RECRUTARE SI GESTIUNE CONTRACTORI"/>
        <s v="Realizarea unui supliment alimentar inovativ pentru sanatatea femeii la menopauza, de catre AC HELCOR SRL"/>
        <s v="Crearea unui centru de excelenta in domeniul materialului compozit la SC TAPARO SA"/>
        <s v="Dezvoltarea infrastructurii de comunicatii in banda larga de mare viteza in judetul Mehedinti"/>
        <s v="Platformă imagistică multimodală RMN/CT de înaltă performanţă, destinată aplicării medicinii computaționale, nanoparticulelor și imagisticii hibride în cercetarea bolilor aterotrombotice"/>
        <s v="CENTRU DE EXCELENȚĂ ÎN CERCETARE &quot;GALENUS MEDICA&quot; ÎN REPRODUCEREA UMANĂ ASISTATĂ, DIAGNOSTIC ÎN PRINCIPALELE PATOLOGII ALE GENITORILOR ȘI DEPISTAREA PRECOCE A MALFORMAȚIILOR LA NOU-NĂSCUT ȘI SUGAR"/>
        <s v="Creșterea capacității de cercetare în domeniul imagisticii plăcii coronariene vulnerabile, bazată pe tehnologii avansate de nanoparticule, imagistică de fuziune și simulări computaționale"/>
        <s v="TEHNOLOGII DE INGINERIE TISULARA PENTRU REGENERAREA VALVELOR CARDIACE"/>
        <s v="Terapii ce vizeaza Proteina C Reactiva pentru prevenirea dementei asociate cu atacul vascular cerebral ischemic"/>
        <s v="Masina pentru injectarea deseurilor de plastic recuperate"/>
        <s v="Sistem inteligent de monitorizare perete vegetal"/>
        <s v="Servicii inovative de acces control si pontaj in cloud pentru IMM"/>
        <s v="INOVAREA SI DEZVOLTAREA SISTEMULUI GLOOBUS SERVICE BUS (GSB) ÎN VEDEREA CREȘTERII COMPETITIVITĂȚII ECONOMIEI NAȚIONALE ȘI INTERNAȚIONALE"/>
        <s v="DEZVOLTAREA SISTEMULUI INOVATIV IOT “NAVIGATOR CLOUD” PENTRU O ECONOMIE MODERNĂ"/>
        <s v="REALIZAREA UNUI SISTEM DE DERMATO-MICROSCOPIE CU SOFTWARE DE RECUNOAŞTERE A LEZIUNILOR CUTANATE DE TIP MELANOM MALIGN ŞI PREMALIGN"/>
        <s v="Rețeaua Națională de Cercetare-Dezvoltare-Inovare în Imagistică Hibridă și TeleMedicină Avansată în GastroEnterologie și Cardiologie"/>
        <s v="„Platformă digitală multifuncţională pentru integrare economică inteligentă şi promovarea serviciilor şi produselor locale / tradiţionale din Transilvania – „TDD-Transilvania Digital Dominion””"/>
        <s v="Investitii in infrastructura broadband in judetul Mures"/>
        <s v="Realizarea unei harti imagistice necesara conizatiilor colului uterin"/>
        <s v="Dezvoltarea infrastructurii de comunicatii in banda larga de mare viteza in judetul Neamt"/>
        <s v="Investiţii în departamentul de CD al ALRO destinate îmbunătăţirii infrastructurii de cercetare pe segmentul tablă tratată termic din aliaje de aluminiu cu aplicaţii industriale de înaltă calificare"/>
        <s v="Dotarea departamentului de R&amp;D al Prysmian Cabluri şi Sisteme SA AdFiOTech"/>
        <s v="Investitii in infrastructura broadband in judetul Olt"/>
        <s v="Laborator de cercetare pentru tehnologii viitoare de comunicatii mobile 5G "/>
        <s v="Investiții pentru dotarea laboratoarelor din cadrul departamentului de CD în domeniul comunicațiilor mobile ale viitorului din cadrul Ad Net Market Media "/>
        <s v="Sistem automatizat pentru decontaminarea luciului de apă"/>
        <s v="Sistem inteligent, modular de interconectare și asistenţă informațională destinat infrastructurilor regionale-mySafeCity"/>
        <s v="LABORATOR SISTEME SPAŢIALE pentru MISIUNI ORBITALE"/>
        <s v="Aditivi prin biotehnologii industriale in slujba comunitatii"/>
        <s v="PLATFORMA UNIFICATA INOVATIVA DE SECURITATE CIBERNETICA"/>
        <s v="PLATFORMA CONVERGENTA INOVATIVA DE DIFUZARE VIDEO"/>
        <s v="SISTEM INTEGRAT DE MANAGEMENT AUTOMAT AL UTILITATILOR - SMART ADMIN"/>
        <s v="PLATFORMA INOVATIVA DE AGREGARE A CONEXIUNILOR RADIO CU FACILITATI DE OPTIMIZARE A TRAFICULUI"/>
        <s v="DEZVOLTARE APLICAȚIE DE SIMULARE AVANSATĂ A PIEȚELOR INTERNAȚIONALE DE CAPITAL CU UTILIZAREA INTELIGENȚEI ARTIFICIALE"/>
        <s v="„ASI IN INFORMATICA – DEZVOLTARE APLICATIE DE SECURITATE INFRASTUCTURA IT&amp;C (ASI)”"/>
        <s v="Platforma inovativa de comunicatii IoT bazata pe tehnologia LoRa"/>
        <s v="Platforma inovativa pentru difuzarea continutului video folosind mecanisme de machine learning"/>
        <s v="Platforma Inovativa pentru Administrarea Inteligentq a resurselor bazata pe Inteligenta Artificiala"/>
        <s v="PLATFORMA INOVATIVA R.A.R.E."/>
        <s v="Sistem automatizat pentru acoperire radio si cartografiere 3D folosind vehicule aeriene fara pilot "/>
        <s v="MY IDENTITY  - PLATFORMA INOVATIVA DESTINATA IDENTIFICARII SI AUTENTIFICARII PERSOANELOR"/>
        <s v="Platforma inovativa 'Software-as-a-Service' aplicatii smartphone inovative pentru industria de transport"/>
        <s v="Sustinerea inovarii si cresterea productivitatii SC TrustChain SRL prin realizarea unei platforme unificate inovative de comunicare si control al echipamentelor integrate in casele inteligente"/>
        <s v="Platforma inovativa Autonomus Driving"/>
        <s v="Platforma inovativa de cloud cu sisteme de provizionare si migrare automatizata a aplicatiilor"/>
        <s v="V.A.M.M.P.  Platforma inovativa integrata pentru identificarea si clasificarea persoanelor "/>
        <s v="TERMENE AI 360 - platforma inovativa pentru analiza automata a datelor si informatiilor pentru afaceri"/>
        <s v="Platforma inovativa integrata pentru furnizarea de servicii POS"/>
        <s v="PLATFORMA SOFTWARE INOVATIVA MEDOSCOPE SMART"/>
        <s v="Platforma inovativa LocationChest"/>
        <s v="Platforma inovativa Meteorite Cloudspace"/>
        <s v="Tehnologii inovative pentru depuneri fizice in vid bazate pe straturi subtiri, multifunctionale, nanostructurate destinate pieselor de mari dimensiuni - LargCoat"/>
        <s v="Dezvoltarea unei platforme informatice inovative pentru automatizarea proceselor de creștere a plantelor în mediu controlat și monitorizarea acestora prin intermediul serviciilor cloud–GreenHouse IoT"/>
        <s v="SMARTSENSE - CADRU TEHNOLOGIC PENTRU CERCETAREA ȘI PROMOVAREA SUSTENABILA A ZONELOR TURISTICE FOLOSIND TEHNICI INOVATIVE DE VIZUALIZARE COMPUTERIZATA SI RECUNOAȘTERE AUDIO-VIZUALA"/>
        <s v="Dezvoltarea platformei informatice SysCore multilayer si multitenant, de integrare a aplicatiilor IoT si M2M si implementarea rezultatelor in industrii conexe"/>
        <s v="Banca Virtuala Simulata"/>
        <s v="Platforma inovativa bazata pe Inteligenta Artificiala in Inginerie si Industria Constructiilor"/>
        <s v="SDNoT – sistem inovativ de securitate pentru ecosistemul IoT"/>
        <s v="Sistem INOvativ de valorificare a materiei prime VEGetale"/>
        <s v="Intarirea capacitatii de cercetare ecosistemică și biodiversitate a Universitatii Bucuresti prin e-știință și tehnologie -Lifewatch Romania"/>
        <s v="Dezvoltarea infrastructurii de comunicatii in banda larga de mare viteza in judetul Salaj"/>
        <s v="Crearea de laboratoare privind cercetarea datelor de mari dimensiuni in vederea dezvoltarii unor produse inovative si a unor aplicatii in domeniul internetul viitorului"/>
        <s v="Cercetare de noua generatie prin asistenta computerizata in managementul patologiilor cardiovasculare"/>
        <s v="Dezvoltarea sistemelor socio-fizico-cibernetice pe baza Internetului Lucrurilor în fabrica viitorului"/>
        <s v="BIOFLUIDE ECOLOGICE CU UTILIZARI INDUSTRIALE"/>
        <s v="CRESTEREA COMPETITIVITATII IN BIOECONOMIE PRIN OBTINEREA UNOR BIOPRODUSE INOVATIVE CU VALOARE ADAUGATA MARE, REZULTATE DIN FLUXURILE LATERALE ALE INDUSTRIEI AGRO-ALIMENTARE"/>
        <s v="Recuperare termica pentru eficienta energetica in  industrie"/>
        <s v="SM@RT CITY P@RKING – SISTEM INTELIGENT PENTRU MANAGEMENTUL PARCARILOR URBANE"/>
        <s v="Smart Bill Intelligence – inovare in gestiunea economico-financiara prin algoritmi de inteligenta artificiala"/>
        <s v="Dezvoltarea departamentului de cercertare a societăţii COMPA SA şi obţinerea unor rezultate inovatoare în domeniul industriei auto"/>
        <s v="Realizarea infrastructurii de broadband Ă®n zonele albe NGA din judeČ›ul Sibiu"/>
        <s v="Crearea unui produs software inovativ de tip Saas (software as a service) prin colaborarea între întreprinderi centrate pe domeniul TIC și clusterele din domeniu, pentru asigurarea unui acces rapid și facil la implementarea rezultatelor cercetării/dezvoltării"/>
        <s v="MANAGEMENTUL DIGITALIZARII SISTEMELOR DE FABRICATIE, SI NU NUMAI, BAZAT PE PARADIGMA IOT SAU MANAGEMENT DIGITAL - AUTOMATIZARE 100%"/>
        <s v="Valorificarea superioară a crengilor de răşinoase în vederea obţinerii cepurilor de corecţie destinate înlocuirii nodurilor negre căzătoare din cherestea"/>
        <s v="ANALIZA INTERRELAŢIEI DINTRE MICROBIOTA INTESTINALĂ ŞI GAZDĂ CU APLICAŢII ÎN PREVENŢIA ŞI CONTROUL DIABETULUI DE TIP 2"/>
        <s v="Centrul pentru transferul de cunoţtinţe către întreprinderi din domeniul ICT - CENTRIC"/>
        <s v="DOCIGNITER – AGREGATOR INOVATIV DE DOCUMENTE INTELIGENTE"/>
        <s v="Oncoimunoterapie cu celule natural killer purtatoare de receptori himerici de antigen"/>
        <s v="Utilizarea modelelor nutrigenomice pentru personalizarea tratamentelor dietetice in obezitate"/>
        <s v="Strategii inovative pentru preventia, diagnosticul si terapia afectiunilor respiratorii induse de polenul de ambrosia"/>
        <s v="Inovare in integrarea tehnologiei de Realitate Augmentata"/>
        <s v="Dezvoltarea si introducerea in producţie a produsului eco-bordei"/>
        <s v="Dezvoltarea si introducerea in productie a tehnologiei de stocare a energiei sub forma de aer comprimat"/>
        <s v="BAZE DE DATE DISTRIBUITE, VORTIC – SOFT PENTRU DESIGN PROTOTIPURI"/>
        <s v="Dezvoltarea si introducerea in productie a kituluiI de irigatie energetic autonom &lt;AQUASOLAR&gt; "/>
        <s v="Dezvoltarea serviciului de prognoza si productie de energie regenerabila"/>
        <s v="Dezvoltarea unei aplicații integrate pentru furnizori de servicii juridice"/>
        <s v="Dezvoltarea unei platforme software cu pret scăzut si cerinte hardware reduse, pentru managementul inteligent și controlul activitatilor intr-o tipografie"/>
        <s v="Investitii in infrastructura broadband in judetele Timis si Caras-Severin"/>
        <s v="UPCARS - Platforma de recomandare on line folosind mecanisme de machine learning si inteligenta artificiala"/>
        <s v="Platformă Cloud de înaltă performanță la Universitatea Politehnica Timișoara - CloudPUTing"/>
        <s v="Modernizarea infrastructurii de calcul și stocare a Centrului de Cercetare în Informatică al Universitatii de Vest din Timișoara pentru oferirea de servicii de tip Cloud și servicii de calcul de înaltă performanță -- MOISE"/>
        <s v="Centrul suport pentru participarea la proiecte internationale -- SupportTM"/>
        <s v="SINTARA - Sintetizarea, aductia si reutilizarea apei prin tehnologii sustenabile"/>
        <s v="INOvari si optimizari economice si functionale in productia industriala de MATeriale pentru energie termica.   „INO-MAT”"/>
        <s v="ICT - Centru interdisciplinar de specializare inteligentă în domeniul chimiei biologice RO-OPENSCREEN"/>
        <s v="Sistem mobil de monitorizare a aerului"/>
        <s v="Dotarea Departamentului Cercetare-Dezvoltare al SC ALUM SA cu instalații independente, performante de cercetare în sprijinul creșterii competitivității economice și a dezvoltării afacerii"/>
        <s v="REALIZAREA RETELELOR DE INTERNET IN BANDA LARGA IN JUDETELE TULCEA SI BRAILA"/>
        <s v="Cresterea competitivitatii inovative a SC Ad Net Market Media prin investitii initiale de inovare in scopul realizarii unei platforme tehnologice SmartDelta, in cadrul unei unitati nou infiintate pentru realizarea activitatilor CD in colaborare efectiva"/>
        <s v="EXTINDEREA CAPACITĂȚII CDI A S.C. LIDAS S.R.L. ÎN SCOPUL INOVĂRII PROCESELOR PRELIMINARE ÎN PANIFICAȚIA INDUSTRIALĂ PENTRU CREȘTEREA SIGURANȚEI, ACCESIBILITĂȚII ŞI OPTIMIZĂRII NUTRIȚIONALE A PRODUSELOR DE PANIFICAȚIE-PATISERIE"/>
        <s v="Proiect suport pentru pregatirea DANUBIUS-RI"/>
        <s v="SiaMOTO - Sistem inteligent automat de montorizare in trafic a operatorului autovehiculului"/>
        <s v="Progrese in dezvoltarea electrolizoarelor PEM ca si componenta majora a schemei de stocare a energiei regenerabile bazate pe hidrogen"/>
        <s v="Extinderea PESTD pentru dezvoltarea de aplicații de cercetare-dezvoltare în domeniul tritiului – TRI-VALCEA"/>
        <s v="De la Nano la Macro in Energetica Hidrogenului - Extindere Centru National de Hidrogen si Pile de Combustibil - HyRo 2.0"/>
        <s v="Investitii in infrastructura broadband in judetul Vaslui"/>
        <s v="Sistem inteligent mobil de conversie a resurselor proprii si de optimizare a consumului de energie pentru producatori cu potential ridicat de poluare - SyCON"/>
        <s v="INSTALATIE INOVATOARE PENTRU CIMENTARE SI OPERATIUNI SPECIALE LA SONDA DESTINATA EFICIENTIZARII EXTRAGERII RESURSELOR ENERGETICE CONVENTIONALE - INOCEM"/>
        <s v="PLATFORMA INTEGRATĂ SPARK ONEDATA"/>
        <s v="Imbunatatirea infrastructurii in banda larga si a accesului la internet in judetul Vrancea "/>
        <s v="Cresterea competitivitatii SC Focsani Proiecte Consultanta SRL  prin dezvoltarea unei aplicatii informatice inovative"/>
        <s v="Modelare, Design, şi Analiză a Sistemelor Sintetice bazate pe Auto-Asamblare: MoDASyS  "/>
        <s v="METODE INOVATIVE PENTRU CRESTEREA PROPRIETATILOR DE STOCARE A ENERGIEI TERMICE LA TEMPERATURI RIDICATE A MATERIALELOR CU SCHIMBARE DE FAZA-ENERHIGH"/>
        <s v="Parteneriat pentru transferul de tehnologii inovative și materiale avansate în domeniul artelor vizuale (producție, conservare, restaurare)"/>
        <s v="CREȘTEREA COMPETITIVITĂȚII ECONOMICE A SECTORULUI FORESTIER ȘI A CALITĂȚII VIEȚII PRIN TRANSFER DE CUNOȘTINȚE, TEHNOLOGIE ȘI COMPETENȚE CDI "/>
        <s v="Acord de finantare"/>
        <s v="Dezvolatarea infrastructurii publice de cercetare dezvoltare si crearea de noi infrastructuri"/>
        <s v="Acces national electronic la literatura stiintifica pentru sustinerea sistemului de cercetare si edcuatie din Romania"/>
        <s v="RO-NET:”Construirea unei infrastructuri nationale de broadband in zonele defavorizate, prin utilizarea fondurilor structurale”"/>
        <s v="Modernizarea modalitatilor de culegere, evaluare, analizare si raportare a datelor din Registrul Agricol National prin utilizarea tehnologiei informatiei – Faza II"/>
        <s v="_x0009_SII ANALYTICS - Sistem informatic de integrare si valorificare operațională și analitică a volumelor mari de date"/>
        <s v="Sistem informatic colaborativ pentru mediul performant de desfăsurare al achiziţiilor publice – SICAP - FAZA a II a aferenta exercitiului financiar 2014-2020."/>
        <s v="Optimizarea interacţiunii cu mediul de afaceri şi implementarea unor mecanisme avansate de analiză şi schimb de date prin implementarea unui sistem informatic de e-guvernare şi analiză de tip Big Data în cadrul Consiliului Concurenţei "/>
        <s v="Îmbuntăţirea capacităţii de procesare a datelor şi creşterea performanţelor de raportare ale ONRC prin arhitecturi şi tehnologii Big Data"/>
        <s v="Sistem de interoperabilitate tehnologica cu statele membre UE - SITUE"/>
        <s v="Institutul de Cercetari Avansate de Mediu - ICAM"/>
        <s v="Sistem informatic integrat pentru emiterea actelor de stare civilÄ- SIIEASC"/>
        <s v="E-cultura: Biblioteca Digitala a Romaniei"/>
        <s v="Platforma naţionala integrata - Wireless Campus"/>
        <s v="Sistem Electronic Integrat al ONRC consolidat si interoperabil destinat asigurarii serviciilor de e-guvernare centrate pe evenimente de viata‚ (ONRC V2.0)"/>
        <s v="RoEduNet 4"/>
        <s v="HUB DE SERVICII (CENTRUL DE FURNIZARE SERVICII ELECTRONICE) LA NIVELUL MAI"/>
        <s v="Sistem Naţional de Management privind Dizabilitatea (SNMD)"/>
        <s v="Sistem informatic integrat de emitere si gestiune a pasaportului electronic, pasaportului diplomatic si de serviciu si a titlurilor de calatorie in oficiile posturilor consulare (ePass)"/>
        <s v="Actualizarea și dezvoltarea sistemului național de protecție a infrastructurilor IT&amp;C cu valențe critice pentru securitatea națională împotriva amenințărilor provenite din spațiul cibernetic "/>
        <s v="Sistem informatic de management al scolaritatii - SIMS"/>
        <s v="Platforma digitala cu resurse educationale deschise (EDULIB) (Biblioteca virtuala)"/>
        <s v="Sistem de alerta timpurie si informare în timp real - RO-SAT"/>
        <s v="Sistem integrat de alertare personalizata si actualizare permanenta a indicatorilor de risc pentru destinatiile de calatorie ale cetatenilor"/>
        <s v="Sistem Informatic National pentru Adoptie - SINA"/>
        <s v="Platformă Software Centralizată pentru Identificare Digitală - PSCID"/>
        <s v="Sprijin financiar pentru IMM-urile afectate de pandemia COVID – 19 prin intermediul sistemului informatic integrat – IMM RECOVER"/>
        <s v="Sistem informatic pentru registrele de sănătate – RegInterMed"/>
        <s v="Sistem de protecție a terminalelor operaționalizate la nivelul SRI împotriva amenințărilor provenite din spațiul cibernetic"/>
      </sharedItems>
    </cacheField>
    <cacheField name="Name of beneficiary" numFmtId="0">
      <sharedItems containsBlank="1"/>
    </cacheField>
    <cacheField name="Summary of project" numFmtId="0">
      <sharedItems containsBlank="1" count="600" longText="1">
        <m/>
        <s v="Obiectivul proiectului: Creșterea capacității de cercetare-dezvoltare in domeniile alimentar si sigurantei alimentare al companiei Supremia Grup insotita de transferul rezultatelor cercetarii asupra mediului de afaceri  specific domeniului cat si al consumatorilor de la nivelul județului Alba, national si international, prin înființarea SUPREMIA INOVATION CENTER - S.I.C. menit să asigure cresterea competitivitatii si notorietatii la nivel national si international al companiei Supremia Grup,creşterea calităţii şi performanţei științifice în aceste domenii , intensificarea colaborarii pe baza de parteneriate pe linia activitatilor de CDI pe plan national si  international,   atragerea de cercetatori, dezvoltarea stocului mondial de cunoaștere  si nu in ultimul rand al calitatii vietii . "/>
        <s v="iCLOUDSOLUTIONS"/>
        <s v="Obiectivul principal al proiectului este dezvoltarea infrastructurii de internet in banda larga, in zonele albe NGA din judetul Alba, cu o larga raspandire a nodurilor de comunicatii si partea de transmisie a datelor (backbone si blackhaul), cat mai aproape de utilizatorul final si cu niveluri adecvate de simetrie si de interactivitate, pentru a garanta transmitere mai buna de informatii in ambele sensuri."/>
        <s v="Obiectivul principal al proiectului este de a înțelege funcționarea exactă a anumitor structuri biologice/neuronale."/>
        <s v="Obiectivul principal al proiectului este dezvoltarea infrastructurii de internet in banda larga, in zonele albe NGA din judetul Arad,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Obiectivul general al proiectului îl reprezinta dezvoltarea activitaþii de cercetare-dezvoltare în cadrul societaþii DR. POPA PRAXIS (startup) prin valorificarea rezultatelor cercetarii realizate de directorul de proiect, dr. Popa Calin, în teza sa de doctorat Implicaþiile genetice ale aterosclerozei si hipertensiunii arteriale la pacientul de vârsta mijlocie si pacientul vârstnic”, ca baza de pornire pentru crearea unui software medical pentru cuantificarea eficienta a riscului cardiovascular."/>
        <s v="„CRESTEREA COMPETITIVITATII SC PRODINF SOFTWARE SRL PRIN DEZVOLTAREA UNEI SOLUTII TIC”"/>
        <s v="Obiectivul general al proiectului este reprezentat de dezvoltarea activitatii firmei INDUSTRIAL MB PLUS SRL, prin dezvoltarea unei platforme integrate pentru crearea unei pagini de internet de baza, cu continut complet pentru agentii de turism (solutii complete de tip cloud pentru agentiile de turism integrate in sistem)."/>
        <s v="CRESTEREA COMPETITIVITATII SOCIETATII ENJOY SMART SOLUTIONS SRL PRIN DEZVOLTAREA UNEI PLATFORME INFORMATICE INOVATIVE IN DOMENIUL SANATATII"/>
        <s v="DEZVOLTAREA UNEI PLATFORME E-COMMERCE INOVATIVE IN CADRUL BUSINESS SENSE PARTNERS S.R.L."/>
        <s v="Obiectivul principal al proiectului este dezvoltarea infrastructurii de comunicatii in banda larga de mare viteza in localitatile albe din punct de vedere al conexiunii NGA din judetul Arges, cu o larga raspandire a nodurilor de comunicatii si partea de transmisie a datelor (backbone si blackhaul), cat mai aproape de utilizatorul final si cu niveluri adecvate de simetrie si de interactivitate, pentru a garanta transmitere mai buna de informatii in ambele sensuri."/>
        <s v="Obiectivul general al UZUC SA este cresterea competitivitatii societatii pe piata, prin cercetare-dezvoltare, in vederea obtinerii de produse inovative, care sa creeze plus valoare fata de concurenti."/>
        <s v="Obiectivul proiectului este dezvoltarea de aplicaþii industriale ale tehnicilor de ingineria suprafeþei bazate pe tratamente cu plasma electrolitica. Obiectivul proiectului se va atinge prin dezvoltarea unui Laborator pentru Electrochimie si Ingineria Suprafetei ELIS cu doua componente: - Instalatie pilot „ELSSALAB” cu facilitaþi pentru tratamente complexe în plasma de electroliza ; - Sistem Informational SIELIS, care are doua functii: a) stabileste si controleaza fluxul de informaþii între ELSA Laboratory SRL si beneficiarii identificati"/>
        <s v="Obiectivul general al proiectului este sa întareasca capacitatea stiinþifica, tehnica si de inovare în domeniul de specializare inteligenta “Energie, mediu si schimbari climatice” în vederea consolidarii performanþelor cercetarii nucleare din România, prin realizarea infrastructurii experimentale dedicata dezvoltarii tehnologiei reactorilor rapizi raciþi cu plumb (instalaþia experimentala ATHENA si laboratorul pentru chimia plumbului ChemLab)."/>
        <s v="Obiectivul general al proiectului propus spre finantare consta in cresterea competitivitatii si a performantei societatii prin inovare, mai precis, dezvoltarea de servicii si tratamente care să aduca plusvaloare societatii: servicii inovative prin care sunt tratate leziunile cronice de la nivelul oaselor maxilare cu punct de plecare odontogen la pacientul cu diabet zaharat tip II."/>
        <s v="Obiectivul general al proiectului este reprezentat de cercetarea si obtinerea unui lichid colorant inovativ pentru coroanele si puntile dentare_x000a_realizate din oxidul de zirconiu."/>
        <s v="Obiectivul principal al proiectului este de a aduce îmbunătăţiri tratamentului afecțiunilor hepatopatiilor cronice virale, prin abordarea unei proceduri de diagnostic și tratament îmbunătățite, pornind de la concluziile tezei de doctorat, stresul oxidativ, care să ducă la rezultate crescute ale numărului pacienților vindecați prin creșterea răspunsului acestora la tratament. "/>
        <s v="Obiectivul general al proiectului propus spre finantare consta in cresterea competitivitatii si a performantei societatii prin cercetare si inovare, mai precis, dezvoltarea  si transpunerea in functionalitate a unui instrument pentru dezvoltarea software pentru colectarea si centralizarea datelor din gestiunea entitatilor economice, atat cele situate in Romania cat si cele situate in alte tari ale Uniunii Europene care planifica sa adopte Standardele International de Contabilitate, si transpunerea informatiilor direct in contabilitate, in situatii centralizate pe nivel de firme sau grup de firme."/>
        <s v="Obiectivul general al proiectului este stimularea cercetarii si inovarii in intreprindere prin cercetarea unui produs nou, inovativ, dezvoltarea prototipului si lansarea acestuia in productie in scopul comercializarii. Noul dispozitiv DMT, va fi un dispozitiv modular utilizat in cadrul centrelor de prelucrare a pieselor prismatice."/>
        <s v="INOVARE PRIN INTEGRAREA SOLUȚIILOR TIC PENTRU CREȘTEREA COMPETITIVITĂȚII ECONOMICE A SECTOARELOR TIC, INDUSTRIILOR CREATIVE ȘI TURISMULUI PRIN INTERMEDIUL PLATFORMEI INFORMATICE"/>
        <s v="Obiectivul general al proiectului este cresterea capacitatii de cercetare – dezvoltare a SC PELICAN IMPEX SRL in domeniul sanatatii ca domeniu prioritar de interes naţional. Acest deziderat poate fi atins prin infiintarea si dezvoltarea a unui centru de cercetare in oncologie."/>
        <s v="Obiectivul principal al proiectului este dezvoltarea infrastructurii de internet in banda larga, in zonele albe NGA din judetul Bihor,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Obiectivul general al proiectului consta in inovare bazata pe cercetare-dezvoltare prin înfiintarea unei unitati noi, în vederea introducerii în productie a rezultatelor obþinute din cercetare-dezvoltare, si anume, se vor obtine 4 produse noi, inovatoare pentru industria aeronautica si auto ( - Acumulator modular pentru piata automotive;  - Acumultor pentru avion hibrid; - Acumulator pentru elicopter hibrid;  - Sistem de management al acumulatorilor)."/>
        <s v="Obiectivul principal al proiectului este &quot;Investitii in infrastructura broadband in judetul Bistrita Nasaud&quot;, cu o larga raspandire a nodurilor de comunicatii si partea de transmisie a datelor (backbone si blackhaul), cat mai aproape de utilizatorul final si cu niveluri adecvate de simetrie si de interactivitate, pentru a garanta transmitere mai buna de informatii in ambele sensuri."/>
        <s v="Obiectivul general al proiectului este reprezentat de atingerea unui nivelului tehnic de dotare al firmei prin achiziþionarea de active corporale si necorporale, destinate sa dezvolte si sa diversifice activitatea curenta a societaþii, prin dotarea astfel a companiei cu tehnologie avansata si eficienta în scopul dezvoltarii de reþele avansate de comunicaþii electronice în judetul Botosani."/>
        <s v="YUPP MEDIA – PLATFORMA ELASTICA E-COMMERCE DE PERSONALIZARE PUBLICITARA"/>
        <s v="Cresterea competitivitatii IMM-urilor prin implementarea unei solutii digitale inovative pentru un management performant al proiectelor cu finantare nerambursabila"/>
        <s v="Obiectivul general al proiectului consta in contributia la cresterea gradului de utilizare, a calitatii si a nivelului de acces ale intreprinderilor mici si mijlocii la tehnologia informatiei si comunicatiilor, prin realizarea, in decurs de 36 de luni, in parteneriat cu SC ALTFACTOR SRL, a unei solutii digitale inovative LUNA care sa asigure un management performant si eficient al magazinelor online, dar si un grad ridicat de interactivitate si comunicare a magazinelor online cu utilizatorii lor."/>
        <s v="Obiectivul general al proiectului propus de către Polimed Dacia S.R.L. constă în elaborarea unei metode inovatoare în domeniul sănătății, reprezentată de o metodă de diagnostic si recuperare prin combinarea unui tratament PRP (plasmă bogată în trombocite) cu aerocrioterapie în vederea tratării afecțiunilor aparatului locomotor. "/>
        <s v="LoRaNET – platforma Internet of Things (IoT)"/>
        <s v="Dezvoltarea de catre RAP SYSTEMS a unor programe (functii) pentru PLC-uri cat si pentru HMI-uri, care sa gestioneze controlul motoarelor, cat si a unui program (functie) care sa gestioneze controlul valvelor, programe informatice necesare pentru dezvoltarea unei game de softuri aplicate inovative cu aplicabilitate in intreprinderile de productie din Romania si strainatate si cu impact asupra dezvoltarii firmei la nivel national si international."/>
        <s v="PORTAL GIS 3D"/>
        <s v="DEZVOLTAREA UNEI PLATFORME SOFTWARE DE MANAGEMENT SI CONTROL AL PRODUCTIEI (POST-CALCUL) IN DOMENIUL ALIMENTAR"/>
        <s v="FILED BOOK AGRO APPLICATION-FBAA"/>
        <s v="DEZVOLTAREA UNEI PLAFORME E-LEARNING CU SUPORT DE ANALIZA COMPORTAMENTALA A INTERACTIUNII UTILIZATOR-LMS"/>
        <s v="Obiectivul general al proiectului propus de catre Polimed Dacia S.R.L. consta în achizitia de echipamente de cercetare dezvoltare necesare investigarii metodei de diagnostic si recuperare prin combinarea unui tratament PRP (plasma bogata în trombocite) cu aerocrioterapie în vederea tratarii afecþiunilor aparatului locomotor."/>
        <s v="Obiectivul general al proiectului consta în înfinþarea si exploatarea unui laborator de cercetare – dezvoltare în domeniul culegerii aerian si prelucrarii datelor topografice si de mediu."/>
        <s v="Obiectivul general al proiectului este reprezentat de creşterea competitivităţii TEKFINITY SRL pe piaţă si stimularea inovarii in intreprindere prin dezvoltarea unui produs nou, inovativ şi anume un echipament de criptare pentru protectia traficului in retele informatice bazat pe management on-line, in scopul comercializarii."/>
        <s v="Obiectivul general al proiectul îl reprezintă susţinerea inovării şi creşterea productivităţii SC HeadLight Solutions SRL prin realizarea unui produs inovativ complex şi a unor servicii inovative, bazate pe acest produs. Se urmăreşte crearea unei platforme inovative hardware şi software de procesare şi difuzare a conţinutului multimedia şi de integrare a soluţiilor Internet of Things ce are ca scop creşterea competitivităţii economice a societăţii."/>
        <s v="Obiectivul general al proiectului este cresterea competitivitatii la nivel european si mondial, pentru a deveni prima optiune ca furnizor de motoare electrice personalizate pentru integratori europeni, lideri de piata în segmentul lor. "/>
        <s v="Obiectivul general al proiectului EnoTour consta in dezvoltarea, testarea si validarea unui instrument informatic inovativ sub forma unei platforme web si mobile pentru marketingul colaborativ al oenoturismului romanesc. Acest lucru va juca un rol important in cresterea competitivitatii economice si dezvoltarii companiilor din industria viti-vinicola."/>
        <s v="Obiectivul general al acestui proiect este cresterea competitivitatii EXTEND STUDIO SRL pe piata nationala si internationala de produse inovative pentru marketing destinate site-urilor eCommerce folosind tehnologii de inteligenta artificiala bazata pe experienta membrilor echipei de implementare."/>
        <s v="Obiectivul principal al proiectului este de a dezvolta și consolida competitivitatea C &amp; D a_x000a_Institutului National de Patologie &quot;Victor Babes&quot; (IVB) prin dobândireade noi competențe și_x000a_transfer de cunoștințe, în scopul de a crea o echipă ştiinţifică extrem de competitivă, capabilă să_x000a_efectueze cercetare de înaltă clasă în neuroştiinţe, abordând boli neurodegenerative și boli_x000a_neuroinflamatorii."/>
        <s v="Obiectivul acestui proiect este de a concepe o platformă ”high-tech” integrata inovativa pe baza de fibra optica, pentru detectarea temperaturii, a deformarilor si a agentilor chimici utilizand aceeasi fibra optica"/>
        <s v="Proiectul are ca obiectiv general crearea unui nucleu de competentă ştiinţifică şi tehnologică, de înalt nivel, în domeniul creşterii performanţelor de conversie pentru tipurile de energie regenerabila care se găsesc in cantitati importante pe teritoriul României (solară, biomasă, eoliană, hidro). Nucleul astfel creat va avea ca obiectiv prioritar participarea la competiile nationale, dar mai ales internationale in domeniu. "/>
        <s v="Principalul obiectiv al proiectului constă în crearea unui nucleu de cercetare competitiv internațional în cadrul Universitatii POLITEHNICA din București (UPB) în domeniul producerii de biocombustibili și energie verde pe baza expertizei de cercetare dezvoltate în SUA, cu acces direct la instalații și tehnologii de ultimă generație care va constitui baza viitoarelor cariere ale tinerilor cercetători."/>
        <s v="Proiectul va combina analize de biologie sistemica a datelor de genomica, transcriptomica, epigenetica si studii GWAS de la om si organisme model pentru a perfectiona intelegerea noastra despre biologia imbatranirii, si pentru a crea o platforma integrativa de predictie multi-omica pentru prioritizarea interventiilor experimentale in gerontologie. "/>
        <s v="Proiectul are ca obiectiv crearea unui nucleu de competenţă ştiinţifică şi tehnologică de înalt nivel. Acesta va permite studierea efectului ultrasunetelor şi/sau microundelor asupra unor procese nonchimice, chimice sau biologice"/>
        <s v="Proiectul se derulează în România și are ca obiectiv principal crearea unui nucleu de competență în cadrul Centrului de Cercetări și Expertizări Eco-Metalurgice din Universitatea Politehnica din București (UPB-CCEEM) pentru dezvoltarea de materiale nanostructurate cu arhitectură 3D și integrarea acestora în platforme funcționale cu aplicabilitate în domeniul protecției mediului și energiei"/>
        <s v="Prin acest proiect ne propunem proiectarea şi dezvoltarea unui prototip de sistem informatic pentru prognoză, analiză și modele de decizie destinat participanților la piața de energie electrică (furnizori/producători) constituiți ca părți responsabile cu echilibrarea (PRE), în scopul de a estima consumul și producția într-un mod adecvat în vederea realizării unor tranzacții eficiente pe piața angro de energie electrică. Prototipul va fi dezvoltat pe o arhitectură privată de tip cloud computing și se va adresa furnizorilor de energie electrică și operatorilor de rețea, în special Operatorului de Transport și de Sistem (OTS), operatorilor de distribuție (ODs) și Autorității Naționale de Reglementare în domeniul Energiei (ANRE), în vederea estimării consumului şi producţiei de energie electrică la nivel național/regional."/>
        <s v="Obiectivul principal al proiectului este dezvoltarea unei tehnologii absolut inovatoare pentru_x000a_valorificarea sustenabilă a deșeurilor din industria plantelor medicinale, aromatice și_x000a_oleaginoase, cu aplicații viitoare de piață în obținerea produselor cu valoare adăugată."/>
        <s v="Dezvoltarea excelenței în CD &amp; I în domeniul protecției infrastructurilor critice spațiale în cadrul Agenției Spațiale Române, prin implicarea competențelor profesionale ale profesorului Adrian Gheorghe (Universitatea Old Dominion, Statele Unite ale Americii), în scopul de a:_x000a__x000a_(1) consolida capacitățile interne ale Agenției Spațiale Române prin îmbunătăți capabilităților generale de cercetare și inovare în infrastructurilor critice spațiale, bazate pe transferul de cunoștințe cu profesorul Adrian Gheorghe. Profesorul Adrian Gheorghe deține cea mai înaltă calificare în domeniul guvernării sistemelor complexe și protecția infrastructurilor critice, cu o vasta experiență pe plan intern și internațional. _x000a__x000a_(2) institui un centru de competențe in cadrul Agenției Spațiale Române pentru monitorizarea evenimentelor tip HILF (impact ridicat, frecvență scăzută), precum și impactul acestora asupra infrastructurilor critice spațiale, cu scopul de a determina efectul de domino asupra altor infrastructuri și servicii la sol. Centrul va învăța mult din experiența profesorului Adrian Gheorghe în funcția de director al Centre of Excellence on Risk and Safety Sciences, Swiss Federal Institute of Technology, precum și în alte poziții relevante, conform CV-ului atașat. _x000a__x000a_(3) oferi produse de analiză în sprijinul protecției infrastructurilor critice spațiale, inclusiv o strategie națională privind protecția infrastructurilor critice spațiale, în plus față de furnizarea de sprijin legislativ și instituțional pentru actori relevanți pe plan domestic şi internațional. _x000a__x000a_"/>
        <s v="Obiectivul general al proiectului THERAVALDIS il reprezinta cresterea participarii romanesti in cercetarea la nivelul UE in domeniul biotehnologiei medicale si farmaceutice prin crearea unui nucleu de cercetare in nanotehnologii in cadrul IBPC „N Simionescu”. "/>
        <s v="Diabetul de tip 1 (T1D) reprezinta o reactie inflamatorie a insulelor pancreatice, declansata de factori extrinseci precipitanti, in subiecti cu o configuratie genetica favorabila dezvoltarii autoimunitatii. In pofida  interesului intens pentru etiologia, patogeneza si mecanismele ce stau in spatele acestei reactii inflamatorii, exista inca nevoia dezvoltarii unor terapii curative fiabile. Prin urmare, obiectivul stiintific al proiectului DIABETER este de a proiecta, rafina si consolida o abordare de terapie celulara relevanta clinic pentru a vindeca autoimunitatea diabetica, prin livrarea tintita a semnalelor apoptotice folosind ca vehicule celulele mezenchimale stromale (MSC). "/>
        <s v="Proiectul nostru îşi propune surmontarea tuturor acestor dificultăţi experimentale şi are ca obiectiv general transformarea paradigmei CiPA într-un standard industrial acurat, eficient, robust şi înalt reproductibil în vederea comercializării şi implementării pe scală largă."/>
        <s v="Obiectivul general al proiectului “Dezvoltare unei metodolologii de terapie prin teatru cu efect la nivel neruochimic și neurocognitiv-MET” este de a cerceta si dezvolta o metodologie de intervenție preventivă, terapeutică, neinvazivă, de consolidare a comportamentelor pro-sociale și de management al stresului.. Efectele stresului asupra organismului uman au un spectru extreme de larg: tulburări psihice, boli cario-vasculare, cancere, etc. Metodlogia de intervenție MET urmărește diminuarea efectelor psiho-somatice ale stresului asupra organismului uman prin combaterea si preventia efectiva si cuantificabila la nivel neruohormonal generând cresterea calitătii vieții si a eficientei profesionale a individului"/>
        <s v="Principalul obiectiv al proiectului este sa depaseasca limitarile actuale in terapia de transplant celular pentru pacienti diabetici printr-o abordare inovativa de transdiferentiere /reprogramare menita sa converteasca celulele hepatice in celule β-like, producatoare de insulina"/>
        <s v="Proiectul se referă la domeniul de prioritate națională – SĂNĂTATE iar obiectivul său major va fi stabilirea unui nucleu de competență de înalt nivel privind studierea mecanismelor moleculare ale neoplasmelor mieloproliferative (NMP), ale transformării acestora în leucemie acută mieloidă secundara (LAMs), precum și ale LAM de novo cu cariotip normal (LAMdn), într-un institut medical din Academia Română, sub conducerea unui cercetător cu descoperiri inovatoare în domeniu și o remarcabilă experiență internațională în sectorul de cercetare privat, (Ludwig Institute of Cancer Research, Ltd.), precum și în cercetarea academică (Fonds National de la Recherche Scientifique Belgium (FNRS) și Université catholique de Louvain). "/>
        <s v="Scopul acestui proiect este îmbunătățirea statusului de sănătate în societate prin realizarea unui dispozitiv medical inovativ, de tip biosenzor, ca fundament în dezvoltarea Produselor pentru Terapii Medicale Avansate (PTMA). "/>
        <s v="Obiectivul ştiinţific al proiectului este obtinerea de cunoştinţe, sub forma modelelor conceptuale, referitoare la noi sisteme tehnice, de o înaltă eficienţă, pentru separarea şi purificarea produselor valoroase din bio-resurse. Proiectul are ca scop exploatarea sinergiei dintre fenomenele fizice şi chimice ce au loc în sisteme multifazice specifice domeniului biotehnologiei, în care produsele valoroase sunt obţinute prin intermediul reacţiilor biochimice sau sunt izolate din resurse naturale. Rezultatele preconizate au un caracter generic fiind aplicabile în alte domenii în care separarea şi purificarea joacă un rol important, cum ar fi procesarea alimentelor, produse (bio)farmaceutice, biocombustibili, etc.   "/>
        <s v="Obiectiv principal al proiectului este cresterea competitivitatii economice si dezvoltarea afacerii S.C. SECURIFAI SRL prin realizarea in cadrul societatii in urma activitatilor de CDI a unui produs software inovativ - Sistem Software Inteligent de Analiza Video (SecurifAI). Proiectul va avea ca rezultat dezvoltarea afacerii prin absorbtia si producerea de tehnologii informationale de ultima generatie in analiza video si dezvoltarea de sisteme software bazate pe inteligenta artificiala cu aplicare in domeniul IT&amp;C, respectiv analiza, managementul si securitatea datelor de mari dimensiuni, precum si in cel al securitatii, respectiv combaterea transfrontalieră a terorismului, crimei organizate, traficului ilegal de bunuri şi persoane."/>
        <s v="Obiectivul general al proiectului CUSTOMCRAFT este dezvoltarea unui proces inovativ, semnificativ imbunatatit, de realizare de bijuterii contemporane personalizate in cadrul start-up-ului SC DIGITAL CRAFT SRL. Procesul inovativ are ca punct de pornire rezultatele cercetarii obtinute de catre Directorul de proiect in teza de doctorat si combina caracteristicile mestesugului traditional cu instrumentele digitale, in scopul productiei si comercializarii bijuteriilor personalizate. Prin intermediul proiectului, se doreste dezvoltarea (start-up-ului) SC DIGITAL CRAFT SRL prin cresterea investitiilor in activitatile de cercetare, in scopul inovarii unui proces intr-un sector economic cu potential de crestere (conform Strategiei Nationale de Competitivitate – „Industrii creative”). "/>
        <s v="Obiectivul general al proiectului îl reprezintă stimularea inovării în domeniile IoT (Internet of Things) și M2M (Machine to Machine Communications) în cadrul întreprinderii nou-înființate inovatoare SYSWIN SOLUTIONS SRL, prin realizarea unui produs inovativ complex și a unor servicii inovative bazate pe acest produs, dezvoltate în cadrul temei „2.1.2 Internetul viitorului”, asigurând creșterea competitivității globale a firmei și intrarea SYSWIN SOLUTIONS SRL în noi piețe: vending, flowmetering, tracking, securitate date. Se propun:_x000a_• Realizarea unei PlatfoRme Inovative pentru Aplicaţii M2M versatile – PRIAMM, competitivă la nivel global - un serviciu integrat IoT - format din M2M, plus conexiuni maşină-la-persoană sau persoană-la-maşină, masina la active mobile sau imobile. Va fi un instrument securizat, versatil și scalabil de monitorizare, control și management online destinat administrării afacerilor din mai multe industrii, care oferă și managementul plăților și încasărilor, publicitate și afișaj digital, fidelizare clienți, gestiunea programelor de marketing personalizate nevoilor/preferinţelor clientului fidelizat, va surprinde, de asemenea, răspunsurile clientilor în timp real;_x000a_• Crearea unor arhitecturi M2M și IoT de tip plug&amp;play pentru produsele/serviciile destinate industriilor vending/gambling/metering/tracking/;_x000a_• Crearea unui sistem de securitate a informației comun tuturor serviciilor M2M si IoT._x000a_"/>
        <s v="Obiectivul general al proiectului îl reprezintă stimularea inovarii în intreprinderea nou-inființata inovatoare, SC Research Technology SRL, prin realizarea unui hub tehnologic inovativ HUB-TECH, care agregă resurse tehnologice și umane în vederea facilitării procesului de redactare de teme de cercetare/soluții tehnice optimizate, prin recomandarea semantică a unor resurse textuale relevante a fi consultate (de exemplu, articole științifice, teze de doctorat, brevete, rezultate ale proiectelor de CDI etc.), introducerea de mecanisme pentru generarea parțială a documentației, precum și crearea unui forum de discuții care să ofere suport personalizat, cu scopul comercializării produselor și serviciilor realizate Astfel, HUB-TECH integrează noi modele computaționale semantice de ultimă generație, care permit identificarea automată de materiale relevante, utilizarea de calcule de înaltă performanță pentru antrenarea acestora, dar totodată integrează în fluxul de mecanisme automate utilizate componenta umană, esențială pentru monitorizarea și rafinarea rezultatelor sistemului prin oferirea de feedback și sugestii."/>
        <s v="Obiectivul General: Producerea in vederea comercializarii noului produs „Centru de comunicatii cu clientii de tip cloud computing”, pornind de la rezultatele proiectului COMM-CENTER (Centru de Comunicatii – beneficii pentru toti) si cererea de brevet de inventie pentru produsul cu acelasi nume, depusa la OSIM si obtinut din activitatea de cercetare-dezvoltare, prin dezvoltarea start-up-ului inovativ S.C. BEIA Cercetare SRL."/>
        <s v="Obiectivul general al proiectului dezvoltat de Premia Software Solutions SRL este de a crea valoare adăugată în domeniul tehnologiei informației în baza rezultatelor de cercetare obținute in domeniul analizei, managementului și securitatii datelor de mari dimensiuni. Prin prezentul proiect, societatea dorește să își întărească capacitatea de cercetare dezvoltare în domeniul tehnologiei informației și să atragă profesioniști în vederea dezvoltării produsului informatic AllNews, produs inovativ care coreleaza date (video, audio, text) din diverse medii de difuzare in scopul analizarii, catalogarii si extragerii de informatie utila. Prin activitatea de dezvoltare si comercializare a produsului dezvoltat, se vizeaza o creștere sustenabilă a societății, ce va conduce către o diversificare și consolidare a produselor și serviciilor oferite."/>
        <s v="Obiectivul general al proiectului îl reprezintă stimularea inovării și creșterea competitivității în cadrul S.C. M247 EUROPE S.R.L. prin realizarea unei noi tehnologii implementabile printr-un sistem integrat în cadrul unui produs inovativ complex și a unor servicii inovative bazate pe acest produs, dezvoltate în cadrul temei „Tehnologie inovativa GREEN și sistem integrat pentru centru de date destinat Internetului Viitorului”. Se propune realizarea unui centru de date „Green” cu performanțe energetice de vârf în România, care va încorpora elemente inovative tehnologice și de sistem privitoare la soluțiile de răcire, ventilație, electrice și IT în domeniul economisirii energiei electrice, conform definiției ”Green”, cu o automatizare multiplă a funcționării inclusiv prin managementul general software al Centrului de Date. Prin realizarea acestui produs inovativ complex firma S.C. M247 EUROPE S.R.L va putea sa dezvolte noi servicii inovative în domenii ale tehnologiilor informaționale și de comunicații, cloud/virtualizare, baze de date de mari dimensiuni, specifice Internetului viitorului,  cu avantajul unor costuri reduse și a unei competitivități tehnice și economice superioare."/>
        <s v="Obiectivul general al proiectului îl reprezintă stimularea inovării în cadrul societăţii S.C. MONITRON S.R.L., prin implementarea unui SIstem inteligent multiparametru pentru MONitorizarea complexă și integrată a structurilor pentru evaluarea și reducerea riscului la dezastru - SIMON, bazat pe monitorizarea structurilor critice complexe din domeniul construcțiilor civile și industriale, drumuri, poduri, baraje, diguri, tunele, într-o soluție unică, modulară, deschisă. Acest lucru va fi posibil prin dezvoltarea unui bloc funcțional comun inclus în fiecare dintre modulele de masură, care va reprezenta interfața între modulul de măsură propriu-zis și un Gateway de comunicație care va asigura comunicația cu baza de date centrală."/>
        <s v="Obiectivul general urmărit se centrează pe creşterea gradului de competitivitate prin CDI si constă în dezvoltarea şi implementarea unei tehnologii de producţie moderne, flexibile şi competitive, pentru realizarea unui sistem stabilizat pe 3 axe, în funcţie de cerinţele operaţionale. Scopul principal îl reprezintă obținerea unor parametri de performanță în timpul deplasării, apropiați de cei statici, adică să fie afectați cât mai puțin de caracteristicile deplasării (terestre sau navale). Fabricația unui astfel de sistem, eficient în condițiile situațiilor tactice actuale, presupune un proces complex de proiectare, care pornește de la un set de considerente teoretice, o validare practică prin teste statice și dinamice și o verificare efectivă, în teren, a sistemului, montat pe mijlocul purtător, în diferite regimuri de funcționare."/>
        <s v="Obiectivul general al acestui proiect este creşterea capacităţii de inovare a firmei, prin activitati de cercetare si valorificarea rezultatelor de cercetare-dezvoltare detinute de ADVANCED SLISYS SRL, pentru dezvoltarea unui dispozitiv digital inovator si a unei metode brevetabile. Introducerea in productie a noului produs, in scopul comercializarii. "/>
        <s v="OBIECTIVUL GENERAL al proiectului este reprezentat de sporirea capacitatii de cercetare-dezvoltare tehnologica si inovare a S.C. AUTONOMOUS SYSTEMS S.R.L., in vederea cresterii competitivitatii economice si generarii de noi oportunitati de afaceri._x000a_In vederea atingerii acestui obiectiv general, vor fi derulate activitati de dezvoltare experimentala in domeniul algoritmilor de analiza, descriere si traducere a continutului grafic complex, precum si al algoritmilor de comanda vocala. In vederea derularii acestor activitati de dezvoltare experimentala, vor fi achizitionate echipamente hardware specializate in procesarea masiva a informatiei, statii de lucru(desktop si laptop), licente sisteme operare si software specializat precum si biblioteci electronice (corpus-uri) standardizate pentru limbaj natural / continut grafic._x000a_In mod specific, proiectul va pune bazele si va dezvolta solutii IT in domenii de varf ale tehnologiei actuale, in special domeniile de vedere artificiala, procesarea limbajului natural si invatare automata. Dezvoltând solutii si algoritmi noi si in special, integrându-le intr-un sistem complex inteligent pentru interpretare semantica de imagini si video si traducerea in limbaj natural, proiectul propune solutii noi, in premiera, pe piata romaneasca._x000a_Rezultatele pocesului de cercetare se vor constitui ca baza a unor produse comerciale, dupa cum este prezentat la nivelul planului de afaceri, fapt ce va contribui direct la generarea de noi oportunitati de afaceri pentru S.C. AUTONOMOUS SYSTEMS S.R.L._x000a_"/>
        <s v="Proiectul „Implementarea expertizei de cercetare biomedicală prin transfer de cunoștințe către mediul privat pentru validarea de produse și servicii în domeniile biotehnologii medicale și sănătate” are ca obiectiv general transferul de cunostinte/expertiza si tehnologie de la INCD Victor Babes (IVB) catre intreprinderi private din sectorul productiei si dezvoltarii bioproduselor destinate ingrijirii sanatatii, în vederea cresterii competitivitatii economice si stiintifice a acestora pe plan național și international. "/>
        <s v="Scopul proiectului NETIO este crearea unui cadru de colaborare efectivă între specialiștii din Universitatea Politehnica din București și întreprinderi și accelerarea transferului de cunoștințe din mediul academic către industrie pentru dezvoltarea de produse și servicii inovative din sfera IoT și a orașelor inteligente, având drept consecință directă creșterea capacității de cercetare, dezvoltare și inovare a întreprinderilor partenere, dar și a mediului economic în general. Dezvoltarea de produse și servicii de comunicație diversificată (Radio, IR, NF, Wireless, etc.), interconectate prin infrastructuri de senzori și obiecte inteligente care pot acoperi o arie geografică semnificativă, poate răspunde la provocările de zi cu zi ale membrilor unei comunități prin furnizarea de informații bazate pe prelucrări inteligente și specifice contextului, precum și date analizate sistematic în vederea surmontării provocărilor urbane identificate."/>
        <s v="Pornind de la obiectivul general al proiectului care constă în  creşterea capacităţii şi competitivităţii economice a intreprindelor din sectorul forestier pe  baza  furnizării serviciilor şi beneficiilor multiple pe care pădurea şi silvicultura durabilă le asigură societăţii româneşti, scopul proiectului propus este de a asigura creşterea impactului activităţilor economice din domeniul forestier  printr-un un transfer mai bun de cunoaştere şi de expertiză între cercetare şi mediul economic, realizându-se dezvoltarea  unui sector forestier puternic şi dinamic bazat pe sursă de materie primă regenerabilă. "/>
        <s v="Plecand de la obiectivul central al crearii in 1999 a Centrului de Cercetari Termice din cadrul Universitatii Politehnica din Bucuresti, UPB-CCT, Proiectul CleanTech abordeaza un subiect absolut contemporan care face obiectul mai multor strategii europene cu tinte ambitioase de ponderare si control a unor declinuri greu de readus la echilibru: cresterea nivelului emisiilor atmosferice datorate utilizarii excesive a resurselor naturare care a condus la diminuarea drastica a acestor si la modificarea ingrijoratoare a conditiilor climaterice, precum si inmultirea gropilor de deseuri in zonele urbane. Abordarea integrata a resurselor energetice, a problemelor de mediu si de adaptare la nevoile societatii este singura capabila la nivelul cunostintelor actuale sa ofere alternative viabile, adaptabile unor situatii concrete. "/>
        <s v="Proiectul are ca obiectiv general valorificarea expertizei obținută prin cercetare a IBA București în domeniul calității alimentelor - senzoriale, igienice, tehnologice, nutriționale și etice - prin  transferul de cunoștințe către mediul economic privat în vederea obținerii de produse alimentare sigure și optimizate  nutrițional."/>
        <s v="Obiectivul general al proiectului “Procese și sisteme operaționale pentru tratarea și valorificarea materială și energetică a deșeurilor – PROVED” constă în creşterea transferului de cunoştinţe, tehnologie şi personal cu competenţe CDI între Universitatea Politehnica din Bucureşti şi mediul privat prin realizarea unei eco-tehnologii de valorificare energetică a deşeurilor municipale şi obţinerea unui Combustibil Derivat din Deşeu (CDD), a unei tehnologii de producere a unui gaz cu proprietăţi combustibile superioare (biogaz), a unei tehnologii inovative de gestionare şi tracking a deșeurilor cu măsurarea efectelor complexe (sociale, mediu, economice) precum şi a unui sistem avansat de depoluare a levigatului rezultat de la depozitele de deşeuri."/>
        <s v="Proiectul are ca obiectiv transferul rapid de cunoştinţe şi sprijin tehnico-ştiinţific în realizarea de produse şi tehnologii competitive în întreprinderi specifice domeniului bioeconomie şi producerii de bioresurse, care îşi dezvoltă afaceri cerute de piaţă."/>
        <s v="Scopul proiectului Secvent este de a crește eficiența economică a întreprinderilor partenere, prin dezvoltarea și implementarea unor soluții tehnologice inovative de (bio)procesare a subproduselor din lanțurile valorice ale bioeconomiei, pentru recuperarea şi/sau formarea de componente cu valoare adăugată şi utilizarea acestora pentru (bio)produse cerute de piață._x000a_ Obiectivul general al proiectului Secvent este accelerarea transferului de cunoștințe, tehnologie și personal cu competențe CDI între mediul public și cel privat în domeniul trans-sectorial al bioeconomiei circulare, prin dezvoltarea şi implementarea de procedee biotehnologice secvențiale de închidere a lanțurilor valorice din bioeconomie și de obținerea a (bio)produselor._x000a_"/>
        <s v="Proiectul are în vedere creşterea competitivităţii întreprinderilor mari, mici şi mijlocii cu potenţial de piaţă, preocupate de dezvoltarea/testarea/fabricarea de repere și subansambluri din construcţia autoturismelor (mecanisme de direcţie, cutii de viteză, sisteme de suspensie, servodirecţii, motoare, etc.) prin îmbunătățirea politicilor de inovare axate pe transferul de cunoștințe între mediul ştiinţific și industrie, luând în considerare experiența INCDMTM "/>
        <s v="Obiectul proiectului îl reprezintă realizarea de parteneriate pentru transfer de cunoștințe pentru dezvoltarea suportului ICT necesar pentru implementarea unor Centre de dispecerizare și management pentru optimizarea serviciilor integrate de îngrijiri la domiciliu - CDMS, ca suport pentru dezvoltarea de servicii de medicale și sociale la domiciliu"/>
        <s v="Obiectivul general al proiectului este de a realiza un transfer de cunostinte in domeniul ecranarii electromagnetice prin dezvoltarea unei tehnologii noi, performante, cu reale imbunatatiri si reduceri de costuri pentru ecranarea electromagnetica a incintelor (camere, cladiri) deja existente sau in constructie in domeniul 100kHz - 18GHz,  prin colaborare intre institutia de cercetare si intreprinderile interesate  pentru dezvoltarea competitivitatii economice."/>
        <s v="Obiectivul popunerii de proiect este de a crea un parteneriat stabil, viabil, intre COMOTI si un grup de intreprinderi interesate sa asimileze cunostinte, abilitati si competente in domeniul cercetarii – inovarii, valorificand expertiza COMOTI, raspunzand astfel nevoilor strategice si de dezvoltare ale lor, care au drept scop cresterea competitivitatii economice. _x000a_Se urmareste astfel dezvoltarea de solutii inovative noi, performante, pentru obtinerea de produse noi, cu performante si caracteristici superioare, clar identificate de intreprinderi ca fiind cerute de piata si care le va permite dezvoltarea afacerilor, promovarea de noi afaceri, cresterea competitivitatii economice. _x000a_"/>
        <s v="Obiectivul general al prezentului proiect vizează creșterea transferului de cunștințe și tehnologie în domeniul ECO-NANO-TEHNOLOGIILOR PENTRU DEPOLUARE ȘI VALORIFICAREA DEȘEURILOR, între Centrul de Cercetări pentru Protecția Mediului și Tehnologii Ecologice din Universitatea POLITEHNICA București (UPB-CPMTE) și întreprinderi din mediul privat, care va contribui la dezvoltarea economică a acestora precum și la protecția, conservarea și îmbunătățirea mediului."/>
        <s v="Obiectivul general este cresterea capacitatii de cercetare-dezvoltare si de transfer de cunostinte prin infiintarea Centrului pentru Soluții Inovatoare de Fabricație a Biomaterialelor Inteligente si Suprafețelor Biomedicale prin crearea de 10 noi laboratoare de cercetare si modernizarea a 6 laboratoare de cercetare existente in cadrul Universitatii Politehnica Bucuresti (UPB), in vederea asigurarii conditiilor pentru dezvoltarea unui grup economic de excelenta in Romania, din care face parte UPB, intr-un sector economic competitiv._x000a__x000a_"/>
        <s v="Obiectivul general al proiectului este creșterea competitivității economice la nivel național prin construirea la nivelul Academiei Naționale de Informații ”Mihai Viteazul” a unei infrastructuri de cercetare în domeniul securității și intelligence-ului la cele mai înalte standarde de performanță. Noul Complex de Cercetare al Institutului Național de Studii de Intelligence - INTELIGENT care urmează a fi dezvoltat prin intermediul proiectului va fi compus din 7 laboratoare de cercetare după cum urmează: Laboratorul de Politici de Securitate, Laboratorul de Securitate Locală, Regională și Globală, Laboratorul de Intelligence Competitiv, Laboratorul de Comunicare Strategică în Situații de Criză, Laboratorul de Cercetare Fundamentală în Intelligence, Laboratorul de Psihologie Experimentală și Laboratorul de Istoria Intelligence-ului."/>
        <s v="Obiectivul proiectului consta in crearea unu centru (CERMISO) de cercetare pentru optimizarea unor_x000a_echipamente de tip Minisistem Inteligent Autonom cu Deplasare Aeriana (MIADA) avand_x000a_7_x000a_aplicatii directe in securitatea si securizarea obiectivelor si interventie rapida in caz de dezastre in_x000a_zone greu accesibile. Practic in centru activitatea CD se va desfasura pe urmatoarele linii directoare:_x000a_1- Integrarea sistemelor mecatronice inteligente autonome in securitatea spatiului si a mediului_x000a_inconjurator._x000a_2- Optimizarea sistemelor mecatronice inteligente autonome aeropurtate_x000a_3- Tehnologia transmiterii securizata a informatiei_x000a_4- Dezvoltarea micro sistemelor multisenzoriale controlate de inteligenta artificiala._x000a_5- Dezvoltarea inteligentei artificiale de prelucrare automata a datelor in vederea prevenirii_x000a_dezastrelor si accidentelor._x000a_6- Dezvoltarea solutiilor si algoritmilor de securizare anti-hacking a sistemelor autonome_x000a_aeropurtate._x000a_7- Solutii hardware si software de optimizare a consumului energetic pentru marirea andurantei si_x000a_autonomiei de zbor a sistemelor mecatronice aeropurtate."/>
        <s v="Obiectivul general al proiectului consta in realizarea unui produs inovativ destinat monitorizarii recuperarii pacientilor cu afectiuni locomotorii, in scopul productiei si comercializarii. "/>
        <s v="Obiectivul general al proiectului INFERTIMA este dezvoltarea unui proces inovativ, in vederea introducerii pe piata a unui serviciu nou, de testare a infertilitatii masculine pentru mutatiile genei FSHR, printr-o corelatie directa intre mutatiile receptorului de FSH si infertilitatea masculina de cauza genetica. Procesul inovativ are ca punct de pornire rezultatele cercetarii efectuate de catre institutia de cercetare cu care Genome &amp; Genetics a semnat contract de servicii de cercetare. "/>
        <s v="Obiectivul general al proiectului consta in dezvoltarea competitiva a intreprinderii inovatoare de tip spin-off in urma implementării platformei inteligente de marketing. Se dorește revoluționarea industriei sistemelor de Marketing de Proximitate din sectorul de retail prin elaborarea unei soluții inovatoare hardware-software si comercializarea acesteia prin intermediul a 3 tipuri de pachete de servicii si anume: Silver, Gold si Platinum."/>
        <s v="Obiectivul general al proiectului INOVATIC consta in dezvoltarea si punerea in productie a unor procese IT semnificativ imbunatatite de acordare de credite tip „overdraft”(descoperiri de cont), de transfer de bani si de plati electronice in cadrul SC OCEAN CREDIT IFN SA. Procesul inovativ are ca punct de pornire cercetarea efectuata de catre institutia de cercetare cu care Ocean Credit IFN SA a semnat contract de servicii de cercetare. "/>
        <s v="Obiectivul general al prezentului proiect îl reprezintă dezvoltarea unui sistem inovativ pentru testarea aplicațiilor destinate dispozitivelor dotate cu ecran tactil - MATT, în vederea creșterii gradului de inovare în domeniul TIC la nivel național și internațional. "/>
        <s v="Obiectivul general al proiectului este cresterea competitivitatii societatii prin cercetarea si dezvoltarea prototipului unui produs nou, INDEXREAD, un sistem integrat mobil care va fi folosit pentru citirea indecsilor contoarelor cat si lansarea acestuia in productie."/>
        <s v="Obiectivul general al proiectului vizeaza cresterea competitivitatii intreprinderii prin dezvoltarea Vizio-paralelografului (VP) si a Extruziei computerizate de ghidaj (ECG) - tehnologii avansate in stomatologie, ce vizeaza diagnoza si tratamentul edentatiei, una dintre cele mai raspandite cazuri de morbiditate din Romania, in scopul productiei si comercializarii. _x000a__x000a_"/>
        <s v="Obiectivul general al prezentului proiect este reprezentat de realizarea prin procedee de prelucrare avansate de produse alimentare_x000a_inovative, sigure, accesibile si optimizate nutritional, prin transferul de elemente de cercetare stiinþifica din brevetul de invenþie „Procedeu_x000a_si instalaþie pentru prepararea unor produse bioprotective”."/>
        <s v="Obiectivul general al prezentului proiect, acceptat la finantare in cadrul ECSEL Joint Undertaking il reprezinta realizarea unei linii pilot_x000a_multi-KET (nanoelectronica, nanotehnologie, fabricare avansata) de noua generatie de 300 mm pentru tehnologia Smart Power in Europa,_x000a_astfel contribuind la stabilirea referintei mondiale de soluþii inovatoare si competitive pentru provocari societale critice, inclusiv reducerea_x000a_emisiilor de CO2 si eficienta energetica. De asemenea, pe baza realizarii activitatilor proiectului se urmareste imbunatatirea productivitatii_x000a_si a competitivitatii solutiilor IC integrate pentru tehnologia Smart Power si tehnologii Power Discrete."/>
        <s v="Obiectivul general al proiectului il reprezinta cresterea capacitatii de cercetare a Institutului National de Cercetare- Dezvoltare_x000a_Aerospatiala „Elie Carafoli” – I.N.C.A.S. Bucuresti, in domeniul stiintelor aerospatiale, prin introducerea celor mai noi tehnologii din_x000a_domeniul IT intr-un mediu de cercetare de noua generatie, bazat pe realitate virtuala, capabil sa asigure conditiile de simulare necesare_x000a_pentru cercetarile in perspectiva anilor 2020 precum si interfata de comunicare in proiectele colaborative internationale in care INCAS_x000a_este implicat (ex. JTI Clean Sky si SESAR in cadrul FP7 si in continuare in Horizon 2020)."/>
        <s v="README – APLICAȚIE INTERACTIVĂ, INOVATIVĂ, DE EVALUARE A LIZIBILITĂȚII TEXTELOR ÎN LIMBA ROMÂNĂ ȘI DE ÎMBUNĂTĂȚIRE A STILULUI DE REDACTARE"/>
        <s v="MARKSENSE - PLATFORMĂ INFORMATICĂ DE ANALIZĂ ÎN TIMP REAL A FLUXURILOR DE PERSOANE BAZATĂ PE ALGORITMI DE INTELIGENȚĂ ARTIFICIALĂ ȘI PRELUCRARE INTELIGENTĂ DE INFORMAȚII PENTRU AFACERI ȘI MEDIUL GUVERNAMENTAL"/>
        <s v="S.I.R.O – SOLUTIE INOVATIVA DE RECRUTARE ONLINE"/>
        <s v="Dezvoltare aplicatiei software inovative “Treasure Open Source Software – TOSS”"/>
        <s v="Obiectivul general al proiectului “OmniDJ - Platforma de streaming colaborativ cu servicii la cerere” este acela de a cerceta si dezvolta o tehnologie inovativa in domeniile orizontale TIC si multimedia cu scopul dezvoltarii finale a unui produs/serviciu menit sa acopere o nevoie reala identificata in piata."/>
        <s v="CREAREA UNEI PLATFORME CLOUD PENTRU APLICATII SOFTWARE"/>
        <s v="DEZVOLTAREA UNEI PLATFORME PENTRU CREAREA VIZUALA DE SITE-URI BAZATE PE WORDPRESS"/>
        <s v="TempRent – platforma evolutivă de micro-tranzacționare"/>
        <s v="DEZVOLTARE PRIN INOVARE LA SENIOR SOFTWARE AGENCY SRL"/>
        <s v="Studio Scope: Dezvoltare produs inovativ de tip Configure Price and Quoting"/>
        <s v="SOLUȚIE PENTRU INTEGRAREA PE VERTICALĂ A SOLUȚIILOR TIC ÎN ECONOMIA ROMÂNEASCĂ PRIN DEZVOLTAREA PRODUSELOR INFORMATICE DYNAMIC DOX© CLOUD ȘI DYNAMIC DOX© MOBILE"/>
        <s v="SISTEM INFORMATIC INOVATIV DE TIP COMANDA SI CONTROL C2I (Command, Control &amp; Intelligence)"/>
        <s v="SISTEM INTEGRAT DE MANAGEMENT AL SECURITĂŢII INFORMAŢIEI ÎN CADRUL UNEI ORGANIZAŢII"/>
        <s v="SISTEM INFORMATIC INTEGRAT, INOVATIV SI SECURIZAT DE EXAMINARE AUXOLOGICA, URMARIRE A PACIENTULUI SI GENERARE A DIAGRAMELOR DE CRESTERE PENTRU POPULATIA DIN ROMANIA"/>
        <s v="LIVEHR – PLATFORMA DE GESTIONARE A RESURSELOR UMANE"/>
        <s v="„INTEGRAREA PE VERTICALA A IP3D PRIN DEZVOLTAREA UNEI SOLUTII INFORMATICE – CABINA VIRTUALA - PRIN ACTIVITATI DE CDI „"/>
        <s v="„CRESTEREA COMPETITIVITATII SC YALOS SOFTWARE LABS SRL PRIN DEZVOLTAREA UNEI SOLUTII INFORMATICE INOVATOARE”"/>
        <s v="Sistem Informatic Inovativ Factura Inteligenta"/>
        <s v="Sistem informatic integrat pentru colectarea si procesarea de date anonime in interiorul spatiilor comerciale"/>
        <s v="Inovare prin conectare"/>
        <s v="AdSelect – Platforma de Management pentru publicitate stradala"/>
        <s v="Obiectivul general este cresterea contributiei solutiilor/aplicatiilor IT inovative in dezvoltarea competitivitatii economice a sectorului privat prin dezvoltarea produselor si serviciilor TIC. In acest context, in care inclusiv recomandarea Comisiei Europene catre companiile romanesti este de a profita pe deplin de posibilitatile si avantajele oferite de tehnologiile digitale, HR Sincron SRL doreste sa dezvolte prin proiectul „HR fara hartie” o platforma software inovativa de managementul resurselor umane numita in continuare „Sincron HR Suite”."/>
        <s v="Dezvoltare aplicatie software si componente hardware pentru analizarea, controlul si partajarea fluxurilor de resurse"/>
        <s v="COOPID – SISTEM COOPERATIV DE MANAGEMENT AL IDENTITATII DIGITALE"/>
        <s v="DEZVOLTAREA UNUI SISTEM BUSINESS INTELLIGENCE PENTRU LANTURI FARMACEUTICE"/>
        <s v="DEZVOLTAREA APLICATIEI SMART HUT- SOLUTIE SOFTWARE-HARDWARE CARE INTEGREAZA ECHIPAMENTE PENTRU FACILITAREA MANAGEMENTULUI CLADIRILOR"/>
        <s v="MyTechJob – PLATFORMA INOVATIVA CU LOCURI DE MUNCA"/>
        <s v="Obiectiv general al proiectului este: cresterea competitivitaþii economice a companiei Marketizator Friends prin dezvoltarea experimentala a unei solutii software inovative, care va permite trecerea de la outsourcing la tehnologia bazata pe inovare."/>
        <s v="Obiectivul general al proiectului il reprezinta cresterea competitivitatii economice a societatii la nivel national prin dezvoltarea unui produs inovativ TIC, respectiv realizarea unei aplicatii informatice inovative cu aplicabilitate in domeniul asistentei sociale si edicala a persoanelor varstnice"/>
        <s v="QRAM – sistem de optimizare a capitalului uman"/>
        <s v="Dezvoltarea unei solutii inovative de business discovery pentru cresterea competitivitatii si profitabilitatii companiilor"/>
        <s v="SITAC – SISTEM INOVATIV DE TESTARE ADAPTIVĂ COMPUTERIZATĂ"/>
        <s v="SISTEM INOVATIV INTEGRAT TIC PENTRU CONTROLUL SI MONITORIZAREA IN TIMP REAL A CALITATII ENERGIEI ELECTRICE SI A PIERDERILOR PE LINIILE DE TRANSPORT SI DISTRIBUTIE DIN SISTEMUL ENERGETIC NATIONAL"/>
        <s v="Tehnologie inteligentă pentru sănătatea familiei"/>
        <s v="AV Sensors Manager"/>
        <s v="PLATFORMA INOVATIVA BAZATA PE TEHNOLOGII DE REALITATE VIRTUALA SI AUGMENTATĂ PENTRU TRATAREA FOBIILOR"/>
        <s v="CloudBox"/>
        <s v="SERVICII INOVATIVE PENTRU PUBLICAREA, EDITAREA, CONSULTAREA ŞI GESTIUNEA ONLINE A MANUALELOR ŞCOLARE"/>
        <s v="ANSAMBLU DE INDICI IMOBILIARI STRUCTURAŢI PENTRU PIAŢA ROMÂNEASCĂ ACRONIM: RMI"/>
        <s v="ZIDOX – PLATFORMĂ INOVATIVĂ DE GESTIONARE A RESURSELOR UMANE"/>
        <s v="CREŞTEREA COMPETITIVITĂŢII COMPANIILOR ROMÂNEŞTI PRIN DEZVOLTAREA DE CĂTRE OMEGA TRUST A UNEI NOI PLATFORME INOVATIVE DE AUTO-TESTARE SPECIALIZATĂ ÎN DOMENIUL SECURITĂŢII CIBERNETICE"/>
        <s v="Obiectivul principal al proiectului propus il reprezinta cresterea capacitatii si a infrastructurii de cercetare-dezvoltare si productie a DAILY SOURCING &amp; RESEARCH  SRL, prin realizarea unei linii tehnologice bazata pe reactoare cu manta ceramica (care absorb energia microundelor si o transforma cu randament ridicat in caldura), pentru fabricarea de rasini din deseuri precum uleiuri vegetale / uleiuri vegetale uzate/ uleiuri animale + glicerina uzata si fulgi de polietilen tereftalat PET. Obiectivul se incadreaza in preocuparile de baza ale firmei privind diversificarea alternativelor de valorificare a deseurilor pentru obtinerea de structuri cu proprietati controlate cu valoare adaugata mare."/>
        <s v="Scopul acestei propuneri constăîn cercetarea, dezvoltarea şi realizarea unei instalaţii mobile pentru producerea energiei regenerabile folosind surse eoliene şi se va baza pe tehnologii de ultimă generaţie precum tehnologia materialelor compozite realizate în autoclavă pentru fabricarea, atât a modelelor experimentale cât şi a prototipului folosind fibra de carbon şi metode numerice (CFD) şi experimentale pentru evaluarea performanţelor aerodinamice"/>
        <s v="Proiectul NOI TEHNOLOGII SI PRODUSE PENTRU SANATATE (acronim: INOVOPRODFARM) are ca obiectiv transferul de cunostinte de la Institutul National de Cercetare Dezvoltare Chimico-Farmaceutica, ICCF-Bucuresti, catre intreprinderi mici si mijlocii cu profil de activitate in domeniul produselor naturale (fito)farmaceutice (sau herbal medicines), in scopul implementarii tehnologiilor si procedeelor/metodelor de realizare ale unui numar cat mai mare de produse (fito)farmaceutice inovative cu tehnologii moderne si imbunatatite, pentru care exista interes pe piata (vezi Studiul  de piata). "/>
        <s v="Obiectivul principal al proiectului_x000a_Obiectivul proiectului este transferul de cunostințe de la entitatea de cercetare la parteneri din mediul economic pentru realizarea unei instalații inovatoare de stocare a energie în sistem CAES (Compressed Air Energy Storage) prin utilizarea de compresoare –expandere cu șurub._x000a_"/>
        <s v="Obiectivul acestui proiect este de a creste eficienta economica a companiilor partenere prin dezvoltarea si implementarea unor solutii tehnologice inovative pentru extractia si caracterizarea principiilor active din material vegetal si prelucrarea mai eficienta a reziduurilor din industria agro-alimentara in scopul obtinerii de sub-produse/produse secundare noi, cu calitati nutritionale superioare"/>
        <s v="Obiectivul general urmărit de echipa proiectului este creșterea capacității de producție spațială a întreprinderilor partenere în colaborare cu U.P.B. prin trei componente:_x000a_- fabricarea unui produs inovativ industrial, nou în propulsia spațială pe plan mondial, a cărui competitivitate este asigurată prin eficiența propulsivă superioară altor produse;_x000a_- amplificarea colaborării U.P.B. cu întreprinderile prin transferul de tehnologie în domeniul proiectării și experimentării propulsoarelor spațiale;_x000a_- asigurarea rolului U.P.B. de lider în cercetare și învățământ universitar în domeniul spațial european și creșterea vizibilității U.P.B. în această poziție;_x000a_"/>
        <s v="Realizarea si implementarea in perioada 2016-2021 a unui portofoliu de proiecte de colaborare cu    intreprinderiile din domeniul 3. Energie, Mediu și Schimbari Climatice._x000a_             Realizarea unui portofoliu de servicii / produse / tehnologii al ECCE cu intreprinderile care      desfasoara activitati din domeniul 3. Energie, Mediu și Schimbari Climatice, in perioada 2016-2021.                                   _x000a_"/>
        <s v="Obiectivul general:_x000a_         Dezvoltarea interactiunii INOE 2000 – IHP cu intreprinderile de productie pentru transferul de cunostinte in subdomeniul tehnologiilor eco-inovative de valorificare a deseurilor de biomasa._x000a_"/>
        <s v="Obiectivul proiectului este de a realiza o activitate de cercetare-dezvoltare ȋn colaborare, având drept scop proiectarea, executia si omologarea acţionărilor electrice ale vanelor din fluxul tehnologic al echipamentelor de comprimare a gazelor, care lucrează în condiţii extreme cu o largǎ aplicație industrial pe uscat cum ar fi: echipamente de comprimare gaze natural, stații de mǎsurǎ, vane cu acționare electrica de proces (echipamente de camp), aplicatii pe aer, refrigerare, aplicatii pentru controlul fluidelor (rafinarii, instalatii hidraulice, etc.) în scopul creșterii eficienței energetice. Activitatea isi propune să abordeze o gamă largă a variabilelor de proces cum ar fi: locaţia, componenţa agentului de lucru, debitele şi presiunile de producţie, procesul selectat şi dimensiunea instalaţiei, în condiţiile cresterii fiabilitatii, reducerii timpului de intervenţie în cazul unor defecte, respectiv reducerea preţului de cost a mentenanţei."/>
        <s v="Obiectiv general:_x000a_Valorificarea investiţiilor în infrastructura CD derulate în perioada 2007- 2015 şi a capitalului uman ale INCDIE ICPE-CA prin realizarea şi implementarea în perioada 2016-2021 a unui portofoliu de proiecte de colaborare al Departamentului Materiale Avansate al INCDIE ICPE-CA cu întreprinderiile din domeniul ECO-NANO-TEHNOLOGIILOR şi MATERIALELOR AVANSATE, ca răspuns la nevoile de inovare ale întreprinderilor._x000a_"/>
        <s v="Obiectivul principal al proiectului îl constituie transferul eficient de cunostinþe specifice domeniului riscurilor ocupaþionale si a securitaþii si sanataþii în munca de la generator (depozitar) INCDPM ”Alexandru Darabont” catre unitaþile economice (toate unitaþile de la nivelul economiei naþionale- cu excepþiile prevazute de legea 319) prin dezvoltarea de legaturi si sinergii orientate spre procesul de cercetare tehnica colaborativa între întreprinderi si INCDPM ”Alexandru Darabont”"/>
        <s v="Obiectivul general al proiectului este dezvoltarea interacţiunii INOE 2000 – IHP cu întreprinderile specializate în producţia si mentenanţa de echipamente hidraulice, pentru transferul de cunostinţe în subdomeniul aplicaþiilor de nisa privind tehnologiile destinate producþiei de subansamble mecanohidraulice la cerere, întreþinere, reparaþii, verificari si control, in scopul eficientizarii energetice a utilajelor mobile."/>
        <s v="Obiectivul princpal al proiectului Parteneriate pentru competitivitate in vederea transferului de cunostinte prin dezvoltarea unor modele computationale inovative pentru cresterea economica si sustenabilitatea sectorului de afaceri din România este promovarea investitiilor în Cercetare-Dezvoltare-Inovare, dezvoltarea de legaturi si sinergii între întreprinderi si învaþamântul superior."/>
        <s v="Obiectivul general al proiectului PRYSTINE este realizarea unui sistem de perceptie a mediului înconjurator al unui autovehicul, bazat pe fuziunea robusta dintre date RADAR („Radio Detection and Ranging”) si LiDAR („Light Detection and Ranging”), care sa permita conducerea autonoma în medii rurale si urbane în conditii de siguranta."/>
        <s v="Obiectivul general al prezentului proiect, acceptat la finantare in cadrul ECSEL Joint Undertaking il reprezinta realizarea primei Facilitati Mondiale de tip Linie Pilot pentru Carbura de Siliciu (SiC) de 200 mm dedicata tehnologiei de Putere. Acest lucru îi va permite industriei Europene sa devina o referinþa mondiala capabila sa ofere soluþii inovatoare si competitive pentru provocarile societale critice, cum ar fi economisirea de Energie si Reducerea emisiilor de CO2 ."/>
        <s v="Obiectivul proiectului AutoDrive este dezvoltarea urmatorului nivel de prevenire a defectiunilor (”fail-aware”), siguranta defectiunilor (”failsafe”), si operationalizarea defectiunilor (”failoperational”) arhitecturi de autovehicule preemptive pentru a intari si promova pozitia Europei de leader in folosirea echipamentelor performante pentru conducerea automata a autovehiculelor."/>
        <s v="Obiectivul general al proiectului il constituie finantarea activitatilor de cercetare – dezvoltare si de inovare ale consortiului IFRO (beneficiar), UTCN (partener) si UPB (partener) in cadrul proiectului iDev4.0 selectat la finantare de catre Initiativa Tehnologica Comuna_x000a_ECSEL Joint Undertaking in cadrul programului cadru Orizont 2020."/>
        <s v="Obiectivul general al acestui proiect este cresterea competitivitatii Fordaq International SRL pe piata nationala si internationala de aplicatii specifice pentru industria lemnului prin crearea sistemului automat Neural Grader de gradare si analiza semantica a lemnului folosind metode eficiente de vedere computationala si retele neurale convolutionale adanci."/>
        <s v="Obiectivul generic al proiectului &quot; SEER - Sistem Electronic de Evaluare si Raspuns a scenariilor de afaceri prin analiza predictiva a datelor cu ajutorul inteligentei artificiale&quot; este acela de a cerceta, dezvolta, disemina si pune in productie un sistem inovativ online webbased de analiza predictiva a afacerilor cu adresare atat la nivelul pietei locale din Romania dar in special la nivel international."/>
        <s v="Proiectul are ca scop principal de a finanta participarea unui grup de cercetatori din cadrul Universitatii Politehnica din Bucuresti la activitatile specifice proiectului de cercetare european SECREDAS (Nr. 783119), care au inceput la data de 1 mai 2018."/>
        <s v="Obiectivul general al prezentului proiect, acceptat la finantare in cadrul ECSEL Joint Undertaking este de a demonstra îmbunataþirea productivitatii industriei 4.0 prin dezvoltarea unor sisteme fizice avansate, extrem de productive si conectate, care combina analiza si proiectarea datelor metrologice cu metodologiile de învatare a masinilor. MADEin4 include realizarea unei linii pilot avansate ECS &quot;Industria 4.0 randament predictiv si instrumente de performanta&quot;, in jurul IMEC."/>
        <s v="Obiectivul general al prezentului proiect, acceptat la finantare in cadrul ECSEL Joint Undertaking este dezvoltarea condusului autonom al vehiculelor terestre si aeriene in Europa utilizand tehnologia FDSOI cu nod electronic de 12nm. OCEAN12 îsi propune sa aduca solutii tehnologice concrete si demonstratori corespunzatori provocarii societale cheie a mobilitaþii inteligente."/>
        <s v="Obiectivul general al proiectului consta in dezvoltarea de catre AXES SOFTWARE SRL a aplicatiei xTrackLMS, solutie ce face parte din suita LMS (Logistics Management Suite) si se adreseaza domeniului logistic, intr-o perioada de implementare de 36 de luni."/>
        <s v="Obiectivul general al prezentului proiect (PIn3S), acceptat la finantare in cadrul ECSEL Joint Undertaking este realizarea unei linii Pilot pentru circuite integrate semiconductoare cu noduri electronice de 3nm. Aceast lucru implica dezvoltarea si integrarea cu succes a modulelor de procesare la un nivel ridicat, dezvoltarea unei tehnologii adecvate de modelare si a capacitaþilor de metrologie. In plus, PIn3S isi propune sa completeze infrastructura Masca EUV prin dezvoltarea echipamentelor de reparare a mastilor pentru a permite crearea unei masti eficiente din punct de vedere al costurilor pentru nodul de 3nm si nu numai."/>
        <s v="Obiectivul general al proiectului consta in trecerea de la outsourcing la dezvoltarea bazata pe inovare prin realizarea unei aplicatii inovative in scopul detectarii intruziunilor si tentativelor de atacuri cibernetice la nivelul sistemelor industriale critice pe seama activitatilor de cercetare industriala si dezvoltare experimentala din proiect si a solutiilor de sprijin si consultanta in inovare, pentru a integra aplicatiei algoritmi de ultima generatie in zona – Machine learning si Intelligence Artificial "/>
        <s v="Obiectivul general al proiectului este dezvoltarea pe baze consolidate a domeniilor de cercetare şi inovare (C&amp;I) în Institutul de Economie Mondială al Academiei Române în special de interes naţional şi european, conform Strategiei Naţionale de Cercetare, Dezvoltare şi Inovare 2014-2020 ."/>
        <s v="Proiectul INFRASEAL, pentru care se solicita finantarea, este un proiect complement la proiectul AIRSEAL aflat in implementare la INCD Turbomotoare COMOTI avand finantare directa de la Comisia Europeana prin programul Clean Sky 2. Propunerea de proiect INFRASEAL_x000a_a fost evaluata in cadrul Comisiei Europene si intens recomandata pentru finantare (Clean Sky 2 Synergy Label) prin European Structural and Investment Funds (ESIF) si Autoritatea Nationala de Management."/>
        <s v="Obiectivul general al prezentei propuneri de complementaritate este de a creste capabilitaþile de cercetare în domeniul arhitecturilor de materiale inteligente, cu greutate redusa si performanþe structurale ridicate, al proceselor de fabricaþie avansate, si al investigatiilor experimentale pentru tehnologii inovative referitoare la statoarele de ghidare a iesirii din ventilatoare (REMASTER), în vederea reducerii zgomotului produs de motoarele aeronavelor civile ale viitorului."/>
        <s v="Obiectivul general al proiectului este creşterea capacităţii GeoEcoMar de a participa la Programele Cadru de cercetare al Uniunii Europene (Orizont 2020 şi programul cadru următor din perioada 2020 – 2027) prin infiintarea unei structuri de sprijin al cercetatorilor ce se va numi &quot;Centru Suport pentru Proiecte CD Europede si Internaţionale&quot;,fara  personalitate juridica, in cadrul Biroului de Management Proiecte si Marketing, existent in organigrama INCD GeoEcoMar "/>
        <s v="Crearea Centrului Suport – UPB4H, care va fi focalizat pe intarirea excelentei stiintifice in domeniile bioeconomie, tehnologii informationale de comunicatii, spatiu si securitate, energie mediu si schimbari climatice, eco-nanotehnologii si materiale avansate si respectiv sanatate si care sa sprijine activitatea de cercetare la nivelul UPB."/>
        <s v="Obiectivul general al proiectului il reprezinta sustinerea investitiei private in CDI prin introducerea inovarii de tehnologii si servicii in activitatea proprie a S.C. LIGHTNING NET SRL prin realizarea, bazata pe cercetare in colaborare cu un colectiv de cercetare dintr-o universitate tehnica de prestigiu, a unei baze de robot polimorfic cu orientare si miscare libera sau asistata in cladiri si areale din Smart City."/>
        <s v="IMOPEDIA şi-a propus ca obiectiv general dezvoltarea inovativă a serviciilor oferite clienţilor săi precum şi îmbunătăţirea celor existente. Acest obiectiv va sprijini compania pentru a fi competitivă pe o piaţă atât de dinamică cum este cea imobiliară."/>
        <s v="Obiectivul general este dezvoltarea unei platforme de de averizare timpurie în caz de dezastru care să permită minimizarea pagubelor şi intervenţia promptă în cazul unor situaţii de urgenţă care s-ar putea solda cu pierderi de vieţi omeneşti sau distrugerea unor ecosisteme. "/>
        <s v="Obiectivul general este dezvoltarea uni sistem informatic de management inovativ al tratamentului scoliozei şi al herniei de disc prin combinarea tehnologia IT, inclusiv cea disponibilă în echipamentele medicale de ultimă generaţie, cu cazuistica, know-how-ul şi expertiza acumulate de către personalul clinicii până acum, toate aceste elemente formând un arsenal terapeutic în vederea evitării intervenţiei chirurgicale."/>
        <s v="Obiectivul general al proiectului este cercetarea-dezvoltarea si lansarea in productie a unei aeronave de tip drona ce va utiliza un sistem de propulsie inovativ cu decolare si aterizare pe verticala, ce va fi destinata unor multiple domenii de activitate, avand potentialul de a imbunatati semnificativ modul de functionare si utilizare al dronelor, asa cum este cunoscut in momentul de fata."/>
        <s v="Obiectivul geneneral al proiectului SafePIC este cresterea capacitaþii Safetech de a contribui la dezvoltarea unor soluþii, produse si servicii inovative în domeniul securitaþii cibernetice, interoperabilitaþii si protecþiei cibernetice a infrastructurilor critice în baza unui parteneriat de cercetare cu cele doua prestigioase instituþii de învaþamânt si cercetare."/>
        <s v="Obiectivul general al proiectului este diversificarea activităţii SC HESPER SA Bucureşti prin produse care nu au fost realizate anterior în unitate, respectiv a unor sisteme sisteme mecatronice digitale de pompare, cu presiune de 1000 bar, cu eficienţă energetică ridicată, impact pozitiv asupra mediului şi performanţe funcţionale îmbunătăţite."/>
        <s v="Proiectul SIPAMASRE are ca scop realizarea in cadrul ICPE ACTEL a unui produs inovativ si anume a unui sistem de protecţie anticorozivă activă a metalelor alimentat de la surse regenerabile de energie. "/>
        <s v="Proiectul SICEEIF are ca scop realizarea în cadrul ICPE ACTEL S.A. a unei inovari de produs si anume a unui sistem inovativ de recuperare a energiei electrice pierduta în prezent în timpul utilizarii instalaþiilor de foraj marin si terestru (extragerii/coborârii rapide si frecvente a prajinilor garniturii de foraj), cu posibilitatea exploatarii resurselor regenerabile de energie fotovoltaica existente pe arealul aferent zonei de forare si folosirea energiei recuperate în fluxul operaþional din staþia/platforma de foraj."/>
        <s v="Obiectivul general al proiectului este stimularea cercetarii si inovarii in compania SONOVORTEX SRL prin cercetarea unui produs inovativ, un tun sonic acustic care are la baza un sistem inovativ de generare a undelor de soc, dezvoltarea prototipului si lansarea acestuia in productie in vederea comercializarii."/>
        <s v="Obiectivul general consta în dezvoltarea unui sistem optic inovativ, care sa corespunda tendinţelor actuale de dezvoltare a performanţelor senzorilor utilizaţi pentru camerele integrate în sistemele de supraveghere existente în acest moment pe piaţa."/>
        <s v="Se vor realiza produse/servicii noi pe baza unei noi tehnologii inovative dedicata managementului inteligent al eficientei stocarii energiei electrice in baterii de acumulatori de diverse tipuri."/>
        <s v="Obiectivul general al proiectului este stimularea cercetarii si inovarii in intreprindere prin cercetarea unui produs inovativ, un sistem de propulsie integrat, numit SPI pentru vehicule electrice, dezvoltarea prototipului si lansarea acestuia in productie in scopul comercializarii."/>
        <s v="Obiectivul general al proiectului consta in realizarea in cadrul NOVA INDUSTRIAL SA a unui sistem software nou (inovare de produs) prin integrarea conceptului / principiilor managementului Activelor si al Riscului la necesitatile / realitatile Sistemului Energetic National, prin cresterea capacitatii de cercetare – dezvoltare si inovare a companiei si realizarea unei investitii initiale pentru inovare in vederea introducerii in productie a rezultatelor obtinute din cercetare-dezvoltare (si anume: extinderea capacitatii unitatii existente (prin imbunatatirea semnificativa a infrastructurii (TIC) si diversificarea activitatii unitatii (printr-un realizarea unui produs software nou))."/>
        <s v="Obiectivul general al proiectului “PRODUSE ALIMENTARE SANOGENE CU IMPACT BIOECONOMIC SUSTENABIL” consta în realizarea de produse alimentare inovatoare, sigure, sanatoase, accesibile si optimizate nutriþional, prin procedee de prelucrare avansata, în baza brevetului de invenþie „Produs alimentar de aditivare prebiotic din frunze de mur si de zmeur si procedeu de obtinere a acestuia”."/>
        <s v="Obiectivul general al proiectului consta in inovarea bazata pe cercetare-dezvoltare in vederea crearii unui nou serviciu electronic pentru pastrarea si garantarea pe termen lung a semnaturilor electronice. "/>
        <s v="Scopul proiectului este reprezentat de cumularea urmatoarelor componente: - atingerea unor obiective strategice în dezvoltarea stiintei si a tehnologiilor de vârf în domeniul materialelor (de construcþii) avansate, respectiv de dezvoltarea capacitatii si infrastructurii de Cercetare-Dezvoltare"/>
        <s v="Obiectivul general al proiectului Tehnologie pentru circuite integrate cu nod electronic de 2 nm - (IT2), acceptat la finantare in cadrul ECSEL Joint Undertaking este explorarea, descoperirea, dezvoltarea si demonstrarea opþiunilor tehnologice necesare pentru realizarea tehnologiei logice CMOS de 2nm. Acest obiectiv implica urmatoarele activitati: Litografie, Explorare de Procese si Module si Metrologie."/>
        <s v="Obiectivul general al proiectului este reprezentat de dezvoltarea unui protocol nou si a unui serviciu inovativ, de diagnosticare corecta si tratare personalizata a halenei de cauze orale si extra-orale, in cadrul start-up-ului HALSTOP SRL, cu scopul producerii si comercializarii acestora."/>
        <s v="Obiectivul general este de a construi un lant de furnizare complet european de componente si sisteme electronice pentru radio frecvenþa, care sa permita noi domenii RF pentru detectare, comunicare, infrastructura radio 5G si nu numai."/>
        <s v="Obiectivul general al proiectului este de a asigura cresterea contributiei companiilor TIC din Romania (inclusiv prin contributia firmei aplicant ) la competitivitate economica. Acest lucru va fi asigurat prin cresterea nivelului de inovare la nivelul companiei aplicant (si altor companii TIC cu care va colabora), trecerea de la outsourcing la dezvoltare bazata pe inovare chiar in interiorul companiilor Romanesti, prin intarirea capabilitatilor tehnice si a resurselor umane proprii dar si prin colaborarea cu alte intreprinderi TIC , inclusiv in cadrul clusterelor din domeniu."/>
        <s v="Obiectivul general al proiectului THOVEN consta in cresterea contributiei sectorului TIC prin trecerea de la outsourcing la dezvoltarea bazata pe inovare prin dezvoltarea unui sistem inovativ care va contribui semnificativ la reducerea timpilor de interventie in cazul urgentelor majore din sfera cardiovasculara."/>
        <s v="Obiectivul general ale proiectului este crearea unui Centru Suport pentru proiecte CDI Internationale in domeniul mecatronica si cybermix- mecatronica pentru a creste capacitatea de participare la competitiile europene a tuturor entitatilor care solicita sprijinul."/>
        <s v="Obiectivul general al proiectului constă în creşterea capacităţii Institutului Naţional de Cercetare-Dezvoltare pentru Bioresurse AlimentareIBA Bucureşti de a participa la  Programele Cadru de cercetare ale Uniunii Europene (Orizont 2020 şi programul cadru următor din perioada 2020 – 2027), precum şi la alte programe CDI internaţionale, prin crearea unui Centru Managerial SUPORT (la nivelul unui departament orizontal), denumit în continuare, IBA SUPORT."/>
        <s v="Obiectivul general al proiectului este reprezentat de: - Realizarea unui serviciu inovator reprezentat de terapia inovatoare personalizata în domeniul SANATAII având ca baza de cercetare Teza de Doctorat ”ABORDARI TERAPEUTICE ÎN LEZIUNEA CICATRICEALA ÎN DERMATOLOGIE”. - Societatea va obtine terapia personalizata regenerativa unica cu aplicabilitate multipla în domeniile dermatologie si ortopedie prin  utilizarea terapiei PRP si terapiei celulelor stem mezenchimale din tesutul adipos."/>
        <s v="Obiectivul general al proiectului este dezvoltarea si consolidarea capacitatii de cercetare-dezvoltare-inovare si de furnizare de servicii stiintifice a METROFOOD-RO, ca parte integranta a infrastructurii pan-europene METROFOOD-RI prin dezvoltarea instrumentelor necesare cresterii performantei de testare a calitatii produselor agroalimentare, astfel încât România sa raspunda cerintelor europene în domeniul securitatii si sigurantei alimentare."/>
        <s v="Obiectivul general este consolidarea cercetarii si inovarii in domeniul Stiintelor Pamantului si cresterea participarii in cercetarea europeana din domeniu prin: - asigurarea vizibilitatii si accesului la date multi-disciplinare interoperabile, disponibile la nivel national si international: - coordonarea si operarea unei infrastructuri distribuite capabila sa ofere servicii, sa faciliteze noi cercetari si sa genereze noi produse pe baza acestora; - dezvoltarea si implementarea de instrumente informatice moderne care sa faciliteze  tandardizarea, integrarea si accesul la volume mari de date"/>
        <s v="CERCETAREA SI DEZVOLTAREA UNUI SISTEM INOVATIV DE MONITORIZARE, IN TIMP REAL, A CONSUMURILOR ENERGETICE INDUSTRIALE PE PLATFORMA CLOUD PRIVATA"/>
        <s v="Obiectivul principal al proiectului este dezvoltarea infrastructurii de internet in banda larga, in zonele albe NGA din judetul Buzau, cu o larga raspândire a nodurilor de comunicaþii si partea de transmisie a datelor (backbone si blackhaul), cât mai aproape de utilizatorul final si cu niveluri adecvate de simetrie si de interactivitate, pentru a garanta transmitere mai buna de informatii în ambele sensuri."/>
        <s v="Obiectivul general al proiectului este de a dezvolta un sistem hardware/software/comunicatii/servicii inovator semnificativ îmbunatatit, pe baza rezultatelor activitatilor de cercetare dezvoltare tehnologica si inovare („CDI”), care se bazeaza pe cele mai noi practici: cum sunt fault tolerant cloud computing, internet of things (IoT) etc. utilizând metode noi si inovative pentru identificarea utilizatorilor, autorizarea accesului de la distanta sau prin intermediul siturilor web Internet partenere, astfel încât datele personale ale utilizatorilor sa fie protejate în conformitate cu cerintele legilor si directivelor europene (GDPR, NIS etc.)."/>
        <s v="Obiectivul general al proiectului constă în dezvoltarea de către C4PRO ENGINEERING S.R.L. a unei platforme mobile de intervenţii în situaţii de urgenţă, într-o perioadă de implementare de 24 de luni, la punctul de lucru al solicitantului situat în localitatea Frumuşani, Str. Principală nr.27, cam. 2, jud. Călăraşi. "/>
        <s v="Obiectivul principal al proiectului este dezvoltarea infrastructurii de internet in banda larga, in zonele albe NGA din judetele Calarasi-Ialomita, cu o larga raspândire a nodurilor de comunicaþii si partea de transmisie a datelor (backbone si blackhaul), cât mai aproape de utilizatorul final si cu niveluri adecvate de simetrie si de interactivitate, pentru a garanta transmitere mai buna de informatii în ambele sensuri."/>
        <s v="Obiectivul general al proiectului este cercetarea, dezvoltarea si lansarea in productie a unei noi turbine eoliene cu ax vertical destinata unor sectoare economice care prezinta potential de crestere, precum sectorul turistic, rezidential, agricol si industria energiei regenerabile."/>
        <s v="Înființarea și dotarea cu aparatură performantă a unui laborator de cerecetare-dezvoltare în cadrul MEDISPROF în care să se efectueze studii de eficiență aterapiei personalizate în tratamentul pacienților diagnosticați cu cancer."/>
        <s v="Crearea unui laborator de cercetare pilot pentru testarea în condiții reale a eficienței energetice produse de panouri fotovoltaice şi instalații eoliene moderne, precum  şi maximizarea acestei eficienţe funcţie de caracteristicile consumatorului. Acest laborator experimental va permite de asemenea creşterea capacității de CDI, în domeniul energiilor alternative, a entităților de cercetare din clusterul TREC-Transylvania Energy Cluster, susţinând totodată capacitatea firmelor din cluster de creştere a competivităţii şi productivităţii pe baze inovative.  "/>
        <s v="Obiectivul proiectului: Creșterea capacității de CDI în domeniul bioeconomiei și consolidarea imaginii pe plan național și internațional a AgroTransilvania Cluster, ca și cluster inovativ de specializare inteligentă, prin crearea „Centrului de Cercetări Avansate pentru Produse şi Procese Alimentare Inovative”."/>
        <s v="Dezvoltarea la nivelul Cluster Mobilier Transilvan a unei infrastructuri de CDI în domeniul materialelor și consolidarea imaginii entității ca și cluster inovativ cu reprezentativitate regională, națională și europeană, până în anul 2020."/>
        <s v="AgeWell intenționează să crească și să exploateze experienţa şi rezultatele anterioare ale unui specialist din străinătate şi a unei echipe interdisciplinare cu competențe complementare integrând specialiști în robotica medicală și cadre medicale (neurologi, kinetoterapeuţi) pentru a crea un pol de competență în reabilitare în cadrul Universității  Tehnice din Cluj-Napoca, instituție care va livra soluții europene relevante pe plan medical, pregătite pentru realizarea transferului tehnologic, soluții care corespund provocărilor și pericolelor curente în ceea ce privește îmbătrânirea sănătoasă, stil de viață și sănătate publică."/>
        <s v="Obiectivul principal al proiectului de cercetare îl reprezinta obþinerea de materiale active pentru celule solare noi si inovative, capabile sa conduca la dezvoltarea de tehnologii ecologice, ieftine si eficiente precum si la o crestere a fiabilitatii acestora si crearea la Cluj a unui pol de excelenta la nivel mondial în domeniul celulelor fotovoltaice "/>
        <s v="Creşterea siguranţei şi sănătăţii populaţiei, îmbunătăţirea calităţii mediului interior şi optimizarea eficienţei energetice a locuinţelor prin dezvoltarea unor sisteme inteligente integrate pentru monitorizarea, controlul şi reducerea expunerii la radon şi la alţi poluanţi casnici aerieni în 5 aglomerări urbane din România (Bucureşti, Cluj-Napoca, Iaşi, Sibiu şi Timişoara), pe baza cercetării inovatoare interdisciplinare. "/>
        <s v="Obiectivul principal al acestui proiect este de a dezvolta un instrument bazat pe imagistică medicală pentru a determina originea fibrilaţiei atriale persistente. Rezultatul proiectului este o nouă metodă de diagnosticare pentru pacienţii care suferă de această boală."/>
        <s v="Proiectul își propune dezvoltarea unor sisteme metabolice artificiale inteligente - cu ajutorul enzimelor depuse pe suporturi nano și integrate în dispozitive microfluidice - în vederea producerii de compuși relevanți industrial, cum ar fi forme de mare enatiopuritate ale unor aminoacizi, amine, aminoalcooli și alcooli"/>
        <s v="1. Evaluarea capaciatatii acidului uric de a induce aprentare metabolica (metabolic imprinting) a sistemului imun nespecific, innascut.2. Validarea epigenetica si moleculara a cailor patogenetice identificate anterior la pacientii cu guta si boli cardiovasculare. 3. Evaluarea determinismului variantelor genice ale unor factori cheie asociati cu aceste procese inflamatorii si epigenetice in susceptibilitatea, severitatea clinica si raspunsul la tratament in guta si bolile cardiovasculare. 4. Evaluarea capacitatii tratamentului - in baza modulatorilor epigenetici- de a restaura echilibrul imun in statusul hiperinflamator indus de acidul uric. "/>
        <s v="Obiectivul general al acestui studiu este resensibilizarea celulelor tumorale pulmonare la acțiunea chimioterapiei pe bază de platină, cu ajutorul unui medicament țintit anti-miR-155 pe bază de liposomi, într-un mod eficient, precis, și non-toxic. În urma finalizării cu succes a prezentului proiect, vom arăta că țintirea specifică a acestui microARN are potențialul de a participa, alături de chimioterapia tradițională, la eliminarea completă a celulelor tumorale și la prevenirea recidivelor. celulelor tumorale. "/>
        <s v="Dezvoltarea unei platforme de nano-screening bazată pe tehnica SERS-TFF care să aibă o funcționalitate duală: detecția timpurie și determinarea evoluției cancerului de sân în baza unor analize de sânge. "/>
        <s v="Obiectivul general al acestui proiect vizează caracterizarea și țintirea selectivă a invazivitatii celulelor tumorale în vederea îmbunătățirii raspunsului la tratament în cancerul de sân."/>
        <s v="Utilizarea, exploatarea și dezvoltarea în continuare a stadiului tehnicii în domeniul bio-produselor obținute din glicerol cu aplicații în industria alimelor funcționale, precum și dezvoltarea de cercetării condusă de utilizarea de glicerol brut pentru producția de compuși cu  valoare adăugată, precum și produse finite de valoare, valorificarea proceselor biotehnologice"/>
        <s v="Proiectul DeepRiemann se ocupă cu punerea în aplicare a noțiunilor de geometrie riemanniană în analiza și proiectarea algoritmilor de ordinul întâi și al doilea pentru rețele neuronale în învățare profundă._x000a__x000a_În proiect se studiază antrenarea unei rețele neuronale prin folosirea unor unelte de geometria informației și optimizarea varietăților, ca o problemă de optimizare definită peste o varietate statistică. Proiectul este deosebit de inovator și interdisciplinar, cu competențe de la învățarea automată la statistică, optimizare și geometrie diferențială, iar obiectivele proiectului sunt multiple și includ rezultate ale cercetării atât teoretice, cât și aplicate._x000a_"/>
        <s v="Obiectivul proiectului AutoWare este crearea unor metode disruptive pentru automatizarea dezvoltării de software și pentru simplificarea muncii programatorilor, prin aplicarea celor mai avansate tehnologii de învățare automată și a unor teorii cognitive."/>
        <s v="Dezvoltarea și comercializarea unui produs de tip aplicație web și mobile pentru evaluarea, monitorizarea și optimizarea utilizării capitalului uman în organizații bazat pe modele psihologice de interacțiune a principalilor factori organizaționali, de grup și individuali care influențează performanța în sarcini specifice în cadrul echipelor distribuite și modelarea acestora."/>
        <s v="Realizarea transferului de cunostinte acumulate si tehnologii dezvoltate de INCDO-INOE 2000, Filiala ICIA în domeniul Materiale pentru implementarea lor la IMM-uri din Romania, TREND, are ca scop principal transferul cunostinþelor dobândite de INCDO-INOE 2000, Filiala ICIA Cluj-Napoca în domeniul Materiale catre întreprinderile care îsi dezvolta afaceri cerute de piaþa în domeniul zeoliþilor, pentru valorificarea superioara a tufului vulcanic zeolitic existent în depozite din România."/>
        <s v="Obiectivul proiectului este dezvoltarea, prin transfer de cunoștințe, în parteneriat cu minimum 10 firme, de produse și servicii noi/îmbunătățite, inovative, cerute de piață, derivate prin aplicații practice ale biogenomicii în oncologie, într-o perioadă de 60 de luni. Efectul pozitiv pe termen lung constă în creșterea calității serviciilor medicale pentru pacientul cu cancer și creșterea rentabilității pe piață a firmelor partenere."/>
        <s v="Obiectiv general: Valorificarea prin transfer tehnologic a rezultatelor cercetării și a cunoștințelor cu caracter aplicativ din INCDTIM către mediul privat și implementarea de mecanisme instituționale care să conducă la dezvoltarea pe baze sustenabile a relației laboratoare de cercetare-mediu economic în domeniul inovației tehnologice. Rezultă astfel și integrarea activităților de transfer tehnologic ale INCDTIM în cadrul unui ecosistem eficace și eficient de inovare."/>
        <s v="Obiectivul general al proiectului PartEnerIC este transferul de cunostinte si tehnologie dintre Universitatea Tehnica din Cluj Napoca si intreprinderile cu activitati de cercetare-dezvoltare in domeniul circuitelor integrate pentru industria auto, in scopul dezvoltarii de noi tehnici si metodologii de proiectare, verificare, caracterizare si modelare a principalelor tipuri de circuite integrate de mare eficienta pentru managementul puterii in industria auto, validate prin realizarea de prototipuri si medii de modelare-simulare a acestora, precum si comercializarea rezultatelor de cercetare catre mediul privat care isi dezvolta afaceri cerute de piata. _x000a_Proiectul urmareste sa ofere acestor întreprinderi acces la serviciile de cercetare avansata ale Universitatii Tehnice din Cluj-Napoca (UTC-N), precum si posibilitatea de a incheia parteneriate cu UTC-N, in vederea dobandirii de cunostinte si competente necesare elaborarii unor produse inovatoare, semnificativ imbunatatite,_x000a_identificate ca fiind cerute de piata. _x000a_"/>
        <s v="Obiectivul general al proiectului constă în testarea şi implementarea unor tehnologii inovative de producere a unor pulberi aliate tip Cu–Zn–Al utilizate la obtinerea aliajelor cu memoria formei prin procedeul de sinterizare si care sa asigure pieselor realizate din aceste aliaje caracteristici tehnice superioare de memorie a formei si rezistenta la coroziune. Pentru realizarea acestui obiectiv se vor testa tehnologii de producere a pulberilor din aliaje cu memoria formei pe baza de Cu, toate acestea în condiţii de productivitate şi de protecţie a mediului ridicate utilizând un procedeu de fabricare conform revendicarii din Brevetul de invenţie nr. RO 00129302."/>
        <s v="Obiectivul general al proiectului este realizarea in 18 luni a unui model functional pentru platforma de publicitate online de tip semantic (semantic advertisting server) bazându­se pe algoritmi de Inteligență Artificială  in scopul de a optimiza relatiile intre jucatorii pe piata de publicitate online, de a creste rezultatele colaborarii lor cu minim 20% si de a obtine rapoarte de conversie mai mari cu cel putin 25% pentru cumparatorii de publicitate. "/>
        <s v="Obiectivul operațional al acestui proiect este îmbunătățirea unei formulări cosmetice anti-ageing (Anti-Ageing Light Day Cream) elaborată în teza de doctorat intitulată „Analiza unor Antioxidanți utilizați în Cosmetică prin Metode Cromatografice/ Analysis of some Antioxidants used in Cosmetics by Chromatographic Methods” și dezvoltarea ei într-un produs vandabil pe piața cosmetică autohtonă. De asemenea, se propune dezvoltarea și formularea unor produse cosmetice complementare, pentru tratamentul anti-ageing, în scopul dezvoltării unei game unitare, precum și studiul eficacității acestor formulări"/>
        <s v="Obiectivul principal al proiectului este realizarea unui produs inovativ în scopul producerii și comercializării, care va fi destinat lucrărilor minime ale solului în vederea conservării şi menținerii fertilității solurilor de cultură si care sa asigure, totodată, protejarea resurselor naturale si a sănătății consumatorilor, precum si reducerea decalajelor economice si tehnologice fata de nivelul mediu al Uniunii Europene."/>
        <s v="Obiectivul general al proiectului propus spre finantare consta in cresterea competitivitatii si a performantei societatii prin inovare, prin introducerea pe piata a unui serviciu nou de diagnosticare si monitorizare, in medicina dentara, a evolutiei afectiunilor parodontale cu ajutorul ultrasonografiei parodontiului marginal."/>
        <s v="DEZVOLTARE TEHNOLOGICĂ ŞI INOVARE IN DOMENIUL ASISTENTEI SOCIALE LA DOMNICILIU PRIN APLICATIA DEZVOLTATA DE POLYSOFT SRL"/>
        <s v="PLATFORMA INOVATIVA DE TIP DATA CENTER MODULAR"/>
        <s v="ACTIVAREA ORAȘELOR INTELIGENTE CU ZONIZ SMARTCITY"/>
        <s v="MOQUPS - Aplicație online inovativă, bazată pe tehnologii cloud, pentru realizarea machetelor software, design grafic și prototipuri interactive într-un mediu colaborativ"/>
        <s v="INSTRUMENT INFORMATIC INOVATIV PENTRU INSTRUIREA SI TESTAREA CONTROLORILOR DE TRAFIC AERIAN"/>
        <s v="DEZVOLTAREA UNEI PLATFORME INTELIGENTE PENTRU MONITORIZARE RUTIERĂ – ”MR - IOT”"/>
        <s v="DEZVOLTAREA UNUI SISTEM DEDICAT DE LICITAȚIE ELECTRONICĂ ON – LINE PENTRU IMM– 24Auction"/>
        <s v="INOTIC - PROGRAMMATIC CONSULTING ONLINE PLATFORM"/>
        <s v="„PLATFORMĂ INOVATIVĂ INTELLIGENT ENVIRONMENT CU ASISTENT VIRTUAL DE INTELIGENȚĂ ARTIFICIALĂ”"/>
        <s v="InvestoApp – platformă online bazată pe inteligență artificială pentru managementul și realizarea investițiilor"/>
        <s v="PLATFORMĂ INTELIGENTĂ PENTRU EFICIENTIZAREA ACTIVITĂȚII COMPANIILOR DIN SECTORUL IMOBILIAR"/>
        <s v="DEZVOLTAREA UNEI APLICATII INFORMATICE DE CALCUL A SUMELOR PARTIALE IN EVIDENTA TEMPORARA A STOCURILOR DIN INTERIORUL SPATIILOR LOGISTICE"/>
        <s v="ASISTENT PENTRU NUTRIȚIE ȘI ANTRENAMENT BAZAT PE I.A."/>
        <s v="Dezvoltarea de produse TIC integrabile pe verticala in economia reala"/>
        <s v="DEZVOLTAREA UNEI PLATFORME INOVATIVE DE MARKETING INTERACTIV PENTRU SUSŢINEREA CREŞTERII ANTREPRENORIALE ŞI COMPETITIVITĂŢII ORGANIZAŢIILOR"/>
        <s v="Dezvoltarea unui framework flexibil și scalabil pentru video colaborare cu aplicații în domenii precum telecomunicații, educație și formare profesională, sănătate și mediul de afaceri"/>
        <s v="DEZVOLTAREA PRODUSULUI TIC UNICORNSPACE, INSTRUMENT DE PROTOTIPARE, DESIGN VIZUAL SI GENERATOR DE COD CU APLICABILITATE IN SECTOARELE INDUSTRII CREATIVE, SANATATE SI TIC PENTRU INTEGRAREA PE VERTICALA A SOLUTIILOR TIC"/>
        <s v="Obiectivul principal al proiectului vizează întărirea şi diversificarea interacţiunii Universităţii Tehnice din Cluj-Napoca cu mediul de afaceri, regional şi naţional, într-un domeniu strategic la nivel naţional şi european, domeniul Transportului inteligent, ecologic şi integrat, prin valorificarea potenţialului infrastructurilor CDI dezvoltate/modernizate în UTCN în perioada 2007-2013. "/>
        <s v="Obiectivul proiectului MICROINV este intensificarea rapoartelor de colaborare dintre UTCN și mediul privat într-un domeniu de importanță majoră și anume eficientizarea sistemelor de conversie a energiei din surse regenerabile. Întărirea și ramificarea relațiilor de colaborare prin transfer de ”know-how” dinspre mediul academic spre mediul privat va duce la efecte benefice de dezvoltare pentru ambele tipuri de organizații"/>
        <s v="Platforma colaborativă online pentru clustere si membrii acestora"/>
        <s v="Obiectivul general al proiectului consta în obþinerea unui produs îmbogaþit nutriþional, pe substrat constituit din resurse autohtone de fructe de padure (mure, afine, coacaze, merisoare) si struguri prin cresterea conþinutului acestora în resveratrol natural, important principiu activ cu proprietaþi antioxidante; si transferul tehnologic în parteneriat  cu PARAPHARM SRL"/>
        <s v="Obiectivul principal al propunerii de proiect consta în elaborarea, proiectarea si implementarea metodologiei de obþinere a unui produs alimentar cu calitaþi nutritive îmbunataþite, reformulat sub forma de supliment, valorificând, prin metodologii inovatoare, soiurile indigene de Apium graveolens L. (þelina)."/>
        <s v="Obiectivul general al proiectului este dezvoltarea si modernizarea capacitatii si infrastructurii de CDI a societatii, realizabil prin infiintarea unui centru de Cercetare - Dezvoltare in domeniul Sanatatii privind una dintre cele mai raspandite cauze de morbiditate si mortalitate din Romania - accidentul vascular cerebral (AVC)-, cu departamente de cercetare specializate in care vor fi realizate studii privind urgentele neurovasculare. "/>
        <s v="Obiectivul general al proiectului propus spre finantare vizeaza cresterea performantei in cercetare - dezvoltare a SC GUHRING SRL pe piata internationala de profil prin construirea unui centru CDI pentru eco-nano-tehnologii si materiale avansate, compus din 6 noi laboratoare de cercetare – dezvoltare si inovare tehnologica si dotarea acestora cu utilaje si echipamente de cercetare de ultima generatie, care va conduce la cresterea capacitatii de cercetare si la dezvoltarea durabila si sustenabila a potentialului de inovare_x000a_tehnologica pentru realizarea si omologarea de prototipuri cu valoare adaugata mare, folosind nano-tehnologii si materiale polimerice."/>
        <s v="Obiectivul general al proiectului il reprezinta construirea unei infrastructuri de comunicatii electronice pentru conectarea localitatiilor aferente prezentului proiect la internet. Investitia face parte dintr-un program de dezvoltare a reelelor de telecomunicatii din tara noastra prin care se propune dezvoltarea de reele avansate de comunicaii electronice în localitati din zona alba NGA. "/>
        <s v="Realizarea primului Registru al Patologiilor Cerebro-Spinale, atât din Regiunea de N-V, cât şi din România, care să permită stocarea datelor clinice şi imagistice ale pacienţilor într-un data center de tip CLOUD. Acest registru va fi administrat si exploatat prin intermediul unor software-uri specifice, care să permită stocarea standardizată a datelor, si analiza acestor date de dimensiuni mari prin intermediul unor metadate simple."/>
        <s v="Obiectivul general al proiectului consta in cresterea implicarii universitatii cat si a altor actori interesati din mediul academic si din mediul de afaceri, in cercetare la nivelul Uniunii Europene prin masuri concrete de stimulare a participarii la competitii internationale in special in cadrul programului de finantare Orizont 2020."/>
        <s v="Creşterea capacităţii de cercetare în scopul ridicării nivelului de competitivitate ştiinţifică pe plan internaţional al UTCN, prin crearea unei infrastructuri de tip cloud, numita CLOUDUT, integrabilă în structuri naţionale şi internaţionale de tip CLOUD şi INFRASTRUCTURI MASIVE DE DATE, care sa permită cercetarea şi dezvoltarea în domeniile big data, deep learning, date spaţiale şi IoT, precum şi utilizarea acestor tehnologii într-o gamă largă de aplicaţii inginereşti, economice şi administrative, solicitate de mediul economic regional si naţional. Infrastructura CLOUDUT va extinde posibilitatea de participare în proiecte de cercetare naţionale şi internaţionale de tip Orizont 2020._x000a_"/>
        <s v="Obiectivul general al proiectului: Modernizarea infrastructurii cloud a Universitatii Babes-Bolyai Cluj-Napoca prin realizarea unui sistem integrat de management academic_x000a_si suport decizional bazat pe Big&amp;Smart Data."/>
        <s v="Obiectivul general al proiectului vizeaza cresterea participarii romanesti in activitatile/proiectele de cercetare la nivelul Uniunii Europene, prin crearea unui Centru Suport - CeS-UTCN cu rolul de a sprijini entitatile de cercetare din UTCN (dar nu limitatuv) de a participa la competitiile programului cadru Orizont 2020 dar si de a oferi suport in implementarea proiectelele internationale castigate deja. "/>
        <s v="Obiectivul general al proiectului este cresterea capacitatii de cercetare a UMF Iuliu Hatieganu Cluj Napoca, prin dezvoltarea unei infrastructuri de tip CLOUD, infrastructura care va furniza resursele informatice si de comunicatii necesare atat pentru stocarea si analiza volumelor mari de date care rezulta din activitatea de cercetare a universitatii, cat si pentru schimbul de date stiintifice la nivel european si international."/>
        <s v="Obiectivul general al proiectului este cercetarea unui algoritm , care se pliaza pe o noua viziune bazandu-se pe diferite mecanisme de predictie, astfel încat pe baza datelor care sunt puse la dispozitia sistemului respectiv si pe baza proprietatilor structurale a bazei de date sa se ajunga la o prognoza rapida si îndestulatoare. Astfel utilizatorii acestui sistem reusesc sa aiba acces la un instrument extrem de util , care ofera suportul necesar în luarea deciziilor strategice ideale, fiind sustinute de date concrete."/>
        <s v="Obiectivul general al programului este de a asigura trecerea de la outsourcing la dezvoltarea bazata pe inovare, precum si colaborarea între întreprinderile centrare pe domeniul TIC, precum si colaborarea între întreprinderile centrare pe domeniul TIC si clusterele din domeniu, pentru asigurarea unui acces rapid si facil la implementarea rezultatelor cercetarii / dezvoltarii în scopul obþinerii de produse inovatoare. Obiectivul general al proiectului de fata este dezvoltarea unei aplicatii inovative sub forma unei platforme interactive de jocuri terapeutice pentru copii cu probleme de dezvoltare."/>
        <s v="Obiect ivul general este de dezvolta si promova programe de formare si psihoeducationale bazate pe modele noi, inovative, validate empiric in domeniul psihologiei cu aplicare practica in domeniul sanatatii emotionale a copiilor, parintilor si cuplurilor."/>
        <s v="Obiectivul proiectului este de a răspunde unor nevoi de piaţă reale prin crearea de soluţii optime, fezabile şi sustenabile, care pot fi comercializate şi care produc efecte economice după lansarea lor pe piaţă, bazate pe rezultatele cercetării ştiinţifice din domeniul Cibernetică şi statistică, aplicate ca nouă tehnologie in IT."/>
        <s v="Obiectivul general - Dezvoltarea de servicii inovative in domeniul chirurgiei plastice si a microchirurgiei reconstructive bazate pe rezultate ale cercetarii stiintifice."/>
        <s v="Obiectivul general al proiectului constă în testarea şi implementarea unui procedeu inovativ de producere a pieselor solicitate la uzura realizate din oteluri nealiate sau slab aliate ca suport si pe care se depun straturi durificabile prin metalizare, iar apoi aceste straturi de supun unui tratament de durificare prin improscare cu alice din otel. Acest procedeu se poate aplica cu succes si la reconditionarea pieselor uzate si durificarea zonelor solicitate la uzare in scopul cresterii duratei de functionare a acestora"/>
        <s v="Obiectivul general al proiectului a fost stabilit,  în sensul ca prin implementarea prezentului proiect ce vizeaza automatizarea inteligenta, se va contribui la cresterea impactului sectorului TIC în viata profesionala a angajatilor din orice domeniu, asigurând astfel o diminuare de costuri, o crestere a flexibilitaþii si a acuratetei derularii proceselor, astfel generându-se, conform teoriei economice, competitivitate în mai multe ramuri economice. "/>
        <s v="Cresterea competitivitaTtii companiei ARTIFICIAL INTELLIGENCE EXPERT SRL prin dezvoltarea si punerea in productie de servicii inovative, bazate pe inteligenta artificiala (AI), pentru crearea de teste moleculare de diagnostic, inclusiv precoce, tratamentul personalizat, monitorizarea si prognosticul în oncologie."/>
        <s v="Scopul prezentului plan de afaceri este de a dezvolta servicii inovative pe baza rezultatelor obtinute din cercetarea doctorala, prin dezvoltarea unui protocol de examinare care sa permita identificarea imagistica a pacientilor cu diverse forme de afectare parodontala. În functie de gradul afectarii, pacientul va fi încadrat într-o anumita clasa de risc."/>
        <s v="Obiectivul general va fi acela de a inova si a optimiza practica actuala în ceea ce priveste adresarea nevoilor pacienþilor cu cancer de piele – malanoame, carcinoame bazocelulare si limfoame cutanate."/>
        <s v="ACTRIS-RI reprezinta o retea nationala de facilitati echipate cu instrumente pentru cercetarea aerosolilor, norilor si a gazelor cu durata scurta de viata, ACTRIS-RI monitorizarea componentele atmosferice cu ciclu de viata scurt (observatii cu un inalt nivel de calitate) pentru a imbunatati controlul calitatii aerului, pentru a monitoriza tendintele climatice, pentru a avertiza cu privire la hazardurile atmosferice si pentru a acumula cunostinte despre procesele care influenteaza manifestarea acestor hazarduri in atmosfera "/>
        <s v="Obiectivul general al proiectul propune crearea unei platforma care sa aiba arhitectura deschisa, extensibilitatea sa se poate face si prin folosirea unor produse software open source bine cunoscute la nivel global si in aceeasi timp sa ajute la crearea unor solutii prin fluxuri de procesare gata pregatite care sa fie folosite ca si puncte de pornire diseminand practici validate."/>
        <s v="Obiectivul general al proiectului, este cresterea competitivitaþii companiei CICADA TECHNOLOGIES S.R.L prin dezvoltarea unui produs propriu, cu aplicabilitate în domeniul marketingului. Produsul consta intr-o platforma software inovativa pentru masurarea audientelor TV si identificarea automata a telespectatorilor din fata televizoarelor, informatii care sunt corelate cu date relevante despre publicul telespectator, extrase de pe platformele de socializare online."/>
        <s v="Obiectivul general al proiectului consta în dezvoltarea unei aplicatii informatice si a unei metodologii de lucru care sa conduca la crearea unui cadru de servicii TIC de tip „cloud”, care sa impulsioneze cresterea competivitatii economice a sectorului de IMM prin simplificarea si eficientizarea activitatilor IT din cadrul intreprinderilor. Serviciile oferite vor fi de tip BaaS, SaaS, PaaS si vor putea fi oferite tuturor agentilor economici interesati, în special întreprinderilor din sectorul TIC."/>
        <s v="Obiectivul general al proiectului PROMED consta in cresterea contributiei sectorului TIC prin trecerea de la outsourcing la dezvoltarea bazata pe inovare si obtinerea unui produs software inovativ si a unui serviciu inovativ, care vor oferi un diagnostic precoce in cancerul pulmonar si colorectal."/>
        <s v="Obiectivul general al prezentului proiect este dezvoltarea unui produs inovativ, sub forma unei platforme de administrare ierarhica, care are ca scop administrarea si gestionarea unor sisteme ierarhice ale organizatiilor mari, cum ar fi federatiile sportive, asociatiile_x000a_profesionale sau de business, organizatii de voluntariat, etc."/>
        <s v="Scopul proiectului este facilitarea accesului unui grup de întreprinderi interesate in dezvoltarea de produse si servicii cu valoare adaugata ridicata prin transferul de cunostinþe din activitatea de cercetare, la expertiza avansata din cadrul UOC-INSAE in domeniul dezvoltarii de materiale nano-structurate si al integrarii acestora in sisteme energetice complexe si accesul la facilitaþile existente pe platforma de cercetare HyRES din cadrul institutului."/>
        <s v="MARGO - UN START PENTRU IMM-URI COMPETITIVE"/>
        <s v="Un sistem informatic inovativ - o colectie de servicii integrate"/>
        <s v="PLATFORMA CLOUD SAAS INOVATIVA DE ARHIVARE ELECTRONICA EDI SI NON EDI INTEGRATA CU SISTEM DE MANAGEMENT A DOCUMENTELOR"/>
        <s v="Obiectivul principal al proiectului este dezvoltarea infrastructurii de comunicaþii în banda larga de mare viteza in localitatile albe din punct de vedere al conexiunii NGA din judetul Constanta, cu o larga raspandire a nodurilor de comunicatii si partea de transmisie a datelor (backbone si blackhaul), cat mai aproape de utilizatorul final si cu niveluri adecvate de simetrie si de interactivitate, pentru a garanta transmitere mai buna de informatii in ambele sensuri."/>
        <s v="Obiectivul general este creşterea capacităţii de cercetare în scopul ridicării nivelului de competitivitate ştiinţifică pe plan internaţional al Universitaţii Maritime din Constanţa, prin crearea de infrastructuri CLOUD / centre de date cu performanţă înaltă, care să fie integrate în structuri internaţionale de tip CLOUD şi INFRASTRUCTURI MASIVE DE DATE._x000a_Obiectivul general este creşterea capacităţii de cercetare în scopul ridicării nivelului de competitivitate ştiinţifică pe plan internaţional al_x000a_Universitaţii Maritime din Constanţa, prin crearea de infrastructuri CLOUD / centre de date cu performanţă înaltă, care să fie integrate în structuri internaţionale de tip CLOUD şi INFRASTRUCTURI MASIVE DE DATE."/>
        <s v="Obiectivul general al proiectului este reprezentat de cresterea capacitatii de cercetare a Universitatii Ovidius in vederea ridicarii nivelului de competitivitate stiintifica pe plan international prin crearea unui Centru de Date mobil si a unei infrastructuri Cloud de inalta performantain vederea integrarii in structuri international de tip Cloud si infrastructuri masive de date."/>
        <s v="Obiectivul general al proiectului este ca societatea sa dezvolte produse si servicii TIC inovative si sa dezvolte capacitatea si infrastructura de cercetare-dezvoltare-inovare, conducand la cresterea competitivitatii econimice a societatii."/>
        <s v="Obiectivul general al proiectului îl reprezinta sprijinirea participarii organizatiilor de cercetare dezvoltare si inovare din România la activitatile si proiectele derulate în cadrul Comunitatii pentru Inovare si Cunoastere specializata în managementul durabil al materiilor prime si materialelor avansate -EIT Raw Materials, ca parte a Institutului European pentru Inovare si Tehnologie –EIT."/>
        <s v="Obiectivul general al proiectului este dezvoltarea unui pachet de software comercial inovativ utilizat în designul materiilor avansate, nanomaterialelor și substanțelor farmaceutice, într-o perioadă de  24 de luni, care să răspundă nevoilor pieței identificate în cadrul SNCDI și care aparține unui domeniu de specializare inteligentă și sănătate. Rezultatele atinse vor influența în mod direct și pozitiv activitățile de cercetare-dezvoltare în România, prin urmare vor influența impactul economic a acestor activități pe plan național.    "/>
        <s v="Obiectivul general al proiectului propus spre finantare este reprezentat de valorificarea unei idei tehnologice brevetabile privitoare la realizarea unor UPS-uri (surse neîntreruptibile de energie, folosite pe lânga calculatoare, servere si alte istalatii electrice care necesita sursa de energie constanta) de catre SC TE-K 26 SYSTEM SRL la un pret mult mai scazut, datorita diminuarii investitiei în acumulatoare."/>
        <s v="Obiectivul general al proiectului propus spre finanțare este reprezentat de dezvoltarea activității de cercetare-dezvoltare a SC RENAULT TECHNOLOGIE ROUMANIE SRL prin modernizarea departamentelor de CD existente și dotarea acestora cu echipamente și instrumente de cercetare în scopul obținerii de produse inovative în sectorul de automobile, cu valoare adăugată mare, competitive atât pe piața națională cât şi cea internațională."/>
        <s v="Obiectivul general al proiectului, conform programului (POC 2-14-2020, Axa prioritară 1, Acţiunea 1.2.1) este de a stimula inovarea întreprinderii nou-înființate (Top Ambient SRL), prin valorificarea potenţialului ideii brevetate (Brevet nr. 123527 / 30.04.2013) pentru dezvoltarea de produse (constructii metalice ecologice si sustenabile) şi tehnologie eficientă de fabricare (profile metalice).  Atât pentru produsele menţionate, căt şi pentru tehnologia asociată acestora, întreprinderea inovatoare deţine două (2) pre-contracte ferme."/>
        <s v="Obiectivul General: Introducerea inovarii in intreprinderea nou-infiintata inovatoare „Prosig Expert_x000a_SRL”, pentru dezvoltarea de produse si procese noi, in scopul productiei si comercializarii, prin valorificarea rezultatelor de cercetare-dezvoltare obtinute in cadrul tezei de doctorat „Aplicarea tehnologiilor laser la studiul topografic al bazinului hidrografic Somes-Tisa”, ca baza de pornire pentru dezvoltarea noilor produse si procese, identificate de aplicantul „Prosig Expert” ca fiind cerute de piata pe baza de pre-contracte ferme detinute de aplicant._x000a_"/>
        <s v="CaseBond"/>
        <s v="Obiectivul general al proiectului îl constituie stimularea inovării în cadrul SC ENERGY &amp; ECO CONCEPT SRL prin realizarea unui sistem inteligent de monitorizare și inspecţie avansată a infrastructurilor critice (IC) - SMIATIC, bazat pe utilizarea unor drone aeriene cu autonomie crescută, care achiziţionează informaţii provenite de la un ansamblu de senzori, în vederea detectării eventualelor evenimente apărute în zona operaţională. În cadrul soluţiei tehnice, se vor dezvolta algoritmi inovativi care stau la baza realizării unor pachete software de procesare şi prelucrare a imaginilor video, în vederea identificării şi soluţionării eventualelor incidente, defecte şi impedimente. De asemenea, în cadrul proiectului se va dezvolta atât o componentă software de generare a planului de management al zborului pentru dronele aflate în misiune, cât şi soluţii inovative de reîncărcare, inclusiv wireless sau în zbor, a acestor drone. "/>
        <s v="Obiectivul principal al proiectului este dezvoltarea infrastructurii de internet in banda larga, in zonele albe NGA din judetele Prahova si Dambovita, cu o larga raspandire a nodurilor de comunicatii si partea de transmisie a datelor (backbone si blackhaul), cat mai aproape de utilizatorul final si cu niveluri adecvate de simetrie si de interactivitate, pentru a garanta transmitere mai buna de informatii in ambele sensuri."/>
        <s v="Proiectul propune realizarea unei aplicatii software complexe pentru gestionarea completa si autonoma a unei retele de drone aeriene capabila sa execute misiuni de cautare si salvare în situatii de urgenta, în zone cu acoperire larga si acces dificil, precum si alte misiuni de tip supraveghere si inspectie aeriana."/>
        <s v="Obiectiv principal este cercetarea, proiectarea şi implementarea unui sistem de management a dispozitivelor compatibile eSIM denumit eSIM RSP precum şi actualizări majore la nivel funcţional, cu elemente de noutate şi originalitate pentru platformele curente OTA SIM Management şi Device Management, n scopul de a efectua configurarea la distanţă a planurilor celulare existente pe o cartelă eSIM."/>
        <s v="Obiectivul general il constituie diversificarea serviciilor si cresterea productivitatii firmei COMPANIA DE SUNET srl prin dezvoltarea unei Solutii Inovative &amp; Colaborative pentru post-productia audio-video de inalta rezolutie utilizand mecanisme de Inteligenta Artificiala."/>
        <s v="Obiectivul general al proiectuluiexperimental pentru realizarea unei platforme solftware inovatoare care va furniza instrumente de creare, optimizare si promovare automatizat a magazinelor online cu accent pe piaþa digital, care va integra pe verticala solutiile TIC obtinute prin abordarea domeniilor stiintifice: -Sisteme informatice avansate pentru e-servicii; -Noi metode manageriale, de marketing si dezvoltare antreprenoriala pentru competitivitate organizationala; -Tehnologie, organizatie si schimbare culturala; -Patrimoniul material/nonmaterial, turismul cultural; -industriile creative; -Capitalul uman, cultural si social;  -Calculatoare si sisteme automate;  -Tehnologia societatii informationale."/>
        <s v="Obiectivul general al proiectului este cresterea competitivitatii economice a firmei IMADO SRL, prin activitati de inovare si inglobarea tehnologiilor TIC si realizarea unui produs inovativ nou, prin dezvoltarea unui aplicatii software inovative de management a activelor din spitale si optimizarea utilizarii acestora de catre stakeholderii interesati."/>
        <s v="Obiectivul general al proiectul îl reprezinta sustinerea inovarii si cresterea productivitatii societatii Vertet Oil SRL prin crearea unei platforme inovative (E-CIRCLE) pentru gestionarea integrata a deseurilor in vederea implementarii conceptului de economie circulara cu ajutorul a patru componente digitale: OPEN DATA si OPEN PLATFORM, AI (ARTIFICIAL INTELIGENCE), precum si CLOUD COMPUTING."/>
        <s v="Obiectiv general 1: descrierea interacțiunii dintre genomul gazdă și flora bacteriană și fungică (bacteriom și micobiom), și efectele sale asupra imunității la persoanele sănătoase._x000a_Obiectiv general 2: identificarea dezechilibrelor dintre aceste interacțiuni la pacienții cu sepsis și asocierea cu vulnerabilitatea și severitatea sepsisului, pentru a proiecta noi strategii terapeutice._x000a_"/>
        <s v="Obiectivul general al proiectului constă în crearea unui nucleu de înaltă competență științifică şi tehnologică, la standarde internationale, în cadrul Universităţi din Craiova (UCV), pentru promovarea cercetării și inovației în medicină, sub conducerea unui specialist romano-american, Dr. Gabriel Gruionu cu peste 20 ani de experiență în științe și inginerie biomedicală de la Harvard Medical School, USA. Dr. Gruionu este originar din Craiova, a terminat cursurile Facultății de Matematică de la UCV și a lucrat în colaborare cu grupul de la Craiova neîntrerupt în tot acest timp. Acum vrea să extindă și să diversifice aceasta colaborare prin prezentul program de cercetare. "/>
        <s v="Obiectivul general al proiectului se refera la cresterea competitivitatii societatii INTERLAB MEDICAL SRL pe piata medicala prin introducere inovării în activitatea proprie prin efectuarea unor explorari biochimice si imagistice care sa permita dezvoltarea unui proces substanțial îmbunătățit de depistare precoce a bolii cronice renale (BCR) bazata pe rezultatele cercetarii efectuate in cadrul tezei de doctorat a directorului de proiect."/>
        <s v="Obiectivul general al proiectului este cresterea competitivitatii firmei ENDOGYN A.M. SRL pe piata nationala si europeana prin crearea si aplicarea unui protocol investigational  imagistic ultrasonografic inovativ in vederea optimizarii metodei de detectie precoce a anomaliilor fetale.  Proiectul porneste de la cercetarea efectuata in cadrul tezei de doctorat: „FEZABILITATEA ECOGRAFIEI MORFOLOGICE ȘI GENETICE ÎN PRIMUL TRIMESTRU DE SARCINĂ (CHALLENGES IN SONOGRAPHIC DETECTION OF FETAL STRUCTURAL ABNORMALITIES AT THE 11–13 - WEEKS SCAN)”, a directorului de proiect, Lector Doctor Dominic – Gabriel Iliescu."/>
        <s v="Obiectivul general al proiectului este creşterea competitivităţii economice atât a unor întreprinderi mari cât şi a unor întreprinderi mici, care, prin dezvoltarea de legături şi sinergii între întreprinderile respective şi centrele de cercetare şi dezvoltare din învăţământul superior create în ultimii ani, permit promovarea investiţiilor pentru elaborarea unui sistem de tracţiune inteligent, eficient energetic, pentru noi generaţii de maşini feroviare uşoare, simultan cu realizarea de modele experimentale care să ajute la verificări mai rapide ale soluţiilor inteligente propuse. "/>
        <s v="Obiectivul general al proiectului este creșterea interacțiunii Universității din Craiova (UCV) cu mediul industrial, bazată pe facilitarea accesului întreprinderilor la expertiza ştiinţifică și infrastructura de cercetare a Universității din Craiova, Facultatea de Automatică, Calculatoare și Electronică, în scopul transferării rezultatelor de cercetare către întreprinderile industriale. Atingerea acestui obiectiv se va concretiza prin obţinerea unor instrumente software aplicabile direct în mediul industrial specific întreprinderilor din regiune dar şi din ţară. "/>
        <s v="Obiectivul general - Realizarea unor parteneriate pe termen lung, pentru transfer de cunoștinţe, cercetare tehnologică și aplicată pentru soluţii inovative de sisteme inteligente destinate creşterii eficientei energetice, între Universitatea din Craiova şi întreprinderi."/>
        <s v="Obiectivul general al proiectului este acela de a dezvolta un serviciu bidirecţional de diagnostic şi tratament al afecţiunilor parodontale la pacienţii cu diabet zaharat, pornind de la o evaluare si apreciere precisă a gradului de evoluţie a bolii parodontale, precum şi a afecţiunii metabolice la aceşti pacienţi. Rolul acestei cercetări este acela de a crea o bază de date utilă în detectarea patologiei parodontale la pacienţii diabetici în scopul abordării în echipă a managementului pacientului diabetic."/>
        <s v="Obiectivul general al proiectului este cresterea competitivitatii societatii SC OPEN MEDICAL SRL pe piata medicala prin introducerea in platforma de servicii medicale a unei noi metode de diagnostic bazata pe un proces inovativ, un algoritm standardizat, pentru depistarea precoce a formatiunilor tumorale ovariene cu potential malign. Proiectul are ca punct de plecare Teza de doctorat a Directorului de proiect Dr. Dijmarescu Anda Lorena, cu titlul: „Corespondenţe clinice şi paraclinice în tumorile epiteliale ale ovarului”."/>
        <s v="Obiectivul general al proiectului se refera la realizarea de produse, tehnologii/procese noi sau semnificativ îmbunătăţite în scopul producţiei şi comercializării, prin introducerea pe piața medicala a unui nou serviciu „Algoritm de diagnostic si management al ischemiei cardiace -ADMIC-” bazata pe rezultatele cercetării efectuate in cadrul tezei de doctorat a directorului de proiect."/>
        <s v="DEZVOLTAREA UNOR GAME DE PRODUSE/SERVICII TIC CU APLICABILITATE IN RESTUL ECONOMIEI ROMANESTI PENTRU INTEGRAREA PE VERTICALA A SOLUTIILOR TIC"/>
        <s v="CRESTEREA COMPETITIVITATII SC INTELIVE METRICS SRL PRIN DEZVOLTAREA UNEI SOLUTII INFORMATICE INOVATOARE"/>
        <s v="CRESTEREA CONTRIBUTIEI SECTORULUI TIC PENTRU COMPETITIVITATEA ECONOMICĂ PRIN DEZVOLTAREA UNEI PLATFORME ELECTRONICE INOVATIVE E-RETAIL"/>
        <s v="Obiectivul general al proiectului este creşterea competitivităţii economice atăt a unor întreprinderi mari cât şi a unor întreprinderi mici, care, prin dezvoltarea de legături şi sinergii între întreprinderile respective şi centrele de cercetare şi dezvoltare din învăţământul superior create în ultimii ani, permit promovarea investiţiilor pentru elaborarea de Soluţii inteligente pentru creşterea securităţii şi competitivităţii grupurilor energetice de putere prin monitorizare, diagnoză şi prin reducerea efectelor energetice nedorite şi creşterea eficienţei energetice la generare şi la consumatori industriali, simultan cu realizarea de instalaţii-pilot care să ajute la verificări mai rapide ale soluţiilor inteligente propuse. "/>
        <s v="Obiectivul principal al proiectului este dezvoltarea infrastructurii de internet in banda larga, in zonele albe NGA din judetul Dolj,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OBIECTUL GENERAL AL PROIECTULUI il constituie cresterea productivitatii si a vanzarilor companiei Demiuma Comimpex SRL prin realizarea unui produs inovativ si complex de marketig – AIDAA (Artificial Intelligence Data Automation Assistant) platforma software inovativa pentru procesarea automata a informatiilor pentru afaceri atat pentru domeniul online, cat si pentru campaniile desfasurata in cadrul propriilor magazine."/>
        <s v="Obiectivul general al proiectului constă în crearea unui centru suport pentru regiunea de Sud-Vest, cu rolul de a creşte capacitatea de participare la competiţiile europene pentru proiecte de cercetare-dezvoltare internaţionale a tuturor entităţilor care solicită sprijinul, precum si a Universitatii din Craiova."/>
        <s v="Obiectivul general al proiectului vizează creşterea capacităţii de cercetare a Universitatii din Craiova prin realizarea de investiţii în infrastructura de tip CLOUD şi integrarea acesteia în structuri internaţionale de tip CLOUD şi infrastructuri masive de date, in scopul ridicarii nivelului de competitivitate stiintifica. "/>
        <s v="Obiectivul general al proiectului urmareste îmbunataţirea substanţiala a performanþelor energetice ale locomotivei LEMA prin cresterea eficienþei frânarii recuperative. Obiectivul va fi atins prin obiective specifice al caror rezultat se va obþine prin activitaþi de cercetare derulate în parteneriat cu o organizaþie de cercetare."/>
        <s v="Obiectivul general al proiectului este cresterea competitivitaþii intreprinderii SC ONCOMETRICS SRL pe piaþa medicala prin introducerea în platforma de servicii medicale a unui nou sistem expert computerizat bazat pe reþele neuronale pentru clasificarea si prognosticul formatiunilor tumorale hepatice."/>
        <s v="Obiectivul general al proiectului este acela de a implementa un serviciu medical inovativ de de diagnostic precoce, stadializare si terapie personalizata in carcinoamele gastrice, bazat pe rezultatele cercetarii efectuate in cadrul tezei de doctorat a directorului de proiect."/>
        <s v="Obiectivul general al proiectului se refera la cresterea competitivitaþii întreprinderii FLUID STRUCT SRL pe piaþa de software prin introducerea în practica a unui program software inovativ de analiza cu elemente finite pentru studiul vibraþiilor neliniare si aleatoare."/>
        <s v="Obiectivul general al proiectului este de a dezvolta in perioada de implementare prin activitatile de cercetare industriala si dezvoltare experimentala un serviciu inovativ de screening si diagnostic precoce in tumorile maligne oculare si perioculare, ce are la baza rezultatele activitatii de cercetare realizate in cadrul tezei de doctorat a directorului de proiect cu titlul ,,Studiul clinic, histopatologic, imunohistochimic si genetic al carcinoamelor de pleoapa&quot;"/>
        <s v="Obiectivul general al proiectului îl reprezinta dezvoltarea unui centru de tehnologii avansate pentru industria aerospaþiala bazat pe principiile Industry 4.0, ca o componenta de baza a infrastructurii unice de cercetare a INCAS (AEROSPATIAL), concomitent cu asigurarea mediului de valorificare a potentialului inovativ asociat dezvoltarilor tehnologice de tip ”Green” în domeniul aerospatial."/>
        <s v="Obiectivul general al proiectului consta in dezvoltarea competitivitatii economice a firmelor partenere in proiect - ROM ELECTRONIC COMPANY SRL si ROFIND SOLUTIONS SRL – prin sprijin acordat activitatilor de cercetare-dezvoltare-inovare in scopul dezvoltarii unui sistem de telecitire a contoarelor de utilitati casnice (electricitate, gaz, apa) – TEL - EGA - utilizand infrastructura bazata pe protocolul LoRaWan, in orasul Craiova si imprejurimi (o zona cu o raza de 2-3 km in mediul urban, utilizand frecventa 868 MHz, respectiv o zona cu_x000a_o raza de 10-15 km in mediul rural, utilizand frecventa 433 MHz)."/>
        <s v="Obiectivul principal al proiectului il constituie cresterea capacitatii de cercetare-dezvoltare a companiei Grupul de Masuratori si Diagnoza SRL prin infiintarea unui centru de cercetare in domeniul materialelor avansate pentru membrane polimerice nanostructurale care sa conduca pe termen mediu si lung la cresterea competitivitatii firmei pe piata. Investiție se va concretizată prin construirea unei clădiri ce va avea ca scop crearea unui centru regional și dotarea acestuia cu echipamente de cercetare. În plus, acest centru va valorifica potențialul CD și baza materială aflată în cadrul societății Grupul de Măsurători și Diagnoză S.R.L"/>
        <s v="Obiectivul general al proiectului îl reprezintă creșterea transferului de cunoștințe tehnologice și personal cu competențe CDI între Universitatea „Dunărea de Jos” din Galați și întreprinderi care dezvoltă afaceri în domeniul energiei electrice cu rezultate cerute de piață. Proiectul vizează constituirea de parteneriate între Universitatea „Dunărea de Jos” din Galați și întreprinderile interesate să obțină cunoștințe, inclusiv abilități și competențe privind creșterea eficienței energetice și sisteme inteligente de putere în vederea obținerii unei soluții competitive, tehnice și economice, pentru un sistem inteligent de tip Filtru Activ de Putere (FAP). "/>
        <s v="ESV – APLICATIE DE COMUNICATII MOBILE SECURIZATE"/>
        <s v="TEMPO – solutie pentru cresterea relevantei in relatia cu clientul si oferirea de beneficii de fidelitate pentru stimularea vanzarilor"/>
        <s v="DEZVOLTAREA APLICATIILOR TIC INOVATIVE MULTIMODALE ADAPTATE LA NEVOILE CLIENTULUI"/>
        <s v="SISTEM DE SUPORT DECIZIONAL PENTRU VITICULTURA DE PRECIZIE"/>
        <s v="APLICAȚIE INFORMATICA INOVATIVA BAZATA PE MODELE MATEMATICE PENTRU OPTIMIZAREA BUGETELOR DE MARKETING"/>
        <s v="AKADEMIA.RO – SPECIALIZARE INTELIGENTA, TESTARE SI RECRUTARE IN DOMENIUL TEHNOLOGIEI INFORMATIEI"/>
        <s v="CONTROL PANEL – SISTEM DE ADMINISTRARE SERVERE SI DOMENII WEB"/>
        <s v="SISTEM INTEGRAT TIC, ACCESIBIL, PENTRU CONTROLUL MICROCLIMATULUI, OPTIMIZAREA INTELIGENTĂ A PRODUCȚIEI ȘI A CONSUMULUI DE APĂ ȘI SUBSTANȚE NUTRITIVE, ÎN VEDEREA CREȘTERII COMPETITIVITĂȚII ECONOMICE A PRODUCĂTORILOR AGRICOLI- SOLATIC"/>
        <s v="EDUVR APPS – APLICATIE PENTRU GENERAREA CURSURILOR MULTIMEDIA INTERACTIVE FOLOSIND REALITATE VIRTUALA SI AUGMENTATA"/>
        <s v="Obiectivul principal al proiectului este realizarea de investitii in infrastructura broadband in zonele albe NGA din judetul Galati, cu o larga raspandire a nodurilor de comunicatii si partea de transmisie a datelor (backbone si blackhaul), cat mai aproape de utilizatorul final si cu niveluri adecvate de simetrie si de interactivitate, pentru a garanta transmitere mai buna de informatii in ambele sensuri."/>
        <s v="Obiectivul general este obţinerea unui prototip de sistem hard/soft inovativ ce va funcţiona în Cloud cu scop de monitorizare, diagnoza şi integrare inteligenta a proceselor tehnologice în domenii diverse."/>
        <s v="Obiectivul general al proiectului il reprezinta dezvoltarea prin inovare a capacitatii firmelor partenere, Synergetix Educational si Dataware Consulting, de a raspunde cu produse competitive de e-educatie, bazate pe strategii personalizate de instruire si pe solutii tehnice inovatoare, la nevoia sistemului educational de a asigura generatii mai bine pregatite de absolventi si promovarea unui model viabil de implementare a rezultatelor cercetarii si dezvoltarii in produse inovatoare in cadrul mediului colaborativ al cluster-ului IT&amp;C Dunarea de Jos."/>
        <s v="Obiectivul general este cresterea capacitatii de cercetare a Universitatii “Dunarea de Jos” din Galati in domeniul de specializare inteligenta: Energie, mediu, schimbari climatice in bazinul hidrografic al Dunarii in virtutea includerii infrastructurii finantate prin proiect in Roadmap-ul naþional al infrastructurilor de cercetare din România 2017-2027, aprobat prin Ordinul ministrului cercetarii si inovarii nr. 624/03.10.2017 si pentru asigurarea sinergiilor cu proiectul Danubius RI si cu proiectul ACTRIS, ambele incluse in Forumul de Strategie Europeana privind Infrastructurile de Cercetare (European Strategy Forum on Research Infrastructures - ESFRI)."/>
        <s v="Obiectivul general al proiectului propus este dezvoltarea unei platforme de digital marketing care sa raspunda cerinþelor moderne de  promovare online."/>
        <s v="Obiectivul principal al proiectului il reprezinta lansarea in productie a caramizilor si tencuielii realizate pe baza namolului rezultat de la statia de preepurare aflata in gestiunea SC PRO MEDIU DUNAREAN SRL. Astfel, prin prezentul proiect se realizeaza implementarea unei tehnologii inovative de valorificare si reutilizare a deseurilor rezultate din tratarea apelor uzate provenite din procese industriale inlaturandu-se impactul negativ asupra mediului si a sanatatii umane. "/>
        <s v="Obiectivul proiectului_x000a_Prin prezentul proiect, societatea Process Innovation Nucleus S.R.L. (PIN) urmăreşte cercetarea-dezvoltarea unei noi metode industriale de producere a nanopulberilor şi a echipamentului aferent şi, ulterior, introducerea în producţia la scară largă şi vânzarea unor astfel de echipamente. Noua tehnologie va permite o productivitate foarte ridicată şi costuri reduse faţă de metodele convenţionale,  la o calitate foarte înaltă, într-un timp mai scurt de procesare. Ca şi activitate conexă, se urmăreşte inclusiv comercializarea nanopulberilor astfel produse._x000a_"/>
        <s v="Obiectivul general al acestui proiect este creşterea competitivităţii SC DENTIX MILLENNIUM SRL pe piata nationala a implanturilor dentare prin introducerea in productie a unui implant cu acoperire cu nanotuburi de titan ce permit funcţionalizarea suprafeţei prin adaugarea de proteină osteoindutoare, NPs-Ag, antibiotice sau anti-inflamatoare, bazat pe rezultatele de cercetare-dezvoltare efectuate în cadrul  societăţii în ultimii doi ani. Atingerea acestui obiectiv va duce la :_x000a_• Realizarea unei cifre de afaceri mai mare de peste 19 ori încă din primul an de funcţionare;_x000a_• Locuri de muncă create - menţinute – trei ani de  la sfârşitul perioadei de implementare: Creşterea numărului de angajaţi cu 7 persoane_x000a_• Brevete rezultate din proiect: 1 brevet pentru implant dentar cu suprafaţa funcţionalizată_x000a_"/>
        <s v="DEZVOLTARE PLATFORMĂ COLABORATIVĂ ÎN DOMENIUL CERCETĂRII"/>
        <s v="Obiectivul general al proiectului il reprezinta valorificarea sprijinului public si privat acordat microintreprinderii start-up pentru dotarea tehnologica si de personal, in scopul cercetarii/dezvoltarii, introducerii in fabricatie si comercializarii rezultatelor CD referitoare la un nou produs numit Sistem Mobil de Informare si Dirijare Optica a Traficului  - SMIDOT, avand la baza conceptul si rezultatele brevetului de inventie nr  RO125937 B1 / 30.07.2012, intitulat  „Element programabil de semnalizare optica, multifunctional, policrom si poligrafic” ."/>
        <s v="Obiectivul general al proiectului: realizarea unui Centru de Cercetare-Dezvoltare în Recuperare Medicala si Bioreconstrucþie, într-un interval de maxim 24 luni;"/>
        <s v="Obiectivul principal al proiectului este realizarea de investitii in infrastructura broadband in zonele albe NGA din judetele Giurgiu si Teleorman, cu o larga raspandire a nodurilor de comunicatii si partea de transmisie a datelor (backbone si blackhaul), cat mai  aproape de utilizatorul final si cu niveluri adecvate de simetrie si de interactivitate, pentru a garanta transmitere mai buna de informatii in ambele sensuri."/>
        <s v="Obiectivul General al proiectului il reprezinta cresterea gradului de colaborare intre intreprinderi centrate pe domeniul TIC prin realizarea unei platforme bazata pe inteligenta artificiala si realitate augmentata pentru evidenta si mentenanta structurilor complexe de resurse si mijloace fixe ale companiilor si institutiilor, cu rolul de a eficientiza activitatea echipelor de mentenanta din teren."/>
        <s v="Obiectivul general al proiectului il reprezinta sporirea capacitatii de cercetare dezvoltare a societatii SMART LEAGUE S.R.L. in vederea cercetarii si dezvoltarii a unei solutii integrate care imbina o serie de inovatii privind utilizarea retelelor de comunicatii cu energie scazuta pe distante mari si surse de alimentare alternative pentru obtinerea unor sisteme independente energetic si eficiente din punct de vedere al mentenantei, cu aplicabilitate in diverse domenii de afaceri precum agricultura, mediu, orase inteligente, utilitati, logistica, productie, etc._x000a_Pentru realizarea acestui obiectiv in etapa de cercetare dezvoltare, precum si in etapa de punere pe piata a produsului inovativ, societatea va primi sprijin din partea Clusterului Technology Hub din care face parte."/>
        <s v="Obiectivul general al proiectului il reprezinta cresterea competitivitatii economice a societatii la nivel national prin dezvoltarea unui produs inovativ TIC, respectiv realizarea unei aplicatii informatice inovative cu aplicabilitate in domeniul microbiologiei."/>
        <s v="Obiectivul general al proiectului consta in cresterea competitivitatii economice a S.C. SANIMED INTERNATIONAL DISTRIBUTION S.R.L., sustinerea inovarii in cadrul sectorului TIC si desfasurare unor activitati de cercetare-dezvoltare tehnologica, prin crearea unei platforme avansate de tip cloud pentru  stocare, arhivare si interogare fisiere de imagistica medicala utilizand standardul DICOM."/>
        <s v="Obiectivul general al proiectului propus este „Sprijinirea cresterii valorii adaugate generate de sectorul TIC prin crearea unei unitati medicale virtuale (spital virtual) in Romania”._x000a_"/>
        <s v="Obiectivul general al proiectului este diversificarea activitatii Holland Farming Agro SRL prin cercetarea si dezvoltarea unui serviciu integrat de analiza a solului, propunere a culturilor potrivite tipului de sol analizat, precum si monitorizare a implementarii propunerilor, pentru comercializarea serviciului pe piata, dar si introducerea pe piata a unei platforme online inovative de gestionare a culturii."/>
        <s v="Obiectivul general al proiectului este creștereacapacitațiiștiințifice în domeniile de specializare inteligenta: resurse energetice conventionale, neconventionale și regenerabileși tehnologii curate de producere a energiei pe baza combustibililor fosili  prin investiții în cercetare–dezvoltare, dobândirea de competente și know-how în managementul clusterului, identificarea și transferul de bune practici și cunoștințe de la  partenerii cu care se va intra în colaborare"/>
        <s v="Obiectivul UCB este de a transfera în cadrul proiectului cunoaştere şi expertiză, susţinute de suportul unei infrastructuri de cercetare-dezvoltare ultramodernă, asigurată în cadrul “Centrului regional de cercetare pentru tehnologii energetice durabile” prin achiziţia de aparate şi echipamente de ultimă generaţie, în perioada 2011-2014, cu fonduri europene nerambursabile accesate prin programele specifice de CD (LIFE 10+, POS-CCE). "/>
        <s v="Dezvoltarea unei soluții inovative de management SaaS pentru domeniile HoReCa și Retail"/>
        <s v="Obiectivul general al proiectului este reprezentat de crearea unei platforme inovatoare de training in realitatea augmentata, asistat de holograme fotorealistice interactive, care va permite interactiunea personalizata , bi-directională si scalabila pentru un numar mare de cursanti simultan instructorul HoloTrain."/>
        <s v="DEZVOLTAREA PLATFORMEI ELECTRONICE – PIATA GELIOR"/>
        <s v="DEZVOLTAREA ȘI PUNEREA PE PIAȚĂ A APLICAȚIEI KPEYE"/>
        <s v="Obiectivul principal al proiectului este dezvoltarea infrastructurii de comunicatii in banda larga de mare viteza in localitatile albe din punct de vedere al conexiunii NGA din judetul Harghita, cu o larga raspandire a nodurilor de comunicatii si partea de transmisie a datelor (backbone si blackhaul), cat mai aproape de utilizatorul final si cu niveluri adecvate de simetrie si de interactivitate, pentru a garanta transmitere mai buna de informatii in ambele sensuri."/>
        <s v="Obiectivul general este dezvoltarea unui software integrat pentru gestionarea, monitorizarea si administrarea firmelor pe mai multe nivele. Prezentul proiect abordeaza realizarea unui software care integreaza mai multe module necesare pentru monitorizarea firmelor, astfel reprezinta o unealta special destinata pentru administratorii firmelor, si nu numai."/>
        <s v="Obiectivul principal al proiectului este dezvoltarea infrastructurii de comunicatii in banda larga de mare viteza in localitatile albe din punct de vedere al conexiunii NGA din judetul Hunedoara, cu o larga raspandire a nodurilor de comunicatii si partea de transmisie a datelor (backbone si blackhaul), cat mai aproape de utilizatorul final si cu niveluri adecvate de simetrie si de interactivitate, pentru a garanta transmitere mai buna de informatii in ambele sensuri."/>
        <s v="Obiectivul principal al proiectului consta in transpunerea la nivel industrial a echipamentelor de cercetare realizate in faza de demonstrator de COSFEL ACTUAL, implementarea si preluarea tehnologiilor dezvoltate de aceasta in conformitate cu rezultatul de cercetare achizitionat prin contractul NR.15/05.05.2015 cu titlul „Experimentarea polimerizarii in camp de microunde in strat controlat respectiv in sistem dispers”."/>
        <s v="Obiectivul principal al proiectului propus il reprezinta cresterea capacitatii si infrastructurii de Cercetare-Dezvoltare a aplicantului prin realizarea unui echipament inovativ de topire in camp de microunde a deseurilor metalice neferoase si DEEE-uri (deseuri de echipamente electrice si electronice), prevazut cu un sistem inovator de filtrare a noxelor rezultate din topire. Diversificarea tehnologiilor pentru topirea si rafinarea metalelor din  deseuri neferoase si  DEEE-uri"/>
        <s v="Obiectivul principal al proiectului este cercetarea şi dezvoltarea unei suite de soluţii software inovative, extrem de uşor de folosit, soluţii software pentru accelerarea implementării cadastrului general şi a cadastrului sectorial, denumit in continuare SysCAD Application Suite."/>
        <s v="Obiectivul general al proiectului consta in cresterea capacitatii si calitatii activitatii de cercetare dezvoltare inovare (CDI)  prin atragerea de specialisti cu competente avansate,  deschiderea unei noi directii de cercetare in domeniul retelelor metalo-organice (RMO) si diversificarea gamei de servicii de cercetare  si transferul acestora catre partenerii industriali,  in scopul stimularii competitivitatii cercetarii stintifice romanesti la nivel european si a competitivitatii economice nationale/ regionale ale Institutului si ale actorilor economici in domeniul de specializare inteligenta eco-nano-tehnologii si materiale avansate._x000a_Proiectul POCPOLIG isi propune sa dezvolte noi materiale avansate nanostructurate, cu caracteristici functionale extinse, destinate pentru aplicatii de nisa, in domenii stiintifice si industriale actuale si viitoare._x000a_Obiectivul general al proiectului consta in cresterea capacitatii si calitatii activitatii de cercetare dezvoltare inovare (CDI)  prin atragerea de specialisti cu competente avansate,  deschiderea unei noi directii de cercetare in domeniul retelelor metalo-organice (RMO) si diversificarea gamei de servicii de cercetare  si transferul acestora catre partenerii industriali,  in scopul stimularii competitivitatii cercetarii stintifice romanesti la nivel european si a competitivitatii economice nationale/ regionale ale Institutului si ale actorilor economici in domeniul de specializare inteligenta eco-nano-tehnologii si materiale avansate._x000a_Proiectul POCPOLIG isi propune sa dezvolte noi materiale avansate nanostructurate, cu caracteristici functionale extinse, destinate pentru aplicatii de nisa, in domenii stiintifice si industriale actuale si viitoare._x000a_"/>
        <s v="Obiectivul general al proiectului il constituie consolidarea capacității de CDI a SC Intelectro Iasi SRL în vederea pregătirii pentru participarea la Orizont 2020 si la alte programe europene, prin angajarea unui cercetător universitar cu o mare experienta pe o perioada egală cel puţin cu durata proiectului, si prin consolidarea si intinerirea resursei umane angajata in sectorul CDI al companiei, prin cooptarea de doctoranzi in faza de cercetare pentru teza de doctorat si, respectiv, doctori in stiinte ai Univ. Tehnice Iasi care au sustinut teza de doctorat in ultimii 5 ani. "/>
        <s v="Obiectivul general al proiectului il constituie consolidarea capacității de CDI a SC ALL GREEN SRL în vederea pregătirii pentru participarea la Orizont 2020 si la alte programe europene, prin angajarea unui cercetător universitar cu o mare experienta pe o perioada egală cel puţin cu durata proiectului, si prin consolidarea si intinerirea resursei umane angajata in sectorul CDI al companiei, prin cooptarea de doctoranzi in faza de cercetare pentru teza de doctorat si, respectiv, doctori in stiinte ai Univ. Tehnice Iasi care au sustinut teza de doctorat in ultimii 5 ani. "/>
        <s v="In acest proiect se urmareste crearea lui BRAIN-IN  soft - convertor de limbaj al Sistemelor de Automatizare Inteligente (SAI) pentru cladiri inteligente, managementul productiei si automatizari industriale bazat pe inovarea – imbunatatirea unei platforme software denumita SMART  CONVERT care la acest moment are proprietatea de a aduce la un punct comun tehnologiile: PROFIBUS, LON, CAN, MODBUS. Inovarea consta in integrarea in SMART CONVERT a doua noi tipuri de protocoale de comunicatii (KNX si un limbaj wireless), transformand platforma initiala intr-un produs foarte flexibil si competitiv, care va detine si caracteristici standardizate pentru 5 aplicabilitati ce se pot combina in functie de nevoile si structura cladirilor, productiei si industriei: optimizare consumuri energie, asigurare securitate, confort, optimizare management productie, automatizari industriale, oprimizare functionalitati specifice spitalelor."/>
        <s v="Principalul obiectiv al proiectului PrivateSky îl constituie transferul de cunoștințe rezultate în urma activității de cercetare desfășurate în cadrul Facultății de Informatică, Universitatea “Alexandru Ioan Cuza” din Iași (UAIC) către industria de IT._x000a_Ideea nou introdusă de acest proiect este concretizată prin utilizarea unei arhitecturi Cloud inovative bazată pe coreografii executabile în crearea de noi tehnologii, instrumente și metode pentru dezvoltarea de software în cloud._x000a_"/>
        <s v="Obiectivul general: Creşterea competitivităţii economice a 5 întreprinderi în perioada 2016-2020,_x000a_în urma transferului de cunoştinţe ce vizează expertiza ştiinţifică şi tehnologică în proiectarea şi_x000a_realizarea de sisteme polimere multifuncţionale, care pot stimula un răspuns biologic specific şi care permit aderarea şi proliferarea unui anumit tip de celule, funcţie de ţesutul ce trebuie tratat._x000a_"/>
        <s v="Obiectivul general al proiectului este creşterea eficienţei energetice la consumator, înțelegând prin consumator construcţiile civile, industriale şi agricole care adăpostesc funcţiuni multiple, denumite într-un cuvânt clădiri. _x000a_Proiectul va dezvolta interacțiunea dintre Facultatea de Construcţii şi Instalații din cadrul Universității Tehnice „Gh. Asachi” din Iași cu mediul de afaceri din domeniul construcţiilor, prin finanțarea accesului întreprinderilor la expertiză extinsă și la facilitățile oferite în laboratoarele facultăţii, în scopul comercializării rezultatelor de cercetare privind asigurarea eficienței energetice, către consumatorul exprimat prin construcțiile civile, industriale și agricole, concepute şi executate de către întreprinderile cu activitate în domeniul construcţiilor."/>
        <s v="Obiectivul general al proiectului Institutul de Chimie Macromoleculara “Petru Poni” – Pol interdisciplinar de specializare inteligenta prin cercetare-inovare si transfer tehnologic in (bio/nano)materiale polimere si (eco)tehnologii (InoMatPol) consta in cresterea capacitatii, calitatii si eficientei activitatii CDI prin deschiderea de noi directii de cercetare si diversificarea gamei de servicii de cercetare orientate in special catre industrie – conform cerintelor de inovare ale agentilor economici din cadrul structurilor de tip cluster, in scopul stimularii competitivitatii cercetarii stintifice romanesti la nivel european si a competitivitatii economice nationale/ regionale ale Institutului si ale actorilor economici in domeniul de specializare inteligenta eco-nano-tehnologii si materiale avansate."/>
        <s v="Scopul proiectului ROVETEMERG este de a dezvolta un Centru regional de cercetare avansată capabil sa efectueze cercetare interdisciplinară, aplicată și experimentală, privind microorganismele înalt patogene cu potențial de răspândire în masă, bolile infecțioase (re-) emergente și rare, rezistența microbiană la medicamente, siguranța microbiologica a alimentelor, rezultatele obținute având menirea de a îmbunătăți sănătatea animalelor, omului și mediului, în spiritul conceptului One Health.  "/>
        <s v="Principalul obiectiv al proiectului este acela  de a scoate pe piață un produs nou, inovativ: un generator electric cu rotor exterior și flux radial antrenat  turbină verticală, pe baza rezultatelor obținute de directorul de proiect în timpul stagiului doctoral finalizat. "/>
        <s v="Proiectul are ca obiectiv general îmbunătățirea capacității start-up-ului SC ProSupport Consulting SRL de inovare și derulare a unor activități de cercetare-dezvoltare de avangardă într-un domeniu de specializare inteligentă (4. Eco-nano-tehnologii și materiale avansate/4.4.2 Materiale polimerice, nanomateriale, nanotehnologii)pentru introducerea în producție a unui nou produs inovator (platforme senzoriale prevăzute cu microelectrozi interdigitați printați pe substraturi nanodielectrice flexibile) cu aplicabilitate într-un domeniu nou, Internetul Tuturor Lucrurilor (ITL)."/>
        <s v="”LOGIOS - CERCETAREA SI DEZVOLTAREA UNUI SISTEM INOVATIV DE E-LEARNING DEDICAT MEDIILOR DE INVATAMÂNT UNIVERSITAR SI PREUNIVERSITAR”"/>
        <s v="QODEMO – TEHNOLOGIE SPECIALIZATA PENTRU MAKER MOVEMENT"/>
        <s v="ECOSISTEM MULTIFUNCTIONAL PENTRU INTEGRAREA SERVICIILOR MEDICALE DE TIP “SELF-MANAGEMENT DISEASE” (EMIM)"/>
        <s v="“DEZVOLTAREA UNEI SOLUȚII TIC INOVATIVE CERTIFICATE PENTRU PROTEJAREA CONFIDENȚIALITĂȚII DATELOR DE PE DISPOZITIVELE MOBILE PRIN ȘTERGERE DEFINITIVĂ”"/>
        <s v="SOLUTIE MOBILA DE COLECTARE SI INTRETINERE DATE PENTRU SISTEMELE DE TIP ASSET MANAGEMENT"/>
        <s v="Cercetare,dezvoltare si implementare a unei noi generatii de algoritmi de optimizare si reducere a consumului de materiale bazati pe calcul paralel intensiv pe tehnologie CUDA"/>
        <s v="CUTIE NEAGRA ȘI PLATFORMA TIP CRM PENTRU EVALUAREA SI DIMINUAREA RISCURILOR IN TRAFICUL RUTIER"/>
        <s v="Nou produs inovativ software – Visio 3D MAG, platforma hardware si servicii pentru proiectarea interactiva de case din lemn, mobilier si amenajari interioare"/>
        <s v="Contact - Accesibilitate la purtator"/>
        <s v="APPSFLOW – DEZVOLTAREA SAAS A SISTEMULUI DE APLICATII CONFIGURABILE DE PROCESE DE BUSINESS CE ACCELEREAZA INITIATIVELE DE LUCRU INTELIGENT IN ORGANIZATII"/>
        <s v="Obiectivul general este cresterea accesului mediului economic privat agricol la cunoastere. Accesul la cunoastere se va realiza prin valorificarea infrastructurii de cercetare Institutul de Cercetari pentru Agricultura si Mediu (ICAM) din cadrul Universitatii de tiinþe Agricole si Medicina Veterinara &quot;Ion Ionescu de la Brad&quot; Iasi (USAMV – Iasi). Valorificarea infrastructurii de cercetare se va realiza prin constituirea si implementarea de parteneriate cu întreprinderi din mediul economic agricol. În cadrul parteneriatelor se va realiza transfer de cunostinþe, respectiv de inovaþie si progres tehnic."/>
        <s v="Obiectivul general al proiectului este înfiinţarea unui departament în vederea cercetarii de metode inovative pentru tratarea afecţiunilor aparatului neuro-locomotor prin concentrarea de resurse umane si materiale de vârf în domeniul sanataţii."/>
        <s v="Obiectivul general al proiectului este înfiinţarea unui departament de cercetare programe software inovative pentru combaterea traficului ilegal de bunuri de lux si de larg consum. "/>
        <s v="Obiectivul principal al proiectului este dezvoltarea infrastructurii de internet in banda larga, in zonele albe NGA din judetul Iasi, cu o larga raspandire a nodurilor de comunicatii si partea de transmisie a datelor (backbone si blackhaul), cat mai aproape de utilizatorul final si cu niveluri adecvate de simetrie si de interactivitate, pentru a garanta transmitere mai buna de informatii in ambele sensuri."/>
        <s v="Obiectivul general al proiectului este reprezentat de cresterea competivitaþii economice si dezvoltarea durabila a solicitantului, bazata pe inovare in sectorul Tehnologiei, Informaþiei si Comunicaþiilor, în conditii de crestere inteligenta, durabila si favorabila incluziunii."/>
        <s v="Obiectivul general al proiectului propus spre finantare il reprezinta cresterea competitivitatii si a gradului de cercetare-dezvoltare si inovare a societatii Aval Net SRL, prin crearea unui produs software inovativ, si anume o platforma tehnica integrata pentru facilitarea accesului la informatii publice, denumita MEDIAWIRE."/>
        <s v="Obiectivul general al proiectului este reprezentat de sporirea capacitatii de cercetare, dezvoltare si inovare a societatii ELOQUENTIA S.R.L., in vederea dezvoltarii unei platforme inovative, modulare, de tranzactionare in timp real, securizata, axata pe ultimele tehnologii TIC in domeniu, cu aplicabilitate in restul economiei romanesti pentru integrarea pe verticala a solutiilor TIC."/>
        <s v="Dezvoltarea cercetarii-dezvoltarii si inovarii prin crearea unui centru de tip cloud si infrastructuri masive de date (centrul RaaS-IS) care sa furnizeze resurse si servicii de stocare, procesare si analiza de date de mari dimensiuni pentru comunitatea academica, institutii de cercetare si echipe de cercetare din organizatii si companii din arealul Iasului si nord-estul Moldovei."/>
        <s v="Proiectul BioNanoTech-Suport isi propune imbunatatirea participarii Romaniei in cadrul programului Orizont 2020 pe domeniile: ecomateriale avansate, nanomateriale si biotehnologii - focus beneficiari din regiunea de NE a Romaniei (institute de cercetare, universitati, intreprinderi innovative, etc.)"/>
        <s v="Obiectivul general al ACCESS2020 este creşterea gradului de participare şi a ratei de succes a organizaţiilor de cercetare şi a întreprinderilor din Regiunea Nord-Est la iniţiativele sau programele europene (în particular Orizont2020) ori internaţionale, prin crearea unui Centru Suport pentru Proiecte de Cercetare-Dezvoltare Internaţionale în Domeniul Tehnologiilor Noi şi Emergente în cadrul Universităţii Tehnice Gheorghe Asachi din Iaşi."/>
        <s v="Obiectivul general al proiectului este de a creste competitivitatea solicitantilor prin introducerea pe piata a unei platforme de automatizare a proceselor repetitive pe bază de informaţii comportamentale a proceselor de business._x000a_"/>
        <s v="Obiectivul general al proiectului este cresterea competitivitaþii companiei Vetro Solutions SRL prin dezvoltarea unui produs software care sa digitalizeze industria veterinara de sanatate automatizând procesele redundante la care sunt supusi în acest moment membri acestui ecosistem si sa creeze legatura intre ei, facilitând astfel colaborarea si cresterea industriei la nivel national."/>
        <s v="Obiectivul proiectului este introducerea inovarii in activitatea companiei Specchiasol Romania SRL prin identificarea de tehnologii naturale de pastrare si prelucrare a produselor alimentare si infiintarea unei noi unitati de productie pentru fabricarea de aditivi naturali extrasi din microorganisme(microalge si cianobacterii)."/>
        <s v="Obiectivul general al proiectului este dezvoltarea unei aplicaþii TIC pe baza amprentei genetice ca unic e-service DTC GT (“Direct-to- Customer Genetic Testing”) la nivel naþional cu scopul cresterii competitivitaþii companiei S.C. AREUS TECHNOLOGY S.R.L. Scopul Proiectului Proiectul este implementat de consorþiul S.C. AREUS TECHNOLOGY S.R.L. - S.C. GENETIC LAB S.R.L., respectiv o companie centrata pe producþia de software si o companie care opereaza în domeniul medical, respectiv analize genetice. S.C. AREUS TECHNOLOGY S.R.L. este membra a clusterului SMART ALLIANCE, iar S.C. GENETIC LAB S.R.L. este membra a Clusterului Regional Inovativ EURONEST IT&amp;C Hub, ambele clustere centrate pe TIC."/>
        <s v="Imbunătăţirea capacităţii tehnice si tehnologice si dezvoltarea start-up-ului inovativ Masklogik SRL care sa fructifice rezultatele tezei de doctorat intitulata „Contributii privind realizarea de compozite cu proprietati electrice predefinite pe baza reciclarii deseurilor electrice si electronice” dezvoltata in cadrul Univ. Tehnice Iasi  in vederea inovarii si realizarii de produse si tehnologii noi de tipul ‚vopsele si grunduri nano-structurate cu proprietati de ecranare electromagnetica’ în scopul producţiei şi comercializării acestora, cu precadere in sectorul economic al ‚componentelor pentru autoturisme’ care prezinta potential de crestere important"/>
        <s v="Proiectul isi propune realizarea si introducerea pe piata romaneasca a unui Sistem Pedometric alcatuit din 4 produse noi, innovatoare: senzorul pedometric, platforma pedometrica, pantofii inteligenti si ciorapii inteligenti. Produsele raspund unei oportunitati identificate din domeniul de specializare inteligenta si sanatate 4. ECO-NANO- TEHNOLOGII SI MATERIALE AVANSATE, 4.4.3. Materiale si tehnologii pentru sanatate."/>
        <s v="Imbunatatirea capacitatii tehnice si tehnologice a parteneriatului de companii, aflate în colaborare în cadrul clusterului EURONEST IT&amp;C HUB, pe baza activitatilor de cercetare-dezvoltare-inovare si a realizarii practice de produse si tehnologii noi software de tipul‚ SISTEME SOFTWARE CU ARHITECTURI VERSATILE DE MANAGEMENT AL ENERGIEI SI DE OPTIMIZARE A INDICATORILOR DE PERFORMANA ENERGETICA A CLADIRILOR INTELIGENTE’ în scopul producþiei si  omercializarii acestora, cu precadere in sectorul economic de Energie – Cladiri inteligente, cu mare valoare adaugata, care prezinta potential de crestere important, si care va asigura cadrul tehnico-economic al dezvoltarii de noi domenii de afaceri si activitaþi inovatoare"/>
        <s v="Obiectivul general il reprezinta imbunatatirea metodelor de monitorizare a starii de sanatate a pacientilor prin realizarea unui sistem integrat portabil de monitorizare a pacientilor prin telemedicina, denumit iSense, în colaborare în cadrul unui cluster IT ICONIC."/>
        <s v="Obiectivul general il reprezinta îmbunatatirea capacitatii tehnice si tehnologice si dezvoltarea spin-off-ului inovativ YourSubstitute SRL care sa fructifice rezultatele tezei de doctorat intitulata „CONTRIBUTII PRIVIND OPTIMIZAREA STRUCTURII SI REGIMURILOR DE FUNCTIONARE ALE SISTEMELOR DE REPARTITIE SI DISTRIBUTIE A ENERGIEI ELECTRICE” dezvoltata in cadrul Universitatii Tehnice Iasi ."/>
        <s v="Obiectivul general al proictului vizeaza dezvoltarea unei noi componente de infrastructura care sa genereze/furnizeze date de încredere necesare pentru aflarea raspunsurilor la o serie de probleme semnalate recent la nivel internaþional de catre Agentia Europeana de Mediu._x000a_Environment Agency, EEA Report, 2017; European Environment Agency Report, Air quality in Europe-2017 report, ISSN 1977-8449,_x000a_Report No. 13, 2017), legate de aspecte precum:_x000a_i) Dezvoltarea unor acþiuni si activitaþi de colaborare la nivel global, European, naþional si local, în care sa fie implicate cele mai_x000a_multe sectoare economice si, implicit, publicul larg, în vederea elaborarii unor acte normative eficiente pentru diverse domenii si sectoare_x000a_economice;_x000a_ii) Identificarea unor soluþii holistice care sa implice dezvoltarea tehnologica, producerea unor schimbari structurale si_x000a_comportamentale, în efortul global de atingere a bunastarii umane si dezvoltarii sociale, cu protejarea capitalului natural si susþinerea_x000a_prosperitaþii economice, toate acestea facând parte din viziunea Uniunii Europene pentru anul 2050, legata de un trai mai bun în limitele_x000a_planetei Pamânt, cu gestionarea corespunzatoare a riscurilor induse de schimbarile climatice asupra resurselor existente la nivel global."/>
        <s v="Obiectivul general al proiectului este dezvoltarea start-up-ului inovativ SC MAXENDO MEDICA SRL pe baza transferului unui rezultat de cercetare-dezvoltare, achizitionat de la o institutie de cercetare, în vederea realizarii de tehnologii/ procese noi sau semnificativ îmbunatatite, în scopul realizarii, punerii în aplicare si comercializarii de noi servicii si proceduri medicale de chirurgie maxilo-faciala."/>
        <s v="Obiectivul general al proiectului Infra SupraChem Lab este de a crea o infrastructura avansata care sa deservesca grupul de lucru in_x000a_domeniul chimiei supramoleculare SupraChem Lab, grup creat in cadrul Proiectului Orizont 2020 WIDESPREAD 2-2014: ERA Chairs (667387) - SupraChem Lab Laboratory of Supramolecular Chemistry for Adaptive Delivery Systems ERA Chair initiative"/>
        <s v="Constructia in Romania a 2 facilitati stiintifice majore: High Power Laser System ( HPLS) si Gamma Beam System (GBS)."/>
        <s v="Obiectivul principal al proiectului este de a impulsiona activitatea noului laborator creat în cadrul INCDFM, L2. Producerea, procesarea și analiza materialelor pentru îmbunătăţirea calității vieții prin demararea de studii privind dezvoltarea de (bio)senzori nanostructurați pentru detecţia de (bio)molecule biomarkeri de afecțiuni medicale și pentru screening-ul de liganzi inhibitori și compuși cu proprietăți farmaceutice. Biosenzorii electrochimici oferă soluții în cadrul Bioeconomiei, în general, și în special în cadrul Biotehnologiei Medicale și Farmacetice prin reducerea costurilor de R&amp;D în Industria Farmaceutică și de Diagnoză Medicală"/>
        <s v="Obiectivul general al proiectului consta in cresterea contributiei cercetarii romanesti la progresul cunoasterii de frontiera prin abordarea complexa (elaborare si studiu aprofundat si interdisciplinar) a unor noi materiale functionale avansate pe baza de bor si/sau pamanturi rare. Este vizata  dezvoltarea de noi sisteme cu proprietati supraconductoare, magnetice si structurale imbunatatite, inclusiv cu functionalitati combinate, care sa se preteze unei largi clase de aplicatii tehnologice.  "/>
        <s v="Obiectivul proiectului „PLATFORMA DE MIGRARE AUTOMATIZATA IN CLOUD A APLICATIILOR SI SISTEMELOR INFORMATICE CLASICE- Cloudifier.NET” este cercetarea, dezvoltarea si punerea in functiune in mediul comercial a produsului platforma  inovativ Cloudifier.NET, ce se adreseaza domeniului tehnologiilor informatiei si comunicatiilor. In cadrul acestui obiectiv mentionam si intentia de diseminare publica partiala a rezultatelor proiectului sub licenta European Public License. "/>
        <s v="Obiectivul principal al proiectului “GoDrive CarBox - CUTIE NEAGRA IN CLOUD PENTRU AUTOMOBILE” il reprezinta realizarea unei platforme completata de un dispozitiv incapsulat pentru monitorizarea, evaluarea si inregistrarea in timp real in mediu de tip cloud-computing si inspectarea prin dispozitive de tip  “smart” a functionarii automobilului personal prin tehnologii de tip Internetul Lucrurilor (Internet-of-Things sau IoT). "/>
        <s v="Proiectul urmareste satisfacerea nevoilor de cercetare ale intreprinderilor interesate pentru susţinerea activităţilor cu caracter economic in domenii stiintifice prioritare la nivel european si de interes pentru Romania, cum este cel al tehnologiilor avansate cu aplicatii in ecologizarea mediului. Tehnologia inovativa de valorificare/prelucrare a deseurilor cu continut de metale neferoase se va verifica/demonstra pe o instalatie prototip, iar implementarea ei in economie va avea un impact deosebit asupra reducerii poluarii mediului, a cresterii gradului de recuperare a metalelor neferoase, pretioase si critice continute in deseuri si a reintroducerii lor in circuitul economic"/>
        <s v="Propunerea de proiect „Parteneriat in exploatarea in Tehnologiilor Generice Esentiale (TGE) utilizand o PLATforma de interactiune cu intreprinderile competitive” (TGE-PLAT)” este destinata parteneriatului pentru transferul de cunostiinte in domeniul definit de prioritatea de specializare inteligenta „Tehnologiile informatiei si comunicatiilor, spatiu si securitate”, cu cele 3 subdomenii, dar cu focalizare pe subdomeniul 2.3 (securitate)."/>
        <s v="Prezenta propunere de proiect propune dezvoltarea de noi solutii pentru obtinerea de produse si procese, precum si tehnologii noi si/sau îmbunatatite in vederea cresterii fiabilitatii si performantelor materialelor prin acoperiri functionale. O aplicatie extrem de importanta este reconditionarea si repararea de suprafete supuse uzurii datorate ciclului de lucru. "/>
        <s v="Proiectul GAMMA PLUS isi propune sa sprijine intreprinderile din domeniul medico-farmaceutic sa utilizeze infrastructura si competentele departamentului de Iradieri cu Scopuri Multiple (IRASM) din IFIN-HH in procesele lor de productie si in dezvoltarea de produse sau servicii inovatoare. Pentru aceasta au fost stabilite 3 obiective principale:_x000a_ Transferul de cunostinte pentru introducerea iradierilor tehnologice cu radiatii gamma in fluxul de fabricatie al produselor medico-farmaceutice._x000a_ Dezvoltarea unor produse noi sau imbunatite prin utilizarea iradierii cu radiatii gamma. _x000a_ Cresterea competitivitatii economice prin introducerea noului procedeu de fabricatie si/sau optimizarea proceselor existente. _x000a_"/>
        <s v="Obiectivul principal al proiectului este acela de a dezvolta, în parteneriat cu firmele private din domeniul avicol, soluții de furajare inovative pentru galinacee, în vederea obținerii de alimente accesibile, cu calități nutriționale imbunătățite"/>
        <s v="Obiectivul general al proiectului il constituie cresterea capacitatii de cercetare-dezvoltare si de transfer de cunostinte a INFLPR Bucuresti prin crearea unui Centru de Inovare Interdisciplinar de Fotonica si Plasma pentru Eco-Nano Tehnologii Si Materiale Avansate care va deservi cerintelor de inovare ale companiilor din cluster-ul MHTC si din sectoarele economice competitive. Prin aceasta investitie se urmareste indeplinirea mai multor obiective incluse in strategia INFLPR de a se alinia la standardele, nevoile si performantele cerute de mediul industrial si programele de finantare a cercetarii in special cele  europene precum H2020."/>
        <s v="Prin acest proiect, IFIN-HH își propune constituirea primului laborator de criminalistică nucleară din România dedicat analizei materialelor ce conțin uraniu, plutoniu sau descendenți ai acestora. Acest obiectiv a fost definit în scopul consolidării capacităților de securitate națională și cercetare în domeniu. "/>
        <s v="Obiectivul general al proiectului AUTOELFO  este cresterea competitivitatii unei companii de tip start-up inovativ, prin dezvoltarea si implementarea unei  tehnologii de proiectare si realizare a unui sistem automat inovativ de electroforeza in gel si a unui nou biogel pentru separarea unei game de proteine din proba biologica umana (ser) care vor fi utilizate in laboratoare medicale din spitale si policlinici. Sistemul va permite utilizarea a doua tipuri de biogeluri ce vor separa: 1) 6 fractii proteice, 2)10 fractii proteice. Va avea software specializat pentru comenzi automatizari, prelucrare date, baza de date pacienti, eliberare buletin de analiza. Acest model (tip) de analizor este un concept nou, inovativ, care nu exista pe piata in acest moment dar pentru care cererea este ridicata. "/>
        <s v="Obiectivul general al proiectului DEZVOLTAREA UNEI PLATFORME HARDWARE ȘI SOFTWARE PENTRU PREVENȚIA ȘI DETECȚIA ATACURILOR CIBERNETICE este reprezentat de:_x000a_1. Realizarea unui produs inovator in domeniul Tehnologii Informaționale și de Comunicații având ca bază de cercetare Cererea de Brevet pentru Invenția “Platformă hardware și software pentru prevenția și detecția atacurilor cibernetice”. Societatea beneficiară va concretiza la finele perioadei de implementare de 24 de luni prin obținerea unei platforme IT hardware și software pentru prevenția și detecția atacurilor cibernetice în rețelele de calculatoare, prin folosirea de tehnici avansate de calcul paralel în identificarea tiparelor de atac cibernetic și metode avansate de statistică a clusterelor pentru modelarea vectorilor de atac precum și a atacurilor distribuite cu identificarea celor mai bune măsuri de apărare prin reconfigurarea dinamică a echipamentelor de rețea. _x000a_2. Utilizarea de către echipa de implementarea a unor metode și procedee avansate tehnologic în etapa de introducerea în producție a rezultatelor cercetărilor efectuate în proiect urmărind realizarea produsului informatic innovator cu arhitectura definite pentru a veni în ajutorul utilizatorilor prin simplificarea procedurilor de preventie a atacurilor cibernetice asupra calculatoarelor si a retelelor de calculatoare; _x000a_3. Diversificarea activităţii inovatoare a societății, creşterea calităţii proceselor și produselor şi stimularea cererii de inovare din partea sectorului Tehnologiei Informației și Comunicațiilor._x000a_"/>
        <s v="Obiectivul general al proiectului propus spre finantare este reprezentat de valorificarea unei idei tehnologice brevetabile privitoare la realizarea unui sistem solar pentru producerea de apa calda si caldura de catre SC TERMOSOLAR AKTIV SRL, inclusiv prin diversificarea sa in solutii inovative de producere de energie electrica si energie termica, in vederea dezvoltarii unor produse noi, cu valoare adaugata mare, competitive atat pe piata nationala cat si pe cea internationala"/>
        <s v="Obiectivul general al proiectului este îmbunătățirea semnificativă a tehnologiei de producere a încălțămintei individualizate și terapeutice prin dezvoltarea și implementarea unui sistem CAD / CAM inovativ de măsurare, proiectare și realizare a ansamblului superior și părților componente.  "/>
        <s v="APLICATIE INOVATIVA DE ADMINISTRARE A INFRASTRUCTURII IT VIRTUALIZATE"/>
        <s v="CRESTEREA COMPETITIVITATII SC ARCADIA PROMO SRL PRIN DEZVOLTAREA UNEI SOLUTII INFORMATICE INOVATOARE – OGLINDA INTELIGENTA"/>
        <s v="EO-ROFORMON va dezvolta un sistem prototip pentru monitorizarea și prognoza evoluției  fondului forestier bazat pe integrarea de date în situ și teledetecție. Proiectul va dezvolta modele de prognoza adaptate la condițiile forestiere din Romania, pentru studiul evoluției fondului forestier utilizând informații cu privire la trecutul istoric și situația prezentă a stării pădurilor, practicile de management forestier, precum și regimul perturbărilor naturale și antropice."/>
        <s v="Obiectivul major al proiectului consta in dezvoltarea, in colaborare cu partenerii industriali, de materiale multifunctionale inteligente pe baza carora sa se dezvolte aplicatii in domenii precum: automotive; tehnologia informatiei si comunicatii; cladiri inteligente; energie; automatizari industriale si domestice; securitate; sectoare de nisa ale economiei (materiale, dispozitive si tehnologii pentru infrastructuri mari: ELI-NP, CERN; tehnologii de reciclare a deseurilor, materiale biocompatibile pentru protezare, senzori integrati in tesuturi biologice)."/>
        <s v="Prezenta propunere de proiect are ca obiectiv general realizarea transferului de cunoștinte de la INCDFM la întreprinderi din domeniul economic al sănătății și industriei farmaceutice și a unui Centru de analize pentru industria farmaceutica, acreditat GMP (good manufacturing practice). "/>
        <s v="Obiectivul general: Crearea unei infrastructuri de nivel mondial pentru observarea și caracterizarea mediului prin metode optoelectronice avansate, relevantă pentru segmentul de sol din programul ESA de observare a Terrei, și componentă integrantă a infrastructurilor pan-europene de cercetare ACTRIS-RI și InGOS"/>
        <s v="Obiectivul general al proiectului este stimularea cercetarii si inovarii in intreprindere prin cercetarea unui produs inovativ, dezvoltarea prototipului “ImSTAR” si a software-ului aferent acestui produs si lansarea acestuia in productie in scopul comercializarii."/>
        <s v="Obiectivul general:  Implementarea rezultatelor unei cercetări efectuate de Universitatea Politehnica București, finanțată de către firma solicitantă, pentru dezvoltarea unei tehnologii de măsurare și introducerea în fabricație a unui instrument de amprentare plantară computerizată (computer podograf) in scopul comercializării pe scară largă."/>
        <s v="Obiectivul general: Cresterea participarii in “Orizont 2020” si in alte programe CDI europene a IMT si a altor entitati din Romania (inclusiv intreprinderi), cu focalizare pe dezvoltarea si aplicatiile micro- si nanotehnologiilor ._x000a_"/>
        <s v="Obiectivul general al proiectului CeCBiD-EOSC este cresterea capacitatii de cercetare in scopul ridicarii nivelului de competitivitate stiintifica pe plan international al IFIN-HH, prin modernizarea infrastructurii Cloud, extinderea infrastructurii masive de date si realizarea unui centru de date cu performante inalte, care sa fie integrat in Cloud-ul European pentru Stiinta Deschisa (European Open Science Cloud – EOSC)."/>
        <s v="OBIECTIVUL GENERAL este crearea “Centrului Suport Orizont 2020” de management de proiecte si promovare europeana, în cadrul INCD INOE 2000, în vederea cresterii participarii institutului la programul Orizont 2020 si în subsidiar al organizaþiilor de cercetare din cadrul consorþiului ACTRIS-RO. SCOPUL PROIECTULUI este acela de a creste participarea INOE (si în subsidiar a tuturor organizaþiilor de cercetare stiinþifice partenere în consorþiul ACTRIS-RO) la Programele cadru de cercetare ale Uniunii Europene - Orizont 2020 - prin crearea “Centrului Suport Orizont 2020” de management de proiecte si promovare europeana, în cadrul INCD INOE-2000."/>
        <s v="Obiectivul general al proiectului il constituie dezvoltarea unui produs inovativ, o familie de sisteme automate inteligente de vanzari, eficienta energetic pentru produse alimentare reci şi calde, care poate fi alimentata cu ajutorul energiei electrice obtinuta din surse regenerabile şi / sau combinat cu energia produsă de către persoanele care sunt de acord să obţină aceste produse reci sau calde, în schimbul unui efort fizic realizat în apropierea automatului cu ajutorul unui dispozitiv de transformare a energiei umane in energie electrica"/>
        <s v="Obiectivul general al proiectului este dezvoltarea unui algoritm inovativ eficient pentru obtinerea unor substante farmaceutice noi prin valorificarea unor resurse marine /entomologice fara afectarea ecosistemului si a unor solutii pentru investigarea de noi valente terapeutice ale unor medicamente."/>
        <s v="Obiectivul general al proiectului este realizarea autentica a unui material inovativ prin dezvoltarea unui sistem multifunctional reprezentat de un suport silice structurat prototip cu capacitate de incarcare de principii active incapsulat biopolimeric. Acesta va fi obtinut prin tehnologie originala high-tech si este proiectat a fi utilizabil in mai multe sectoare ale sanatatii, in industria alimentara, farmaceutica, dermatocosmetica si medicina."/>
        <s v="Obiectivul General include realizarea de investiţii iniţiale pentru inovare în vederea introducerii în producţie a rezultatelor de cercetaredezvoltare obţinute de SC Green WaterNanoTechnology SRL. Dezvoltarea unei unităţi de producţie noi pentru implementarea unui proces nou de fabricaţie, respectiv instalărea şi operarea unei facilităţi de fabricaţie la scară industrială a unui produs nou, respectiv a unui material compozit nanostructurat inovativ, destinat îndepărtării metalelor grele şi derivaţilor petrolieri din apele industriale uzate. "/>
        <s v="Obiectivul principal al acestui proiect il reprezinta crearea unui sistem informatic corespunzator nevoilor actuale ale mediului investitional si financiar, alcatuit din investitori institutionali, reprezentati de societati de servicii de investitii financiare (firme de brokeraj), fonduri de investitii, fonduri de pensii, societati de administrare a investitiilor, societati de asigurari, dar si investitori individuali, dar si academic, de gestionare a riscului pe piata de capital, printr-o abordare sinergica dintre scoala clasica a pietelor de capital, bazata pe ipoteza pietelor eficiente si pe analiza fundamentala a valorii unui titlu (necesara pentru identificarea valorii “reale” a unui activ), si scoala moderna a pietelor de capital, bazata pe teoria pietelor fractale."/>
        <s v="Obiectivul general este realizarea unui produs inovativ competitiv care consta dintr-un sistem de observare complex, performant, de tip multispectral, destinat platformelor de observare la mare distanþa si a unei tehnologii de integrare care sa permita realizarea compatibilizarii performanþelor modulelor de observare în domeniul VIS si SWIR cu modulul de observare in domeniul MWIR, considerat de referinta."/>
        <s v="Obiectivul general al proiectului este dezvoltarea unui produs inovativ, complex, de înalta tehnicitate, cu utilitate în domeniul sistemelor de supraveghere pe timp de noapte si de zi, în cadrul societaþii Silicon Acuity SRL."/>
        <s v="Obiectivul general al proiectului INO-ORBITAL este realizarea unei tehnologii noi pentru obtinerea unei proteze personalizate de reconstructie oculo-orbitala la pacientii cu traumatisme faciale si a unui soft de reconstructie CT 3D semnificativ imbunatatit, adaptat imprimantei 3D pentru implant personalizat, in scopul comercializarii si productiei de catre start-up-ul SC INOSEARCH SRL."/>
        <s v="Obiectivul general al proiectului il reprezinta inovarea de produse si servicii intr-o intreprindere de tip start-up Intelligent Transport Solutions SRL pe baza transferului rezultatelor obtinute in teza de doctorat ”_x000a_Metode de detectare si analiza a defectelor in instalatiile fotovoltaice” autor dr.ing. Florin Ancuta."/>
        <s v="Obiectivul general al proiectului „SISTEM INTEGRAT DE VERIFICARE SI TESTARE A CALITATII APLICATIILOR MOBILE” este realizarea unui produs inovator în domeniul TIC având ca baza de cercetare transferul rezultatelor cercetării realizate în cadrul Tezei de doctorat aparţinând Directorului de Proiect – Zamfiroiu Ionuţ-Alin."/>
        <s v="Obiectivul general al proiectului il reprezinta realizarea si punerea in productie a unui sistem inteligent de monitorizare a jocurilor sistemului de directie si puntilor vehiculelor in timpul inspectiei efectuate la operatorii economici autorizati de catre Registrul Auto Roman (R.A.R.) sa efectueze inspectii tehnice periodice."/>
        <s v="Obiectivul general al proiectului il reprezinta stimularea inovarii in cadrul companiei de tip start-up, BIOMA DELLY TRADING SRL, prin realizarea unui sistem multi-senzor pentru estimarea starii de oboseala, somnolenta si a nivelului de stres a pilotilor de aeronave, conducatorilor de vehicule si personalului din infrastructurile critice, bazat pe analiza densitatii spectrului de putere (PSD) al electroencefalogramei (EEG) si corelarea cu ritmul cardiac (ECG) sau a celui respirator ."/>
        <s v="Obiectivul general al proiectului este cresterea valorii adaugate generate de sectorul TIC, in cadrul Blue Space Technology, prin dezvoltarea unui produs TIC si a serviciilor aferente acestuia, contribuind astfel la cresterea implicarii sectorului TIC pentru competitivitatea economica."/>
        <s v="Obiectivul general al proiectului este crearea unui spin-off pe baza unui brevet si dezvoltarea de produse inovatoare in cadrul noii intreprinderi, spre a fi lansate pe piata biomaterialelor nanostructurate, sector economic cu potential de crestere."/>
        <s v="Obiectivul general este consolidarea participarii romanesti prin INCD Fizica Materialelor la CERIC – ERIC (Central European Infrastructure Consortium), infrastructura europeana distribuita pentru cercetare si caracterizare avansata a materialelor. In acest context se urmareste finantarea pentru trei ani a activitatii de cercetare desfasurate de echipa din INCDFM parte a CERIC, activitati de cercetare desfasurate intr-o abordare de tip open access. "/>
        <s v="Obiectivul general al proiectului ACTRIS-ROc este consolidarea participarii institutiilor stiintifice din Romania care sunt parte a consortiului ACTRIS-RO la structurarea, constructia si operarea infrastructurii pan-europene ACTRIS. Romania (prin consortiul ACTRIS-RO condus de INOE) participa la infrastructura pan-europeana ACTRIS (Aerosol, Cloud and Trace gases Research InfraStructure) care a fost recent inclusa pe roadmap-ul ESFRI ca proiect activ."/>
        <s v="TALOS - COMUNICARE INTRAORGANIZAŢIONALĂ MOBILĂ SECURIZATĂ"/>
        <s v="Microsere Inteligente – Sistem inovativ de automatizare si monitorizare a culturilor „micro-greens”"/>
        <s v="FAMILIA – ASISTENȚĂ MEDICO-SOCIALĂ INTEGRATĂ STIMULÂND ÎMBĂTRÂNIREA ACTIVĂ"/>
        <s v="a unei solutii software inovative, care va permite trecerea de la outsourcing la tehnologia bazata pe inovare"/>
        <s v="DEZVOLTARE APLICAȚIE ÎN CADRUL S.C. AUTOWASS MANAGER S.R.L."/>
        <s v="Obiectivul general al proiectului vizeaza dezvoltarea in parteneriat intre 3 membri de tip IMM a unei game de produse si aplicaþii TIC inovative – PLATES – platforma inovativa de auditare si testare a performantelor si de monitorizare continua a operationalitatii, adaptata pe necesitaþile de disponibilitate si performanþe ale aplicaþiilor de tip Contact Center respectiv Centre de Comanda si Control, cu aplicabilitate si în restul sectoarelor economiei românesti prin integrarea pe verticala a solutiilor TIC."/>
        <s v="Obiectiv general al proiectului este cresterea competitivitatii economice a companiei Intelligence Act SRL in sectorul TIC, prin dezvoltarea experimentala a unei platforme inovative de recrutare a personalului."/>
        <s v="Obiectivul general al proiectului tehnologic inovativ din cadrul actiunii 1.2.1 are ca scop introducerea inovarii in activitatea proprie a firmei AC HELCOR_x000a_SRL prin realizarea de 1 (un) produs nou pe piata romaneasca si la nivelul firmei (Rofemin - bionanoprodus de origine vegetala pentru optimizare  hormonala si a potentialului propriu antioxidant pentru femei cu varsta peste 45 de ani) si 1 (o) tehnologie noua la nivelul firmei AC HELCOR SRL, in scopul productiei si comercializarii, bazate pe cercetare."/>
        <s v="Obiectivul general al proiectului consta in infiintarea unei unitati noi de productie in vederea cresterea competitivitatii S.C. TAPARO S.A. prin achizitionarea de echipamente pentru elaborarea si implementarea unei tehnologii inovative de obtinere a unui material compozit avand ca destinatie inlocuirea unor elemente din structura produselor tapitate."/>
        <s v="Obiectivul principal al proiectului este dezvoltarea infrastructurii de comunicaþii în banda larga de mare viteza in localitatile albe din punct de vedere al conexiunii NGA din judetul Mehedinti, cu o larga raspandire a nodurilor de comunicatii si partea de transmisie a datelor (backbone si blackhaul), cat mai aproape de utilizatorul final si cu niveluri adecvate de simetrie si de interactivitate, pentru a garanta transmitere mai buna de informatii in ambele sensuri."/>
        <s v="Obiectivul principal al proiectului constă în creșterea capacității de cercetare a Centrului de Cercetare Imagistică Multimodală Avansată din cadrul SC Cardio Med SRL prin realizarea unei platforme imagistice multimodale CT/RMN de înaltă performanţă destinată cercetării avansate a bolilor aterotrombotice."/>
        <s v="Obiectivul general al proiectului constă în creșterii capacității de cercetare-dezvoltare și inovare în cadrul întreprinderii GALENUS MEDICA S.A. prin introducerea de noi direcții de cercetare, precum și contribuția lor la creearea de valoare adăugată din punct de vedere științific și economic."/>
        <s v="Obiectivul principal al proiectului constă în crearea și consolidarea unui nucleu de înaltă competență științifică în domeniul cercetării avansate a bolilor aterotrombotice,  prin formarea și perfecționarea, în cadrul Centrului de Cercetare Imagistică Multimodală Avansată din cadrul SC Cardio Med SRL, a unei echipe de cercetători avansați care vor deveni experți în cercetarea bolilor aterotrombotice."/>
        <s v="Obiectivele științifice ale acestui proiect sunt: 1) evaluarea utilitatii celulelor cardiovasculare obținute prin diferențierea in vitro a celulelor stem adulte, 2) optimizarea însămânțarii de celule in zone anatomice interne specifice din cadrul scaffoldului (interstițial), precum si externe (endoteliu, adventitia), 3) evaluarea condițiilor optime pentru adaptare mecanică și condiționare in vitro a scaffoldurilor valvulare însămânțate cu celule și 4) implantarea valvelor regenerate in vitro la oaie pentru validare pre-clinica. In viziunea noastra, pe un orizont mai largit, un obiectiv important al acestui proiect este de a genera un nucleu de competență în Medicina Regenerativa la Universitatea de Medicină și Farmacie (UMF) din Târgu Mureș."/>
        <s v="Inițierea și planificarea acțiunilor coordonate, prin această inițiativă va permite dezvoltarea semnificativă a capacităților individuale din cadrul institutului gazdă și în cele din urmă va permite organizarea unui model pentru extinderea și repetarea de-a lungul altor domenii. Pe o scară mai larga, dezvoltarea unei culturi de cercetare, ethos și concordat, va permite un accesoriu strategic in activitatea de cercetare și optimizarea creșterii efective. In primul rand colaborari  în cadrul neurostiintei si mai tarziu in domeniul mai larg al științelor vieții va permite dezvoltari viitoare și va asigura stabilitatea pe termen lung a masei critice."/>
        <s v="Obiectivul general al Proiectului consta in implementarea industriala - ȋn scopul comercializarii - a unei solutii tehnice inovatoare care sa permita un grad sporit de resorbtie a deseurilor de plastic din ambient, prin crearea posibilitatii de implicare industriala la nivel local a unor mici intreprinzatori care nu dispun de resursele financiare si de logistica a celor cateva firme mari amintite. Aceastǎ solutie se materializeaza printr-un echipament nou: o masina de injectat materiale plastice de mici dimensiuni, capabila sa proceseze deseuri de material plastic fara adaos de granule noi."/>
        <s v="Obiectivul general al proiecului de cercetare este realizarea unui produs destinat comercializarii, bazat pe o tehnologie semnificativ_x000a_imbunatatita, (actualmente peretii vegetali au doar un sistem de irigare primitiv) reprezentata de sistem complet automatizat de irigare si_x000a_monitorizare a peretilor vegetali pentru a optimiza utilizarea resurselor de apa conventionale sau neconventionale. Sistemului automatizat_x000a_de irigare i se vor adauga senzori pentru monitorizare (temperatura, umiditatea, pH-ul, conductivitatea electrica a apei"/>
        <s v="tehnologie inovativa in domeniile orizontale TIC si multimedia cu scopul dezvoltarii finale a unui produs/serviciu menit sa acopere o nevoie"/>
        <s v="INOVAREA SI DEZVOLTAREA SISTEMULUI GLOOBUS SERVICE BUS (GSB) ÎN VEDEREA CREȘTERII COMPETITIVITĂȚII ECONOMIEI NAȚIONALE ȘI INTERNAȚIONALE"/>
        <s v="DEZVOLTAREA SISTEMULUI INOVATIV IOT “NAVIGATOR CLOUD” PENTRU O ECONOMIE MODERNĂ"/>
        <s v="REALIZAREA UNUI SISTEM DE DERMATO-MICROSCOPIE CU SOFTWARE DE RECUNOAŞTERE A LEZIUNILOR CUTANATE DE TIP MELANOM MALIGN ŞI PREMALIGN"/>
        <s v="Obiectivul general al proiectului IMAGE constă în Crearea și Dezvoltarea Rețelei Naționale de Cercetare-Dezvoltare-Inovare (CDI) în Imagistică Hibridă (de Fuziune) și TeleMedicină Avansată în GastroEnterologie și Cardiologie. În acest scop, vor fi create două centre regionale (pentru jumătatea de Nord și jumătate de Sud a țării) de CDI în Imagistică Hibridă şi Telemedicină Avansată ca şi suport diagnostic şi second opinion pentru o reţea naţională de centre de telemedicină."/>
        <s v="„Platformă digitală multifuncţională pentru integrare economică inteligentă şi promovarea serviciilor şi produselor locale / tradiţionale din Transilvania – „TDD-Transilvania Digital Dominion””"/>
        <s v="Obiectivul principal al proiectului este realizarea de investitii in infrastructura broadband in zonele albe NGA din judetul Mures, cu o larga raspandire a nodurilor de comunicatii si partea de transmisie a datelor (backbone si blackhaul), cat mai aproape de utilizatorul final si cu niveluri adecvate de simetrie si de interactivitate, pentru a garanta transmitere mai buna de informatii in ambele sensuri."/>
        <s v="Obiectivul general al proiectului este cresterea capacitatii de cercetare-dezvoltare-inovare a firmei SC Cattus SRL prin proiectarea, crearea si dezvoltarea unui software de recunoastere a leziunilor de col uterin ce include algoritmi de tip  inteligenta artificiala si machine learning pentru incuzand date si imagini ce se pot vizualiza, compara, evalua si arhiva în sistemul de colo-microscopie si astfel se furnizeaza cu acuratete datele necesare pentru diagnosticarea pe baza imaginilor in format 3D a leziunilor colului uterin de tip malign si premalign, si pentru indrumarea medicilor in alegerea celei mai bune solutii de conizatie in tratarea pacientelor."/>
        <s v="Obiectivul principal al proiectului este dezvoltarea infrastructurii de comunicatii in banda larga de mare viteza in localitatile albe din punct de vedere al conexiunii NGA din judetul Neamt, cu o larga raspandire a nodurilor de comunicatii si partea de transmisie a datelor (backbone si blackhaul), cat mai aproape de utilizatorul final si cu niveluri adecvate de simetrie si de interactivitate, pentru a garanta transmitere mai buna de informatii in ambele sensuri."/>
        <s v="Obiectul proiectului de finanţare “Investiţii în departamentul de CD al ALRO destinate îmbunătăţirii infrastructurii de cercetare pe segmentul tablă tratată termic din aliaje de aluminiu cu aplicaţii industriale de înaltă calificare” este reprezentat de achiziţia de active corporale pentru C-D, respectiv echipamente pentru cercetarea tehnologiilor de obţinere a tablelor tratate termic din aliaje de aluminiu pentru aplicaţii industriale de înaltă calificare. "/>
        <s v="Obiectivul general al proiectului AdFiOTech (Advanced Fiber Optics Technology) este cresterea capacitatii de cercetare a departamentului de R&amp;D existent in cadrul companiei Prysmian Cabluri si Sisteme, prin investitia in utilaje si echipamente cu un inalt grad de  inovare, cu scopul imbunatatirii produselor existente si a crearii de noi produse, din materiale avansate, pentru piata nationala si europeana a cablurilor de fibra optica."/>
        <s v="Obiectivul principal al proiectului este realizarea de investitii in infrastructura broadband in zonele albe NGA din judetul Olt, cu o larga raspandire a nodurilor de comunicatii si partea de transmisie a datelor (backbone si blackhaul), cat mai aproape de utilizatorul final si cu niveluri adecvate de simetrie si de interactivitate, pentru a garanta transmitere mai buna de informatii in ambele sensuri."/>
        <s v="Prin proiect se urmareste realizarea primului centru de cercetare 5G din Romania pentru sprijinirea cercetarii in acest domeniu, in 14 luni de la semnarea contractului de finantare. Folosirea infrastructurii de telecomunicatii virtualizate in Cloud este abordarea inovativa a 2K Telecom si va fi motorul platformei de Laborator 5G."/>
        <s v="Obiectivul general al proiectului constă în realizarea unei investiții pentru dotarea laboratoarelor de cercetare din cadrul departamentului de CD în domeniul comunicațiilor mobile ale viitorului, în dezvoltare în cadrul SC Ad Net Market Media. Achiziția de echipamente și instrumente de cercetare în domeniul tehnologiei informațiilor și telecomunicații specifice Internetului viitorului contribuie la îmbunătățirea infrastructurii de cercetare și inovare a firmei, cu repercusiuni imediate și evidente asupra creșterii capacității de cercetare și inovare și a sporirii competitivității și prezenței pe piața de profil și la valorificarea  potențialul tehnico-științific și a bazei materiale existente."/>
        <s v="Obiectivul general al proiectului este realizarea unui produs nou, pe baza rezultatelor unei cercetări in domeniul roboticii realizate de directorul de proiect in cadrul tezei de doctorat. Prin proiect se urmărește extinderea aplicării principiilor de comandă și control studiate în cadrul tezei pentru comanda unui echipament de tip ambarcaţiune care, prin dotarea sa, să permită intervenţia în zonele unde au existat scurgeri de hidrocarburi în apă, în vederea îndepărtării acestora. Acest proces, va implica strângerea şi separarea faţă de apă a hidrocarburilor scurse, realizându-se astfel, pe lângă limitarea extinderii scurgerilor si un proces de curăţare a apei şi ecologizare a zonei afectate, realizându-se astfel o protecţie a mediului."/>
        <s v="Obiectivul general al proiectului îl reprezintă creșterea gradului de cercetare-dezvoltare si de know-how in întreprinderea nou-înființată inovatoare, SC SYSTEGRA ENGINEERING SRL, prin realizarea unei platforme integrate care înglobează module inovative, flexibile si interconectabile, destinată să gestioneze şi să sintetizeze fluxurile informaționale dintr-o comunitate în scopul informăriişi securizării membrilor acesteia. _x000a_Soluția tehnică dezvoltată își propune:_x000a_- Realizarea unei infrastructuri configurabile si adaptabile fiecărei regiuni;_x000a_- Dezvoltarea de module independente, ajustabile („self awareness”) ce pot fi interconectate în orice configurație;_x000a_- Implementarea unei infrastructuri ce permite adoptarea noilor tehnologii ce vor apare în piață într-un mod facil/fluid;_x000a_- Automatizarea, într-o măsură cât mai avansată a extracțiilor de date considerate perimate, din sisteme existente/vechi, şi transformarea acestora într-oinformație activă, dinamică, care prelucrată printr-o platformă capabilă să ofere o mai bun înțelegere a conținutului conduc la previziuni socio-economice, fluidizări logistice, trenduri regionale._x000a_- Creșterea semnificativă a gradului de integrare de noi informații in mediile sociale ale regiunii ce oferă astfel o nouă viziune de ansamblu asupra comunitățiice implementează această infrastructură. _x000a_- Îmbunătățirea calitățiivieții inclusiv pentru diverse segmente din populație (persoane cu dizabilități, vârstnici, copii), marginalizate până la acestmoment, prin transpunerea într-un contact mai coerent cu restul societății şi prin o mai bună monitorizare a acestora._x000a_- Stimularea interacțiunilor între instituții prin promovarea unor sinteze informaționale, în timp real cu agregări de date în segmente de timp preferate, cu posibilitatea alegerii modulelor software preferate şi considerate utile. _x000a_"/>
        <s v="Obiectivul general al proiectului îl reprezintă creşterea capacităţii de cercetare a Institutului de Cercetare-Dezvoltare Aerospaţială „Elie Carafoli” - I.N.C.A.S. Bucureşti, în domeniul ştiinţelor aerospaţiale prin introducerea celor mai noi tehnologii cheie din domeniul roboticii spaţiale întru-un mediu  de cercetare de nouă generaţie, bazat pe „Harware – In – the – Loop” (HIL) concept  și conceptul „Human – Machine – Interface” (HMI) capabile să asigure condiţii de simulare necesare pentru cercetările în perspective anilor 2020 precum şi interfaţa de comunicare în proiectele colaborative internaţionale în care INCAS este implicat ( ex: vehiculul spaţial PRIDE-USV3 pentru lansatorul VEGA, “Demise Observation Capsule - DOC “ și “LV Mission and Stages Re-entry Trajectory Analysis“, ESA - FLPP – RIBRE – CON – 0016 “Vertical Take-Off Vertical Landing Test Bench”,“Small Innovative Launcher for Europe” – SMILE  pentru  EC Horizon 2020 Program Space)."/>
        <s v="Obiectiv general:_x000a_Obiectivul general al proiectului este reprezentat de realizarea unui produs nou inovativ care contribuie la creșterea calității compoziției și valorificarea dejecțiilor din fermele de suine, precum și reducerea emisiilor de gaze din depozitele de dejecții, produs care va fi  obținut ca urmare a activității de cercetare-dezvoltare desfășurate în decursul a 24 luni de implementare a proiectului. Activitatea de cercetare aplicativă va fi demarată prin  valorificarea conceptelor elaborate în cadrul  tezei de doctorat cu titlul „Utilizarea zeoliţilor naturali în depoluarea diverselor fluxuri” concepută pentru utilizări în domeniul depoluării mediului._x000a_"/>
        <s v="PLATFORMA UNIFICATA INOVATIVA DE SECURITATE CIBERNETICA"/>
        <s v="PLATFORMA CONVERGENTA INOVATIVA DE DIFUZARE VIDEO"/>
        <s v="SISTEM INTEGRAT DE MANAGEMENT AUTOMAT AL UTILITATILOR - SMART ADMIN"/>
        <s v="PLATFORMA INOVATIVA DE AGREGARE A CONEXIUNILOR RADIO CU FACILITATI DE OPTIMIZARE A TRAFICULUI"/>
        <s v="DEZVOLTARE APLICAȚIE DE SIMULARE AVANSATĂ A PIEȚELOR INTERNAȚIONALE DE CAPITAL CU UTILIZAREA INTELIGENȚEI ARTIFICIALE"/>
        <s v="„ASI IN INFORMATICA – DEZVOLTARE APLICATIE DE SECURITATE INFRASTUCTURA IT&amp;C (ASI)”"/>
        <s v="Obiectivul general al proiectului in reprezinta sustinerea inovarii si cresterea productivitatii societatii Clarity Solutions prin realizarea unei platforme inovative de comunicaþii IoT bazata pe tehnologia LoRaWAN. Proiectul propus spre finantare vizeaza realizarea  unei platforme inovative de comunicatii specifice pentru monitorizarea si protejarea oraselor inteligente, cu ajutorul unor matrici senzoriale si elemente de control la distanta, bazata pe reþele de internet de banda larga, Internet of Things (IoT), LoRa WAN."/>
        <s v="Obiectivul general al proiectului il reprezinta sustinerea inovarii si cresterea productivitatii societatii Network Innovation Future prin realizarea unei platforme inovative pentru difuzarea continutului video folosind mecanisme de machine learning."/>
        <s v="Obiectivul general al proiectul îl reprezinta susþinerea inovarii si cresterea productivitaþii companiei ARS INDUSTRIAL prin realizarea unui produs inovativ complex si a unor servicii inovative, bazate pe acest produs. Prin proiect se urmareste crearea unei platforme inovative deschise (OPEN DATA – OPEN PLATFORM) pentru managementul centralizat pe nivele multiple la nivel de administraþie publica sau privata (PAIR - AI – Platforma pentru Administrarea Inteligenta a resurselor bazata pe Inteligenþa Artificiala) ce are ca scop cresterea competitivitaþii economice a societatii."/>
        <s v="Obiectivul general al proiectul îl reprezinta susþinerea inovarii si cresterea productivitaþii societaþii Cymbiot Solutions S.R.L. prin realizarea unui produs inovativ complex si a unor servicii inovative, bazate pe acest produs. Se urmareste crearea unei platforme inovative (R.A.R.E – Resource Allocation and Reservation Enabler) integrate pentru identificarea si rezervarea resurselor disponibile prin si de la diverse surse cu ajutorul a patru componente digitale: Cloud Computing, IOT (INTERNET OF THINGS), AI (ARTIFICIAL INTELIGENCE), prelucare si procesare imagini video ce are ca scop cresterea competitivitaþii economice a societatii."/>
        <s v="Obiectivul general al proiectului il reprezinta sustinerea inovarii si cresterea productivitatii societatii Invite Systems prin realizarea unui sistem automatizat inovativ pentru acoperire radio si cartografiere 3D folosind vehicule aeriene fara pilot."/>
        <s v="Obiectivul general al proiectului MY IDENTITY - PLATFORMA INOVATIVA DESTINATA IDENTIFICARII SI AUTENTIFICARII PERSOANELOR il reprezinta sustinerea inovarii si cresterea productivitatii societatii ID SOLUTIONS TECH prin realizarea unei platforme inovative destinata identificarii si autentificarii persoanelor in vederea definirii unei identitati electronice unice care sa poate fi folosita pentru accesul la orice sistem informatic."/>
        <s v="Obiectivul general al proiectului este cresterea competitivitatii si a productivitatii societatii pe piata TIC prin trecerea de la outsourcing la dezvoltarea bazata pe inovare, dezvoltand in cadrul firmei SC ATLAS APPS SRL o platforma inovativa &quot;Software-as-a-Service&quot; aplicatii smartphone pentru industria de transport, avand la baza cooperarea intre SC ATLAS APPS SRL si SC EVEREST ROPACK SRL membre in clusterul ICONIC din domeniul TIC si cooperarea intre societatea SC ATLAS APPS SRL si clusterul ICONIC din domeniul TIC, pentru asigurarea unui acces rapid si facil la implementarea rezultatelor cercetarii/dezvoltarii în scopul obþinerii de produse inovatoare."/>
        <s v="Obiectivul general al proiectului îl reprezinta susþinerea inovarii si cresterea productivitatii SC TrustChain SRL prin realizarea unei platforme unificate inovative de comunicare si control al echipamentelor integrate în casele inteligente. Platforma dezvoltata va agrega protocoalele de comunicare ale echipamentelor de tip „smart home” disponibile pe piata de profil si va asigura controlul si comanda acestora pe baza unui instrument inovativ de inteligenta artificiala."/>
        <s v="Obiectivul general al proiectului il reprezinta sustinerea inovarii si cresterea productivitatii societatii Invoker Trans IT prin realizarea unei platforme inovative care va gestiona un vehicul autonom ce va fi partajat pe sosea intr-un mediu controlat, destinat transportului public."/>
        <s v="Obiectivul general al proiectului este reprezentat de cresterea competitivitaþii economice a SC Business Service Consult International SRL si susþinerea inovarii în cadrul companiei, prin realizarea unei produs inovativ si a unor servicii inovative, bazate pe o infrastructura de cloud, cu caracteristici unice in Romania, cu aplicabilitate în cadrul clusterului Internet of Things, cât si în restul economiei."/>
        <s v="Obiectivul general al proiectul îl reprezinta susþinerea inovarii si cresterea productivitaþii EUROMEDIA GROUP S.A. prin realizarea unui_x000a_produs inovativ complex si a unor servicii inovative, bazate pe acest produs. Se urmareste crearea unei platforme inovative (V.A.M.M.P. –_x000a_Video Analytics Media Message Programmer) integrate pentru identificarea si clasificarea persoanelor si estimarea intenþiei de cumparare cu ajutorul a patru componente digitale: Prelucrarea imaginilor si fluxurilor video, procesare in cloud (Cloud computing), IOT (INTERNET OF THINGS) si AI (ARTIFICIAL INTELLIGENCE)."/>
        <s v="Obiectivul general al proiectului il constituie diversificarea serviciilor si cresterea productivitatii companiei Termene Just srl prin trecerea de la metode traditionale de analiza a datelor si informatiilor pentru afaceri (in engleza „business inteligence”) la metodele moderne folosite in stiinta datelor (DS - Data Science) pe baza dezvoltarii unei platforme pentru stiinta datelor, inteligenta artificiala (AI - Artificial Intelligence) si invatare automata (ML – Machine Learning)."/>
        <s v="Obiectivul general al proiectul îl reprezinta susþinerea inovarii si cresterea productivitaþii societaþii Acquis Consulting prin realizarea unui produs inovativ complex si a unor servicii inovative, bazate pe acest produs. Se urmareste crearea unei platforme inovative (C.I.P.P.O.S.– Componenta Inteligenta Pentru Point Of Sale) integrate pentru furnizarea de servicii POS (inclusiv tranzactii financiare bancare si casa de marcat), procesare in cloud (Cloud computing), AI (ARTIFICIAL INTELIGENCE) si Aplicaþii diverse pentru piata de retail."/>
        <s v="Obiectivul general al proiectului Platforma inovativa medicala Medoscope Smart il reprezinta sustinerea inovarii si cresterea productivitatii societatii Enjoy Smart Solutions SRL prin realizarea unei platforme inovative destinata imbunatatirii experientei pacientilor ce intra in contact cu sistemul medical, atat privat, cat si public, precum si cresterii eficientei spitalelor sau clinicilor medicale"/>
        <s v="Obiectivul general al proiectul îl reprezintă susţinerea inovării şi creşterea productivităţii societăţii BinBox Global Services S.R.L. prin realizarea unei platforme inovative de tip BigData pentru colectarea informatiilor despre localizarea dispozitivelor mobile folosite de catre clientii operatorilor de telefonie mobila, agregarea si procesarea acestora  pentru implementarea conceptului de servicii bazate pe locatie (location based services)."/>
        <s v="Obiectivul general al proiectului Meteorite Cloudspace il reprezinta sustinerea inovarii si cresterea productivitatii societatii RS NEXT TECHNOLOGIES SRL prin realizarea unei platforme inovative de tip cloud pentru rularea oricarei aplicatii intr-un spatiu virtual, accesibil printr-un browser web de pe orice tip de device – de la telefoane mobile si tablete, la laptopuri lowcost, chiar si de tip chromebook."/>
        <s v="Obiectivul general al proiectului il reprezinta sustinerea investitiei private in CDI prin introducerea inovarii de tehnologii si servicii in activitatea proprie a MGM STAR CONSTRUCT SRL prin realizarea, bazata pe cercetare in colaborare cu doua colective de cercetare de prestigiu din domeniu, a unor tehnologii inovative pentru depuneri fizice in vid bazate pe straturi subtiri, multifunctionale, nanostructurate, destinate pieselor de mari dimensiuni si dezvoltarea serviciilor oferite pe aceasta baza."/>
        <s v="Obiectivul general al proiectului îl reprezinta susþinerea inovarii si cresterea productivitaþii S.C. Mixt Energy S.R.L. prin realizarea unei platforme informatice inovative pentru automatizarea proceselor de crestere a plantelor în mediu controlat si monitorizarea acestora prin intermediul serviciilor cloud–GreenHouse IoT."/>
        <s v="Obiectivul general al proiectului consta in contributia la cresterea gradului de utilizare, a calitatii si a nivelului de acces ale intreprinderilor mici si mijlocii la tehnologia informatiei si comunicatiilor, prin realizarea, in decurs de 35 de luni, in parteneriat cu SC BEIA CONSULT INTERNATIONAL SRL, in cadrul unei structuri de tip cluster TIC, a cadrului tehnologic SMARTSENSE, acesta fiind un set de aplicatii inovative ce foloseste tehnici inovative de vizualizare computerizata si recunoastere audio-vizuala pentru promovarea sustenamila si cercetare in zonele turistice."/>
        <s v="Dezvoltarea platformei informatice SysCore, care sa permita integrarea oricaror aplicatii IoT prin colectarea, analiza si raportarea datelor preluate din diverse domenii: agricultura, Smart City, corpuri de apa, asigurand integritatea si securitatea acestora prin tehnologii de tip Blockchain."/>
        <s v="Obiectivul general il reprezinta realizarea unei platforma de lucru virtuala pentru angajatii din industria financiara care va permite colaborarea angajatilor in timp real pentru tot ceea ce inseamna dezvoltarea proiectelor de risc si conformitate si care va folosi algoritmi avansati de deep learning ce vor invata din continutul noilor reglementari de risc si conformitate si vor face recomandari in timp real angajatilor, in functie de nevoile lor specifice. "/>
        <s v="Obiectivul general al proiectul îl reprezinta susþinerea inovarii si cresterea productivitaþii societaþii Cloudsys Telecom SRL prin realizarea unui sistem inovativ complex si a unor servicii inovative, dezvoltate pe baza acestuia. Se doreste realizarea unui sistem bazat pe servicii oferite prin intermediul Inteligentei Artificiale si Machine Learning in domeniul constructiilor si ingineriei."/>
        <s v="Obiectivul general al proiectului SDNoT este sa extinda designurile actuale ale Reelei IoT cu o arhitectura a reelelor si un mediu de dezvoltare nou propuse, care au drept scop izolarea si îmbunatairea securitatii cibernetice ale IoT."/>
        <s v="Obiectivul general al proiectului este diversificarea activitatii Cromatec Plus SRL prin cercetarea si dezvoltarea unui proces inovativ de implementare a unei tehnologii de extractie cu fluide supercritice pentru obtinerea de produsi bioactivi din materii vegetale."/>
        <s v="Obiectivul general este: Dezvoltarea si modernizarea unor componente ale infrastructurii ca suport pentru activitatea de cercetare ecosistemică şi biodiversitate si pentru formarea resursei umane in cadrul Universitatii din Bucuresti in domenii conexe"/>
        <s v="Obiectivul principal al proiectului este dezvoltarea infrastructurii de comunicatii in banda larga de mare viteza in localitatile albe din punct de vedere al conexiunii NGA din judetul Salaj, cu o larga raspandire a nodurilor de comunicatii si partea de transmisie a datelor (backbone si blackhaul), cat mai aproape de utilizatorul final si cu niveluri adecvate de simetrie si de interactivitate, pentru a garanta transmitere mai buna de informatii in ambele sensuri."/>
        <s v="Obiectivul general îl constituie realizarea unor produse inovative complexe de tip Oraș Inteligent, bazate pe cele patru concepte rezultate ca efort al activității de cercetare si inovare, care vor sprijini creșterea capacității de cercetare-dezvoltare și inovare a firmei, în scopul creșterii nivelului de inovare și a competitivității pe piață a firmei, precum și oferirea de noi locuri de muncă pentru activitățile de CD din cadrul întreprinderii."/>
        <s v="Proiectul NextCARDIO crează un institut international de cercetare si o initiativa de excelenta in cadrul Universitatii Lucian Blaga din Sibiu (ULBS). Domeniul caruia se adreseaza este cel al sanatatii, cu precadere prin asocierea noilor tehnologii endovasculare la metodele de asistenta computerizata si simulare 3D in managementul patologiilor cardiovasculare (MPC"/>
        <s v="Un prim obiectiv major al proiectului DiFiCIL este formarea unei echipe sustenabile cu expertiză în analiza, proiectarea și implementarea sistemelor socio-fizico-cibernetice (SSFC) complexe la nivel internaţional pentru participarea cu succes în cadrul proiectelor europene de cercetare, cum ar fi Orizont 2020, INTERREG IVC Al doilea obiectiv major este cercetarea fundamentală și aplicativă în domeniul tehnologiilor emergente de care depinde asimilarea Internetului Viitorului Al treilea obiectiv major al proiectului DiFiCIL este realizarea unei infrastructuri tehnologice pentru cercetarea din domeniul sistemelor socio-fizico-cibernetice în cadrul ULBS cu prototipuri și sisteme experimentare. Infrastructura va permite validarea, demonstrarea și prezentarea conceptelor cercetării fundamentale și aplicative atât pentru mediul academic cât și pentru cel industrial."/>
        <s v="Obiectivul general al proiectului este reprezentat  de  dezvoltarea unei tehnologii inovative de producere  a unor bio-fluide industriale  de către compania S.C. Solvagromed S.R..L. prin valorificarea deseurilor de materii grase provenite din reteaua de fast-food-uri si restaurante si prin utilizarea unor materii prime produse din biomasa ( bio-etanol si acid lactic).  "/>
        <s v="Proiectul propus are ca obiectiv principal extragerea si purificarea de compusi biologic activi, din materiale rezultate din fluxurile laterale ale industriei agro-alimentare si bio-farmaceutice si se incadreaza in strategia UE ,,privind o bioeconomie pentru Europa” in directia privind (bio)conversia fluxurilor de subproduse cu valoare adaugata mare si utilizarea eficienta si durabila a bioresurselor._x000a_Se vor elabora si implementa biotehnologii de extractie _x000a_• de alcaloizi- de tip cinconina, din subprodusele rezultate dupa extragerea chininei , din coaja arborelui de chinina. _x000a_• de resveratrol din tescovina strugurilor rosii. _x000a_• de ulei din samburi de struguri, rezultati de la tescuirea strugurilor _x000a_"/>
        <s v="Prin prezentul proiect Q Power Heat Systems doreste sa realizeze doua recuperatoare de caldura (unul de tip gaz-aer si unul de tip gaz-lichid) cu tuburi termice pentru aplicatii industriale (cuptoare, uscatoare, cazane, turbine si compresoare) cu temperaturi ale gazelor evacuate medii si joase: 80 °– 300 °C. Recuperatoarele cu tuburi termice sunt instalatii ce faciliteaza transferul de caldura dintr-o zona in alta si sunt folosite ca si parti componente a unor utilaje industriale in scopul eficientizarii consumului de energie"/>
        <s v="SM@RT CITY P@RKING – SISTEM INTELIGENT PENTRU MANAGEMENTUL PARCARILOR URBANE"/>
        <s v="Smart Bill Intelligence – inovare in gestiunea economico-financiara prin algoritmi de inteligenta artificiala"/>
        <s v="Obiectivul general al proiectului este reprezentat de cresterea nivelului de inovare si a competitivitaþii pe piaţă a întreprinderii COMPA SA prin realizarea unor investiţii iniţiale de modernizare si dezvoltare tehnologica a departamentului de CD, în concordanţa cu strategia de specializare inteligenta a Regiunii Centru pentru perioada 2014-2020."/>
        <s v="Obiectivul principal al proiectului este dezvoltarea infrastructurii de internet in banda larga, in zonele albe NGA din judetul Sibiu,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Obiectivul general al proiectului este crearea unei aplicaþii inteligente, inovativa, bazata pe machine learning care sa faciliteze formarea clusterelor de producatori si sa interconecteze tot lanþul de producþie, servicii si transport printr-un proces inovativ dezvoltat prin colaborarea a celor doua întreprinderi centrate pe domeniul TIC, urmarind astfel, trecerea de la outsorcing la dezvoltare bazata pe inovare."/>
        <s v="Obiectivul general este TRECEREA DE LA OUTSOURCING LA DEZVOLTAREA BAZATA PE INOVARE PRIN IMPLEMENTAREA UNUI SISTEM DE MANAGEMENT DIGITALIZAT"/>
        <s v="Obiectivul principal al proiectului îl constituie   materializarea cercetării aplicative   din Universitatea Ştefan cel Mare din  Suceava prin dezvoltarea  şi implementarea unei  tehnologii  şi a unor echipamente avansate,  de mare productivitate,  destinate    obţinerii cepurilor de corecţie  din crengi de răşinoase, cepurile   de corecţie fiind folosite la rândul lor  pentru înlocuirea nodurilor negre căzătoare din cherestea. In cadrul obiectivului  principal   este asumată proiectarea şi realizarea     echipamentelor  specifice liniei tehnologice  precum şi începerea producţiei de masă   a mai multor tipodimensiuni de cepuri de corecţie destinate pieţii interne  şi pieţii externe.   "/>
        <s v="1. Determinarea profilului microbiotei pacientilor cu diabet tip 2 folosind tehnicile moderne si inovatoare de metagenomică cantitativă._x000a_2. Testarea de microorganisme probiotice specifice în prevenirea și controlul diabetului de tip 2, folosind studii clinice dublu-orb, randomizate, controlate cu placebo.4. Elaborarea protocolului și a unui prototip de produs probiotic (alimetar sau capsule) care va fi utilizat în prevenirea și controlul diabetului de tip 2._x000a_5. Dezvoltarea şi elaborarea unui protocolul clinic pentru transplant de microbiotă intestinală (FMT) în gestionarea / controlul diabetului de tip 2._x000a__x000a__x000a_3. Investigarea mecanismelor fiziologice, metabolice, celulare și moleculare prin care probioticele acționează pentru a preveni și ameliora diabetul de tip 2._x000a_"/>
        <s v="Obiectivul general al proiectului consta în realizarea unui centru de transfer de cunostinþe între Universitatea Ştefan cel Mare din Suceava si companii activând în domeniul tehnologiilor informaþionale si de comunicaţii (TIC) în Regiunea Nord - Est a României, cu prioritate acordata companiilor din judelele Suceava, Botoşani si Neamţ."/>
        <s v="DOCIGNITER – AGREGATOR INOVATIV DE DOCUMENTE INTELIGENTE"/>
        <s v="Obiectivul principal al acestei propuneri de proiect este de a urma o abordare unica si de a dezvolta noi CARs care sunt potrivite în mod special pentru terapiile pe baza de celule NK, care reprezinta terapia personalizata anti-tumorala de ultimă ora. Ne asteptam ca acest proiect sa produca cereri de brevet internationale, care se vor traduce in cele din urma in comercializarea acestei tehnologii in Romania si in strainatate. Cunostintele obtinute in urma cercetarilor fundamentale in acest domeniu vor servi ulterior la stabilirea procedurile de lucru, reproductibile care vor ghida productia la nivel de GMP de celule pentru uz clinic pentru studii clinice suplimentare."/>
        <s v="Proiectul NutriGen va crea un nucleu de competenţă ştiinţifică şi tehnologică de înalt nivel, in domeniul nutrigenomicii, la standarde europene și internationale, în Romania si in Universitatea  de Medicina si Farmacie Victor Babes Timisoara (UMFVBT), prin atragerea unui specialist din străinătate, cu competenţă recunoscută la nivel mondial."/>
        <s v="Obiectivul principal al proiectului INSPIRED este dezvoltarea unui nou kit de diagnostic bazat pe utilizarea alergenelor recombinate, specific pentru pacienții alergici la ambrozia, care va orienta mai bine terapia bolii, realizat cu sprijinul unei echipe internaționale, prin atragerea de specialiști din străinătate cu competență recunoscută, crescând astfel participarea României în domeniile de cercetare la standarde europene și crearea unui nucleu de competenţă ştiinţifică de înalt nivel în aplicarea tehnologiilor avansate bazate pe alergene recombinate, în cadrul Centrului de cercetare OncoGen – noua infrastructură a Spitalului Clinic Județean de Urgență ”Pius Brânzeu” Timișoara, finanțat din fonduri structurale acordate prin POS CCE 2007-2013 România1."/>
        <s v="Obiectivul proiectului il constituie inovarea modului in care este utilizata si integrata tehnologia de Realitate Augmentata.  Ea va adauga plus valoare prin furnizarea unor informatii care il conving pe client sa cumpere, atunci cand instrumentele clasice, de marketing,  nu sunt suficiente._x000a_De asemenea se urmareste si inovarea modului de crestere a gradului de adoptie al tehnologiei de Realitate Augmentata. Solutia propusa de noi presupune vizualizarea tuturor campaniior de promovare prin Realitatea Augmentata (AR) din “jurul” consumatorului, cu ajutorul unei singure aplicatii de mobile, gazduite pe o singura platforma._x000a_"/>
        <s v="Obiectivul principal al proiectului este:_x000a_1. Punerea pe piata in doi ani de zile a unor case eficiente energetic (consum total specific maxim 90 kWh/mp/an) la un pret cu minimum 30% mai ieftin decat alternativele din piata._x000a_Obiective secundare:_x000a_1. Scaderea cu minimum 50% a emisiilor de CO2 generate in urma proceselor de constructie a unei case de o anumita suprafata prin reducerea semnificativa a aportului de ciment folosit si a energiei consumate pentru intretinerea (incalzire si racire) a locuintei._x000a_2. Cresterea semnificativa a suprafetelor acoperite cu covor vegetal din zonele de locuinte._x000a_3. Imbunatatirea conditiilor de trai a persoanelor cu posibilitati financiare mai reduse, prin posibilitatea de a achizitiona locuinte moderne, considerabil mai ieftine decat oferta de pe piata, eficiente energetic, a caror costuri de finantare pot fi acoperite in mare parte prin economia de energie realizata comparativ cu case de aceeasi valoare si suprafata._x000a_"/>
        <s v="Obiectivele principale ale proiectului sunt:_x000a_a. Fabricarea in premiera in anul doi de proiect a unei instalatii automatizate de producere a aerului comprimat care foloseste surse regenerabile de energie;_x000a_b. Demonstrarea tehnologiei de crestere a eficientei generatoarelor fotovoltaice prin aplicarea acesteia intr-un produs industrial. (10% mai multa energie solara pentru aceeasi putere instalata)_x000a_Obiective secundare:_x000a_a. Eliminarea completa a emisiilor de CO2 si a celorlalte gaze cu efect de sera generate de productia aerului comprimat in companiile clientilor;_x000a_b. Cresterea eficientei energetice a marilor consumatori industriali de energie (producerea a cu 25% mai mult aer comprimat pentru aceeasi cantitate de curent electric)"/>
        <s v="Obiectivul general al Proiectului consta in implementarea industriala - ȋn scopul_x000a_comercializarii - a unei solutii tehnice inovatoare care sa permita un grad sporit de resorbtie a_x000a_deseurilor de plastic din ambient, prin crearea posibilitatii de implicare industriala la nivel local_x000a_a unor mici intreprinzatori care nu dispun de resursele financiare si de logistica a celor cateva_x000a_firme mari amintite. Aceastǎ solutie se materializeaza printr-un echipament nou: o masina de_x000a_injectat materiale plastice de mici dimensiuni, capabila sa proceseze deseuri de material plastic_x000a_fara adaos de granule noi."/>
        <s v="Dezvoltarea si introducerea in productie a kituluiI de irigatie energetic autonom &lt;AQUASOLAR&gt; "/>
        <s v="Dezvoltarea serviciului de prognoza si productie de energie regenerabila"/>
        <s v="Dezvoltarea unei aplicații integrate pentru furnizori de servicii juridice"/>
        <s v="Dezvoltarea unei platforme software cu pret scăzut si cerinte hardware reduse, pentru managementul inteligent și controlul activitatilor intr-o tipografie"/>
        <s v="Obiectivul principal al proiectului este realizarea de investitii in infrastructura broadband in zonele albe NGA din judetele Timis si Caras Severin, cu o larga raspandire a nodurilor de comunicatii si partea de transmisie a datelor (backbone si blackhaul), cat mai aproape de utilizatorul final si cu niveluri adecvate de simetrie si de interactivitate, pentru a garanta transmitere mai buna de informatii in ambele sensuri."/>
        <s v="Obiectivul general al proiectul îl reprezinta susþinerea inovarii si cresterea productivitaþii societaþii NEXT IT PROJECT prin crearea unui nou centru de profit ca urmare a realizarii unui produs inovativ complex si a unor servicii inovative, bazate pe acest produs. Se urmareste crearea unei platforme inovative (UPCARS), o solutie de cautare si recomandare, venind in intampinarea problemelor principale care nu au fost solutionate de Recommender Systems (abreviat RS), produs disponibil la acest moment."/>
        <s v="Obiectivul general al proiectului este creşterea capacităţii de cercetare şi inovare a Universităţii Politehnica din Timişoara (UPT) cu scopul ridicării nivelului de  competitivitate şi vizibilitate ştiinţifică al instituţiei pe plan internaţional, precum şi al îmbunătăţirii capacităţii de transfer tehnologic pentru rezultatele de cercetare, prin crearea unui nod cloud eficient energetic, de tip privat bazat pe tehnologii deschise, ataşat reţelei internaţionale de infrastructură cloud de cercetare, cu aplicabilitate in colectarea, stocarea, analiza, distriburea şi protecţia masivelor de date heterogene, produse în cadrul iniţiativelor de cercetare şi inovare derulate în regiunea de vest a României._x000a_"/>
        <s v="Obiectivul general al proiectului constă în creşterea capacităţii de în scopul ridicarii nivelului de competitivitate pe plan internaţional al Universităţii de Vest din Timişoara prin modernizarea infrastructurii de calcul şi stocare existentă pentru a permite actualizarea ofertei de servicii de tip Cloud şi servicii de date cu performanţă înaltă şi integrarea în structuri internaţionale de tip Cloud şi Infrastructuri masive de date."/>
        <s v="Obiectivul general: Crearea la nivelul Universitatii de Vest din Timisoara, a unui Centru Suport a carei misiune o constituie cresterea capacitatii de participare la competitii europene pentru proiecte de tip CD internationale a universitatii si a alor entitati care solicita sprijin in acest sens, prin masuri de sprijinire, facilitare si formare in ceea ce priveste accesul la informatie, identificarea de parteneri si elaborarea cererilor de finantare._x000a_"/>
        <s v="Obiectivul general este cresterea competitivităţii FRONTIER CONECT SRL prin dezvoltarea unui produs TIC inovativ bazat pe activităţi de cercetare-dezvoltareinovare realizate în cadrul clusterului TIC al regiunii Vest destinat întreţinerii spaţiilor verzi urbane."/>
        <s v="Obiectivul general al proiectului este transferarea în domeniul productiv a capitalului inovativ tehnologic al unor contribuþii stiinþifice individuale (teza de doctorat) privind utilizarea energiei din resurse regenerabile in procesul de incalzire al cladirilor Prin proiect se urmareste realizarea unei retete inovatoare de peletilor/brichetilor pentru furnizarea de energie termica utilizând specificul de materie prima din Regiunea de Vest a României si a unui sistem tehnologic optimizat de incalzire al cladirilor."/>
        <s v="Obiectivul general al proiectului consta în realizarea unei infrastructuri de cercetare. Se urmareste realizarea Centrului interdisciplinar de specializare inteligenta în domeniul chimiei biologice – RO-OPENSCREEN, infrastructura de cercetare care asigura colectarea si managementul de calitate al compusilor chimici destinaþi dezvoltarii de instrumente moleculare, o baza de date si servicii web aferente, având facilitaþile de sinteza si analiza structurala cu caracter open-access care se adreseaza comunitaþii stiinþifice românesti si europene de chimie biologica prin intermediul reþelei naþionale RoChemBioNet si al retelei europene EU-OPENSCREEN."/>
        <s v="Obiectivul general al proiectului este infiintarea unei noi societati comerciale de tip spin-off si dezvoltarea competitiva a acesteia prin crearea si introducerea pe piata a unui sistem mobil de monitorizare a aerului, produs inovativ dedicat subdomeniului de specializare inteligenta ”Orase inteligente” bazat pe rezultatele cercetarii-dezvoltarii obþinute pentru realizarea unei teze de doctorat in cadrul Universitaþii Politehnica din Timisoara."/>
        <s v="Obiectul proiectului de finanțare „Dotarea Departamentului Cercetare-Dezvoltare al SC ALUM SA cu instalaţii independente, performante de cercetare în sprijinul creşterii competitivităţii economice şi a dezvoltării afacerii” este reprezentat de achiziția de active corporale pentru CD, respectiv echipamente pentru cercetarea tehnologiilor de obținere a hidroxidului de aluminiu, produs destinat unor aplicaţii de înaltă tehnologie"/>
        <s v="Obiectiv general al proiectului: Dezvoltarea unei retele avansate de comunicatii electronice în 14 localitati în care nu exista infrastructură din aceeaşi categorie (reţea NGA)"/>
        <s v="Obiectivul general este realizarea unei platforme inovative de comunicatii specifice pentru monitorizarea si protejarea ecosistemului Deltei Dunarii si a judetului Tulcea, cu ajutorul unor matrici senzoriale si elemente de control la distanta, in cadrul unei unitati nou infiintate."/>
        <s v="Obiectivul general al proiectului este conceperea, producerea si comercializarea unei game de produse noi, cu un înalt nivel de competitivitate pe piata bunurilor de consum intermediar în industria de panificatie-patiserie (materii prime si auxiliare). Înalta_x000a_competitivitate a noilor produse urmeaza a sa fie dobândita pe calea investitiei în activitaþi de cercetare-dezvoltare necesare inovarii unor produse si procese preliminare din panificatia industriala, urmate de introducerea în productie a rezultatelor obtinute din cercetaredezvoltare._x000a_într-o unitate productiva nou-înfiinþata în acest scop. Introducerea pe piaþa a noilor produse urmeaza sa aiba ca rezultat cresterea cifrei de afaceri a întreprinderii cu 60% în primul an dupa implementare."/>
        <s v="Obiectivul general al proiectului suport pentru pregatirea DANUBIUS-RI (DANS2) este completarea aplicatiei europene pentru finantarea componentelor romanesti, Hub si Supersite-ul Delta Dunarii, ale infrastructurii pan-europene DANUBIUS-RI cu studiile solicitate de legislatia in vigoare (Evaluarea impactului asupra mediului (EIA), Utilizarea si eliminarea in conditii de siguranta a substantelor chimice de laborator, Evaluarea adecvata pentru siturile NATURA 2000, Elemente de baza privind evaluarea riscurilor si vulnerabilitatilor la adaptarea la schimbari climatice, Evaluarea emisiilor de gaze cu efect de sera conform metodologiei amprentei de carbon a BEI, Eficienta_x000a_energetica (Nzero) conformare cu Directiva CEE) si pregatirea implementarii proiectului de realizare a infrastructurii DANUBIUS-RO (documentatii pentru obtinerea autorizatiilor de construtie pentru Hub si Supersite-ul Delta Dunarii, documentaţii privind specificaţii tehnice pentru echipamentele de cercetare, actualizarea planului de implementare a proiectului major, inclusiv planificarea achizitiilor si a lucrarilor de executie pentru Hub-ul de la Murighiol si Supersite-ul Delta Dunarii."/>
        <s v="Obiectivul general al proiectului este diversificarea activitatii companiei, prin dezvoltarea unui prototip si a documentatiei de proiectare pentru un dispozitiv automat de montorizare in trafic a operatorului autovehicolului (DaMOTO), impreuna cu functionalitatile necesare, usor replicabil si cu eficienta cost/productie cât mai buna astfel încât ulterior sa poata fi folosit în productie pe scara mica sau larga atât în România cât si în alte tari."/>
        <s v="Obiectivul principal al proiectului este de a crea în cadrul ICSI un nucleu de înaltă competență științifică și tehnologică de nivel european care va desfășura activități de cercetare, dezvoltare și inovare („CDI”) în domeniul hidrogenului, folosind tehnologia de electroliză a apei PEM. În același timp, se dorește crearea unei baze de cunoștințe științifice și tehnologice care va putea fi utilizată pentru înființarea unei companii spin-off la finalul proiectului, cu activitate în domeniul de aplicare a electrolizei"/>
        <s v="Obiectivul general al proiectului este cresterea capacitatii de CDI a Institutului National de Cercetare-Dezvoltare pentru Tehnologii_x000a_Criogenice si Izotopice - ICSI Ramnicu Valcea, intr-unul din domeniile de specializare inteligenta -Energie, mediu si schimbari climatice. Proiectul urmareste extinderea capacitatilor de cercetare-dezvoltare ale ICSI Nuclear, ca parte autonoma din infrastructura nationala PESTD - Pilot Experimental pentru Separarea Tritiului si Deuteriului, astfel incat sa-si intareasca rolul de centru de excelenta in energie, iar prin rezultatele activitatilor de cercetare-dezvoltare si inovare sa contribuie la transpunerea tehnologiei de laborator intr-o instalatie de nivel semi-industrial, echivalenta cu o unitate de detritiere cuplata la sistemele D2O la un reactor CANDU."/>
        <s v="Obiectivul general al proiectului este cresterea capacitatii de CDI a Institutului National de Cercetare-Dezvoltare pentru Tehnologii Criogenice si Izotopice - ICSI Ramnicu Valcea, intr-unul domeniile de specializare inteligenta mentionate in Strategia Nationala de Cercetare, Dezvoltare si Inovare SNCDI 2014-2020, si anume in domeniul 3. „Energie, mediu si schimbari climatice”. "/>
        <s v="Obiectivul principal al proiectului este realizarea de investitii in infrastructura broadband in zonele albe NGA din judetul Vaslui, cu o larga raspandire a nodurilor de comunicatii si partea de transmisie a datelor (backbone si blackhaul), cat mai aproape de utilizatorul final si cu niveluri adecvate de simetrie si de interactivitate, pentru a garanta transmitere mai buna de informatii in ambele sensuri."/>
        <s v="Obiectivul general al proiectului il constituie stimularea inovarii in cadrul SC Audit IT &amp; C prin cresterea investitiilor initiale pentru inovare in vederea introducerii in productie a rezultatelor obtinute si diversificarea activitatii unitatii prin produse şi tehnologii care nu au fost realizate."/>
        <s v="Obiectivul general al proiectului il reprezinta sustinerea investitiei private in CDI prin introducerea inovarii de produs in activitatea proprie a S.C. PETAL S.A. prin realizarea, bazata pe cercetare in colaborare cu un colectiv de prestigiu din domeniu, a unui produs inovativ complex destinat exploatarii eficiente a resurselor energetice conventionale."/>
        <s v="PLATFORMA INTEGRATĂ SPARK ONEDATA"/>
        <s v="Obiectivul principal al proiectului este dezvoltarea infrastructurii de internet in banda larga, in zonele albe NGA din judetul Vrancea, cu o larga raspandire a nodurilor de comunicatii si partea de transmisie a datelor (backbone si blackhaul), cat mai aproape  de utilizatorul final si cu niveluri adecvate de simetrie si de interactivitate, pentru a garanta transmitere mai buna de informatii in ambele sensuri."/>
        <s v="Obiectivul general al proiectului il reprezinta sustinerea inovarii si cresterea competitivitatii societatii Focsani Proiecte Consultanta S.R.L. prin realizarea unei aplicatii inovative de tip ERP ( Entreprise Resource Planning), precum si colaborarea intre structurile de tip cluster din industria TIC, inclusiv in cadrul acestora, precum si colaborarea intre intreprinderile centrate pe domeniul TIC si clusterele din domeniu, pentru asigurarea unui acces rapid si facil la implementarea rezultatelor cercetarii/dezvoltarii in scopul obtinerii de produse inovatoare."/>
        <s v="Obiectivul stiintific general al acestui proiect consta in introducerea si dezvoltarea cercetarilor in ADN in domeniul nanotehnologiei in Romania si cresterea capacitatilor si competentelor stiintifice ale cercetatorilor romani, astfel incat sa aiba loc cresterea participarii romanesti in cercetarea la nivelul UE. "/>
        <s v="Scopul proiectului ENERHIGH este de a crea sub conducerea unui specialist străin recunoscut din Spania un nucleu de competență științifică și tehnologică în domeniul Materialelor pentru energie pentru a spori în mod semnificativ capacitățile de transfer de cunoștințe ale Institutului român INCDMNR către mediul academic și companii din industria de mașini și echipamente pentru cogenerarea și stocarea energiei"/>
        <s v="Proiectul UBB-TeMATIC-Art este conceput într-o manieră adaptată la situația concretă, extrem de complexă, a producției și conservării-restaurării în artele vizuale. Obiectivul principal este dezvoltarea, prin transfer de cunoștințe și expertiză (de care dispune cumulativ echipa interdisciplinară a proiectului), în parteneriat cu minimum 10 firme, de produse și servicii noi/îmbunătățite, inovative, în domeniul artelor vizuale (producție, conservare, restaurare), într-o perioadă de 60 de luni. "/>
        <s v="Instrumentele de creditare (garantii sau împrumuturi cu dobânda subventionata si partajarea riscului) vor permite IMM-urilor inovatoare sa acceseze finantare în conditii financiare accesibile, reducând necesarul de garantii suplimentare sau oferind credite cu un nivel mai scazut._x000a_al ratei dobânzii. Prin posibilitatea combinarii instrumentelor financiare cu granturi, se poate obtine si un efect de pârghie semnificativ al_x000a_utilizarii fondurilor UE"/>
        <s v="Orientare rapida catre segmentele inovative ale sectorului medical in domeniul transplantului de organe, tesuturi si celule. Cresterea_x000a_adaptabilitatii si competitivitatii personalului din sectorul sanitar prin participarea la cursuri de formare in vederea obtinerii competentelor_x000a_necesare transplantului de organe, tesuturi si celule, facilitandu-se astfel dezvoltarea competentelor angajatilor medici si asistente_x000a_medicale din sectorul sanitar, in concordanta cu aspiratiile profesionale."/>
        <s v="Obiectivul general al Proiectului Anelis Plus 2020 este cresterea capacitaþii de CDI a României în domeniile de specializare inteligenta si_x000a_în sanatate si se suprapune integral peste obiectivul specific al programului._x000a_Proiectul va creste gradul de implicare al mediului de cercetare românesc în reþele de cercetare internaþionale specializate, de importanþa_x000a_majora pentru dezvoltarea viitoare a stiinþei si tehnologiei, si va contribui, în acelasi timp, la dezvoltarea infrastructurii informaþionale_x000a_corespunzatoare pentru a sprijini proiectele mari si complexe de cercetare._x000a_De asemenea, proiectul este în conexiune si cu obiectivul specific care se refera la cresterea participarii românesti în cercetarea la nivelul_x000a_UE deoarece, prin obiectivele sale si rezultatele asteptate, creste vizibilitatea cercetarii românesti si faciliteaza legaturi cu structuri de_x000a_cercetare din mediul internaþional."/>
        <s v="Obiectivul general al proiectului il reprezinta cresterea competitivitatii economice a societatii la nivel national prin dezvoltarea unui produs"/>
        <s v="Obiectivul general al proiectului consta in dezvoltarea instrumentelor si a unei culturi de monitorizare si evaluare a performantelor in domeniul agricol (date specifice Registrului Agricol National - RAN) adaptate la prioritatile economice si sociale actuale venite din partea cetatenilor, mediului de afaceri, precum si administratiei publice locale si centrale."/>
        <s v="Obiectivul general al proiectului susþine scopul definit, prin implementarea unui sistem informatic de integrare si valorificare operaþionala si analitica a volumelor mari de date, sub forma unui ansamblu de instrumente software."/>
        <s v="Sistem informatic colaborativ pentru mediul performant de desfăsurare al achiziţiilor publice – SICAP - FAZA a II a aferenta exercitiului financiar 2014-2020."/>
        <s v="Obiectivul general al proiectului consta in integrarea si valorificarea operaþionala si analitica a volumelor mari de date în vederea susþinerii activitaþilor de investigaþii, dezvoltarea funcþiei de prevenþie, detectare si luare de masuri specifice activitaþii Consiliului Concurentei prin implementarea unui sistem informatic bazat pe o platforma de tip Big Data."/>
        <s v="Obiectivul general al proiectului consta in dezvoltarea si eficientizarea activitatilor ONRC in domeniul furnizarii de informatii catre clientii sai persoane fizice si juridice, catre institutiile administratiei centrale si locale cu care exista incheiate protocoale de colaborare, precum si in optimizarea functiilor de raportare operationala si manageriala interna, prin: implementarea unor mecanisme automate de schimb de date cu sisteme si institutii externe, implementarea unei platforme de Business Intelligence pentru raportare manageriala si pentru eficientizarea activitatilor de furnizare de informatii catre alte institutii ale Statului, precum si a unei platforme de procesare analitica de tip_x000a_Big Data, prin integrarea tuturor informatiilor din bazele de date existente cu surse de date nestructurate care în acest moment fie nu pot fi_x000a_valorificate, fie aceasta valorificare implica un efort manual considerabil."/>
        <s v="Obiectivul general al proiectului este realizarea Sistemului de Interoperabilitate Tehnologica cu Statele Membre UE (SITUE) care va avea la baza constructia nodului eIDAS pentru România si va realiza interconectarea acestuia cu nodurile eIDAS ale celorlalte state membre si cu furnizorii de identitate si servicii electronice din România."/>
        <s v="Obiectivul general al proiectului este crearea unui institut de cercetari avansate de mediu, ce va fi atins în faza a doua prin finalizarea_x000a_construcþiei acestuia si dotarea corespunzatoare, astfel încât sa se asigure o infrastructura de cercetare de excelenþa la standarde_x000a_internaþionale._x000a_Obiectivul general"/>
        <s v="Obiectivul general al proiectului SIIEASC consta în informatizarea sistemului de depunere a cererilor pentru înregistrarea si eliberarea efectiva a documentelor de stare civila, precum si implementarea suportului necesar dezvoltarii si accesarii serviciilor electronice ce au la baza informaþii primare de stare civila. Acest proiect contribuie la dezvoltarea serviciilor publice electronice de tip G2C si G2G."/>
        <s v="Obiectivul general: Eficientizarea serviciilor publice oferite de catre Ministerul Culturii si Identitatii Nationale prin valorificarea potentialului IT&amp;C in procesul de digitizare a patrimoniului cultural mobil, in scopul cresterii accesibilitaþii resurselor culturale pentru publicul larg."/>
        <s v="Formarea si dezvoltarea competenţelor personalului din învatamântul preuniversitar în scopul utilizarii eficiente a aplicatiilor de management educaţional."/>
        <s v="Obiectivul general al proiectului &quot;Sistem Electronic Integrat al ONRC consolidat si interoperabil destinat asigurarii serviciilor de eguvernare centrate pe evenimente de viaþa&quot; consta în cresterea transparenþei si a interacþiunii ONRC cu cetaþenii prin cresterea nivelului de sofisticare a serviciilor electronice existente, precum si în îmbunataþirea eficienþei interne a proceselor de lucru prin optimizarea aplicaþiilor software de back-office."/>
        <s v="Obiectiveleproiectului:-Extinderea si diversificarea conectivitaþii internaþionale a reþelei RoEduNet; - Cresterea capacitaþii de conectare a centrelor de cercetare la nivel naþional; - Asigurarea la nivelul nodurilor judeþene, a caror trafic este semnificativ sau a caror trafic trebuie prioritizat în anumite circumstanþe (videoconferinte, examinari nationale etc.) a liniilor de comunicatii si a echipamentelor care sa asigure capacitaþile de trafic si caracteristicile de trafic necesare."/>
        <s v="Obiectivul general al proiectului este simplificarea accesului cetatenilor si mediului privat la serviciile furnizate de catre MAI, în vederea facilitarii interactiunii online a beneficiarilor cu prestatorii de servicii publice, inclusiv prin optimizarea suportului TIC necesar. Realizarea HUB-ului de servicii al MAI consta în implementarea platformei de servicii electronice catre cetaþeni si mediul public/privat, dar si a unei platforme de tip Cloud pentru instituþiile MAI."/>
        <s v="Proiectul urmareste dezvoltarea si implementarea unei platforme nationale centralizate, pentru colectarea, stocarea si distribuirea informatiilor referitoare la cazurile persoanelor cu handicap (adulti si copii cu certificate de încadrare în grad si tip de handicap sau care sunt la prima evaluare privind obtinerea certificatului) catre autoritatile publice centrale si locale, beneficiari individuali si parteneri institutionali."/>
        <s v="Obiectivul general: il reprezinta implementarea unui sistem informatic de emitere si gestiune a pasaportului electronic in posturile consulare, alaturi de accesul facil la serviciile administratiei publice, inclusiv prin eficientizarea activitatilor interne ale institutiei utilizand mijloace specifice tehnologiei informatiei si comunicatiei."/>
        <s v="Actualizarea sistemului informatic existent si includerea în acest sistem de noi infrastructuri IT&amp;C cu valenþe critice pentru securitatea naţională (IVC) în scopul sporirii capabilităţilor de identificare a atacurilor cibernetice, precum si a cresterii nivelului de securitate_x000a_cibernetica naþionala reprezinta obiectivul general al proiectului, subsumat unei abordari comune a UE în materie de securitate_x000a_cibernetica."/>
        <s v="Obiectivul principal este reprezentat de cresterea performantelor_x000a_invatamantului obligatoriu prin diminuarea punctelor nevralgice: absenteism si violenta, abandon scolar timpuriu si lipsa promovabilitatii prin eficientizarea utilizarii resurselor existente si responsabilizarea tuturor participantilor la procesul educational."/>
        <s v="Obiectivul general al proiectului îl reprezinta crearea unui mediu coerent integrat, administrat si protejat, centralizat, pentru a raspunde nevoilor specifice utilizarii resurselor de e-content, de interes educational ca resurse critice pentru procesul educational  modern."/>
        <s v="Obiectivul general este cresterea capacitatii operationale a CERT-RO în vederea asigurarii capabilitatilor nationale de prevenire, identificare, analiza si reactie la incidentele de securitate cibernetica. Prin implementarea RO-SAT se urmareste cresterea nivelului de securitate a spatiului cibernetic national (institutii publice, companii private, utilizatori individuali), precum si cresterea capacitatii de raspuns la incidente de securitate cibernetica a CERT-RO."/>
        <s v="Obiectivul general il reprezinta implementarea unui sistem informatic integrat de alertare personalizata si actualizare permanenta a indicatorilor de risc pentru destinatiile de calatorie ale cetatenilor in posturile consulare, alaturi de accesul facil la serviciile administratiei publice, inclusiv prin eficientizarea activitatilor interne ale institutiei utilizand mijloace specifice tehnologiei informatiei si comunicatiei."/>
        <s v="Obiectivul general al proiectului SINA consta în implementarea nivelului 4 de sofisticare pentru serviciile electronice care vizeaza evenimentul de viaþa „Adoptia”, crearea unui model unificat de date si a unui vocabular contextual românesc specific domeniului"/>
        <s v="Obiectivul general al proiectului consta in imbunatatirea si automatizarea modalitatii de acces a serviciilor electronice guvernamentale de catre cetateni si asigurarea identitatii electronice unice ale fiecarui cetatean care utilizeaza servicii electronice de eGuvernare."/>
        <s v="Obiectivul general al proiectului il reprezinta susþinerea IMM-urilor afectate de COVID-19 pentru continuarea activitaþii în urmatoarea perioada luând în considerare riscurile de recesiune economica."/>
        <s v="Obiectivul general al proiectului este eficientizarea sistemului de sanatate prin dezvoltarea si consolidarea de sisteme informatice ale depozitelor de date, de monitorizare, documentare si suport al proceselor de decizie. Eficientizare sistemului informatic va implica actualizarea progresiva de informatii, în functie de nevoile de informatii de sanatate identificate - diagnostic, evolutie, tratament, status vital, luarea deciziilor în situatii de urgenta respectând însa particularitatile si scopul_x000a_pentru care se colecteaza aceste date (calculul indicatorilor de incidenta, prevalenta si mortalitate, cercetare medicala etc.)."/>
        <s v="Obiectivul general al proiectului este dezvoltarea, consolidarea, eficientizarea capabilitatilor de prevenire, identificare, analiza si reactie la incidentele de securitate cibernetica pentru asigurarea securitatii infrastructurilor IT&amp;C deþinute de Serviciul Român de Informatii. Centrul National Cyberint a fost desemnat sa îndeplineasca rolul de Centru Operational de Raspuns la Incidente de Securitate Cibernetica (CERT-SRI) pentru Serviciul Român de Informatii, având misiunea de a preveni si de a raspunde la incidente de securitate cibernetica care afecteaza functionarea sistemelor informatice ale Serviciului. "/>
      </sharedItems>
    </cacheField>
    <cacheField name="Project Starting Month" numFmtId="0">
      <sharedItems containsBlank="1"/>
    </cacheField>
    <cacheField name="Project Starting Date" numFmtId="0">
      <sharedItems containsString="0" containsBlank="1" containsNumber="1" containsInteger="1" minValue="1" maxValue="31"/>
    </cacheField>
    <cacheField name="Project Starting Year" numFmtId="0">
      <sharedItems containsString="0" containsBlank="1" containsNumber="1" containsInteger="1" minValue="2016" maxValue="2021"/>
    </cacheField>
    <cacheField name="Project End Month" numFmtId="0">
      <sharedItems containsBlank="1"/>
    </cacheField>
    <cacheField name="Project End Date" numFmtId="0">
      <sharedItems containsString="0" containsBlank="1" containsNumber="1" containsInteger="1" minValue="1" maxValue="31"/>
    </cacheField>
    <cacheField name="Project End Year" numFmtId="0">
      <sharedItems containsString="0" containsBlank="1" containsNumber="1" containsInteger="1" minValue="2017" maxValue="2024"/>
    </cacheField>
    <cacheField name="EU Co-financing rate" numFmtId="0">
      <sharedItems containsBlank="1" containsMixedTypes="1" containsNumber="1" minValue="79.999998917008554" maxValue="86.433807999304094" count="33">
        <m/>
        <n v="85"/>
        <n v="84.435339999999997"/>
        <n v="85.000000595496076"/>
        <n v="84.999998606471053"/>
        <n v="84.999997640453401"/>
        <n v="84.999998846053458"/>
        <n v="80"/>
        <n v="83.72"/>
        <n v="79.999999039630737"/>
        <n v="79.999999263683492"/>
        <n v="79.999998917008554"/>
        <n v="79.999999759844471"/>
        <n v="82.028899999999993"/>
        <s v="80.00; 85.00"/>
        <n v="85.000000595397793"/>
        <n v="85.000000000000014"/>
        <n v="84.999999041413716"/>
        <n v="85.000000120487201"/>
        <n v="84.999999282764023"/>
        <n v="84.999999638510033"/>
        <n v="84.999999690697123"/>
        <n v="84.99999946112726"/>
        <n v="84.999998980713912"/>
        <n v="85.000000595720564"/>
        <n v="79.999999753403515"/>
        <n v="85.000000600549313"/>
        <n v="84.999999701780197"/>
        <n v="85.000000595370992"/>
        <s v="84,31"/>
        <n v="84.341099999999997"/>
        <n v="84.341085289999995"/>
        <n v="86.433807999304094"/>
      </sharedItems>
    </cacheField>
    <cacheField name="Region" numFmtId="0">
      <sharedItems containsBlank="1" count="11">
        <m/>
        <s v="Centru"/>
        <s v="Vest"/>
        <s v="Sud Muntenia"/>
        <s v="Nord Vest"/>
        <s v="Nord Est"/>
        <s v="Sud Est"/>
        <s v="Bucuresti Ilfov"/>
        <s v="Multiple"/>
        <s v="Sud Vest"/>
        <s v="nivel national"/>
      </sharedItems>
    </cacheField>
    <cacheField name="Region1" numFmtId="0">
      <sharedItems containsBlank="1"/>
    </cacheField>
    <cacheField name="Region2" numFmtId="0">
      <sharedItems containsBlank="1"/>
    </cacheField>
    <cacheField name="Region3" numFmtId="0">
      <sharedItems containsBlank="1"/>
    </cacheField>
    <cacheField name="City/Town/Commune" numFmtId="0">
      <sharedItems containsBlank="1" longText="1"/>
    </cacheField>
    <cacheField name="Type of beneficiary" numFmtId="0">
      <sharedItems containsBlank="1" count="4">
        <m/>
        <s v="Privat"/>
        <s v="Public"/>
        <s v="Privat + Public"/>
      </sharedItems>
    </cacheField>
    <cacheField name="Category of Intervention" numFmtId="0">
      <sharedItems containsBlank="1"/>
    </cacheField>
    <cacheField name="EU Funding" numFmtId="0">
      <sharedItems containsString="0" containsBlank="1" containsNumber="1" minValue="192884.77" maxValue="6253610460.8417358"/>
    </cacheField>
    <cacheField name="Funding from National Budget" numFmtId="0">
      <sharedItems containsString="0" containsBlank="1" containsNumber="1" minValue="0" maxValue="440625668.36573929"/>
    </cacheField>
    <cacheField name="Beneficiary contribution" numFmtId="0">
      <sharedItems containsString="0" containsBlank="1" containsNumber="1" minValue="0" maxValue="676767410.6400001"/>
    </cacheField>
    <cacheField name="Uneligible expenses" numFmtId="0">
      <sharedItems containsString="0" containsBlank="1" containsNumber="1" minValue="0" maxValue="156932249.26000002"/>
    </cacheField>
    <cacheField name="Project total value" numFmtId="0">
      <sharedItems containsString="0" containsBlank="1" containsNumber="1" minValue="270943.14" maxValue="7459669794.6174755"/>
    </cacheField>
    <cacheField name="Status of project_x000a_(under implementation/ canceled/ completed)" numFmtId="0">
      <sharedItems containsBlank="1" count="6">
        <m/>
        <s v="Reziliat"/>
        <s v="Finalizat"/>
        <s v="In implementare"/>
        <s v="Finalizat _x000a_(ajuns la teremen; fara nota de finalizare)"/>
        <s v="in curs de reziliere"/>
      </sharedItems>
    </cacheField>
    <cacheField name="Amendment" numFmtId="0">
      <sharedItems containsBlank="1"/>
    </cacheField>
    <cacheField name="Payments from EU" numFmtId="0">
      <sharedItems containsString="0" containsBlank="1" containsNumber="1" minValue="-5.8207660913467407E-11" maxValue="884972011.16999996"/>
    </cacheField>
    <cacheField name="Payments from national budget" numFmtId="0">
      <sharedItems containsString="0" containsBlank="1" containsNumber="1" minValue="0" maxValue="99528647.810000002"/>
    </cacheField>
    <cacheField name="someprojectcode" numFmtId="0">
      <sharedItems containsBlank="1"/>
    </cacheField>
    <cacheField name="random" numFmtId="0">
      <sharedItems containsString="0" containsBlank="1" containsNumber="1" containsInteger="1" minValue="1" maxValue="1"/>
    </cacheField>
    <cacheField name="Axi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arada Srinivasan" refreshedDate="44314.982129629629" createdVersion="6" refreshedVersion="6" minRefreshableVersion="3" recordCount="679" xr:uid="{BEA149CF-2BFC-4DA3-9490-D96F0BC74B8C}">
  <cacheSource type="worksheet">
    <worksheetSource ref="A1:AH680" sheet="MASTER CLEAN"/>
  </cacheSource>
  <cacheFields count="26">
    <cacheField name="Nr. crt." numFmtId="0">
      <sharedItems containsMixedTypes="1" containsNumber="1" containsInteger="1" minValue="1" maxValue="153"/>
    </cacheField>
    <cacheField name="Priority Axis/Investment Priority" numFmtId="0">
      <sharedItems containsBlank="1" count="42">
        <m/>
        <s v="AP 1/P1.1/OS1.1 -Secţiunea A"/>
        <s v="AP 2/ P2.2/A2.2.1"/>
        <s v="AP 2/ P2.2/A2.1.1 - NGA"/>
        <s v="AP 1/P1.1/OS1.2-Secţiunea E"/>
        <s v="AP 1/P1.2/OS1.3-Secţiunea C-ap.2"/>
        <s v="AP 1/1.2.1/ Proiect Tehnologic Inovativ - LDR"/>
        <s v="AP 1/P1.1/OS1.1-Secţiunea F - ap.2"/>
        <s v="AP 1/P1.2/OS1.3-Secţiunea C"/>
        <s v="AP 2/ P2.2/A2.2.1 ap.2"/>
        <s v="AP 1/P1.2/OS1.3-Secţiunea D"/>
        <s v="AP 1/P1.2/OS1.4-Secţiunea G"/>
        <s v="AP 1/P1.1/OS1.1-Secţiunea F"/>
        <s v="AP 1/1.1.3 H - RoEcsel"/>
        <s v="AP 1/1.1.3 H - Complement"/>
        <s v="AP 1/1.1.3 H - Centre Suport"/>
        <s v="AP 1/1.2.1/ Proiect Tehnologic Inovativ - MDR"/>
        <s v="AP 1/1.1.3 H - RO ESFRI ERIC"/>
        <s v="AP 1/P1.1/OS1.1 -Secţiunea B"/>
        <s v="AP 1/1.1.2 - Proiecte tip GRID (Cloud)"/>
        <s v="AP 1/1.1.3 H - RO EIT"/>
        <s v="AP 1/1.1.3 H - Catedre Era"/>
        <s v="AP 1/P1.1/OS1.1 -Proiect major"/>
        <s v="AP 1/1.2.1/ Proiect Tehnologic Inovativ - ITI DD"/>
        <s v="AP 1/P1.1/OS1.1 - Danubius"/>
        <s v="AP 1/P1.1.2/OS1.3/ 1.2.2 - Instrumente de creditare și măsuri de capital de risc**"/>
        <s v="AP 1/P1.1/ 1.1.1-Proiect Fazat non-major ASM"/>
        <s v="AP 1/P1.1.2 /1.1.2 - ANELIS PLUS"/>
        <s v="AP 2/2.1. Proiect major"/>
        <s v="AP 2/2.3. Proiect non major"/>
        <s v="AP 2/2.3.1 Sectiunea BIG DATA "/>
        <s v="AP 2/2.3.1 Sectiunea e-guvernare interoperabilitate"/>
        <s v="AP 1/P1.1/ 1.1.1-Proiect Fazat non-major UVT"/>
        <s v="AP 2/2.3.3 Sectiunea e-cultura"/>
        <s v="AP 2/2.3.3 Sectiunea e-educatie"/>
        <s v="AP 2/2.3.1 Sectiunea e-guvernare evenimente de viata"/>
        <s v="AP 1/1.1.2 RoEduNet"/>
        <s v="AP 2/2.3.1 Sectiunea e-guvernare Open Data"/>
        <s v="AP 2/2.3.2 Securitate cibernetică"/>
        <s v="AP 3/1 /1"/>
        <s v="AP 2/2.3.3 Sectiunea e-sanatate"/>
        <s v="AP 2/2.3.2 Securitate cibernetică - ap.2"/>
      </sharedItems>
    </cacheField>
    <cacheField name="My SMIS code" numFmtId="0">
      <sharedItems containsString="0" containsBlank="1" containsNumber="1" containsInteger="1" minValue="101622" maxValue="143526"/>
    </cacheField>
    <cacheField name="Name of project" numFmtId="0">
      <sharedItems containsBlank="1" longText="1"/>
    </cacheField>
    <cacheField name="Name of beneficiary" numFmtId="0">
      <sharedItems containsBlank="1"/>
    </cacheField>
    <cacheField name="Summary of project" numFmtId="0">
      <sharedItems containsBlank="1" longText="1"/>
    </cacheField>
    <cacheField name="Project Starting day" numFmtId="0">
      <sharedItems containsString="0" containsBlank="1" containsNumber="1" containsInteger="1" minValue="42558" maxValue="44252"/>
    </cacheField>
    <cacheField name="Project End Day" numFmtId="0">
      <sharedItems containsString="0" containsBlank="1" containsNumber="1" containsInteger="1" minValue="42801" maxValue="45395"/>
    </cacheField>
    <cacheField name="EU Co-financing rate" numFmtId="0">
      <sharedItems containsBlank="1" containsMixedTypes="1" containsNumber="1" minValue="79.999998917008554" maxValue="86.433807999304094"/>
    </cacheField>
    <cacheField name="Region" numFmtId="0">
      <sharedItems containsBlank="1"/>
    </cacheField>
    <cacheField name="County" numFmtId="0">
      <sharedItems containsBlank="1"/>
    </cacheField>
    <cacheField name="City/Town/Commune" numFmtId="0">
      <sharedItems containsBlank="1" longText="1"/>
    </cacheField>
    <cacheField name="Type of beneficiary" numFmtId="0">
      <sharedItems containsBlank="1"/>
    </cacheField>
    <cacheField name="Category of Intervention" numFmtId="0">
      <sharedItems containsBlank="1"/>
    </cacheField>
    <cacheField name="EU Funding" numFmtId="0">
      <sharedItems containsString="0" containsBlank="1" containsNumber="1" minValue="192884.77" maxValue="3751034368.3200002"/>
    </cacheField>
    <cacheField name="Funding from National Budget" numFmtId="0">
      <sharedItems containsString="0" containsBlank="1" containsNumber="1" minValue="0" maxValue="208918615.75305194"/>
    </cacheField>
    <cacheField name="Beneficiary contribution" numFmtId="0">
      <sharedItems containsString="0" containsBlank="1" containsNumber="1" minValue="0" maxValue="588742456.45000005"/>
    </cacheField>
    <cacheField name="Uneligible expenses" numFmtId="0">
      <sharedItems containsString="0" containsBlank="1" containsNumber="1" minValue="0" maxValue="156932249.26000002"/>
    </cacheField>
    <cacheField name="Project total value" numFmtId="0">
      <sharedItems containsString="0" containsBlank="1" containsNumber="1" minValue="270943.14" maxValue="4339776824.7700005"/>
    </cacheField>
    <cacheField name="Status of project_x000a_(under implementation/ canceled/ completed)" numFmtId="0">
      <sharedItems containsBlank="1" count="6">
        <m/>
        <s v="Reziliat"/>
        <s v="Finalizat"/>
        <s v="In implementare"/>
        <s v="Finalizat _x000a_(ajuns la teremen; fara nota de finalizare)"/>
        <s v="in curs de reziliere"/>
      </sharedItems>
    </cacheField>
    <cacheField name="Amendment" numFmtId="0">
      <sharedItems containsBlank="1"/>
    </cacheField>
    <cacheField name="Payments from EU" numFmtId="0">
      <sharedItems containsString="0" containsBlank="1" containsNumber="1" minValue="-5.8207660913467407E-11" maxValue="620944447.09000039"/>
    </cacheField>
    <cacheField name="Payments from national budget" numFmtId="0">
      <sharedItems containsString="0" containsBlank="1" containsNumber="1" minValue="0" maxValue="87299119.540000021"/>
    </cacheField>
    <cacheField name="someprojectcode" numFmtId="0">
      <sharedItems containsBlank="1"/>
    </cacheField>
    <cacheField name="random" numFmtId="0">
      <sharedItems containsString="0" containsBlank="1" containsNumber="1" containsInteger="1" minValue="1" maxValue="1"/>
    </cacheField>
    <cacheField name="Axis" numFmtId="0">
      <sharedItems containsBlank="1" count="4">
        <m/>
        <s v="Axa 1"/>
        <s v="Axa 2"/>
        <s v="Axa 3"/>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arada Srinivasan" refreshedDate="44315.874664120369" createdVersion="6" refreshedVersion="6" minRefreshableVersion="3" recordCount="680" xr:uid="{73DADAD7-EE67-4714-80B2-67F296E202CD}">
  <cacheSource type="worksheet">
    <worksheetSource ref="A1:AH681" sheet="MASTER CLEAN"/>
  </cacheSource>
  <cacheFields count="32">
    <cacheField name="Nr. crt." numFmtId="0">
      <sharedItems containsMixedTypes="1" containsNumber="1" containsInteger="1" minValue="1" maxValue="153" count="232">
        <s v="JUDEŢUL ALBA"/>
        <n v="1"/>
        <n v="2"/>
        <n v="3"/>
        <s v="TOTAL ALBA"/>
        <s v="JUDEŢUL ARAD"/>
        <s v="TOTAL ARAD"/>
        <s v="JUDEŢUL ARGES"/>
        <n v="4"/>
        <n v="5"/>
        <n v="6"/>
        <n v="7"/>
        <n v="8"/>
        <s v="TOTAL ARGES"/>
        <s v="JUDEŢUL BIHOR"/>
        <n v="9"/>
        <s v="TOTAL BIHOR"/>
        <s v="JUDEŢUL BISTRITA NASAUD"/>
        <s v="TOTAL BISTRITA NASAUD"/>
        <s v="JUDEŢUL BOTOSANI"/>
        <s v="TOTAL BOTOSANI"/>
        <s v="JUDEŢUL BRAILA"/>
        <s v="TOTAL BRAILA"/>
        <s v="JUDEŢUL BRASOV"/>
        <n v="10"/>
        <n v="11"/>
        <n v="12"/>
        <n v="13"/>
        <n v="14"/>
        <s v="TOTAL BRASOV"/>
        <s v="JUDEŢUL BUCURESTI"/>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s v="TOTAL BUCURESTI"/>
        <s v="JUDEŢUL BUZAU"/>
        <s v="TOTAL BUZAU"/>
        <s v="JUDEŢUL CALARASI"/>
        <s v="TOTAL CALARASI"/>
        <s v="JUDEŢUL CLUJ"/>
        <s v="TOTAL CLUJ"/>
        <s v="JUDEŢUL CONSTANTA"/>
        <s v="JUDEŢUL COVASNA"/>
        <s v="TOTAL COVASNA"/>
        <s v="JUDEŢUL DAMBOVITA"/>
        <s v="TOTAL DAMBOVITA"/>
        <s v="JUDEŢUL DOLJ"/>
        <s v="TOTAL DOLJ"/>
        <s v="JUDEŢUL GALATI"/>
        <s v="TOTAL GALATI"/>
        <s v="JUDEŢUL GIURGIU"/>
        <s v="TOTAL GIURGIU"/>
        <s v="JUDEŢUL Gorj"/>
        <s v="TOTAL GORJ"/>
        <s v="JUDEŢUL HARGHITA"/>
        <s v="TOTAL HARGHITA"/>
        <s v="JUDEŢUL HUNEDOARA"/>
        <s v="TOTAL HUNEDOARA"/>
        <s v="JUDEŢUL IALOMITA"/>
        <s v="TOTAL IALOMITA"/>
        <s v="JUDEŢUL IASI"/>
        <s v="TOTAL IASI"/>
        <s v="JUDEŢUL ILFOV"/>
        <s v="TOTAL ILFOV"/>
        <s v="JUDEŢUL MARAMURES"/>
        <s v="TOTAL MARAMURES"/>
        <s v="JUDEŢUL MEHEDINTI"/>
        <s v="TOTAL MEHEDINTI"/>
        <s v="JUDEŢUL MURES"/>
        <s v="TOTAL MURES"/>
        <s v="JUDEŢUL NEAMT"/>
        <s v="TOTAL NEAMT"/>
        <s v="JUDEŢUL OLT"/>
        <s v="TOTAL OLT"/>
        <s v="JUDEŢUL PRAHOVA"/>
        <s v="TOTAL PRAHOVA"/>
        <s v="JUDEŢUL SALAJ"/>
        <s v="TOTAL SALAJ"/>
        <s v="JUDEŢUL SIBIU"/>
        <s v="TOTAL SIBIU"/>
        <s v="JUDEŢUL SUCEAVA"/>
        <s v="TOTAL SUCEAVA"/>
        <s v="JUDEŢUL TELEORMAN"/>
        <s v="TOTAL TELEORMAN"/>
        <s v="JUDEŢUL TIMIS"/>
        <s v="TOTAL TIMIS"/>
        <s v="JUDEŢUL TULCEA"/>
        <s v="TOTAL TULCEA"/>
        <s v="JUDEŢUL VALCEA"/>
        <s v="TOTAL VALCEA"/>
        <s v="JUDEŢUL VASLUI"/>
        <s v="TOTAL VASLUI"/>
        <s v="JUDEŢUL VRANCEA"/>
        <s v="TOTAL VRANCEA"/>
        <s v="PROIECTE CU ACOPERIRE NAŢIONALĂ"/>
        <s v="TOTAL PROIECTE CU ACOPERIRE NAŢIONALĂ"/>
      </sharedItems>
    </cacheField>
    <cacheField name="Priority Axis" numFmtId="0">
      <sharedItems containsBlank="1" count="4">
        <m/>
        <s v="AP 1"/>
        <s v="AP 2"/>
        <s v="AP 3"/>
      </sharedItems>
    </cacheField>
    <cacheField name="Investment Priority" numFmtId="0">
      <sharedItems containsBlank="1" containsMixedTypes="1" containsNumber="1" minValue="2.1" maxValue="2.2999999999999998" count="16">
        <m/>
        <s v="P1.1"/>
        <s v=" P2.2"/>
        <s v="P1.2"/>
        <s v="1.2.1"/>
        <s v="1.1.3 H - RoEcsel"/>
        <s v="1.1.3 H - Complement"/>
        <s v="1.1.3 H - Centre Suport"/>
        <s v="1.1.3 H - RO ESFRI ERIC"/>
        <s v="1.1.2 - Proiecte tip GRID (Cloud)"/>
        <s v="1.1.3 H - RO EIT"/>
        <s v="1.1.3 H - Catedre Era"/>
        <s v="P1.1.2"/>
        <s v="P1.1.2 "/>
        <n v="2.1"/>
        <n v="2.2999999999999998"/>
      </sharedItems>
    </cacheField>
    <cacheField name="Action" numFmtId="0">
      <sharedItems containsBlank="1" containsMixedTypes="1" containsNumber="1" containsInteger="1" minValue="1" maxValue="1"/>
    </cacheField>
    <cacheField name="My SMIS code" numFmtId="0">
      <sharedItems containsString="0" containsBlank="1" containsNumber="1" containsInteger="1" minValue="101622" maxValue="143526"/>
    </cacheField>
    <cacheField name="Name of project" numFmtId="0">
      <sharedItems containsBlank="1" count="601" longText="1">
        <m/>
        <s v="CONSTRUIRE SUPREMIA INOVATION CENTER"/>
        <s v="iCLOUDSOLUTIONS"/>
        <s v="Imbunatatirea infrastructurii in banda larga si a accesului la internet in judetul Alba"/>
        <s v="Noi nano-arhitecturi de inspiratie biologica de tip celular - pentru circuite integrate"/>
        <s v="Realizarea infrastructurii de broadband Ă®n zonele albe NGA din judeČ›ul Arad"/>
        <s v="Cuantificarea eficienta a riscului cardiovascular la pacientii hipertensivi din populatia activa cu implementarea de parametri ecocardiografici, biologici si genetici si crearea unui nou software medical de estimare a riscului cardiovascular"/>
        <s v="CRESTEREA COMPETITIVITATII SC PRODINF SOFTWARE SRL PRIN DEZVOLTAREA UNEI SOLUTII TIC"/>
        <s v="TRAVEL 365"/>
        <s v="CRESTEREA COMPETITIVITATII SOCIETATII ENJOY SMART SOLUTIONS SRL PRIN DEZVOLTAREA UNEI PLATFORME INFORMATICE INOVATIVE IN DOMENIUL SANATATII"/>
        <s v="DEZVOLTAREA UNEI PLATFORME E-COMMERCE INOVATIVE IN CADRUL BUSINESS SENSE PARTNERS S.R.L."/>
        <s v="Dezvoltarea infrastructurii de comunicatii in banda larga de mare viteza in judetul Arges"/>
        <s v="Dezvoltarea componentelor si sistemelor complexe ale subansamblelor de tip SKID in vederea cresterii competitivitatii societatii UZUC SA"/>
        <s v="Laborator pentru Electrochimie şi Ingineria Suprafeţei bazată pe tehnici cu plasmă de electroliză"/>
        <s v="ALFRED – Etapa 1, infrastructură de cercetare suport: ATHENA (instalaţie de tip piscină pentru experimente şi teste termohidraulice) şi ChemLab (laborator pentru chimia plumbului)."/>
        <s v="Infecţia de origine odontogenă la pacientul cu diabet zaharat tip II, o abordare terapeutică eficientă"/>
        <s v="Cercetarea si realizarea unui colorant lichid pentru implanturile dentare din zirconiu la CHROMA DENTARE S.R.L."/>
        <s v="Standardizarea diagnosticului și tratamentului hepatopatiilor cronice în stadiu avansat ținând cont de influența stresului oxidativ în evoluția, prognosticul și răspunsul la tratamentul etiopatogenic"/>
        <s v="Realizare software inovativ– E.U. ACCOUNTING HARMONIZATION"/>
        <s v="Cercetarea-dezvoltarea si lansarea in productie a dispozitivului modular DMT"/>
        <s v="INOVARE PRIN INTEGRAREA SOLUȚIILOR TIC PENTRU CREȘTEREA COMPETITIVITĂȚII ECONOMICE A SECTOARELOR TIC, INDUSTRIILOR CREATIVE ȘI TURISMULUI PRIN INTERMEDIUL PLATFORMEI INFORMATICE"/>
        <s v="Dezvoltarea unui centru de cercetare-dezvoltare în oncologie în cadrul societăţii Pelican Impex SRL "/>
        <s v="Realizarea infrastructurii de broadband Ă®n zonele albe NGA din judeČ›ul Bihor"/>
        <s v="Sistem inovativ de stocare a energiei pentru aplicatii hibride si electrice in industria aeronautica si automobilistica"/>
        <s v="Investitii in infrastructura broadband in judetul Bistrita Nasaud"/>
        <s v="Creare infrastructura in banda larga si acces la internet in judetul Botosani"/>
        <s v="YUPP MEDIA – PLATFORMA ELASTICA E-COMMERCE DE PERSONALIZARE PUBLICITARA"/>
        <s v="Cresterea competitivitatii IMM-urilor prin implementarea unei solutii digitale inovative pentru un management performant al proiectelor cu finantare nerambursabila"/>
        <s v="Inteligenta artificiala si realitate virtuala intr-o platforma inovativa de comert electronic"/>
        <s v="METODĂ INOVATOARE DE RECUPERARE MEDICALĂ PRIN TRATAMENT CU PLASMĂ BOGATĂ ÎN TROMBOCITE ŞI AEROCRIOTERAPIE"/>
        <s v="LoRaNET – platforma Internet of Things (IoT)"/>
        <s v="SPRIJIN PENTRU CREŞTEREA VALORII ADĂUGATE GENERATE DE SECTORUL TIC ŞI A INOVĂRII IN CADRUL RAP SYSTEMS SRL"/>
        <s v="PORTAL GIS 3D"/>
        <s v="DEZVOLTAREA UNEI PLATFORME SOFTWARE DE MANAGEMENT SI CONTROL AL PRODUCTIEI (POST-CALCUL) IN DOMENIUL ALIMENTAR"/>
        <s v="FILED BOOK AGRO APPLICATION-FBAA"/>
        <s v="DEZVOLTAREA UNEI PLAFORME E-LEARNING CU SUPORT DE ANALIZA COMPORTAMENTALA A INTERACTIUNII UTILIZATOR-LMS"/>
        <s v="Dezvoltarea centrului de cercetare-dezvoltare-inovare în ştiinţe medicale POLIMED DACIA BRAŞOV POLI-CDI"/>
        <s v="Centrul de cercetare pentru achiziţia şi procesarea datelor 3D spaţiale pentru modele complexe 3D-Spaţial"/>
        <s v="Echipament criptografic cu management online"/>
        <s v="Platforma inovativa de procesare si difuzare a continutului multimedia si de integrare a solutiilor Internet of Things"/>
        <s v="Creșterea competitivității Electroprecizia Electrical Motors prin dezvoltarea în parteneriat cu Universitatea Transilvania - Brașov a unei noi familii de motoare electrice, cu eficiență energetică de clasă superpremium (IE4)"/>
        <s v="Cresterea competitivitatii economice a TEADE SRL prin realizarea unei platforme informatice inovative pentru servicii in industria vinului - EnoTour"/>
        <s v="iConvert – Dezvoltarea unei suite de produse pentru marketing destinate site-urilor eCommerce folosind tehnologii de inteligenta artificiala"/>
        <s v="Transfer de cunostinte in domeniul biologiei redox pentru dezvoltarea de instrumente moleculare avansate in boli neurodegenerative - semnatura factorului de transcriptie Nrf2 pentru diagnostic si terapie"/>
        <s v="Senzori pentru detectare a deformarii, temperaturii si agentilor chimici folosing aceeasi fibra optica-FOSLAB"/>
        <s v="CREAREA UNUI NUCLEU DE COMPETENŢĂ DE ÎNALT NIVEL ÎN DOMENIUL CREŞTERII EFICIENŢEI DE CONVERSIE A ENERGIILOR REGENERABILE ŞI A AUTONOMIEI ENERGETICE PRIN UTILIZAREA COMBINATĂ A RESURSELOR"/>
        <s v="Producţia de BIOcombustibili prin metode iNOVatoare de PIROliză /gazeificare şi TEHnologii avansate - Un Program Dedicat Recrutării și Formării Tinerilor Cercetători Români în Domeniul Energiei şi Produselor din Biomasă"/>
        <s v="Sistem de predictie bazat pe integrare multi-omics pentru prioritizarea interventiilor gerontologice "/>
        <s v="Tehnici neconventionale cu Ultrasunete/Microunde utilizate pentru activarea proceselor chimice si nonchimice"/>
        <s v="Eco-Nano-Tehnologii pentru dezvoltarea unui modul cu dublă funcționalitate pe bază de nanofire / Eco-Nano-Technologies to Develop a Module Based on Nanowires with Double Functionality, EcoNanoWires"/>
        <s v="Sistem inteligent pentru realizarea ofertelor pe piaţa angro de energie electrică (SMARTRADE)"/>
        <s v="VALORIFICAREA SUSTENABILĂ A DEȘEURILOR DE PLANTE MEDICINALE SI AROMATICE ÎN VEDEREA OBȚINERII DE PRODUSE CU VALOARE ADAUGATĂ"/>
        <s v="Consolidarea capacităților de CD&amp;I privind infrastructurile critice spațiale în cadrul Agenției Spațiale Române SCIPRO (Space Critical Infrastructure Protection at Rosa) "/>
        <s v="Terapii tintite pentru boala valvei aortice in diabet"/>
        <s v="Imbunatatirea competitivitatii institutionale in domeniul diabetului de tip 1 prin dezvoltarea unui concept inovator de imunoterapie cu celule stromale mezenchimale"/>
        <s v="Dezvoltarea de tehnologii de patch-clamp automatizat pentru testarea riscului pro-aritmogen al medicamentelor"/>
        <s v="Dezvoltare unei metodolologii de terapie prin teatru cu efect la nivel neruochimic și neurocognitiv-MET"/>
        <s v="Terapia pacientilor cu diabet zaharat cu celule autologe obtinute prin transdiferentierea celulelor hepatice Dia-Cure"/>
        <s v="Stabilirea Profilului Molecular al Neoplasmelor Mieloproliferative și al Leucemiei Acute Mieloide pentru Designul unor Strategii de Diagnostic Precoce, Prognostic și Tratament"/>
        <s v="BIOSENZOR INOVATIV PE BAZĂ DE GRAFENĂ ȊN VEDEREA TESTĂRII_x000a_POTENȚIALULUI OSTEOGENIC; ȊNTELEGEREA AVANSATĂ A PERFORMANȚELOR_x000a_CELULELOR STEM PENTRU MEDICINĂ REGENERATIVĂ"/>
        <s v="Sisteme avansate de separare pentru valorificarea bioresurselor"/>
        <s v="Creșterea competitivității economice a SC SECURIFAI SRL prin realizarea sistemului software inovativ SecurifAI folosind tehnologii de inteligenta artificiala cu aplicare in domeniul securitatii"/>
        <s v="STIMULAREA CERCETARII SI INOVARII IN CADRUL SC DIGITAL CRAFT SRL PRIN IMPLEMENTAREA UNUI PROCES DE LUCRU DIGITAL DE CREATIE SI FABRICATIE A BIJUTERIILOR PERSONALIZATE "/>
        <s v="PlatfoRmă Inovativă pentru Aplicaţii M2M versatile - PRIAMM"/>
        <s v="HUB TEHNOLOGIC INOVATIV BAZAT PE MODELE SEMANTICE ȘI CALCULE DE ÎNALTĂ PERFORMANȚĂ - HUB-TECH"/>
        <s v="Centru de Comunicatii cu clientii de tip Cloud Computing"/>
        <s v="Corelarea datelor audio, video si text prin produsul informatic inovativ AllNews"/>
        <s v="Tehnologie inovativă GREEN şi sistem integrat pentru centru de date destinat Internetului Viitorului - TEGREC"/>
        <s v="SIstem inteligent multiparametru pentru MONitorizarea complexa si integrata a structurilor pentru evaluarea si reducerea riscului la dezastru - SIMON"/>
        <s v="PLATFORMĂ STABILIZATĂ, CU SARCINI REGLABILE, PENTRU APARATURA OPTICĂ UTILIZATĂ ÎN ACTIVITĂȚI DE SUPRAVEGHERE NAVALĂ ȘI TERESTRĂ - IMOTION  "/>
        <s v="DISPOZITIV PURTABIL INTELIGENT PENTRU ASISTAREA PERSOANELOR VARSTNICE IN LUPTA CU SINGURATATEA, MENTINEREA SANATATII FIZICE SI STIMULAREA CREATIVITATII - SENTIR "/>
        <s v="Interpretarea Automata a Imaginilor si Secventelor Video utilizand Procesarea Limbajului Natural"/>
        <s v="Implementarea expertizei de cercetare biomedicală prin transfer de cunoștințe către mediul privat pentru validarea de produse și servicii în domeniile biotehnologii medicale și sănătate - INTELBIOMED"/>
        <s v="Ecosistem de cercetare, inovare și dezvoltare de produse și servicii TIC pentru o societate conectată la Internet of Things (NETIO)"/>
        <s v="Promovarea, Identificarea si Realizarea de Parteneriate pentru Transfer de Cunostinte in Domeniul Ecologiei Industriale"/>
        <s v="Tehnologii curate de procesare și/sau valorificare materiale cu potențial combustibil"/>
        <s v="Valorificarea expertizei in cercetarea agro-alimentara prin transfer de cunostinte catre mediul economic in vederea obtinerii de produse alimentare sigure si optimizate nutritional"/>
        <s v="Procese si sisteme operationale pentru tratarea si valorificarea materiala si energetica a deseurilor"/>
        <s v="TRANSFER RAPID DE CUNOȘTINȚE ȘI SPRIJIN TEHNICO-ȘTIINȚIFIC ÎN REALIZAREA DE PRODUSE ȘI TEHNOLOGII COMPETITIVE ÎN ÎNTREPRINDERI SPECIFICE DOMENIULUI BIOECONOMIE ȘI PRODUCERII DE BIORESURSE"/>
        <s v="Procedee secvențiale de închidere a  fluxurilor laterale din bioeconomie şi (bio)produse inovative rezultate din acestea - SECVENT"/>
        <s v="PARTENERIATE PENTRU TRANSFER DE CUNOȘTINȚE ÎN VEDEREA CREȘTERII COMPETITIVITĂȚII ÎNTREPRINDERILOR DIN DOMENIUL &quot;INDUSTRIA AUTO ȘI COMPONENTE&quot; ȘI CREȘTERII SIGURANȚEI CIRCULAȚIEI - KTAutoComp"/>
        <s v="Centru de dispecerizare și management pentru optimizarea  serviciilor integrate de îngrijiri la domiciliu - CDMS "/>
        <s v="Sistem modular integrat si tehnologie pentru ecranare electromagnetica a incintelor in gama 100kHz-18GHz  SITEM  "/>
        <s v="Dezvoltarea de soluţii  inovative pentru produse şi tehnologii noi, cerute de piaţă, prin valorificarea expertizei in domeniul materialelor avansate şi transferul de cunoştinţe către mediul privat"/>
        <s v="ECO-NANOTEHNOLOGII DE DEPOLUAREA APELOR ȘI VALORIFICAREA DEȘEURILOR"/>
        <s v="Tehnologii inovatoare pentru asigurarea calitatii materialelor in sanatate, energie si mediu  – Centrul pentru Soluții INOVAtoare de Fabricație a Biomaterialelor Inteligente si Suprafețelor BIOMEDicale (INOVABIOMED)"/>
        <s v="Construirea unei infrastructuri performante de cercetare-dezvoltare-inovare in domeniul sistemelor de intelligence pentru securitate"/>
        <s v="CENTRU DE CERCETARE SISTEME MECATRONICE INTELIGENTE DE SECURIZARE OBIECTIVE SI INTERVENTIE Acronim:CERMISO"/>
        <s v="Dispozitiv pentru accelerarea recuperarii kinetoterapeutice"/>
        <s v="Cercetarea, dezvoltarea si punerea in aplicare a unui serviciu semnificativ imbunatatit de testare a infertilitatii masculine - INFERTIMA"/>
        <s v="Platforma inteligenta de analiza a datelor de mari dimensiuni si de distribuție a mesajelor in puncte de interes"/>
        <s v="Procese inovative pentru aplicatii TIC in domeniul financiar - INOVATIC"/>
        <s v="Lansarea pe piață a unui sistem inovativ pentru testarea aplicațiilor destinate dispozitivelor dotate cu ecran tactil - MATT"/>
        <s v="Dezvoltarea si productia de sisteme integrate portabile pentru citirea contoarelor"/>
        <s v="”Vizioparalelograful si tehnica Extruziei computerizate de ghidaj -metode inovative de diagnoza si tratament ale edentatiei” "/>
        <s v="Obținerea de  produse alimentare sigure sub aspectul satisfacerii exigențelor metabolice și a potențialului bioeconomic "/>
        <s v="Linie pilot de 300mm pentru dispozitive Smart Power şi Power Discre5293000tes - R3- Power UP"/>
        <s v="RoRCraft CompAct"/>
        <s v="README – APLICAȚIE INTERACTIVĂ, INOVATIVĂ, DE EVALUARE A LIZIBILITĂȚII TEXTELOR ÎN LIMBA ROMÂNĂ ȘI DE ÎMBUNĂTĂȚIRE A STILULUI DE REDACTARE"/>
        <s v="MARKSENSE - PLATFORMĂ INFORMATICĂ DE ANALIZĂ ÎN TIMP REAL A FLUXURILOR DE PERSOANE BAZATĂ PE ALGORITMI DE INTELIGENȚĂ ARTIFICIALĂ ȘI PRELUCRARE INTELIGENTĂ DE INFORMAȚII PENTRU AFACERI ȘI MEDIUL GUVERNAMENTAL"/>
        <s v="S.I.R.O – SOLUTIE INOVATIVA DE RECRUTARE ONLINE"/>
        <s v="Dezvoltare aplicatiei software inovative “Treasure Open Source Software – TOSS”"/>
        <s v="OmniDJ - Platforma de streaming colaborativ cu servicii la cerere"/>
        <s v="CREAREA UNEI PLATFORME CLOUD PENTRU APLICATII SOFTWARE"/>
        <s v="DEZVOLTAREA UNEI PLATFORME PENTRU CREAREA VIZUALA DE SITE-URI BAZATE PE WORDPRESS"/>
        <s v="TempRent – platforma evolutivă de micro-tranzacționare"/>
        <s v="DEZVOLTARE PRIN INOVARE LA SENIOR SOFTWARE AGENCY SRL"/>
        <s v="Studio Scope: Dezvoltare produs inovativ de tip Configure Price and Quoting"/>
        <s v="SOLUȚIE PENTRU INTEGRAREA PE VERTICALĂ A SOLUȚIILOR TIC ÎN ECONOMIA ROMÂNEASCĂ PRIN DEZVOLTAREA PRODUSELOR INFORMATICE DYNAMIC DOX© CLOUD ȘI DYNAMIC DOX© MOBILE"/>
        <s v="SISTEM INFORMATIC INOVATIV DE TIP COMANDA SI CONTROL C2I (Command, Control &amp; Intelligence)"/>
        <s v="SISTEM INTEGRAT DE MANAGEMENT AL SECURITĂŢII INFORMAŢIEI ÎN CADRUL UNEI ORGANIZAŢII"/>
        <s v="SISTEM INFORMATIC INTEGRAT, INOVATIV SI SECURIZAT DE EXAMINARE AUXOLOGICA, URMARIRE A PACIENTULUI SI GENERARE A DIAGRAMELOR DE CRESTERE PENTRU POPULATIA DIN ROMANIA"/>
        <s v="LIVEHR – PLATFORMA DE GESTIONARE A RESURSELOR UMANE"/>
        <s v="„INTEGRAREA PE VERTICALA A IP3D PRIN DEZVOLTAREA UNEI SOLUTII INFORMATICE – CABINA VIRTUALA - PRIN ACTIVITATI DE CDI „"/>
        <s v="„CRESTEREA COMPETITIVITATII SC YALOS SOFTWARE LABS SRL PRIN DEZVOLTAREA UNEI SOLUTII INFORMATICE INOVATOARE”"/>
        <s v="Sistem Informatic Inovativ Factura Inteligenta"/>
        <s v="Sistem informatic integrat pentru colectarea si procesarea de date anonime in interiorul spatiilor comerciale"/>
        <s v="Inovare prin conectare"/>
        <s v="AdSelect – Platforma de Management pentru publicitate stradala"/>
        <s v="HR fara hartie"/>
        <s v="Dezvoltare aplicatie software si componente hardware pentru analizarea, controlul si partajarea fluxurilor de resurse"/>
        <s v="COOPID – SISTEM COOPERATIV DE MANAGEMENT AL IDENTITATII DIGITALE"/>
        <s v="DEZVOLTAREA UNUI SISTEM BUSINESS INTELLIGENCE PENTRU LANTURI FARMACEUTICE"/>
        <s v="DEZVOLTAREA APLICATIEI SMART HUT- SOLUTIE SOFTWARE-HARDWARE CARE INTEGREAZA ECHIPAMENTE PENTRU FACILITAREA MANAGEMENTULUI CLADIRILOR"/>
        <s v="MyTechJob – PLATFORMA INOVATIVA CU LOCURI DE MUNCA"/>
        <s v="SOLUTIE TIC INOVATIVA PENTRU CRESTEREA COMPETITIVITATII ECONOMICE A MARKETIZATOR FRIENDS SRL"/>
        <s v="CRESTEREA COMPETITIVITATII SC BLUE SKY SOFTWARE SRL PRIN DEZVOLTAREA UNEI APLICATII INFORMATICE INOVATIVE"/>
        <s v="QRAM – sistem de optimizare a capitalului uman"/>
        <s v="Dezvoltarea unei solutii inovative de business discovery pentru cresterea competitivitatii si profitabilitatii companiilor"/>
        <s v="SITAC – SISTEM INOVATIV DE TESTARE ADAPTIVĂ COMPUTERIZATĂ"/>
        <s v="SISTEM INOVATIV INTEGRAT TIC PENTRU CONTROLUL SI MONITORIZAREA IN TIMP REAL A CALITATII ENERGIEI ELECTRICE SI A PIERDERILOR PE LINIILE DE TRANSPORT SI DISTRIBUTIE DIN SISTEMUL ENERGETIC NATIONAL"/>
        <s v="Tehnologie inteligentă pentru sănătatea familiei"/>
        <s v="AV Sensors Manager"/>
        <s v="PLATFORMA INOVATIVA BAZATA PE TEHNOLOGII DE REALITATE VIRTUALA SI AUGMENTATĂ PENTRU TRATAREA FOBIILOR"/>
        <s v="CloudBox"/>
        <s v="SERVICII INOVATIVE PENTRU PUBLICAREA, EDITAREA, CONSULTAREA ŞI GESTIUNEA ONLINE A MANUALELOR ŞCOLARE"/>
        <s v="ANSAMBLU DE INDICI IMOBILIARI STRUCTURAŢI PENTRU PIAŢA ROMÂNEASCĂ ACRONIM: RMI"/>
        <s v="ZIDOX – PLATFORMĂ INOVATIVĂ DE GESTIONARE A RESURSELOR UMANE"/>
        <s v="CREŞTEREA COMPETITIVITĂŢII COMPANIILOR ROMÂNEŞTI PRIN DEZVOLTAREA DE CĂTRE OMEGA TRUST A UNEI NOI PLATFORME INOVATIVE DE AUTO-TESTARE SPECIALIZATĂ ÎN DOMENIUL SECURITĂŢII CIBERNETICE"/>
        <s v="TEHNOLOGIE DE SINTEZA PENTRU RASINI POLIESTERICE PRIN VALORIFICAREA DE DESEURI UTILIZAND UN REACTOR CU STRAT CERAMIC EXTERIOR INCALZIT NECONVENTIONAL-RASCERT"/>
        <s v="CERCETAREA ŞI DEZVOLTAREA UNEI INSTALAŢII MOBILE DE OBŢINERE A ENERGIEI REGENERABILE EOLIENE"/>
        <s v="NOI TEHNOLOGII ŞI PRODUSE PENTRU SĂNĂTATE"/>
        <s v="Tehnologie inovativă de stocare a energiei in sistem CAES  prin utilizarea de compresoare și expandere cu șurub "/>
        <s v="Metode inovative de valorificare a resurselor naturale si de imbunatatire a  eficientei nutritionale a fito-produselor-contributii la cresterea competitivitatii micilor intreprinderi"/>
        <s v="MOtor Rachetă cu Ajutaj Liber și Impuls Specific Superior pentru lansatorul orbital românesc NERVA (MORALISS-NERVA)"/>
        <s v="TRANSFER DE CUNOŞTINŢE CĂTRE MEDIUL PRIVAT ÎN DOMENIUL ENERGIE AVÂND LA BAZĂ EXPERIENŢA ŞTIINŢIFICĂ A ICPE- CA"/>
        <s v="Tehnologii eco-inovative de valorificare a deseurilor de biomasa"/>
        <s v="Echipament performant pentru acționarea vanelor din rețeaua de distribuție și transport a gazelor combustibile"/>
        <s v="DEZVOLTAREA CAPITALULUI INTELECTUAL PRIN TRANSFER DE CUNOȘTINȚE ÎN DOMENIUL MATERIALELOR AVANSATE  - IMPACT ASUPRA CREȘTERII PRODUCTIVITĂȚII MUNCII ȘI VOLUMULUI PRODUCȚIEI ÎN ÎNTREPRINDERI"/>
        <s v="Parteneriat pentru transferul de cunostibte si dezvoltarea riscurilor ocupationale care pot conduce la dezastre (PROC)"/>
        <s v="Elaborarea de tehnologii eficiente energetic în aplicaţiile de nişă ale fabricaţiei subansamblelor mecanohidraulice la cerere şi mentenanţei echipamentelor hidraulice mobile - MENTEH"/>
        <s v="Parteneriatele pentru competitivitate în vederea transferului de cunoştinţe prin dezvoltarea unor modele computaţionale inovative pentru creşterea economică şi sustenabilitatea sectorului de afaceri din România ASECOMP"/>
        <s v="Programmable Systems for Intelligence in Automobiles - Radar Interference Mitigation (Sisteme Programabile pentru Automobile Inteligente - Suprimarea Interferentelor Radar)"/>
        <s v="Prima Linie Pilot Europeana pentru Carbura de Siliciu (SiC) de 200 mm dedicatÄ electronicii dispozitivelor de putere - REACTION"/>
        <s v="Cercetarea sistemelor si arhitecturilor electronice pentru automatizarea integrala a condusului autovehiculelor rutiere"/>
        <s v="Dezvoltarea integrată 4.0 - iDev4.0"/>
        <s v="Sistem automat pentru analiza semantica si gradarea lemnului in imagini folosind metode eficiente de vedere computationala si retele neurale convolutionale adanci  - Neural Grader"/>
        <s v="SEER - Sistem Electronic de Evaluare si Raspuns a scenariilor de afaceri prin analiza predictiva a datelor cu ajutorul inteligentei artificiale"/>
        <s v="Proiect Suport SECREDAS"/>
        <s v="Metrologie avansata pentru industria digitalizata 4.0 de componente si sisteme electronice - MADEin4_x000a_"/>
        <s v="Dezvoltarea condusului autonom al vehiculelor terestre si aeriene in Europa utilizand tehnologia FDSOI cu nod electronic de 12nm- OCEAN12"/>
        <s v="Platforma inovatoare de gestionare prin inteligenta artificiala a proceselor  de lucru in fabrici si depozite"/>
        <s v="Linie pilot pentru circuite integrate semiconductoare cu noduri electronice de 3 nm- PIN3S"/>
        <s v="Trecerea la dezvoltarea bazata pe CDI a companiei OMEGA TRUST SRL prin realizarea unei aplicatii TIC inovative in scopul asigurarii protectiei impotriva amenintarilor cibernetice de la nivelul infrastructurilor industriale critice"/>
        <s v="Centru Suport pentru IEM proiecte de cercetare â€“ inovare competitive in Orizont 2020"/>
        <s v="Dezvoltarea infrastructurii de cercetare pentru caracterizarea etanşarilor cu labirint rotativ - INFRASEAL"/>
        <s v="Development of Research infrastructure for EMerging Advanced composite materials dedicated to innovative STator ogv technologies for aircrafts Engine noise Reduction - REMASTER"/>
        <s v="Dezvoltarea Centrului de Suport pentru initierea si implementarea Proiectelor de Cercetare-Dezvoltare Europene si Internaționale in cadrul INCD GeoEcoMar"/>
        <s v="Centrul Suport POLITEHNICA Orizont ctivități și cheltuieli   Export XLSX Componentă 12020 - UPB4H"/>
        <s v="Platforme robotice polimorfice autonome pentru sistemul de servicii din Smart City (ProSSSy)"/>
        <s v="IMOPEDIA – Sisteme inovative de Inteligență Artificială în domeniul portalurilor imobiliare"/>
        <s v="TELE-CONTACT"/>
        <s v="MEDYSPORTLINE - Sistem inovativ de inteligență artificială pentru prognoza, prevenția și tratarea herniilor de disc și a scoliozelor"/>
        <s v="Cercetarea-dezvoltarea unei aeronave de tip drona cu sistem de propulsie inovativ"/>
        <s v="Centrul de excelență pentru securitatea cibernetica și reziliența infrastructurilor critice (SafePIC)"/>
        <s v="Sisteme mecatronice digitale de generare a presiunii de 1000 bar, utilizând amplificatoare hidraulice de presiune (SMGP)"/>
        <s v="Sistem Inovativ de Protecție Anticorozivă Activă a Metalelor Alimentat de la Surse Regenerabile de Energie - SIPAMASRE"/>
        <s v="Sistem Inovativ Inteligent de Creștere a Eficienței Energetice în cadrul Instalațiilor de Foraj - SICEEIF"/>
        <s v="Cercetarea dezvoltarea si lansarea in productie a unui sistem de generare a undelor de soc pentru tunurile sonice antigrindina"/>
        <s v="Dezvoltarea generației următoare de sisteme optice de termoviziune, ca răspuns la tendințele de evoluție în domeniul sistemelor pentru supravegherea frontierelor - SOLWIR"/>
        <s v="Sistem de management inteligent pentru cresterea eficientei sistemelor de stocare a energiei pe baza de baterii Pb-acid si Li-Ion - STOCMAN"/>
        <s v="Cercetarea, dezvoltarea si lansarea in productie a Sistemului de Propulsie Integrat (SPI) pentru vehicule electrice"/>
        <s v="Sistem integrat inovativ pentru managementul riscurilor si al duratei de viata a echipamentelor din statiile electrice de inalta tensiune"/>
        <s v="PRODUSE ALIMENTARE SANOGENE  CU IMPACT BIOECONOMIC SUSTENABIL"/>
        <s v="Serviciu electronic pentru pastrarea si garantarea pe termen lung a semnaturilor electronice (LTPS)"/>
        <s v="COMPOZIȚII DIN POLIETILENĂ RETICULATĂ CU REZISTENȚĂ MECANICĂ ȘI FLEXIBILITATE RIDICATE PENTRU TUBURI FOLOSITE LA ÎNCĂLZIREA RADIANTĂ"/>
        <s v="Tehnologie pentru circuite integrate cu nod electronic de 2 nm - IT2"/>
        <s v="Dezvoltarea unui serviciu inovativ de diagnosticare si tratare a halenei - HAL-STOP"/>
        <s v="Realizarea unui lant European de productie pentru RFSOI permitand dezvoltarea de noi domenii ca RF de senzoristica, comunicare si 5G - BEYOND5"/>
        <s v="Code of Talent Inteligent - inovare in microlearning prin utilizarea inteligentei artificiale"/>
        <s v="Sistem inteligent de monitorizare si detectie a urgentelor cardiovasculare majore"/>
        <s v="Centru Suport pentru proiecte CDI internationale in domeniul Mecatronica si Cyber-MixMecatronica"/>
        <s v="Crearea Centrului Managerial &quot;IBA SUPORT&quot;"/>
        <s v="METODA TERAPEUTICA PERSONALIZATA IN MEDICINA REGENERATIVA"/>
        <s v="Dezvoltarea și consolidarea Nodului național METROFOOD-RI (acronim METROFOOD-RO)"/>
        <s v="Servicii tematice integrate în domeniul observării Pământului - o platformă națională pentru inovare"/>
        <s v="CERCETAREA SI DEZVOLTAREA UNUI SISTEM INOVATIV DE MONITORIZARE, IN TIMP REAL, A CONSUMURILOR ENERGETICE INDUSTRIALE PE PLATFORMA CLOUD PRIVATA"/>
        <s v="Realizarea infrastructurii de broadband in zonele albe NGA din judetul Buzau"/>
        <s v="Solutie de management al identitatii si autentificare avansata folosind tehnologii convergente si asigurand nivele superioare de securitate pentru accesul la aplicatii si platforme critice: Legitim-ID"/>
        <s v="PLATFORMĂ MOBILĂ DE OBSERVARE ȘI SUPRAVEGHERE PENTRU INTERVENȚII ÎN SITUAȚII DE URGENȚĂ SMARTISU  "/>
        <s v="Realizarea infrastructurii de broadband Ă®n zonele albe NGA din judeČ›ele Calarasi si Ialomita"/>
        <s v="CERCETAREA - DEZVOLTAREA UNEI TURBINE CU AX VERTICAL INOVATIVE"/>
        <s v="Laborator de cercetare privind terapia personalizată în oncologie"/>
        <s v="Cluster inovativ pentru tehnologii avansate pilot în energii alternative – CITAT-E"/>
        <s v="Agrotransilvania cluster - cluster inovativ specializat în domeniul bioeconomiei"/>
        <s v="Cluster Mobilier Transilvan – cluster inovativ de interes european"/>
        <s v="DEZVOLTAREA INOVATIVĂ A UNOR SISTEME ROBOTICE PENTRU REABILITARE ŞI ASISTARE ÎN ÎMBĂTRÂNIREA SĂNĂTOASĂ "/>
        <s v="Materiale active unicomponente pentru celule solare organice bazate pe compuşi pi-conjugati autoasamblaţi (SMOSCS)"/>
        <s v="Sisteme inteligente privind siguranța populației prin controlul şi reducerea expunerii la radon corelate cu optimizarea eficienţei energetice a locuinţelor din aglomerări urbane importante din România "/>
        <s v="IMAGING-BASED, NON-INVASIVE DIAGNOSIS OF PERSISTENT ATRIAL FIBRILLATION"/>
        <s v="Imobilizarea la scară nano a enzimelor și procese microfluidice utilizate în sisteme biocatalitice"/>
        <s v="Hiperuricemia induce INflamaţie: Ţintirea rolului central al acidului uric în bolile reumatologice şi cardiovasculare"/>
        <s v="Impactul clinic și economic al terapiilor personalizate țintite cu anti – microarnuri în reconvertirea rezistenței tumorilor maligne pulmonare "/>
        <s v="Dezvoltarea unei platforme de nanoscreening bazată pe SERS-TFF pentru detecția timpurie și evaluarea progresiei bolii în cazul cancerului de sân folosind probe de sânge "/>
        <s v="ABORDARI GENOMICE SI MICROFLUIDICE IN BLOCAREA INVAZIEI SI A METASTAZARII CANCERULUI DE SAN"/>
        <s v="Dezvoltarea și modelarea bioproceselor pentru obținerea de 1,3-propandiol (PD) și acid citric din glicerol brut, cu aplicații în industria alimentară"/>
        <s v="Metode de optimizare riemanniene pentru învățare profundă"/>
        <s v="Dezvoltare automată de software _x000a_prin abstractizare în modele computaționale profunde, distribuite_x000a__x000a_"/>
        <s v="Aplicație web și mobile  de   evaluare temporală,   inovativă a capitalului uman la nivel organizațional  dezvoltată pe baza modelelor  de  evaluare psihologică validate empiric"/>
        <s v="Realizarea transferului de cunoştinţe acumulate şi tehnologii dezvoltate de INCDO-INOE 2000, Filiala ICIA în domeniul Materiale pentru implementarea lor la întreprinderi din Romania "/>
        <s v="Transfer de cunoștințe în aplicații clinice ale biogenomicii în oncologie și domenii conexe"/>
        <s v="CREȘTEREA CAPACITĂȚII DE TRANSFER TEHNOLOGIC și DE CUNOȘTINȚE A INCDTIM CLUJ ÎN DOMENIUL BIOECONOMIEI"/>
        <s v="Parteneriate pentru transfer de cunoștințe şi tehnologie în vederea dezvoltării de circuite integrate specializate pentru creșterea eficienței energetice a noilor generații de vehicule "/>
        <s v="Tehnologie inovativa de realizare a pulberilor destinate producerii aliajelor cu memoria formei"/>
        <s v="ADSERVISTA – Serviciu de publicitate online de tip semantic bazat pe inteligenta artificiala "/>
        <s v="Dezvoltarea  unor noi formulari dermatocosmetice pe baza unor  ingrediente active inovatoare  pentru tratamentul cutanat anti-ageing"/>
        <s v="ECHIPAMENT DE LUCRAT SUBSTRATUL ARABIL ADAPTAT TEHNOLOGIEI CONSERVATIVE IN CONTEXTUL SCHIMBARILOR CLIMATICE"/>
        <s v="Diagnosticarea si monitorizarea evolutiei afectiunilor parodontale cu ajutorul ultrasonografiei parodontiului marginal"/>
        <s v="DEZVOLTARE TEHNOLOGICĂ ŞI INOVARE IN DOMENIUL ASISTENTEI SOCIALE LA DOMNICILIU PRIN APLICATIA DEZVOLTATA DE POLYSOFT SRL"/>
        <s v="PLATFORMA INOVATIVA DE TIP DATA CENTER MODULAR"/>
        <s v="ACTIVAREA ORAȘELOR INTELIGENTE CU ZONIZ SMARTCITY"/>
        <s v="MOQUPS - Aplicație online inovativă, bazată pe tehnologii cloud, pentru realizarea machetelor software, design grafic și prototipuri interactive într-un mediu colaborativ"/>
        <s v="INSTRUMENT INFORMATIC INOVATIV PENTRU INSTRUIREA SI TESTAREA CONTROLORILOR DE TRAFIC AERIAN"/>
        <s v="DEZVOLTAREA UNEI PLATFORME INTELIGENTE PENTRU MONITORIZARE RUTIERĂ – ”MR - IOT”"/>
        <s v="DEZVOLTAREA UNUI SISTEM DEDICAT DE LICITAȚIE ELECTRONICĂ ON – LINE PENTRU IMM– 24Auction"/>
        <s v="INOTIC - PROGRAMMATIC CONSULTING ONLINE PLATFORM"/>
        <s v="„PLATFORMĂ INOVATIVĂ INTELLIGENT ENVIRONMENT CU ASISTENT VIRTUAL DE INTELIGENȚĂ ARTIFICIALĂ”"/>
        <s v="InvestoApp – platformă online bazată pe inteligență artificială pentru managementul și realizarea investițiilor"/>
        <s v="PLATFORMĂ INTELIGENTĂ PENTRU EFICIENTIZAREA ACTIVITĂȚII COMPANIILOR DIN SECTORUL IMOBILIAR"/>
        <s v="DEZVOLTAREA UNEI APLICATII INFORMATICE DE CALCUL A SUMELOR PARTIALE IN EVIDENTA TEMPORARA A STOCURILOR DIN INTERIORUL SPATIILOR LOGISTICE"/>
        <s v="ASISTENT PENTRU NUTRIȚIE ȘI ANTRENAMENT BAZAT PE I.A."/>
        <s v="Dezvoltarea de produse TIC integrabile pe verticala in economia reala"/>
        <s v="DEZVOLTAREA UNEI PLATFORME INOVATIVE DE MARKETING INTERACTIV PENTRU SUSŢINEREA CREŞTERII ANTREPRENORIALE ŞI COMPETITIVITĂŢII ORGANIZAŢIILOR"/>
        <s v="Dezvoltarea unui framework flexibil și scalabil pentru video colaborare cu aplicații în domenii precum telecomunicații, educație și formare profesională, sănătate și mediul de afaceri"/>
        <s v="DEZVOLTAREA PRODUSULUI TIC UNICORNSPACE, INSTRUMENT DE PROTOTIPARE, DESIGN VIZUAL SI GENERATOR DE COD CU APLICABILITATE IN SECTOARELE INDUSTRII CREATIVE, SANATATE SI TIC PENTRU INTEGRAREA PE VERTICALA A SOLUTIILOR TIC"/>
        <s v="Tehnologii avansate pentru vehicule electrice urbane inteligente"/>
        <s v="Micro-invertoare cu densitate mare de putere și eficiență ridicată pentru surse regenerabile de energie"/>
        <s v="Platforma colaborativă online pentru clustere si membrii acestora"/>
        <s v="Optimizarea nutriţională a produselor alimentare pe bază de stuguri şi fructe de pădure, prin îmbogăţire cu resveratrol, în scopul intensificării aportului de antioxidanţi în alimentaţie "/>
        <s v="Obţinerea unui produs alimentar de tip supliment, pe substrat natural de Apium graveolens L optimizat nutriţional prin îmbogăţire cu seleniu şi vitamine, în scopul îmbunătăţirii calităţii vieţii."/>
        <s v="Centru de Cercetare şi Dezvoltare privind diagnosticul şi tratamentul accidentelor vasculare cerebrale"/>
        <s v="Construirea  unui centru de cercetare pentru eco-nano-tehnologii şi materiale avansate în domeniul sculelor aşchietoare în vederea creşterii performanţei în cercetare şi a cooperării internaţionale"/>
        <s v="Construire infrastructura de comunicatii in banda larga cu retele de tip NGN in judetul Cluj"/>
        <s v="Registrul Regional al Patologiei Cerebro-Spinale, REGIOPaCS"/>
        <s v="Centrul Suport Orizont 2020-UBB (CeSO2020-UBB)"/>
        <s v="Cloud Cercetare UTCN-CLOUDUT"/>
        <s v="Dezvoltarea infrastructurii cloud a Universității Babeș-Bolyai Cluj-Napoca pentru realizarea unui sistem integrat de management academic și suport decizional bazat pe BigSmart Data - SmartCloudDSS"/>
        <s v="CeS-UTCN – Excelenta Stiintifica si Specializare Inteligenta prin crearea unui Centru Suport dedicat facilitarii accesului entitatilor publice si private la proiecte/competitii CDI"/>
        <s v="Creșterea capacității de cercetare a UMF Iuliu Hațieganu Cluj Napoca, prin dezvoltarea unei infrastructuri de tip CLOUD conectata la resursele globale de informare"/>
        <s v="Realizarea unui algoritm bazat pe inteligenta artificiala in cadrul societatii POWERSOFT BUSINESS SOLUTIONS SRL"/>
        <s v="Dezvoltarea unei aplicații TIC inovative, ca metodă de terapie pentru copii cu probleme de dezvoltare"/>
        <s v="Programe de formare și psihoeducaționale bazate pe modele de prevenție și intervenție inovative în sănătatea emoțională"/>
        <s v="Sisteme de recomandare pentru date de dimensiuni mari"/>
        <s v="Servicii chirurgicale inovative ghidate imagistic prin metode de vizualizare tisulară intraoperatorie"/>
        <s v="Ciclu de fabricaţie redus a pieselor greu solicitate prin aplicarea unui procedeu inovativ care combina metalizarea cu durificarea prin ecruisare"/>
        <s v="IBL - dezvoltarea unei soluții inovative și accesibile de automatizare"/>
        <s v="INTELMARK 2.0"/>
        <s v="DEZVOLTAREA UNUI SERVICIU INOVATIV DE DETERMINARE A BOLII PARODONTALE PRIN EXAMINARI IMAGISTICE"/>
        <s v="Depistarea precoce a melanomului, carcinomului bazocelular si limfomului cutanat-stabilirea marginii de excizie complete a carcinomului bazocelular prin fluorescenta si chirurgie micrografica"/>
        <s v="Dezvoltarea infrastructurii ACTRIS-UBB cu scopul de a contribui la cercetarea pan-europeana privind compozitia atmosferei si schimbarile climatice (ACTRIS-UBB)"/>
        <s v="PROIECTARE ȘI DEZVOLTARE A UNUI PRODUS SOFTWARE DE MONITORIZARE - Machine Vision"/>
        <s v="Platformă inovativă pentru măsurarea audienței TV, identificarea automată a telespectatorilor și corelarea cu date analitice din platforme de socializare online"/>
        <s v="DEZVOLTAREA UNUI SISTEM INFORMATIC DE GENERARE AUTOMATĂ A CODULUI SURSĂ PENTRU APLICATIILE SOFTWARE PROTOTIP ȘI A ECOSISTEMULUI AFERENT CICLULUI DE DEZVOLTARE UTILIZ ND COMPONENTE DE INTELIGENTĂ ARTIFICIALĂ – DOOD ROBOT"/>
        <s v="Platforma bioinformatica pentru diagnosticul precoce al cancerului colorectal și bronhopulmonar"/>
        <s v="Dezvoltare platforma de administrare ierarhica - CrossA"/>
        <s v="Cercetări asupra dezvoltării de materiale avansate şi optimizare multiscalară prin integrarea materialelor nano-structurate în sisteme energetice avansate"/>
        <s v="MARGO - UN START PENTRU IMM-URI COMPETITIVE"/>
        <s v="Un sistem informatic inovativ - o colectie de servicii integrate"/>
        <s v="PLATFORMA CLOUD SAAS INOVATIVA DE ARHIVARE ELECTRONICA EDI SI NON EDI INTEGRATA CU SISTEM DE MANAGEMENT A DOCUMENTELOR"/>
        <s v="Dezvoltarea infrastructurii de comunicatii in banda larga de mare viteza in judetul Constanta"/>
        <s v="CLOUD si infrastructuri masive de date la Universitatea Maritimă din Constanța"/>
        <s v="Dezvoltarea infrastructurii de calcul numeric a Universitatii Ovidius din Constanta, pentru modelare numerică, simulare și procesare de structuri masive de date prin realizarea unui Centru de Date de tip Cloud"/>
        <s v="Sistem informatic integrat de identitate, gestiune si intermediere de plati pentru activitati-servicii si control acces"/>
        <s v="Proiect  de cercetare-dezvoltare-inovare cu măsuri suport pentru consolidarea participării la EIT Raw Materials- EITRM-OUC"/>
        <s v="Crearea de instrumente software pentru proiectare nanomateriale noi, avansate, compuși activi farmaceutic și pentru evaluarea farmacologică și toxicologică a acestora"/>
        <s v="Echipament pentru reducerea consumului de energie electrică și sursă neintreruptibilă de energie"/>
        <s v="Sisteme de Simulare a Realității Virtuale si Testare componente fizice în Mediu Simulat Virtual – instrument de înaltă tehnologie utilizat în dezvoltarea noilor modele de vehicule  "/>
        <s v="CONSTRUCTII METALICE ECOLOGICE SI SUSTENABILE PRIN TEHNOLOGII EFICIENTE DE FABRICARE TOP  MetEco AMBIENT "/>
        <s v="SISTEM RAPID DE MONITORIZARE SI CARTARE INTERACTIVA"/>
        <s v="CaseBond"/>
        <s v="SISTEM DE MONITORIZARE ȘI INSPECȚIE AVANSATĂ AERIANĂ ȘI TERESTRĂ A INFRASTRUCTURILOR CRITICE -SMIATIC"/>
        <s v="Imbunatatirea infrastructurii in banda larga si a accesului la internet in judetele Prahova si Dambovita "/>
        <s v="Aplicatie pentru comanda si controlul unei retele de drone utilizata in misiuni de cautare si salvare in situatii de urgenta (SkyNet)"/>
        <s v="Cercetare si dezvoltare, calificare, certificare, testare si pregatire de lansare comerciala proiect ,,Platforma de servicii pentru Conectivitate Inteligenta 5G/IoT - E-SIM, OTA - HTTP, DM - IoT"/>
        <s v="Solutie Inovativa  Colaborativa pentru post productia audio-video utilizand mecanisme de Inteligenta Artificiala"/>
        <s v="Platforma de automatizare infrastructura IT, augmentata cu tehnologii de vanzare produse digitale"/>
        <s v="IoT MEDICAL ASSET MANAGEMENT SOFTWARE"/>
        <s v="E-CIRCLE - Platforma Inovativa pentru Economia Circulara"/>
        <s v="Genomică FUncțională în infecţii SEvere/ FUSE "/>
        <s v="Consolidarea capacitatii de cercetare-dezvoltare in imagistica si tehnologie avansata pentru proceduri medicale minim invazive"/>
        <s v="Metoda inovativa de prevenţie, diagnostic precoce, monitorizare si tratament pentru boala renala cronica diabetica, cauza majora de morbiditate si mortalitate"/>
        <s v="Stabilirea unui protocol imagistic inovator de optimizare a diagnosticului precoce al anomaliilor fetale majore"/>
        <s v="SISTEM DE TRACŢIUNE INTELIGENT, EFICIENT ENERGETIC PENTRU NOI GENERAŢII DE MAŞINI FEROVIARE UŞOARE"/>
        <s v="CERCETĂRI ŞI TRANSFER DE CUNOŞTINTE ÎN DOMENIUL TEHNOLOGIILOR ŞI INSTRUMENTELOR SOFTWARE PENTRU INFORMATIZAREA PROCESELOR INDUSTRIALE"/>
        <s v="Parteneriate pentru transfer de cunoștinţe, cercetare tehnologică și aplicată pentru soluţii inovative de sisteme inteligente destinate creşterii eficienței energetice"/>
        <s v="Abordare  diagnostica si terapeutica bidirectionala a pacientului cu diabet zaharat si boala parodontala "/>
        <s v="Algoritm standardizat, inovativ pentru depistarea precoce a formatiunilor tumorale ovariene cu potential malign    "/>
        <s v="Algoritm de diagnostic si management al ischemiei cardiace "/>
        <s v="DEZVOLTAREA UNOR GAME DE PRODUSE/SERVICII TIC CU APLICABILITATE IN RESTUL ECONOMIEI ROMANESTI PENTRU INTEGRAREA PE VERTICALA A SOLUTIILOR TIC"/>
        <s v="CRESTEREA COMPETITIVITATII SC INTELIVE METRICS SRL PRIN DEZVOLTAREA UNEI SOLUTII INFORMATICE INOVATOARE"/>
        <s v="CRESTEREA CONTRIBUTIEI SECTORULUI TIC PENTRU COMPETITIVITATEA ECONOMICĂ PRIN DEZVOLTAREA UNEI PLATFORME ELECTRONICE INOVATIVE E-RETAIL"/>
        <s v="SOLUŢII INTELIGENTE DE CREŞTEREA SECURITĂŢII ŞI COMPETITIVITĂŢII PRIN MONITORIZARE, DIAGNOZĂ, REDUCEREA EFECTELOR ENERGETICE NEDORITE ŞI CREŞTEREA EFICIENŢEI ENERGETICE LA GENERARE ŞI LA CONSUMATORI INDUSTRIALI"/>
        <s v="Realizarea infrastructurii de broadband în zonele albe NGA din judeţul Bihor"/>
        <s v="AIDAA (Artificial Intelligence Data Automation Assistant) - platforma software inovativa pentru procesarea automata a informatiilor pentru afaceri"/>
        <s v="HUB-UCv - Centru Suport pentru Proiecte CD InternaĹŁionale pentru regiunea Oltenia"/>
        <s v="Cresterea capacitatii de cercetare a Universitatii din Craiova prin investitii in infrastructuri de tip Cloud si Big Data."/>
        <s v="Inovarea locomotivei electrice LEMA in scopul cresterii eficientei energetice"/>
        <s v="SISTEM  INOVATIV EXPERT COMPUTERIZAT  BAZAT PE RETELE NEURONALE PENTRU CLASIFICAREA SI PROGNOSTICUL FORMATIUNILOR TUMORALE HEPATICE"/>
        <s v="Terapie personalizata in functie de profilul imunohistochimic al fragmentelor tumorale in carcinoamele gastric/ GASTROTRET"/>
        <s v="SOFTWARE INOVATIV PENTRU SIMULAREA VIBRATIILOR  IN PREZENTA INCERTITUDINILOR PARAMETRICE"/>
        <s v="Serviciu inovativ de screening si diagnostic precoce in tumorile maligne oculare si perioculare/SSDTOP"/>
        <s v="Platformă de Dezvoltare Tehnologică pentru Tehnologii &quot;Green&quot; în Aviație și Fabricație Ecologică cu Valoare Adăugată Superioară; TGA- Technologies for Green Aviation"/>
        <s v="Dezvoltarea unui sistem de telecitire a contoarelor de utilitati (electricitate, gaz, apa) – TEL-EGA"/>
        <s v="INFIINTAREA UNUI CENTRU DE CERCETARE PENTRU MATERIALE AVANSATE SI MEMBRANE POLIMERICE NANOSTRUCTURALE"/>
        <s v="Transfer de cunoștințe privind creșterea eficienței energetice și sisteme inteligente de putere"/>
        <s v="ESV – APLICATIE DE COMUNICATII MOBILE SECURIZATE"/>
        <s v="TEMPO – solutie pentru cresterea relevantei in relatia cu clientul si oferirea de beneficii de fidelitate pentru stimularea vanzarilor"/>
        <s v="DEZVOLTAREA APLICATIILOR TIC INOVATIVE MULTIMODALE ADAPTATE LA NEVOILE CLIENTULUI"/>
        <s v="SISTEM DE SUPORT DECIZIONAL PENTRU VITICULTURA DE PRECIZIE"/>
        <s v="APLICAȚIE INFORMATICA INOVATIVA BAZATA PE MODELE MATEMATICE PENTRU OPTIMIZAREA BUGETELOR DE MARKETING"/>
        <s v="AKADEMIA.RO – SPECIALIZARE INTELIGENTA, TESTARE SI RECRUTARE IN DOMENIUL TEHNOLOGIEI INFORMATIEI"/>
        <s v="CONTROL PANEL – SISTEM DE ADMINISTRARE SERVERE SI DOMENII WEB"/>
        <s v="SISTEM INTEGRAT TIC, ACCESIBIL, PENTRU CONTROLUL MICROCLIMATULUI, OPTIMIZAREA INTELIGENTĂ A PRODUCȚIEI ȘI A CONSUMULUI DE APĂ ȘI SUBSTANȚE NUTRITIVE, ÎN VEDEREA CREȘTERII COMPETITIVITĂȚII ECONOMICE A PRODUCĂTORILOR AGRICOLI- SOLATIC"/>
        <s v="EDUVR APPS – APLICATIE PENTRU GENERAREA CURSURILOR MULTIMEDIA INTERACTIVE FOLOSIND REALITATE VIRTUALA SI AUGMENTATA"/>
        <s v="Investitii in infrastructura broadband in judetul Galati"/>
        <s v="LinDA – Sistem de monitorizare, diagnoza si integrare inteligenta a proceselor tehnologice in cloud"/>
        <s v="Inovatie printr-o solutie personalizată de e-learning  în cadrul clusterului ITC „Dunarea de Jos&quot;"/>
        <s v="Sistem integrat pentru cercetarea si monitorizarea complexa a mediului in aria fluviului Dunarea, REXDAN"/>
        <s v="Platforma de inovare deschisa pentru gestionarea creativitatii colaborative in Marketingul Digital  - AiMedia"/>
        <s v="TEHNOLOGIE INOVATOARE DE VALORIFICARE A DESEURILOR NEPERICULOASE DE TIP NAMOL INDUSTRIAL PENTRU REALIZAREA  MATERIALELOR DE CONSTRUCTIE CARAMIZI SI TENCUIELI "/>
        <s v="Prototip pentru validare nanotehnologie inovatoare şi linie de producţie"/>
        <s v="METODA INOVATIVA PENTRU FUNCTIONALIZAREA SUPRAFETELOR IMPLANTURILOR DENTARE CU SCOPUL IMBUNATATIRII OSTEOINTEGRARII/MIFID"/>
        <s v="DEZVOLTARE PLATFORMĂ COLABORATIVĂ ÎN DOMENIUL CERCETĂRII"/>
        <s v="Sistem Mobil de Informare si Dirijare Optica a Traficului"/>
        <s v="Crearea unui Centru de Cercetare Dezvoltare în Recuperarea Medicală şi Bioreconstrucţie RECUMED"/>
        <s v="Investitii in infrastructura broadband in judetele Giurgiu si Teleorman"/>
        <s v="Sistem IT inovativ bazat pe inteligenta artificiala si realitate augmentata pentru evidenta si mentenanta structurilor complexe de resurse si mijloace fixe ale companiilor si institutiilor - WINNER"/>
        <s v="Platforma inovatoare de gestionare prin inteligenta artificiala a proceselor  de lucru in fabrici si depozite - PleIT - Perpetual Low Energy IoT"/>
        <s v="Dezvoltarea platformei informatice MicroMed in vederea cresterii competitivitatii S.C. Medicamed Market SRL"/>
        <s v="Platforma avansata de tip cloud pentru stocare, arhivare si interogare fisiere de imagistica medicala utilizand standardul DICOM"/>
        <s v="Sanimed - unitate medicala virtuala"/>
        <s v="Dezvoltarea unui serviciu inovativ in cadrul SC Holland Farming Agro SRL"/>
        <s v="Conectarea sectorului cercetare-dezvoltare-inovare cu mediul de afaceri prin animarea și promovarea CLUSTERULUI INOVATIV - MANAGEMENTUL ENERGIEI SI DEZVOLTARII DURABILE"/>
        <s v="UTILIZAREA DEŞEURILOR DIN INDUSTRIILE EXTRACTIVĂ, ENERGETICĂ ŞI METALURGICĂ DREPT SURSE ALTERNATIVE DE MATERII PRIME LA FABRICAREA PRODUSELOR REFRACTARE TERMOIZOLATOARE ŞI A MATERIALELOR DE CONSTRUCŢII"/>
        <s v="Dezvoltarea unei soluții inovative de management SaaS pentru domeniile HoReCa și Retail"/>
        <s v="HOLOTRAIN - Platforma inovatoare de training in realitatea augmentata asistat de holograme fotorealistice interactive"/>
        <s v="DEZVOLTAREA PLATFORMEI ELECTRONICE – PIATA GELIOR"/>
        <s v="DEZVOLTAREA ȘI PUNEREA PE PIAȚĂ A APLICAȚIEI KPEYE"/>
        <s v="Dezvoltarea infrastructurii de comunicatii in banda larga de mare viteza in judetul Harghita"/>
        <s v="Dezvoltarea si proiectarea unui produs software integral de administrare si monitorizare intreprinderi de catre societatea Web-Guru SRL"/>
        <s v="Dezvoltarea infrastructurii de comunicatii in banda larga de mare viteza in judetul Hunedoara"/>
        <s v="TEHNOLOGII DE SINTEZA A UNOR COPOLIMERI ACRILICI FUNCTIONALI UTILIZAND INSTALATII DE SINTEZA NECONVENTIONALE CU EFICIENTA RIDICATA -COACNEC"/>
        <s v="Tehnologie de prelucrare inovativa a deseurilor de metale neferoase si a deee-urilor, utilizand  energia microundelor_x000a_"/>
        <s v="SysCAD Application"/>
        <s v="Polimeri coordinativi porosi noi cu liganzi organici de dimensiuni variabile pentru stocarea gazelor. POCPOLIG"/>
        <s v="DIVERSIFICAREA ACTIVITATII DE CD PRIN ELABORAREA DE PLATFORME NANO-SENZORIALE PENTRU DETECŢIA ELECTROCHIMICA ŞI CUANTIFICAREA UNOR BIO- SI IMUNO-MARKERI CU APLICATII MEDICALE, DE MEDIU SI SECURITATE"/>
        <s v="CERCETARE-DEZVOLTARE DE MATERIALE COMPOZITE INOVATIVE NANOSTRUCTURATE, ACTIVABILE IN CAMP DE RADIOFRECVENTA SI DE MICROUNDE, PENTRU TEHNOLOGII REVERSIBILE DE ASAMBLARE CU APLICATII INTERSECTORIALE"/>
        <s v="BRAIN-IN - Sisteme de automatizare inteligente pentru managementul cladirilor, productiei si automatizari industriale"/>
        <s v="DEZVOLTARE EXPERIMENTALĂ ÎN PARTENERIAT PUBLIC PRIVAT PENTRU CREAREA DE PLATFORME CLOUD AUTOHTONE CU CARACTERISTICI AVANSATE DE PROTECȚIE A DATELOR"/>
        <s v="Parteneriate pentru transfer de cunoştinţe în domeniul materialelor polimere_x000a_ folosite în ingineria biomedicală "/>
        <s v="PRODUSE ȘI TEHNOLOGII ECOINOVATOARE PENTRU EFICIENȚĂ ENERGETICĂ ÎN CONSTRUCȚII"/>
        <s v="Institutul de Chimie Macromoleculara “Petru Poni” - Pol interdisciplinar de specializare inteligenta prin cercetare-inovare si transfer tehnologic in (bio/nano)materiale polimere si (eco)tehnologii"/>
        <s v="CENTRU REGIONAL DE CERCETĂRI AVANSATE PENTRU BOLI EMERGENTE, ZOONOZE ȘI SIGURANȚĂ ALIMENTARĂ-ROVETEMERG"/>
        <s v="Dezvoltarea și producerea generatorului cu rotor exterior și flux radial antrenat de o turbină eoliană cu ax vertical"/>
        <s v="Consolidarea capacitatii SC PROSUPPORT CONSULTING SRL de exploatare , introducere in productie si comercializare a unui produs inovativ rezultat al activitatii de cercetare-dezvoltare"/>
        <s v="”LOGIOS - CERCETAREA SI DEZVOLTAREA UNUI SISTEM INOVATIV DE E-LEARNING DEDICAT MEDIILOR DE INVATAMÂNT UNIVERSITAR SI PREUNIVERSITAR”"/>
        <s v="QODEMO – TEHNOLOGIE SPECIALIZATA PENTRU MAKER MOVEMENT"/>
        <s v="ECOSISTEM MULTIFUNCTIONAL PENTRU INTEGRAREA SERVICIILOR MEDICALE DE TIP “SELF-MANAGEMENT DISEASE” (EMIM)"/>
        <s v="“DEZVOLTAREA UNEI SOLUȚII TIC INOVATIVE CERTIFICATE PENTRU PROTEJAREA CONFIDENȚIALITĂȚII DATELOR DE PE DISPOZITIVELE MOBILE PRIN ȘTERGERE DEFINITIVĂ”"/>
        <s v="SOLUTIE MOBILA DE COLECTARE SI INTRETINERE DATE PENTRU SISTEMELE DE TIP ASSET MANAGEMENT"/>
        <s v="Cercetare,dezvoltare si implementare a unei noi generatii de algoritmi de optimizare si reducere a consumului de materiale bazati pe calcul paralel intensiv pe tehnologie CUDA"/>
        <s v="CUTIE NEAGRA ȘI PLATFORMA TIP CRM PENTRU EVALUAREA SI DIMINUAREA RISCURILOR IN TRAFICUL RUTIER"/>
        <s v="Nou produs inovativ software – Visio 3D MAG, platforma hardware si servicii pentru proiectarea interactiva de case din lemn, mobilier si amenajari interioare"/>
        <s v="Contact - Accesibilitate la purtator"/>
        <s v="APPSFLOW – DEZVOLTAREA SAAS A SISTEMULUI DE APLICATII CONFIGURABILE DE PROCESE DE BUSINESS CE ACCELEREAZA INITIATIVELE DE LUCRU INTELIGENT IN ORGANIZATII"/>
        <s v="Constituirea şi implementarea de parteneriate pentru transfer de cunoştunţe între Institutul de Cercetări pentru Agricultură şi Mediu Iaşi şi mediul economic"/>
        <s v="Înfiinţare departament cercetare metode inovative de tratare ale afecţiunlor aparatului neuro-locomotor"/>
        <s v="Infiinţare departament de cercetare programe software inovative pentru combaterea traficului ilegal de bunuri"/>
        <s v="Realizarea infrastructurii de broadband in zonele albe NGA din judetul Iasi"/>
        <s v="Cresterea contributiei sectorului TIC pentru competitivitatea economica prin dezvoltarea de produse TIC inovative cu aplicabilitate in restul economiei romanesti "/>
        <s v="Sistem integrat pentru extragerea, prelucrarea si clasificarea informatiilor publice in timp real, folosind metode avansate de analiza semantica bazata pe machine learning -  MEDIAWIRE"/>
        <s v="PIST - Platforma inovativa pentru tranzactii financiare rapide si securizate"/>
        <s v="Research As A Service – Iași (RaaS-IS)"/>
        <s v="BioNanoTech-Suport, Centru suport pentru proiecte Orizont 2020"/>
        <s v="ACCESS2020 - Centru Suport pentru elaborarea și implementarea proiectelor de cercetare-dezvoltare cu finanțare internaționala în domeniul tehnologiilor noi și emergente"/>
        <s v="SmartBUSINESS PLATFORMĂ INOVATIVĂ de automatizare pe bază de informații comportamentale a proceselor de business"/>
        <s v="Dezvoltare marketplace veterinar inovativ"/>
        <s v="Extracte  din microalge pentru industria alimentara – EMA"/>
        <s v="ROADN - PLATFORMA WEB PENTRU REALIZAREA PROFILELOR GENETICE"/>
        <s v="Vopsele si grunduri nano-structurate cu proprietati de ecranare electromagnetica,  cu impact in domeniul componentelor pentru autoturisme"/>
        <s v="SISTEM PEDOMETRIC DE MONITORIZARE A MERSULUI SI ANALIZA POSTURALA"/>
        <s v="SISTEME SOFTWARE CU ARHITECTURI VERSATILE DE MANAGEMENT AL ENERGIEI SI DE OPTIMIZARE A INDICATORILOR DE PERFORMANȚĂ ENERGETICA  A CLĂDIRILOR INTELIGENTE, DEZVOLTATE ÎN CADRUL CLUSTERULUI EURONEST ITC HUB"/>
        <s v="Sistem integrat iSense de monitorizare prin telemedicina a pacientilor, dezvoltat in cluster IT Iconic"/>
        <s v="Sisteme software cu arhitecturi versatile de management al energiei si de optimizare a indicatorilor de performanță energetica a clădirilor inteligente"/>
        <s v="Centru de cercetare cu tehnici integrate pentru investigarea aerosolilor atmosferici în România (RECENT AIR)"/>
        <s v="NOI SERVICII INOVATIVE PENTRU CHIRURGIA DIFORMITATILOR FACIALE"/>
        <s v="Infra SupraChem Lab Centru de cercetari avansate in domeniul chimiei supramoleculare"/>
        <s v="Extreme Light Infrastructure – Nuclear Physics (ELI-NP)"/>
        <s v="Biosenzori electrochimici nanostructurați pentru diagnoză medicală și screening de compuși cu proprietăți farmaceutice: dezvoltare, caracterizarea suprafețelor și aplicații"/>
        <s v="MATERIALE AVANSATE SPECIALE PE BAZA DE BOR SI DE PAMANTURI RARE"/>
        <s v="PLATFOMA DE MIGRARE AUTOMATIZATA IN CLOUD A APLICATIILOR SI SISTEMELOR INFORMATICE CLASICE Cloudifier.NET"/>
        <s v="GoDrive CarBox - CUTIE NEAGRA IN CLOUD PENTRU AUTOMOBILE"/>
        <s v="PROMOVAREA TEHNOLOGIILOR NECONVENTIONALE ECO-EFICIENTE DE RECUPERARE A METALELOR UTILE DIN DESEURI INDUSTRIALE PRIN CREAREA DE PARTENERIATE PENTRU TRANSFER DE CUNOSTINTE CU AGENTI ECONOMICI"/>
        <s v="Parteneriat in exploatarea Tehnologiilor Generice Esentiale (TGE), utilizand o PLATforma de interactiune cu intreprinderile competitive (TGE-PLAT)"/>
        <s v="NOI TEHNOLOGII AVANSATE DE ACOPERIRE A SUPRAFETELOR FOLOSIND FASCICUL LASER DE MARE PUTERE IN VEDEREA CRESTERII FIABILITATII SI A PERFORMANTELOR MATERIALELOR"/>
        <s v="Cresterea competitivitatii prin inovare si imbunatatirea proceselor de fabricatie cu iradieri gamma tehnologice"/>
        <s v="Dezvoltarea unor soluții de furajare inovative pentru galinacee, în vederea obținerii de alimente accesibile, cu calități nutriționale imbunătățite"/>
        <s v="CENTRUL DE INOVARE INTERDISCIPLINAR DE FOTONICA SI PLASMA PENTRU ECO-NANO TEHNOLOGII SI MATERIALE AVANSATE"/>
        <s v="Constituirea primului laborator de criminalistică nucleară in Romania"/>
        <s v="Dezvoltarea unui sistem automat inovativ de electroforeza in gel , cu aplicatii in diagnosticul clinic de laborator "/>
        <s v="Dezvoltarea unei platforme hardware și software pentru prevenția și detecția atacurilor cibernetice_x000a__x000a__x000a_"/>
        <s v="SC TERMOSOLAR AKTIV SRL - Realizarea de sisteme solare inovatoare cu o durata redusa de amortizare pentru utilizator"/>
        <s v="DEZVOLTAREA SI REALIZAREA IN SISTEM CAD/CAM A INCALTAMINTEI INDIVIDUALIZATE SI TERAPEUTICE"/>
        <s v="APLICATIE INOVATIVA DE ADMINISTRARE A INFRASTRUCTURII IT VIRTUALIZATE"/>
        <s v="CRESTEREA COMPETITIVITATII SC ARCADIA PROMO SRL PRIN DEZVOLTAREA UNEI SOLUTII INFORMATICE INOVATOARE – OGLINDA INTELIGENTA"/>
        <s v="Proiectarea unui sistem prototip de monitorizare și prognoză bazat pe tehnici moderne ale teledetecției (Earth-Observation) pentru pădurile din România"/>
        <s v="Materiale multifunctionale inteligente pentru aplicatii de inalta tehnologie"/>
        <s v="Analize fizico-chimice, materiale nanostructurate și dispozitive pentru aplicații în domeniul farmaceutic și medical din România "/>
        <s v="CENTRUL DE CERCETARE A MEDIULUI ȘI OBSERVAREA TERREI "/>
        <s v="Cercetarea, dezvoltarea si productia unui dispozitiv integrat pentru video asamblari-ImSTAR"/>
        <s v="TEHNOLOGIE SI INSTRUMENT PENTRU DIAGNOSTIC PRECOCE, MONITORIZARE SI ANALIZA BAROPODOGRAFICA IN ORTOSTATISM PLANTIGRAD"/>
        <s v="CEntru Suport pentru cooperare europeana in MIcro- si Nanotehnologii  (CESMIN)"/>
        <s v="Centru Cloud si Big Data pentru participarea la Cloud-ul European pentru Stiinta Deschisa (CeCBiD-EOSC)"/>
        <s v="Centrul Suport Orizont 2020 pentru managementul proiectelor europene si promovare europeana PREPARE"/>
        <s v="SVIEE"/>
        <s v="Algoritm inovativ eficient pentru dezvoltarea unor substante farmaceutice noi si investigarea de noi valente terapeutice ale medicamentelor prin implementarea la nivelul strategiei UE"/>
        <s v="Compozit multifunctional pe baza de matrice silica-organica transpozabila pentru inovatii de produse si formulari particularizate in industria alimentara si farmaceutica"/>
        <s v="FABRICAREA DE MATERIALE AVANSATE DESTINATE TRATĂRII APELOR INDUSTRIALE UZATE: PROTOTIP ŞI INTRODUCERE ÎN CICLUL PRODUCTIV"/>
        <s v="REALIZAREA UNEI PLATFORME INFORMATICE INOVATIVE PENTRU MANAGEMENT DE RISC SI PREVIZIUNE PE PIATA DE CAPITAL"/>
        <s v="SISTEM DE OBSERVARE MULTISPECTRAL VIS-SWIR-MWIR DESTINAT PLATFORMELOR DE SUPRAVEGHERE LA MARE DISTANȚĂ"/>
        <s v="Dezvoltarea unui sistem de vedere termal și diurn cu rezoluție ridicată"/>
        <s v="Tehnologie inovativa pentru obtinerea unei proteze personalizate de reconstructie oculo-orbitala pentru pacientii cu traumatisme faciale - Acronim INO-ORBITAL"/>
        <s v="Realizare sistem de inspectie aeriana cu drona pentru cresterea eficientei centralelor bazate pe energii regenerabile si oferirea de servicii pentru mentenanta acestora"/>
        <s v="SISTEM INTEGRAT DE VERIFICARE SI TESTARE A CALITATII APLICATIILOR MOBILE"/>
        <s v="Sistem inteligent de monitorizare a jocurilor in timpul inspectiei sistemului de directie si puntilor vehiculelor SIMJDPV"/>
        <s v="Sistem multi-senzor pentru estimarea starii de oboseala, somnolenta si a nivelului de stres cu aplicabilitate in infrastructurile critice"/>
        <s v="Cercetare in filtrarea semnalelor in banda HF si realizarea unei matrici de comutare automata de antene de receptie pentru ambarcatiunile navale de mici dimensiuni"/>
        <s v="DEZVOLTAREA CAPACITATII DE INOVARE A HYNAMAT SRL PRIN OBTINEREA DE NOI TIPURI DE PULBERI HIBRIDE NANOSTRUCTURATE PE BAZA DE MATERIALE CERAMICE BIOCOMPATIBILE NANOSTRUCTURATE SI POLIMERI COMERCIALI CU APLICATII BIOMEDICALE"/>
        <s v="Consolidarea participarii INCDFM la Consortiul CERIC - ERIC"/>
        <s v="Consolidarea participarii consortiului ACTRIS-RO la infrastructura pan-europeana de cercetare ACTRIS"/>
        <s v="TALOS - COMUNICARE INTRAORGANIZAŢIONALĂ MOBILĂ SECURIZATĂ"/>
        <s v="Microsere Inteligente – Sistem inovativ de automatizare si monitorizare a culturilor „micro-greens”"/>
        <s v="FAMILIA – ASISTENȚĂ MEDICO-SOCIALĂ INTEGRATĂ STIMULÂND ÎMBĂTRÂNIREA ACTIVĂ"/>
        <s v="MEC - IOT - DEZVOLTAREA UNEI PLATFORME INTELIGENTE PENTRU MANAGEMENTUL EFICIENȚEI CLĂDIRILOR"/>
        <s v="DEZVOLTARE APLICAȚIE ÎN CADRUL S.C. AUTOWASS MANAGER S.R.L."/>
        <s v="Platforma de auditare si testare structurala neinvaziva a performantelor si monitorizarea continua a operationalitatii unui Centru de Comanda si Control/Contact Center – PLATES"/>
        <s v="ALUMNUS - PLATFORMA DIGITALA INOVATIVA PENTRU RECRUTARE SI GESTIUNE CONTRACTORI"/>
        <s v="Realizarea unui supliment alimentar inovativ pentru sanatatea femeii la menopauza, de catre AC HELCOR SRL"/>
        <s v="Crearea unui centru de excelenta in domeniul materialului compozit la SC TAPARO SA"/>
        <s v="Dezvoltarea infrastructurii de comunicatii in banda larga de mare viteza in judetul Mehedinti"/>
        <s v="Platformă imagistică multimodală RMN/CT de înaltă performanţă, destinată aplicării medicinii computaționale, nanoparticulelor și imagisticii hibride în cercetarea bolilor aterotrombotice"/>
        <s v="CENTRU DE EXCELENȚĂ ÎN CERCETARE &quot;GALENUS MEDICA&quot; ÎN REPRODUCEREA UMANĂ ASISTATĂ, DIAGNOSTIC ÎN PRINCIPALELE PATOLOGII ALE GENITORILOR ȘI DEPISTAREA PRECOCE A MALFORMAȚIILOR LA NOU-NĂSCUT ȘI SUGAR"/>
        <s v="Creșterea capacității de cercetare în domeniul imagisticii plăcii coronariene vulnerabile, bazată pe tehnologii avansate de nanoparticule, imagistică de fuziune și simulări computaționale"/>
        <s v="TEHNOLOGII DE INGINERIE TISULARA PENTRU REGENERAREA VALVELOR CARDIACE"/>
        <s v="Terapii ce vizeaza Proteina C Reactiva pentru prevenirea dementei asociate cu atacul vascular cerebral ischemic"/>
        <s v="Masina pentru injectarea deseurilor de plastic recuperate"/>
        <s v="Sistem inteligent de monitorizare perete vegetal"/>
        <s v="Servicii inovative de acces control si pontaj in cloud pentru IMM"/>
        <s v="INOVAREA SI DEZVOLTAREA SISTEMULUI GLOOBUS SERVICE BUS (GSB) ÎN VEDEREA CREȘTERII COMPETITIVITĂȚII ECONOMIEI NAȚIONALE ȘI INTERNAȚIONALE"/>
        <s v="DEZVOLTAREA SISTEMULUI INOVATIV IOT “NAVIGATOR CLOUD” PENTRU O ECONOMIE MODERNĂ"/>
        <s v="REALIZAREA UNUI SISTEM DE DERMATO-MICROSCOPIE CU SOFTWARE DE RECUNOAŞTERE A LEZIUNILOR CUTANATE DE TIP MELANOM MALIGN ŞI PREMALIGN"/>
        <s v="Rețeaua Națională de Cercetare-Dezvoltare-Inovare în Imagistică Hibridă și TeleMedicină Avansată în GastroEnterologie și Cardiologie"/>
        <s v="„Platformă digitală multifuncţională pentru integrare economică inteligentă şi promovarea serviciilor şi produselor locale / tradiţionale din Transilvania – „TDD-Transilvania Digital Dominion””"/>
        <s v="Investitii in infrastructura broadband in judetul Mures"/>
        <s v="Realizarea unei harti imagistice necesara conizatiilor colului uterin"/>
        <s v="Dezvoltarea infrastructurii de comunicatii in banda larga de mare viteza in judetul Neamt"/>
        <s v="Investiţii în departamentul de CD al ALRO destinate îmbunătăţirii infrastructurii de cercetare pe segmentul tablă tratată termic din aliaje de aluminiu cu aplicaţii industriale de înaltă calificare"/>
        <s v="Dotarea departamentului de R&amp;D al Prysmian Cabluri şi Sisteme SA AdFiOTech"/>
        <s v="Investitii in infrastructura broadband in judetul Olt"/>
        <s v="Laborator de cercetare pentru tehnologii viitoare de comunicatii mobile 5G "/>
        <s v="Investiții pentru dotarea laboratoarelor din cadrul departamentului de CD în domeniul comunicațiilor mobile ale viitorului din cadrul Ad Net Market Media "/>
        <s v="Sistem automatizat pentru decontaminarea luciului de apă"/>
        <s v="Sistem inteligent, modular de interconectare și asistenţă informațională destinat infrastructurilor regionale-mySafeCity"/>
        <s v="LABORATOR SISTEME SPAŢIALE pentru MISIUNI ORBITALE"/>
        <s v="Aditivi prin biotehnologii industriale in slujba comunitatii"/>
        <s v="PLATFORMA UNIFICATA INOVATIVA DE SECURITATE CIBERNETICA"/>
        <s v="PLATFORMA CONVERGENTA INOVATIVA DE DIFUZARE VIDEO"/>
        <s v="SISTEM INTEGRAT DE MANAGEMENT AUTOMAT AL UTILITATILOR - SMART ADMIN"/>
        <s v="PLATFORMA INOVATIVA DE AGREGARE A CONEXIUNILOR RADIO CU FACILITATI DE OPTIMIZARE A TRAFICULUI"/>
        <s v="DEZVOLTARE APLICAȚIE DE SIMULARE AVANSATĂ A PIEȚELOR INTERNAȚIONALE DE CAPITAL CU UTILIZAREA INTELIGENȚEI ARTIFICIALE"/>
        <s v="„ASI IN INFORMATICA – DEZVOLTARE APLICATIE DE SECURITATE INFRASTUCTURA IT&amp;C (ASI)”"/>
        <s v="Platforma inovativa de comunicatii IoT bazata pe tehnologia LoRa"/>
        <s v="Platforma inovativa pentru difuzarea continutului video folosind mecanisme de machine learning"/>
        <s v="Platforma Inovativa pentru Administrarea Inteligentq a resurselor bazata pe Inteligenta Artificiala"/>
        <s v="PLATFORMA INOVATIVA R.A.R.E."/>
        <s v="Sistem automatizat pentru acoperire radio si cartografiere 3D folosind vehicule aeriene fara pilot "/>
        <s v="MY IDENTITY  - PLATFORMA INOVATIVA DESTINATA IDENTIFICARII SI AUTENTIFICARII PERSOANELOR"/>
        <s v="Platforma inovativa 'Software-as-a-Service' aplicatii smartphone inovative pentru industria de transport"/>
        <s v="Sustinerea inovarii si cresterea productivitatii SC TrustChain SRL prin realizarea unei platforme unificate inovative de comunicare si control al echipamentelor integrate in casele inteligente"/>
        <s v="Platforma inovativa Autonomus Driving"/>
        <s v="Platforma inovativa de cloud cu sisteme de provizionare si migrare automatizata a aplicatiilor"/>
        <s v="V.A.M.M.P.  Platforma inovativa integrata pentru identificarea si clasificarea persoanelor "/>
        <s v="TERMENE AI 360 - platforma inovativa pentru analiza automata a datelor si informatiilor pentru afaceri"/>
        <s v="Platforma inovativa integrata pentru furnizarea de servicii POS"/>
        <s v="PLATFORMA SOFTWARE INOVATIVA MEDOSCOPE SMART"/>
        <s v="Platforma inovativa LocationChest"/>
        <s v="Platforma inovativa Meteorite Cloudspace"/>
        <s v="Tehnologii inovative pentru depuneri fizice in vid bazate pe straturi subtiri, multifunctionale, nanostructurate destinate pieselor de mari dimensiuni - LargCoat"/>
        <s v="Dezvoltarea unei platforme informatice inovative pentru automatizarea proceselor de creștere a plantelor în mediu controlat și monitorizarea acestora prin intermediul serviciilor cloud–GreenHouse IoT"/>
        <s v="SMARTSENSE - CADRU TEHNOLOGIC PENTRU CERCETAREA ȘI PROMOVAREA SUSTENABILA A ZONELOR TURISTICE FOLOSIND TEHNICI INOVATIVE DE VIZUALIZARE COMPUTERIZATA SI RECUNOAȘTERE AUDIO-VIZUALA"/>
        <s v="Dezvoltarea platformei informatice SysCore multilayer si multitenant, de integrare a aplicatiilor IoT si M2M si implementarea rezultatelor in industrii conexe"/>
        <s v="Banca Virtuala Simulata"/>
        <s v="Platforma inovativa bazata pe Inteligenta Artificiala in Inginerie si Industria Constructiilor"/>
        <s v="SDNoT – sistem inovativ de securitate pentru ecosistemul IoT"/>
        <s v="Sistem INOvativ de valorificare a materiei prime VEGetale"/>
        <s v="Intarirea capacitatii de cercetare ecosistemică și biodiversitate a Universitatii Bucuresti prin e-știință și tehnologie -Lifewatch Romania"/>
        <s v="Dezvoltarea infrastructurii de comunicatii in banda larga de mare viteza in judetul Salaj"/>
        <s v="Crearea de laboratoare privind cercetarea datelor de mari dimensiuni in vederea dezvoltarii unor produse inovative si a unor aplicatii in domeniul internetul viitorului"/>
        <s v="Cercetare de noua generatie prin asistenta computerizata in managementul patologiilor cardiovasculare"/>
        <s v="Dezvoltarea sistemelor socio-fizico-cibernetice pe baza Internetului Lucrurilor în fabrica viitorului"/>
        <s v="BIOFLUIDE ECOLOGICE CU UTILIZARI INDUSTRIALE"/>
        <s v="CRESTEREA COMPETITIVITATII IN BIOECONOMIE PRIN OBTINEREA UNOR BIOPRODUSE INOVATIVE CU VALOARE ADAUGATA MARE, REZULTATE DIN FLUXURILE LATERALE ALE INDUSTRIEI AGRO-ALIMENTARE"/>
        <s v="Recuperare termica pentru eficienta energetica in  industrie"/>
        <s v="SM@RT CITY P@RKING – SISTEM INTELIGENT PENTRU MANAGEMENTUL PARCARILOR URBANE"/>
        <s v="Smart Bill Intelligence – inovare in gestiunea economico-financiara prin algoritmi de inteligenta artificiala"/>
        <s v="Dezvoltarea departamentului de cercertare a societăţii COMPA SA şi obţinerea unor rezultate inovatoare în domeniul industriei auto"/>
        <s v="Realizarea infrastructurii de broadband Ă®n zonele albe NGA din judeČ›ul Sibiu"/>
        <s v="Crearea unui produs software inovativ de tip Saas (software as a service) prin colaborarea între întreprinderi centrate pe domeniul TIC și clusterele din domeniu, pentru asigurarea unui acces rapid și facil la implementarea rezultatelor cercetării/dezvoltării"/>
        <s v="MANAGEMENTUL DIGITALIZARII SISTEMELOR DE FABRICATIE, SI NU NUMAI, BAZAT PE PARADIGMA IOT SAU MANAGEMENT DIGITAL - AUTOMATIZARE 100%"/>
        <s v="Valorificarea superioară a crengilor de răşinoase în vederea obţinerii cepurilor de corecţie destinate înlocuirii nodurilor negre căzătoare din cherestea"/>
        <s v="ANALIZA INTERRELAŢIEI DINTRE MICROBIOTA INTESTINALĂ ŞI GAZDĂ CU APLICAŢII ÎN PREVENŢIA ŞI CONTROUL DIABETULUI DE TIP 2"/>
        <s v="Centrul pentru transferul de cunoţtinţe către întreprinderi din domeniul ICT - CENTRIC"/>
        <s v="DOCIGNITER – AGREGATOR INOVATIV DE DOCUMENTE INTELIGENTE"/>
        <s v="Oncoimunoterapie cu celule natural killer purtatoare de receptori himerici de antigen"/>
        <s v="Utilizarea modelelor nutrigenomice pentru personalizarea tratamentelor dietetice in obezitate"/>
        <s v="Strategii inovative pentru preventia, diagnosticul si terapia afectiunilor respiratorii induse de polenul de ambrosia"/>
        <s v="Inovare in integrarea tehnologiei de Realitate Augmentata"/>
        <s v="Dezvoltarea si introducerea in producţie a produsului eco-bordei"/>
        <s v="Dezvoltarea si introducerea in productie a tehnologiei de stocare a energiei sub forma de aer comprimat"/>
        <s v="BAZE DE DATE DISTRIBUITE, VORTIC – SOFT PENTRU DESIGN PROTOTIPURI"/>
        <s v="Dezvoltarea si introducerea in productie a kituluiI de irigatie energetic autonom &lt;AQUASOLAR&gt; "/>
        <s v="Dezvoltarea serviciului de prognoza si productie de energie regenerabila"/>
        <s v="Dezvoltarea unei aplicații integrate pentru furnizori de servicii juridice"/>
        <s v="Dezvoltarea unei platforme software cu pret scăzut si cerinte hardware reduse, pentru managementul inteligent și controlul activitatilor intr-o tipografie"/>
        <s v="Investitii in infrastructura broadband in judetele Timis si Caras-Severin"/>
        <s v="UPCARS - Platforma de recomandare on line folosind mecanisme de machine learning si inteligenta artificiala"/>
        <s v="Platformă Cloud de înaltă performanță la Universitatea Politehnica Timișoara - CloudPUTing"/>
        <s v="Modernizarea infrastructurii de calcul și stocare a Centrului de Cercetare în Informatică al Universitatii de Vest din Timișoara pentru oferirea de servicii de tip Cloud și servicii de calcul de înaltă performanță -- MOISE"/>
        <s v="Centrul suport pentru participarea la proiecte internationale -- SupportTM"/>
        <s v="SINTARA - Sintetizarea, aductia si reutilizarea apei prin tehnologii sustenabile"/>
        <s v="INOvari si optimizari economice si functionale in productia industriala de MATeriale pentru energie termica.   „INO-MAT”"/>
        <s v="ICT - Centru interdisciplinar de specializare inteligentă în domeniul chimiei biologice RO-OPENSCREEN"/>
        <s v="Sistem mobil de monitorizare a aerului"/>
        <s v="Dotarea Departamentului Cercetare-Dezvoltare al SC ALUM SA cu instalații independente, performante de cercetare în sprijinul creșterii competitivității economice și a dezvoltării afacerii"/>
        <s v="REALIZAREA RETELELOR DE INTERNET IN BANDA LARGA IN JUDETELE TULCEA SI BRAILA"/>
        <s v="Cresterea competitivitatii inovative a SC Ad Net Market Media prin investitii initiale de inovare in scopul realizarii unei platforme tehnologice SmartDelta, in cadrul unei unitati nou infiintate pentru realizarea activitatilor CD in colaborare efectiva"/>
        <s v="EXTINDEREA CAPACITĂȚII CDI A S.C. LIDAS S.R.L. ÎN SCOPUL INOVĂRII PROCESELOR PRELIMINARE ÎN PANIFICAȚIA INDUSTRIALĂ PENTRU CREȘTEREA SIGURANȚEI, ACCESIBILITĂȚII ŞI OPTIMIZĂRII NUTRIȚIONALE A PRODUSELOR DE PANIFICAȚIE-PATISERIE"/>
        <s v="Proiect suport pentru pregatirea DANUBIUS-RI"/>
        <s v="SiaMOTO - Sistem inteligent automat de montorizare in trafic a operatorului autovehiculului"/>
        <s v="Progrese in dezvoltarea electrolizoarelor PEM ca si componenta majora a schemei de stocare a energiei regenerabile bazate pe hidrogen"/>
        <s v="Extinderea PESTD pentru dezvoltarea de aplicații de cercetare-dezvoltare în domeniul tritiului – TRI-VALCEA"/>
        <s v="De la Nano la Macro in Energetica Hidrogenului - Extindere Centru National de Hidrogen si Pile de Combustibil - HyRo 2.0"/>
        <s v="Investitii in infrastructura broadband in judetul Vaslui"/>
        <s v="Sistem inteligent mobil de conversie a resurselor proprii si de optimizare a consumului de energie pentru producatori cu potential ridicat de poluare - SyCON"/>
        <s v="INSTALATIE INOVATOARE PENTRU CIMENTARE SI OPERATIUNI SPECIALE LA SONDA DESTINATA EFICIENTIZARII EXTRAGERII RESURSELOR ENERGETICE CONVENTIONALE - INOCEM"/>
        <s v="PLATFORMA INTEGRATĂ SPARK ONEDATA"/>
        <s v="Imbunatatirea infrastructurii in banda larga si a accesului la internet in judetul Vrancea "/>
        <s v="Cresterea competitivitatii SC Focsani Proiecte Consultanta SRL  prin dezvoltarea unei aplicatii informatice inovative"/>
        <s v="Modelare, Design, şi Analiză a Sistemelor Sintetice bazate pe Auto-Asamblare: MoDASyS  "/>
        <s v="METODE INOVATIVE PENTRU CRESTEREA PROPRIETATILOR DE STOCARE A ENERGIEI TERMICE LA TEMPERATURI RIDICATE A MATERIALELOR CU SCHIMBARE DE FAZA-ENERHIGH"/>
        <s v="Parteneriat pentru transferul de tehnologii inovative și materiale avansate în domeniul artelor vizuale (producție, conservare, restaurare)"/>
        <s v="CREȘTEREA COMPETITIVITĂȚII ECONOMICE A SECTORULUI FORESTIER ȘI A CALITĂȚII VIEȚII PRIN TRANSFER DE CUNOȘTINȚE, TEHNOLOGIE ȘI COMPETENȚE CDI "/>
        <s v="Acord de finantare"/>
        <s v="Dezvolatarea infrastructurii publice de cercetare dezvoltare si crearea de noi infrastructuri"/>
        <s v="Acces national electronic la literatura stiintifica pentru sustinerea sistemului de cercetare si edcuatie din Romania"/>
        <s v="RO-NET:”Construirea unei infrastructuri nationale de broadband in zonele defavorizate, prin utilizarea fondurilor structurale”"/>
        <s v="Modernizarea modalitatilor de culegere, evaluare, analizare si raportare a datelor din Registrul Agricol National prin utilizarea tehnologiei informatiei – Faza II"/>
        <s v="_x0009_SII ANALYTICS - Sistem informatic de integrare si valorificare operațională și analitică a volumelor mari de date"/>
        <s v="Sistem informatic colaborativ pentru mediul performant de desfăsurare al achiziţiilor publice – SICAP - FAZA a II a aferenta exercitiului financiar 2014-2020."/>
        <s v="Optimizarea interacţiunii cu mediul de afaceri şi implementarea unor mecanisme avansate de analiză şi schimb de date prin implementarea unui sistem informatic de e-guvernare şi analiză de tip Big Data în cadrul Consiliului Concurenţei "/>
        <s v="Îmbuntăţirea capacităţii de procesare a datelor şi creşterea performanţelor de raportare ale ONRC prin arhitecturi şi tehnologii Big Data"/>
        <s v="Sistem de interoperabilitate tehnologica cu statele membre UE - SITUE"/>
        <s v="Institutul de Cercetari Avansate de Mediu - ICAM"/>
        <s v="Sistem informatic integrat pentru emiterea actelor de stare civilÄ- SIIEASC"/>
        <s v="E-cultura: Biblioteca Digitala a Romaniei"/>
        <s v="Platforma naţionala integrata - Wireless Campus"/>
        <s v="Sistem Electronic Integrat al ONRC consolidat si interoperabil destinat asigurarii serviciilor de e-guvernare centrate pe evenimente de viata‚ (ONRC V2.0)"/>
        <s v="RoEduNet 4"/>
        <s v="HUB DE SERVICII (CENTRUL DE FURNIZARE SERVICII ELECTRONICE) LA NIVELUL MAI"/>
        <s v="Sistem Naţional de Management privind Dizabilitatea (SNMD)"/>
        <s v="Sistem informatic integrat de emitere si gestiune a pasaportului electronic, pasaportului diplomatic si de serviciu si a titlurilor de calatorie in oficiile posturilor consulare (ePass)"/>
        <s v="Actualizarea și dezvoltarea sistemului național de protecție a infrastructurilor IT&amp;C cu valențe critice pentru securitatea națională împotriva amenințărilor provenite din spațiul cibernetic "/>
        <s v="Sistem informatic de management al scolaritatii - SIMS"/>
        <s v="Platforma digitala cu resurse educationale deschise (EDULIB) (Biblioteca virtuala)"/>
        <s v="Sistem de alerta timpurie si informare în timp real - RO-SAT"/>
        <s v="Sistem integrat de alertare personalizata si actualizare permanenta a indicatorilor de risc pentru destinatiile de calatorie ale cetatenilor"/>
        <s v="Sistem Informatic National pentru Adoptie - SINA"/>
        <s v="Platformă Software Centralizată pentru Identificare Digitală - PSCID"/>
        <s v="Sprijin financiar pentru IMM-urile afectate de pandemia COVID – 19 prin intermediul sistemului informatic integrat – IMM RECOVER"/>
        <s v="Sistem informatic pentru registrele de sănătate – RegInterMed"/>
        <s v="Sistem de protecție a terminalelor operaționalizate la nivelul SRI împotriva amenințărilor provenite din spațiul cibernetic"/>
      </sharedItems>
    </cacheField>
    <cacheField name="Name of beneficiary" numFmtId="0">
      <sharedItems containsBlank="1"/>
    </cacheField>
    <cacheField name="Summary of project" numFmtId="0">
      <sharedItems containsBlank="1" longText="1"/>
    </cacheField>
    <cacheField name="Project Starting Month" numFmtId="0">
      <sharedItems containsBlank="1"/>
    </cacheField>
    <cacheField name="Project Starting Date" numFmtId="0">
      <sharedItems containsString="0" containsBlank="1" containsNumber="1" containsInteger="1" minValue="1" maxValue="31"/>
    </cacheField>
    <cacheField name="Project Starting Year" numFmtId="0">
      <sharedItems containsString="0" containsBlank="1" containsNumber="1" containsInteger="1" minValue="2016" maxValue="2021" count="7">
        <m/>
        <n v="2016"/>
        <n v="2017"/>
        <n v="2019"/>
        <n v="2020"/>
        <n v="2018"/>
        <n v="2021"/>
      </sharedItems>
    </cacheField>
    <cacheField name="Project End Month" numFmtId="0">
      <sharedItems containsBlank="1"/>
    </cacheField>
    <cacheField name="Project End Date" numFmtId="0">
      <sharedItems containsString="0" containsBlank="1" containsNumber="1" containsInteger="1" minValue="1" maxValue="31"/>
    </cacheField>
    <cacheField name="Project End Year" numFmtId="0">
      <sharedItems containsString="0" containsBlank="1" containsNumber="1" containsInteger="1" minValue="2017" maxValue="2024"/>
    </cacheField>
    <cacheField name="EU Co-financing rate" numFmtId="0">
      <sharedItems containsBlank="1" containsMixedTypes="1" containsNumber="1" minValue="79.999998917008554" maxValue="86.433807999304094" count="33">
        <m/>
        <n v="85"/>
        <n v="84.435339999999997"/>
        <n v="85.000000595496076"/>
        <n v="84.999998606471053"/>
        <n v="84.999997640453401"/>
        <n v="84.999998846053458"/>
        <n v="80"/>
        <n v="83.72"/>
        <n v="79.999999039630737"/>
        <n v="79.999999263683492"/>
        <n v="79.999998917008554"/>
        <n v="79.999999759844471"/>
        <n v="82.028899999999993"/>
        <s v="80.00; 85.00"/>
        <n v="85.000000595397793"/>
        <n v="85.000000000000014"/>
        <n v="84.999999041413716"/>
        <n v="85.000000120487201"/>
        <n v="84.999999282764023"/>
        <n v="84.999999638510033"/>
        <n v="84.999999690697123"/>
        <n v="84.99999946112726"/>
        <n v="84.999998980713912"/>
        <n v="85.000000595720564"/>
        <n v="79.999999753403515"/>
        <n v="85.000000600549313"/>
        <n v="84.999999701780197"/>
        <n v="85.000000595370992"/>
        <s v="84,31"/>
        <n v="84.341099999999997"/>
        <n v="84.341085289999995"/>
        <n v="86.433807999304094"/>
      </sharedItems>
    </cacheField>
    <cacheField name="Region" numFmtId="0">
      <sharedItems containsBlank="1" count="26">
        <m/>
        <s v="Centru"/>
        <s v="Vest"/>
        <s v="Sud Muntenia"/>
        <s v="Sud Muntenua"/>
        <s v="Nord Vest"/>
        <s v="Nord Est"/>
        <s v="Sud Est"/>
        <s v="Bucuresti Ilfov"/>
        <s v="Bucuresti Ilfov; Nord Vest;"/>
        <s v="Bucuresti Ilfov; Centru;"/>
        <s v=" Bucuresti Ilfov; Nord Vest;"/>
        <s v="Bucuresti Ilfov; Sud Est; Vest;"/>
        <s v="Sud Est;  Sud Muntenia; Centru;"/>
        <s v="Sud Vest"/>
        <s v="Sud Muntenia; Sud Vest;"/>
        <s v="Nord Est; Centru"/>
        <s v="Nord Est; Sud Est;"/>
        <s v="Bucuresti Ilfov; Sud Muntenia;"/>
        <s v="Bucuresti Ilfov; Nord Vest; Sud Muntenia"/>
        <s v=" Sud Muntenia"/>
        <s v="Sud Muntenia; Sud Est"/>
        <s v="Sud Muntenia; Sud Est; Sud Vest;"/>
        <s v="Sud Est; Bucuresti Ilfov; "/>
        <s v="Sud Est; Sud Muntenia"/>
        <s v="nivel national"/>
      </sharedItems>
    </cacheField>
    <cacheField name="County" numFmtId="0">
      <sharedItems containsBlank="1"/>
    </cacheField>
    <cacheField name="City/Town/Commune" numFmtId="0">
      <sharedItems containsBlank="1" count="141" longText="1">
        <m/>
        <s v="Alba Iulia"/>
        <s v=" Alba"/>
        <s v="Almasu Mare; Ormenis; Tauni; Poiana Aiudului; Cicau; Craciunelu de Sus; Asinip; Poiana Galdei; Silea; Medves; Sanbelnic; Spalnaca; Ohaba; Lopadea Veche; Gabud; Ciugudu de Sus; Blandiana; Valea Vintului; Heria; Silivas; Cetea; Galda de Sus; Secasel; Posaga de Sus; Salistea; Tau; Tartaria; Captalan; Sibot; Loman; Balomiru de Camp; Benic; Tarsa; Cergau Mic; Reciu; Salistea Deal; Lupu; Sagagea; Saracsau; Stana de Mures; Vama Seaca; Mereteu; Copand; Valisoara; Dumbrava; Valea Goblii; Barlesti; "/>
        <s v="Arad"/>
        <s v="Archis; sat Groseni; sat Barzesti; Beliu; sat Secaci; sat Benesti; sat Bochia; Brazii; sat Secas; Buteni; sat Cuied; Craiva; sat Susag; sat Maraus; sat Siad; sat Stoinesti; sat Coroi; sat Rogoz de Beliu; sat Ciuntesti; Graniceri; sat Siclau; Halmagel; sat Sarbi; sat Tohesti; Hasmas; sat Botfei; sat Urvisu de Beliu; sat Clit; Ignesti; sat Minead; Plescuta; sat Aciuta; sat Gura Vaii; Seleus; sat Moroda; sat Iermata; Taut; Varadia de Mures; "/>
        <s v="Pitesti"/>
        <s v="Zgripcesti; Negresti; Lentea; Cotmeana; Luminile; Lintesti; Cersani; Tutulesti; Odaeni; Gliganu de Sus; Gliganu de Jos; Dobresti; Furesti; Mosteni-Greci; Ursoaia; Doblea; Alunisu; Izvoru de Sus; Fata; Dincani; Buretesti; Rijletu-Govora; Purcareni; Popesti;  Palanga; Satu Nou; Chiritesti; Baranesti; Miercani; Salistea; Gorani; Mirghia de Sus; Dealu Bradului Popesti; Cocu; Rachitele de Sus; Bacesti; Badesti; Moara Mocanului;"/>
        <s v="Mioveni"/>
        <s v="Oradea"/>
        <s v="Astileu; sat Calatea; Bratca; sat Damis; Buduslau; sat Albis; Saniob; sat Ciuhoi; Salacea; sat Otomani; Salard; sat Hodos; Tarcea; sat Galospetreu; Simian; sat Silindru"/>
        <s v="Silivasu de Campie; Viile Tecii; Ocnita;  Urmenis;  Bichigiu;  Dipsa; Pinticu;  Tagu; Galatii Bistritei; Archiud; Herina; Orosfaia; Blajenii de Sus; Sopteriu; Blajenii de Jos; Budestifana; Te, Tagsoru; Caila; Tonciu; Delureni; Albestii Bistritei; Comlod; Ghemes;"/>
        <s v="Adaseni; Zoitani; Avrameni; Ichimeni; Aurel Vlaicu; Dimitrie Cantemir; Panaitoaia; Timus; Blandesti; Soldanesti; Cotusca; Cotu Miculiniti; Ghireni; Avram Iancu; Crasnaleuca; Gorbanesti; Batranesti; George Cosbuc; Siliscani; Socrujeni; Vanatori; Hanesti; Borolea; Moara Jorii; Slobozia Hanesti; Manoleasa; Flondora; Iorga ; Manoleasa Prut; Sadoveni; Zahoreni; Liveni; Loturi; Mihalaseni; Caraiman; Nastase; Negresti; Paun; Sarata; Slobozia Siliscani; Mileanca; Codreni; Mitoc; Horia; Ripiceni; Radauti Prut; Miorcani; Unteni; Burla; Burlesti; Soroceni; Viisoara; Cuza Voda Viisoara Mica:"/>
        <s v="Braila"/>
        <s v="Braila; Galati"/>
        <s v="Brasov"/>
        <s v="Rasnov"/>
        <s v="Sacele"/>
        <s v="Bucuresti"/>
        <s v="Bucuresti; Cluj Napoca"/>
        <s v="Bucuresti; Sibiu; "/>
        <s v="Balotesti"/>
        <s v="Bucuresti; Cluj Napoca; "/>
        <s v="Bucuresti; Galaţi; Timisoara;"/>
        <s v="Bucuresti; Magurele"/>
        <s v="Buzau"/>
        <s v="Balta Alba; Baile; Braesti; Ivanetu; Bratilesti; Goidesti; Pinu; Ruginoasa; Buda; Alexandru Odobescu; Mucesti Danulesti; Toropalesti; Balaceanu; C.A. Rosetti; Cotu Ciorii; Vizireni; Balhacu; calvini; Bascenii de Jos; Bascenii de Sus; Olari; Chiojdu; Basca Chiojdului; Lera; Catiasu; poenitele; Plescioara; Chilibia; Movila Oii; Gara Cilibia; Posta; Manzatu; Cislau; Barasti; Gura Bascei; Ghergheasa; Salcioara; Gura Teghi; Furtunesti; Nemertea; Scortoasa; Policiori; Plopeasa; Balta Tocila; Gura Vaii; Beciu; Siriu; Muscelusa; Casoca; Valcelele; Ziduri; Heliade Radulescu; Lanurile;"/>
        <s v=" Buzau; Crevedia; Brasov;"/>
        <s v="Frumusani"/>
        <s v="Dor Marunt; sat Ogoru; Perisoru; sat Tudor Vladimirescu; Sarulesti; sat Sandulita; Milosesti; sat Nicolesti; sat Tovarasia; Perieti; sat Misleanu; Reviga; sat Rovine; Valea Ciorii; sat Murgeanca;"/>
        <s v="Fundeni"/>
        <s v="Cluj Napoca"/>
        <s v="Poeni, Sat Valea Draganului"/>
        <s v="Floresti"/>
        <s v="Cluj Napoca; Brasov"/>
        <s v=" Alunis; Ghirolt; Apahida; Corpadea; Belis; Bobalna; Babdiu; Cremenea; Osorhel; Razbuneni; Suaras; Borsa; Ciumafaia; Giula; Ceanu Mare; Boian; Boldut; Chinteni; Deusu; Macicasu; Sanmartin; Vechea; Chiuiesti; Strambu; Cornesti; Lujerdiu; Stoiana; Calarasi; Caseiu; Guga; Dabaca; Paglis; Iclod; Orman; Jichisu de Jos; Mica; Nires; Mociu; Boteni; Ghirisu Roman; Margau; Panticeu; Cublesu Somesan; Darja; Petricestii de Jos; Craesti; Livada; Ploscos; Valea Florilor; Poieni; Morlaca; Suatu; Aruncuta; Sancraiu; Braisoru; Sanmartin; Ceaba; Vad; Curtuiusu Dejului; Vultureni; Badesti; Chidea; Faurei; Taga; Nasal;"/>
        <s v="Turda"/>
        <s v="Cluj Napoca, sat Chinteni"/>
        <s v="Constanta"/>
        <s v="Mangalia"/>
        <s v="Topalau; Garliciu; Amzacea; Albesti; Targusor; sat Plopeni; Saraiu; sat Arsa; sat Tataru; sat Osmancea; sat Baltagesti; sat Crisan; sat Ciobanita; Ciungani; Ludestii de Jos; Stejarel; Ociu; Brotuna; Prihodiste; Dincu;"/>
        <s v="Sfantu Gheorghe"/>
        <s v="Titu"/>
        <s v="Crevedia"/>
        <s v="Targoviste"/>
        <s v="Aninoasa"/>
        <s v="Pucheni; Crivatu; Hodarasti; Ibrianu; Glod; Chiojdeanca; Nucet; Trenu; Hatcrau; Ologeni; Nucsoara de Jos; Nucsoara de Sus; Bratesti; Habud; Plaiu Cornului; Stancesti; Melicesti;"/>
        <s v="Gura Ocnitei, Sat Sacueni"/>
        <s v="Tartasesti, sat Gulia"/>
        <s v="Crevedia, sat Cocani"/>
        <s v="Craiova"/>
        <s v="Bralostita; sat Sfarcea; sat Valea Fantanilor; sat Schitu; Bulzesti; sat Seculesti; sat Infratirea; sat Stoicesti; sat Fratila; Cernatesti; sat Tiu; Grecesti; sat Barboi; Gangiova; sat Comosteni; Melinesti; sat Ohaba; sat Bodaiestii de Sus; Secu; sat Smadovicioara de Secu; sat Sumandra; Sopot; sat Bascov; sat Belot; Valea Stanciului; sat Horezu Poienari; Vela; sat Gubucea;"/>
        <s v="Ghercesti"/>
        <s v="Galati; Sat Vanatori"/>
        <s v="Galati"/>
        <s v="Draguseni; Toflea; Cavadinesti; Balasesti; Ganesti; Fundeanu; Ceresti; Balabanesti; Adam; Cotoroata; Cirlomanesti; Lungesti; Bursucani; Ciurestii Noi; Cauiesti; Vadeni; Ciuresti; Stietesti; Ghinghesti; Comanesti; Pupezeni; Cositeni;"/>
        <s v="Giurgiu"/>
        <s v="Mihailesti"/>
        <s v="Sabareni"/>
        <s v="Comuna Călugăreni"/>
        <s v="Bulbucata, Sat Teisori"/>
        <s v="Comuna Calugareni"/>
        <s v=" Gostinu; Prundu; Pietrele; Pietrisu; Frasinu; Vartoape; Vartoapele de Sus; Vartoapele de Jos; Draghinesti; Ulmeni; Ciurari Deal; Urluiu; Brosteanca;"/>
        <s v="Calugareni"/>
        <s v="Floresti, Stoenesti"/>
        <s v="Targu Jiu"/>
        <s v="Miercurea Ciuc"/>
        <s v="Bilbor; Voslabeni; Cetatuia; Plaiestii de Sus; Casinu Nou; Izvoru Muresului; Sub Cetate; Dirjiu; Martinis; Imper; Ocland; Iacobeni; Filpea; Vidacut; Ulies; Calnaci; Sacel;"/>
        <s v="Dobra; Rapoltu Mare; Banita; Valisoara; Branisca; Zam; sat Sibise; sat Vaidei; sat Romosel; Bucuresci; sat Tirnava de Cris; sat Boz; sat Bobilna; sat Mihaileni; Orastioara de Sus; sat Costesti; Luncoiu de Sus; sat Sesuri; sat Stanija; Orastioara de Jos; sat Bucium; sat Birtin; Vata de Sus; sat Ciungani; sat Ludestii de Jos; sat Stejarel; sat Ociu; sat Brotuna; sat Prihodiste; sat Dincu Mare; sat Cris; sat Rapoltel; sat Buces-Vulcan; sat Basarabasa; sat Grohotele; sat Pischinti; sat Jeledinti; sat Blajeni-Vulcan; Martinesti; sat Plai; Buces; sat Tatarastii de Cris; sat Dincu Mic; sat Tamasasa; sat Salatruc; sat Turmas;"/>
        <s v="Slobozia"/>
        <s v="Cazanesti"/>
        <s v="Iasi"/>
        <s v="Iasi; Valea Lupului"/>
        <s v=" Iasi"/>
        <s v="Comuna Bârnova, sat Vișan"/>
        <s v="Andrieseni; Glavanesti; Spineni; Buhaeni; Fantanele Dragaseni; Bivolari; Tabara; Buruienesti; Ciortesti; Coropceni; Serbesti; Deleni; Lungani; Crucea; Zmeu; Goesti; Popesti; Harpasesti; Doroscani; Obrijeni; Prisacani; Moreni; Macaresti; Sinesti; Osoi; Stornesti; Bocnita; Voinesti; Slobozia; Lungani; Schitu Stavnic; Vocotesti; "/>
        <s v="Iasi; Brasov"/>
        <s v="Iasi; Madarjac; Campulung Moldovenesc; Agigea; Tulnici;"/>
        <s v="Magurele"/>
        <s v="Voluntari"/>
        <s v="Mogosoaia"/>
        <s v="Pantelimon"/>
        <s v="Berceni"/>
        <s v="sat Petresti, com. Corbeanca"/>
        <s v="Rudeni, Chitila"/>
        <s v="Tunari"/>
        <s v=" Chitila"/>
        <s v="Măgurele"/>
        <s v="Otopeni"/>
        <s v="Jilava"/>
        <s v="Chiajna, sat Rosu "/>
        <s v="Popesti Leordeni"/>
        <s v="Cernica, sat Caldararu"/>
        <s v="Bragadiru; Zimnicea;"/>
        <s v="Magurele; Cluj Napoca; Strejnicu"/>
        <s v="Baia Mare"/>
        <s v="Targu Lapus"/>
        <s v=" Dumbrava; Danceu; Balacita;  Balta Verde; Gvardinita; Recea; Gogosu; Malovat; Svinta; Valea Ursului; Burila Mica; Jiana Mare; Cioroboreni; Jiana; Crivina; Burila Mare; Albulesti; Prunisor; Slasoma; Butoiesti; Dobra; Voloiac; Stignita; Colibaşi; Balotesti; Plopi; Parlagele; Baltanele; Peri; Tamna; Jugastru; Balta; Poroina Mare; Batoti; Iablanita; Prejna; Radutesti; Fantana Domneasca; Vrancea; Ciresu; Padina Mica; Valea Marcului; Costesti; Colaret; Dumbrava de Jos; Negrusa; Tismana; Adunatii Teiului;"/>
        <s v="Targu Mures"/>
        <s v="Sat Santana de Mures, Comuna Santana de Mures"/>
        <s v="Corunca"/>
        <s v=" Apold; Madaras; Saes; Pogaceaua; Nades; Tigmandru; Zagar; Soard; Cipaieni; Cris; Bala; Paingeni; Moisa; Stejarenii; "/>
        <s v="Bira; Telec; Damuc; Brusturi; Miron Costin; Bicazu; Ardelean; Boghicea; Budesti; Rediu; Poiana; Slobozia; Bira; Faurei; Balanesti; Vladiceni; Climesti; Hirtop; Dirloaia; Negresti;"/>
        <s v="Slatina"/>
        <s v="Curtisoara; Spataru; Dobretu; Curtisoara; Horezu; Cioroiasu; Tonesti; Greci; Calinesti; Craciunei; Poiana; Sprincenata; Birsestii de Sus; Frunzaru; Ianca Noua; Margaritesti; Racovit;"/>
        <s v="Ploiesti"/>
        <s v="Brazi"/>
        <s v="Maneciu, Sat Pamanteni"/>
        <s v="Aricestii Rahtivani"/>
        <s v="Azuga"/>
        <s v="Blejoi"/>
        <s v="Campina"/>
        <s v="Slanic; Galati"/>
        <s v="Valea Doftanei, sat Traisteni"/>
        <s v="Sinaia; Braila; Tulcea; Orsova;"/>
        <s v="Almasu; Plopis; Mesesenii de Sus; Napradea; Tusa; Dragu; Iaz; Cuzaplac; Petrindu; Bogdana; Fildu de Sus; Fildu de Mijloc; Voivodeni; Tamasa; Tranis; Tetisu; Jebucu; Mesteacanu; Fildu de Jos; Rastolt; Adalin;  Galaseni;  Taudu;  Sfaras; Cutis;"/>
        <s v="Sibiu"/>
        <s v="Medias"/>
        <s v="Altina; sat Benesti; Chirpar; sat Vard; sat Sasau; Hoghilag; sat Valchid; sat Prod; Iacobeni; sat Noistat; sat Stejarisu; Laslea; sat Malancrav; sat Nou Sasesc; sat Roandola; Ludos; sat Gusu; Marpod; sat Ilimbav; Nocrich; sat Hosman; Pauca; sat Bogatu Roman; sat Presaca; sat Brosteni; Seica Mare; sat Buia; sat Boarta;"/>
        <s v="Salcea"/>
        <s v="Suceava"/>
        <s v="Rosiori de Vede"/>
        <s v="Timisoara"/>
        <s v="Peciu Nou"/>
        <s v="Sat Chișoda, Giroc"/>
        <s v=" Padureni; Gruni; Birda; Hezeris; Cheglevici; Giera; Toager; Rudna; Clopodia; Ferendia; Iosif; Dolat; Teremia Mica; Sanpetru Mic; Copacele; Ghertenis; Nermed; Cavaran; Domasnea; Delinesti; Ersig;"/>
        <s v="Cenei"/>
        <s v="Dumbravita"/>
        <s v="Tulcea"/>
        <s v="sat Gropeni;  Baia; sat Ceamurlia de Sus; sat Caugagia; Casimcea; sat Corugea; sat Rahman; Luncaviţa; sat Rachelu; Mihai Kogalnicanu; sat Lastuni; Nalbant; Nufaru; sat Malcoci; Sarichioi; sat Zebil; Somova; sat Parches; Topolog; sat Fagarasu Nou; sat Luminita; sat Magurele;"/>
        <s v="Somova; Frecătei; Mineri; Cataloi;"/>
        <s v="Tulcea; Chilia Veche; Grindu; Jurilovca; Murghiol; Sulina; Sfantu Gheorghe; Constanta; Bucuresti; "/>
        <s v="Macin; Targoviste"/>
        <s v="Ramnicu Valcea"/>
        <s v="Ivesti; Ghermanesti; Grivita; Viisoara; Bacani; Corini-Albesti; Valeni; Albesti; Gherghesti; Rinzesti; Onirsenii; Lingurari; Focoseasca; Girdesti; Protopopesti; Rusca; Stoisesti; Odaia Bursucani; Valea Mare; Ghermanesti; Lunca; Altateni; Ivanesti; Drujesti; Brosreni; 1 Decembrie; Suseni; Blesca; Bozia; Dumasca; ODAIA BOGDANA, MIRCESTI, VALEA OANEI, PLOPI, OBIRSENI, URSOAIA, AVERESTI, PODU OPRII, CORODESTI, COSESTI, HALTA DODESTI; VILTOTESTI, MARASESTI, VULPASENI, STINCASENI, TABALAESTI, ROSIORI; ARMASENI, HIRSOVENI, IEZEREL, SOFIENI, SALCIOARA."/>
        <s v="Husi"/>
        <s v="Focsani"/>
        <s v="Nereju; Cornetu; Negrilesti; Nereju Mic; Liesti; Slimnic; Coroteni; Barsesti; Coza; Verdea; Martinesti; Poiana; Padureni; Spinesti; Buda; Valea Beciului; Salcia Noua; Bordeasca Noua; Lepsa; Costisa de Sus; Vladnicu de Sus; Satu Nou; Vijiitoarea; Dumitrestii-Fata; Poienita; Iugani; Tinoasa; Covrag; Chitcani; Nanesti;"/>
        <s v="Cotesti"/>
        <s v="nivel national"/>
        <s v="nivel national - fara Bucuresti"/>
      </sharedItems>
    </cacheField>
    <cacheField name="Type of beneficiary" numFmtId="0">
      <sharedItems containsBlank="1" count="4">
        <m/>
        <s v="Privat"/>
        <s v="Public"/>
        <s v="Privat + Public"/>
      </sharedItems>
    </cacheField>
    <cacheField name="Category of Intervention" numFmtId="0">
      <sharedItems containsBlank="1" count="16">
        <m/>
        <s v="059"/>
        <s v="066"/>
        <s v="046"/>
        <s v="060"/>
        <s v="061"/>
        <s v="064"/>
        <s v="058"/>
        <s v="062"/>
        <s v="061 + 060"/>
        <s v="045"/>
        <s v="078"/>
        <s v="079"/>
        <s v="080"/>
        <s v="001"/>
        <s v="081"/>
      </sharedItems>
    </cacheField>
    <cacheField name="EU Funding" numFmtId="0">
      <sharedItems containsString="0" containsBlank="1" containsNumber="1" minValue="192884.77" maxValue="6253610460.8417358" count="611">
        <m/>
        <n v="5478429.0439999998"/>
        <n v="625897.59"/>
        <n v="8941981.2100000009"/>
        <n v="15046307.844000001"/>
        <n v="7179595.4400000004"/>
        <n v="7482384.9100000001"/>
        <n v="713902.61"/>
        <n v="15375882.960000001"/>
        <n v="1440353.3"/>
        <n v="3481880.13"/>
        <n v="1663627.3"/>
        <n v="1883829.29"/>
        <n v="11511362.17"/>
        <n v="4324020.3099999996"/>
        <n v="691159.61"/>
        <n v="78200000"/>
        <n v="103196232.11"/>
        <n v="710699.67949999997"/>
        <n v="713690.69"/>
        <n v="548965.98"/>
        <n v="198131.28"/>
        <n v="662942.31000000006"/>
        <n v="2537346.0699999998"/>
        <n v="8026150.7400000002"/>
        <n v="7457300.5599999996"/>
        <n v="19121228.010000002"/>
        <n v="39976455.319499999"/>
        <n v="7482298.9500000002"/>
        <n v="11455733.609999999"/>
        <n v="1210606.54"/>
        <n v="2434958.08"/>
        <n v="8107400.4900000002"/>
        <n v="11752965.109999999"/>
        <n v="1482931.25"/>
        <n v="3384337.55"/>
        <n v="192884.77"/>
        <n v="2469250"/>
        <n v="1317259.1299999999"/>
        <n v="1150622.04"/>
        <n v="794751.5"/>
        <n v="3898320.63"/>
        <n v="12696142.720000001"/>
        <n v="5419749.0899999999"/>
        <n v="11254722.289999999"/>
        <n v="19069128.579999998"/>
        <n v="712224.6"/>
        <n v="3916239.4"/>
        <n v="67758563.549999997"/>
        <n v="7276617"/>
        <n v="7275911.0816000002"/>
        <n v="4813318.2981240004"/>
        <n v="7271436.0486960001"/>
        <n v="7179559.5530000003"/>
        <n v="6464942.7015040005"/>
        <n v="3916031.66"/>
        <n v="4361927.6349999998"/>
        <n v="7275344.4005380003"/>
        <n v="7254108"/>
        <n v="4123419.67"/>
        <n v="7267690.2079670001"/>
        <n v="6829832.7199999997"/>
        <n v="7275808.9100000001"/>
        <n v="670497.84000000008"/>
        <n v="667691.9360000001"/>
        <n v="3442485.08"/>
        <n v="3559934.6720000003"/>
        <n v="3286000"/>
        <n v="3192150"/>
        <n v="3532131.4720000001"/>
        <n v="3378169.6"/>
        <n v="3538284.8000000003"/>
        <n v="1760378.5600000003"/>
        <n v="3476634.48"/>
        <n v="10555280.2992"/>
        <n v="11300107"/>
        <n v="11299450.886360001"/>
        <n v="8676741.6371999998"/>
        <n v="10226199.583600001"/>
        <n v="7188199.2000000002"/>
        <n v="7941600.5032000002"/>
        <n v="11173116.318"/>
        <n v="5251337"/>
        <n v="3767400.0000000005"/>
        <n v="6934632.25"/>
        <n v="10484213.74"/>
        <n v="10787531.300000001"/>
        <n v="53409188.648000002"/>
        <n v="43056000.140000001"/>
        <n v="8625168.8000000007"/>
        <n v="567648"/>
        <n v="666410.31999999995"/>
        <n v="663316.31999999995"/>
        <n v="668777.56000000006"/>
        <n v="651893.56999999995"/>
        <n v="590955.72"/>
        <n v="666234.91"/>
        <n v="671536.8"/>
        <n v="4232000"/>
        <n v="7198834.5599999996"/>
        <n v="2814714.83"/>
        <n v="3145876.94"/>
        <n v="3096018.79"/>
        <n v="2754696.14"/>
        <n v="1114600.8"/>
        <n v="2069074.4"/>
        <n v="2115826.5"/>
        <n v="1227120"/>
        <n v="1587334.92"/>
        <n v="2242185"/>
        <n v="1624958.86"/>
        <n v="2532573.2599999998"/>
        <n v="1410126.65"/>
        <n v="2091764"/>
        <n v="2098872.2799999998"/>
        <n v="782706.84"/>
        <n v="2452875.5699999998"/>
        <n v="2432346.2999999998"/>
        <n v="898360.23"/>
        <n v="2414726.98"/>
        <n v="3065803.18"/>
        <n v="1952796.24"/>
        <n v="3292880"/>
        <n v="2939783.6"/>
        <n v="1939595.35"/>
        <n v="1185166.06"/>
        <n v="1323168"/>
        <n v="1855368.68"/>
        <n v="1733067.68"/>
        <n v="1048354"/>
        <n v="602276.25"/>
        <n v="2892483.23"/>
        <n v="3003435.74"/>
        <n v="816443.79"/>
        <n v="3270601.86"/>
        <n v="2470998.2999999998"/>
        <n v="2847889.59"/>
        <n v="1802336.06"/>
        <n v="1781188.8"/>
        <n v="1330068.3799999999"/>
        <n v="1481379.12"/>
        <n v="3531876"/>
        <n v="4235185.5"/>
        <n v="11142125.685600001"/>
        <n v="3791678.8"/>
        <n v="6216333.0684000002"/>
        <n v="11302200"/>
        <n v="4829349.6900000004"/>
        <n v="6243209.7000000002"/>
        <n v="11178828.533600001"/>
        <n v="9863262.5"/>
        <n v="5315369.4050000003"/>
        <n v="10963739.296"/>
        <n v="712000"/>
        <n v="4800000"/>
        <n v="2640000"/>
        <n v="4872558.1100000003"/>
        <n v="3707116.84"/>
        <n v="2158721.98"/>
        <n v="379790.03"/>
        <n v="5287749.8"/>
        <n v="3329551.36"/>
        <n v="1586030.0419999999"/>
        <n v="7196856"/>
        <n v="5611718.2000000002"/>
        <n v="1974027.12"/>
        <n v="2397916.41"/>
        <n v="8189945.5199999996"/>
        <n v="6440519.4100000001"/>
        <n v="11034426.48"/>
        <n v="12995888.59"/>
        <n v="665578.9"/>
        <n v="16193028.560000001"/>
        <n v="5373141"/>
        <n v="1799929.28"/>
        <n v="1813302.42"/>
        <n v="564706.41"/>
        <n v="671973.6"/>
        <n v="670521.18999999994"/>
        <n v="671633.82"/>
        <n v="2970606.4"/>
        <n v="671760.41"/>
        <n v="2795160.8"/>
        <n v="671737.39"/>
        <n v="655150.49"/>
        <n v="3639339.46"/>
        <n v="12931384.82"/>
        <n v="2395701.9300000002"/>
        <n v="1970227.61"/>
        <n v="672000"/>
        <n v="3470171.9"/>
        <n v="3154798.12"/>
        <n v="742644421.17258906"/>
        <n v="1790109.03"/>
        <n v="18418179.18"/>
        <n v="5196080.82"/>
        <n v="25404369.030000001"/>
        <n v="5512930"/>
        <n v="7440887.1500000004"/>
        <n v="710521.64"/>
        <n v="13664338.790000001"/>
        <n v="12421088.5305"/>
        <n v="5821927.0999999996"/>
        <n v="8508551.2464999985"/>
        <n v="5509233.0185000002"/>
        <n v="6755200"/>
        <n v="7273872.7000000002"/>
        <n v="7151700.8971000006"/>
        <n v="7276616.1900000004"/>
        <n v="7254133.0598720014"/>
        <n v="7273112.0898120003"/>
        <n v="5424561.2400000002"/>
        <n v="7274674.8799999999"/>
        <n v="673093.90300000005"/>
        <n v="10667027.243600002"/>
        <n v="11252251.601500001"/>
        <n v="5807694.3753920011"/>
        <n v="713808.5"/>
        <n v="706567.09"/>
        <n v="576369.6"/>
        <n v="705469.18"/>
        <n v="711063.04000000004"/>
        <n v="756992.66"/>
        <n v="3410001.74"/>
        <n v="1411250.21"/>
        <n v="3434052.7"/>
        <n v="3029107.69"/>
        <n v="2810731.55"/>
        <n v="998501.3"/>
        <n v="1394266.36"/>
        <n v="823125.91"/>
        <n v="2625437.94"/>
        <n v="2360732.2000000002"/>
        <n v="1489904.8"/>
        <n v="2586200.4500000002"/>
        <n v="1126999.17"/>
        <n v="3257406.29"/>
        <n v="3136946.25"/>
        <n v="3208791.77"/>
        <n v="11040501.1171"/>
        <n v="6340743.5"/>
        <n v="2498290.04"/>
        <n v="4121316.72"/>
        <n v="11494093.380000001"/>
        <n v="20214588.649999999"/>
        <n v="11481224.130000001"/>
        <n v="4249688.05"/>
        <n v="2524813.16"/>
        <n v="4207500"/>
        <n v="4250000"/>
        <n v="1926715.27"/>
        <n v="4238287.84"/>
        <n v="3923698.97"/>
        <n v="2867278.35"/>
        <n v="670665.6"/>
        <n v="713296.96"/>
        <n v="708470.83"/>
        <n v="712437.71"/>
        <n v="7430424.5999999996"/>
        <n v="574262.55000000005"/>
        <n v="713937.06"/>
        <n v="713745.47"/>
        <n v="18826852.309999999"/>
        <n v="2661342.94"/>
        <n v="7733358.46"/>
        <n v="6864090.9400000004"/>
        <n v="11618677.65"/>
        <n v="5696971.7800000003"/>
        <n v="363165723.23287594"/>
        <n v="6067114.3078000005"/>
        <n v="3468174.25"/>
        <n v="1368912.79"/>
        <n v="1547343.33"/>
        <n v="7462452.79"/>
        <n v="4095016.76"/>
        <n v="4248282.29"/>
        <n v="10127478.550000001"/>
        <n v="1396890"/>
        <n v="39781665.0678"/>
        <n v="705413.79"/>
        <n v="617882.43000000005"/>
        <n v="1323296.2200000002"/>
        <n v="4696102.5080000004"/>
        <n v="5414113.6100000003"/>
        <n v="5712085"/>
        <n v="2251640.89"/>
        <n v="5722324.6439999994"/>
        <n v="5767238.3200000003"/>
        <n v="6426388.5300000003"/>
        <n v="6458604.8899999997"/>
        <n v="8406988.1300000008"/>
        <n v="4534206"/>
        <n v="10632592.24"/>
        <n v="10426922.050000001"/>
        <n v="76449206.812000006"/>
        <n v="7257102.7555640005"/>
        <n v="7216366.5300000003"/>
        <n v="696107.46"/>
        <n v="1639539.075"/>
        <n v="5887120.9124000007"/>
        <n v="4645920.8432"/>
        <n v="5929520.0692000007"/>
        <n v="687028.86"/>
        <n v="709815.08"/>
        <n v="708829.45"/>
        <n v="240398.56"/>
        <n v="1557406.55"/>
        <n v="2984077.07"/>
        <n v="5217791.2332000006"/>
        <n v="11468792.710000001"/>
        <n v="10227939.42"/>
        <n v="2382820.42"/>
        <n v="4199933.1100000003"/>
        <n v="2734252.57"/>
        <n v="713880.93"/>
        <n v="713050.99"/>
        <n v="712492.26"/>
        <n v="710948.31"/>
        <n v="72043227.189999998"/>
        <n v="7074907.4900000002"/>
        <n v="158359269.84856403"/>
        <n v="3825756.449"/>
        <n v="9852437.6714399997"/>
        <n v="3061016.43"/>
        <n v="2477925.66"/>
        <n v="2876730.33"/>
        <n v="2505119.34"/>
        <n v="3480898.89"/>
        <n v="2922549.31"/>
        <n v="2999407.46"/>
        <n v="1899630.81"/>
        <n v="2375888.12"/>
        <n v="11490170.35"/>
        <n v="8049980.6200000001"/>
        <n v="8721387.3599999994"/>
        <n v="78098088.659999996"/>
        <n v="9664282.0099999998"/>
        <n v="154301269.47043997"/>
        <n v="697803.56449999998"/>
        <n v="5513808.3985000001"/>
        <n v="5737500"/>
        <n v="2551444.27"/>
        <n v="661342.5"/>
        <n v="12379851.16"/>
        <n v="7481958.4500000002"/>
        <n v="11597104.49"/>
        <n v="9768807.6799999997"/>
        <n v="9761885.8699999992"/>
        <n v="14292118.470000001"/>
        <n v="13979743.279999999"/>
        <n v="2700026.07"/>
        <n v="97123394.202999994"/>
        <n v="4789211.0999999996"/>
        <n v="6230831.6980000008"/>
        <n v="2566246.0499999998"/>
        <n v="11159150.58"/>
        <n v="24745439.428000003"/>
        <n v="1256972.6599999999"/>
        <n v="1013197.28"/>
        <n v="7482385.71"/>
        <n v="3774519.72"/>
        <n v="13527075.370000001"/>
        <n v="11511361.99"/>
        <n v="3934178.25"/>
        <n v="710340.24"/>
        <n v="5029002"/>
        <n v="9673520.4900000002"/>
        <n v="7165347.8196919998"/>
        <n v="7276121.3794200011"/>
        <n v="7276513.4800000004"/>
        <n v="5122148.62"/>
        <n v="11224742.256000001"/>
        <n v="11218480"/>
        <n v="6244465.5"/>
        <n v="53796306.284999996"/>
        <n v="30363445"/>
        <n v="713421.75"/>
        <n v="713989.8"/>
        <n v="972346.38"/>
        <n v="3413951.66"/>
        <n v="2399640.0299999998"/>
        <n v="2074115.77"/>
        <n v="1643049.15"/>
        <n v="2764316.04"/>
        <n v="1555547.74"/>
        <n v="2465364.7799999998"/>
        <n v="2408447.5499999998"/>
        <n v="3099588.19"/>
        <n v="10391745"/>
        <n v="15184029.02"/>
        <n v="5420818.5999999996"/>
        <n v="18337215.68"/>
        <n v="14508995.640000001"/>
        <n v="14483124.93"/>
        <n v="9310835.9399999995"/>
        <n v="4235531.5"/>
        <n v="2550000"/>
        <n v="2549840.83"/>
        <n v="4049526.09"/>
        <n v="9458755.8000000007"/>
        <n v="7594877.54"/>
        <n v="6091202"/>
        <n v="713974.5"/>
        <n v="712038.40000000002"/>
        <n v="5308606.45"/>
        <n v="6606581.3700000001"/>
        <n v="76066684.069999993"/>
        <n v="671998.95"/>
        <n v="16994421.079999998"/>
        <n v="395866127.07011205"/>
        <n v="630299226.29000008"/>
        <n v="638944.80000000005"/>
        <n v="653389.60000000009"/>
        <n v="4073456.0412000003"/>
        <n v="11249875"/>
        <n v="11138497.26"/>
        <n v="6153420"/>
        <n v="4863374.13"/>
        <n v="49250127.140000001"/>
        <n v="7428338.3200000003"/>
        <n v="663719.04"/>
        <n v="671716.8"/>
        <n v="659073.6"/>
        <n v="668315.16"/>
        <n v="3244698.63"/>
        <n v="1428365.6"/>
        <n v="3114949.9457479999"/>
        <n v="45808504.560000002"/>
        <n v="648833.27"/>
        <n v="667764.72"/>
        <n v="2272233.6"/>
        <n v="3234339.78"/>
        <n v="2382506.79"/>
        <n v="1430600"/>
        <n v="2970046.4"/>
        <n v="3082400"/>
        <n v="1172755.23"/>
        <n v="668685.69999999995"/>
        <n v="670856"/>
        <n v="671984"/>
        <n v="550731.25"/>
        <n v="667921.81999999995"/>
        <n v="671713.58"/>
        <n v="669734.51"/>
        <n v="667725.42400000012"/>
        <n v="4531364.99"/>
        <n v="597467.64"/>
        <n v="3534000"/>
        <n v="3740000"/>
        <n v="854669290.6209482"/>
        <n v="2796496.02"/>
        <n v="2831658.65"/>
        <n v="1905574.88"/>
        <n v="2687480.06"/>
        <n v="2132352.7999999998"/>
        <n v="10712652.470000001"/>
        <n v="3783887.3"/>
        <n v="2868123.57"/>
        <n v="19003056.760000002"/>
        <n v="48721282.510000005"/>
        <n v="18418179.170000002"/>
        <n v="4309196.3459999999"/>
        <n v="3864073.3525"/>
        <n v="7156656.4611560004"/>
        <n v="7163019.276920001"/>
        <n v="707685.44"/>
        <n v="709741.44"/>
        <n v="585378.31000000006"/>
        <n v="421753.99"/>
        <n v="1402482.53"/>
        <n v="1373787.97"/>
        <n v="9731788.3499999996"/>
        <n v="3502338.02"/>
        <n v="7481665.29"/>
        <n v="3262590.01"/>
        <n v="58948773.786576003"/>
        <n v="11511361.74"/>
        <n v="30586694.9925"/>
        <n v="4922512.42"/>
        <n v="7481797.96"/>
        <n v="42991005.372500002"/>
        <n v="4779748.2029999997"/>
        <n v="17588973.449000001"/>
        <n v="711917.15149999992"/>
        <n v="5576201.5689999992"/>
        <n v="4709744.6849999996"/>
        <n v="712561.67"/>
        <n v="3440127.01"/>
        <n v="2697279.93"/>
        <n v="3345152.8"/>
        <n v="2460026.65"/>
        <n v="1598080.23"/>
        <n v="3076224.45"/>
        <n v="13646665"/>
        <n v="13893547.51"/>
        <n v="14384561.9"/>
        <n v="14371012.9"/>
        <n v="13683958.75"/>
        <n v="14561863.4"/>
        <n v="4042791.52"/>
        <n v="13457728.66"/>
        <n v="13799724.5"/>
        <n v="13822933.75"/>
        <n v="13875341.689999999"/>
        <n v="13599979.77"/>
        <n v="12936799.4"/>
        <n v="13782482.25"/>
        <n v="13779145.66"/>
        <n v="13718651.5"/>
        <n v="14147190.74"/>
        <n v="11338494.689999999"/>
        <n v="5273924.9400000004"/>
        <n v="9214208.0299999993"/>
        <n v="11788429.85"/>
        <n v="13783094.25"/>
        <n v="5199363.87"/>
        <n v="16616055.220000001"/>
        <n v="43054459.609999999"/>
        <n v="392468447.15750003"/>
        <n v="7482385.29"/>
        <n v="16261504.172999999"/>
        <n v="7108271.0323360004"/>
        <n v="6947187.3353160005"/>
        <n v="697401.92249999999"/>
        <n v="5611298.7999999998"/>
        <n v="713840.63"/>
        <n v="2730867.25"/>
        <n v="1649702.37"/>
        <n v="7846338.4100000001"/>
        <n v="7482384.9500000002"/>
        <n v="9398739.9100000001"/>
        <n v="4383684.12"/>
        <n v="70831220.903152004"/>
        <n v="713998.402"/>
        <n v="7073724.7000000002"/>
        <n v="11300630.25"/>
        <n v="19088353.351999998"/>
        <n v="1056071.1200000001"/>
        <n v="7172246.8970080009"/>
        <n v="7119077.435548"/>
        <n v="7158493.96844"/>
        <n v="713501.9"/>
        <n v="710499.79"/>
        <n v="710631.45"/>
        <n v="641177.1"/>
        <n v="696280.46649999998"/>
        <n v="701394.58499999996"/>
        <n v="1353242.5"/>
        <n v="466957.7"/>
        <n v="7480389.6200000001"/>
        <n v="14016992.199999999"/>
        <n v="3257630.1"/>
        <n v="4123656.52"/>
        <n v="2494765.2999999998"/>
        <n v="4138832.45"/>
        <n v="479834.33"/>
        <n v="36090656.270000003"/>
        <n v="713939.65"/>
        <n v="100240200.23249602"/>
        <n v="5366049.932"/>
        <n v="6842194.4400000004"/>
        <n v="17662024.210000001"/>
        <n v="12657146.390000001"/>
        <n v="19214820.210000001"/>
        <n v="11395531.689999999"/>
        <n v="73137766.872000009"/>
        <n v="7126030.9299999997"/>
        <n v="69692891.930000007"/>
        <n v="23910317.670000002"/>
        <n v="100729240.53000002"/>
        <n v="16678898.779999999"/>
        <n v="19094196.190000001"/>
        <n v="54191274.140000001"/>
        <n v="2686024.29"/>
        <n v="8953281.3300000001"/>
        <n v="5200628.3499999996"/>
        <n v="16839933.969999999"/>
        <n v="7184081.49863589"/>
        <n v="3667980.9271"/>
        <n v="11211661.006000001"/>
        <n v="11064644.5"/>
        <n v="226325000"/>
        <n v="49620064.579999998"/>
        <n v="157499386.05000001"/>
        <n v="202250270.31999999"/>
        <n v="16360009.220000001"/>
        <n v="119824244.18000001"/>
        <n v="5556186.9800000004"/>
        <n v="31031879.969999999"/>
        <n v="26502261.260000002"/>
        <n v="8277312.3099999996"/>
        <n v="24196209.649999999"/>
        <n v="155964263.63999999"/>
        <n v="43648529.549999997"/>
        <n v="177049421.03999999"/>
        <n v="159728628.80000001"/>
        <n v="22688071.68"/>
        <n v="75906976.719999999"/>
        <n v="37989302.960000001"/>
        <n v="52810948.149999999"/>
        <n v="174332137.72"/>
        <n v="190132540.22999999"/>
        <n v="194619924.09"/>
        <n v="58717037.280000001"/>
        <n v="12584528.35"/>
        <n v="38763530.280000001"/>
        <n v="84285767.640000001"/>
        <n v="3751034368.3200002"/>
        <n v="57003506.25"/>
        <n v="65779785.689999998"/>
        <n v="6253610460.8417358"/>
      </sharedItems>
    </cacheField>
    <cacheField name="Funding from National Budget" numFmtId="0">
      <sharedItems containsString="0" containsBlank="1" containsNumber="1" minValue="0" maxValue="440625668.36573929"/>
    </cacheField>
    <cacheField name="Beneficiary contribution" numFmtId="0">
      <sharedItems containsString="0" containsBlank="1" containsNumber="1" minValue="0" maxValue="676767410.6400001"/>
    </cacheField>
    <cacheField name="Uneligible expenses" numFmtId="0">
      <sharedItems containsString="0" containsBlank="1" containsNumber="1" minValue="0" maxValue="156932249.26000002"/>
    </cacheField>
    <cacheField name="Project total value" numFmtId="0">
      <sharedItems containsString="0" containsBlank="1" containsNumber="1" minValue="270943.14" maxValue="7459669794.6174755" count="628">
        <m/>
        <n v="19579299.489999998"/>
        <n v="1220763.81"/>
        <n v="18646963.800000001"/>
        <n v="39447027.099999994"/>
        <n v="9338177"/>
        <n v="13805317.359999999"/>
        <n v="982627.86"/>
        <n v="24126122.219999999"/>
        <n v="2818880.38"/>
        <n v="6573845.9199999999"/>
        <n v="2694453.74"/>
        <n v="3262873.87"/>
        <n v="19715832.700000003"/>
        <n v="10663275.700000001"/>
        <n v="952984.76"/>
        <n v="129831870.5"/>
        <n v="176514017.56999999"/>
        <n v="947619.19000000006"/>
        <n v="1176909"/>
        <n v="1021458.62"/>
        <n v="270943.14"/>
        <n v="993927.60000000009"/>
        <n v="4458492.93"/>
        <n v="23757762.680000003"/>
        <n v="11543625.01"/>
        <n v="34380780.240000002"/>
        <n v="78551518.409999996"/>
        <n v="13912407.58"/>
        <n v="17806543.059999999"/>
        <n v="1888136"/>
        <n v="4760231.0300000012"/>
        <n v="13191969.109999999"/>
        <n v="19840336.140000001"/>
        <n v="2681116"/>
        <n v="6237336.2800000003"/>
        <n v="377508.39999999997"/>
        <n v="4046360"/>
        <n v="2444257.9500000002"/>
        <n v="2532680.12"/>
        <n v="1371578.58"/>
        <n v="6714195.0599999996"/>
        <n v="32141140"/>
        <n v="9454151.5999999996"/>
        <n v="21209362.5"/>
        <n v="52804923.669999994"/>
        <n v="1019276.65"/>
        <n v="7845084.7999999998"/>
        <n v="150878971.61000001"/>
        <n v="8698445"/>
        <n v="8853813"/>
        <n v="5735282.21"/>
        <n v="8974850.1799999997"/>
        <n v="8524757.5"/>
        <n v="8165821.4100000001"/>
        <n v="4667650"/>
        <n v="5170712.5"/>
        <n v="9250425.9949999992"/>
        <n v="8635500"/>
        <n v="8657500"/>
        <n v="8630843.1999999993"/>
        <n v="4887904"/>
        <n v="8636928.2424999997"/>
        <n v="8642500"/>
        <n v="8672500"/>
        <n v="8138385.5"/>
        <n v="9343321"/>
        <n v="953534"/>
        <n v="985134.20000000007"/>
        <n v="4823040.6599999992"/>
        <n v="4765899.8899999997"/>
        <n v="4350200"/>
        <n v="4282063.21"/>
        <n v="5199615.46"/>
        <n v="4760569.16"/>
        <n v="4902193"/>
        <n v="2343240.2000000002"/>
        <n v="5568245.0999999996"/>
        <n v="15106436"/>
        <n v="15901500"/>
        <n v="15507960.859999999"/>
        <n v="13407500"/>
        <n v="13898923"/>
        <n v="10666000"/>
        <n v="16027541"/>
        <n v="16191145"/>
        <n v="7311000"/>
        <n v="5468125"/>
        <n v="9070631"/>
        <n v="13635000"/>
        <n v="14771250"/>
        <n v="71831990.189999998"/>
        <n v="58482263.270000003"/>
        <n v="10793461"/>
        <n v="967446"/>
        <n v="1079430.25"/>
        <n v="1258796.3499999999"/>
        <n v="1048835.73"/>
        <n v="958957.75"/>
        <n v="941338.72"/>
        <n v="1028118.28"/>
        <n v="1104997.6299999999"/>
        <n v="5293000"/>
        <n v="9022543.1999999993"/>
        <n v="4606414.9800000004"/>
        <n v="5688082.3299999991"/>
        <n v="5147684.1399999997"/>
        <n v="6805370.3499999996"/>
        <n v="1926857.55"/>
        <n v="4103713.36"/>
        <n v="3709668.22"/>
        <n v="2097522"/>
        <n v="3445731.82"/>
        <n v="4885534.6500000004"/>
        <n v="3221652.8"/>
        <n v="4557762.9399999995"/>
        <n v="2574967.7899999996"/>
        <n v="3644570.1"/>
        <n v="4532994.9499999993"/>
        <n v="1291037.9999999998"/>
        <n v="3823797.23"/>
        <n v="3875804.78"/>
        <n v="1649654.65"/>
        <n v="5676979.2000000002"/>
        <n v="4849709.5"/>
        <n v="4232805.1500000004"/>
        <n v="5743905.3300000001"/>
        <n v="4825730.4800000004"/>
        <n v="3493765.65"/>
        <n v="2451588.36"/>
        <n v="3145760.7"/>
        <n v="3557577.52"/>
        <n v="2834085.45"/>
        <n v="2248446.67"/>
        <n v="1328651.19"/>
        <n v="5652872.79"/>
        <n v="4562068.67"/>
        <n v="1692355.93"/>
        <n v="5150052.33"/>
        <n v="3815137.5"/>
        <n v="4696454.5"/>
        <n v="2891448.58"/>
        <n v="2726785.4"/>
        <n v="4495753.67"/>
        <n v="2310209.62"/>
        <n v="4951294"/>
        <n v="5540750"/>
        <n v="16019298"/>
        <n v="5393500"/>
        <n v="9015935"/>
        <n v="16945910"/>
        <n v="17049512"/>
        <n v="7551957"/>
        <n v="9026250"/>
        <n v="14862900"/>
        <n v="13150000"/>
        <n v="8301282"/>
        <n v="14884240.75"/>
        <n v="891000"/>
        <n v="6003000"/>
        <n v="6652540"/>
        <n v="7258917.1000000006"/>
        <n v="6855070.5"/>
        <n v="3816428.25"/>
        <n v="477737.53"/>
        <n v="8806599.9700000007"/>
        <n v="5594742"/>
        <n v="1985537.5499999998"/>
        <n v="9016070"/>
        <n v="7029647.75"/>
        <n v="2549088.0600000005"/>
        <n v="3009295.5300000003"/>
        <n v="13711816.940000001"/>
        <n v="9952844.0199999996"/>
        <n v="22711124.329999998"/>
        <n v="20078620.490000002"/>
        <n v="929295.13"/>
        <n v="26290132.899999999"/>
        <n v="10046452.119999999"/>
        <n v="4389685.5"/>
        <n v="4369703.5200000005"/>
        <n v="793742.47"/>
        <n v="1038961.96"/>
        <n v="956502.62"/>
        <n v="943477.75"/>
        <n v="5206125"/>
        <n v="1114158.3700000001"/>
        <n v="6170317.5300000003"/>
        <n v="1112738.24"/>
        <n v="1011301.23"/>
        <n v="6816925.1100000003"/>
        <n v="23654502.030000001"/>
        <n v="2998197.43"/>
        <n v="3079431.9200000004"/>
        <n v="1001639.33"/>
        <n v="4413757.29"/>
        <n v="4484829.0600000005"/>
        <n v="1089895816.9575"/>
        <n v="2663578.15"/>
        <n v="32684258.289999999"/>
        <n v="9399133.1799999997"/>
        <n v="44746969.619999997"/>
        <n v="7360208"/>
        <n v="11787622.01"/>
        <n v="938214.50000000012"/>
        <n v="20086044.509999998"/>
        <n v="25265627.809999999"/>
        <n v="13018416"/>
        <n v="17487219.439999998"/>
        <n v="11575603.550000001"/>
        <n v="8008000"/>
        <n v="8933500"/>
        <n v="8925250"/>
        <n v="8554261.25"/>
        <n v="8622500"/>
        <n v="9352330"/>
        <n v="9237801"/>
        <n v="9162169"/>
        <n v="9633458"/>
        <n v="6657632.1299999999"/>
        <n v="8689500"/>
        <n v="8687180"/>
        <n v="982217.7300000001"/>
        <n v="14107115"/>
        <n v="17864466.25"/>
        <n v="15530000"/>
        <n v="8426594.0700000003"/>
        <n v="967276"/>
        <n v="951201.23999999987"/>
        <n v="772001.4"/>
        <n v="971087.44"/>
        <n v="960434.23"/>
        <n v="1369812.37"/>
        <n v="6397893.9900000002"/>
        <n v="2480127.5499999993"/>
        <n v="6645116"/>
        <n v="4917034.97"/>
        <n v="4431018.2"/>
        <n v="1905884.9800000002"/>
        <n v="2350794.0299999998"/>
        <n v="1522369"/>
        <n v="4395973.7"/>
        <n v="4141014"/>
        <n v="2955199.2"/>
        <n v="4599043.29"/>
        <n v="2804275.54"/>
        <n v="7799589.6399999997"/>
        <n v="4614125"/>
        <n v="4524459.54"/>
        <n v="15682673.75"/>
        <n v="8833750"/>
        <n v="4295185.34"/>
        <n v="5839355.75"/>
        <n v="23595610.800000001"/>
        <n v="71110374.480000004"/>
        <n v="17826164.879999999"/>
        <n v="5019632.1399999997"/>
        <n v="2976318.42"/>
        <n v="4955000"/>
        <n v="5032844"/>
        <n v="2271223.87"/>
        <n v="5010020.9799999995"/>
        <n v="6420254.4299999997"/>
        <n v="4765691.03"/>
        <n v="958182"/>
        <n v="1005277.8399999999"/>
        <n v="948390.6399999999"/>
        <n v="968115.44"/>
        <n v="11169711.859999999"/>
        <n v="941970"/>
        <n v="960862.97000000009"/>
        <n v="955153.48999999987"/>
        <n v="22264758.579999998"/>
        <n v="4637666.66"/>
        <n v="11694652.57"/>
        <n v="12553395.789999999"/>
        <n v="19098704.960000001"/>
        <n v="10621974.23"/>
        <n v="589448845.19000006"/>
        <n v="8254937.5"/>
        <n v="6750312.5"/>
        <n v="2721418.3200000003"/>
        <n v="2912814.34"/>
        <n v="12587138.450000001"/>
        <n v="4829566.7699999996"/>
        <n v="5017979.16"/>
        <n v="19593396.710000001"/>
        <n v="2010000"/>
        <n v="64677563.749999993"/>
        <n v="931034.17"/>
        <n v="953759.44"/>
        <n v="1884793.6099999999"/>
        <n v="19467424.710000001"/>
        <n v="7434475.3099999996"/>
        <n v="7731800"/>
        <n v="4800782.2800000012"/>
        <n v="7395633.5800000001"/>
        <n v="11349488.42"/>
        <n v="9353955.1099999994"/>
        <n v="11483726.74"/>
        <n v="12969972.660000002"/>
        <n v="7786246"/>
        <n v="17252280.629999999"/>
        <n v="19822248.25"/>
        <n v="136848033.69"/>
        <n v="8813621.120000001"/>
        <n v="8906742"/>
        <n v="942847.62999999989"/>
        <n v="1954638.53"/>
        <n v="8159917"/>
        <n v="6178388"/>
        <n v="8014653"/>
        <n v="927482.45"/>
        <n v="935634.42999999993"/>
        <n v="961021.79999999993"/>
        <n v="480910.64999999997"/>
        <n v="2332202"/>
        <n v="6120068.6100000003"/>
        <n v="7149330"/>
        <n v="18246023.260000002"/>
        <n v="21384683.789999999"/>
        <n v="2833318.1399999997"/>
        <n v="4952997.7700000005"/>
        <n v="6095882.54"/>
        <n v="947371.55999999994"/>
        <n v="974755.29"/>
        <n v="950209.71"/>
        <n v="960968.18"/>
        <n v="85234920.650000006"/>
        <n v="11194043.27"/>
        <n v="215652631.38000003"/>
        <n v="8213883.3200000003"/>
        <n v="16560175.039999997"/>
        <n v="4643087.16"/>
        <n v="3879567.5100000002"/>
        <n v="5421040.5"/>
        <n v="4251229.41"/>
        <n v="5471054.4500000002"/>
        <n v="4369740.1500000004"/>
        <n v="4474522.16"/>
        <n v="2932067.7900000005"/>
        <n v="3751246.5"/>
        <n v="17787137.260000002"/>
        <n v="12778116.48"/>
        <n v="14375852.149999999"/>
        <n v="91972096.299999997"/>
        <n v="14956876.629999999"/>
        <n v="215837692.81"/>
        <n v="1156415.22"/>
        <n v="6561922.2000000002"/>
        <n v="8159400"/>
        <n v="4508607.49"/>
        <n v="899500"/>
        <n v="31405396.650000002"/>
        <n v="12096172.34"/>
        <n v="20016004.279999997"/>
        <n v="15120124.91"/>
        <n v="15148326.6"/>
        <n v="26589160"/>
        <n v="29864764.989999998"/>
        <n v="5981775.4500000002"/>
        <n v="177507570.13"/>
        <n v="10136157"/>
        <n v="8292529"/>
        <n v="5101514.55"/>
        <n v="19823840.489999998"/>
        <n v="43354041.039999999"/>
        <n v="2245906.16"/>
        <n v="2123378.3199999998"/>
        <n v="14542798.02"/>
        <n v="6932772.4800000004"/>
        <n v="25844854.98"/>
        <n v="19112483.359999999"/>
        <n v="4904925"/>
        <n v="949453.68"/>
        <n v="8937229.2299999986"/>
        <n v="14791607.909999998"/>
        <n v="8952377.9900000002"/>
        <n v="12169337"/>
        <n v="12225609"/>
        <n v="7233140.9199999999"/>
        <n v="15266417.5"/>
        <n v="15840978.25"/>
        <n v="8862750"/>
        <n v="70471969"/>
        <n v="39700698"/>
        <n v="1077833.17"/>
        <n v="1019384"/>
        <n v="1832859.02"/>
        <n v="4820400.41"/>
        <n v="4923682.33"/>
        <n v="4144962.92"/>
        <n v="3048080.65"/>
        <n v="5017329.4400000004"/>
        <n v="2375155.96"/>
        <n v="4133308.3"/>
        <n v="4021445.5399999996"/>
        <n v="5405561.5800000001"/>
        <n v="14890875"/>
        <n v="33657942.149999999"/>
        <n v="17223043.719999999"/>
        <n v="28331083.48"/>
        <n v="26807246.57"/>
        <n v="28248850.699999999"/>
        <n v="14222573.899999999"/>
        <n v="4987738.2300000004"/>
        <n v="3020000"/>
        <n v="3024312.74"/>
        <n v="7014114.8700000001"/>
        <n v="15777515.33"/>
        <n v="13442892.98"/>
        <n v="8972830"/>
        <n v="1027052"/>
        <n v="940768.89"/>
        <n v="9881476.6600000001"/>
        <n v="10643668.789999999"/>
        <n v="1004442"/>
        <n v="89570958.099999994"/>
        <n v="947070"/>
        <n v="21993436.57"/>
        <n v="588173173.66000009"/>
        <n v="926361274.96000016"/>
        <n v="8914316"/>
        <n v="8827500"/>
        <n v="905230"/>
        <n v="926356"/>
        <n v="5654571"/>
        <n v="15397500"/>
        <n v="15569492"/>
        <n v="9317250"/>
        <n v="6848637.9199999999"/>
        <n v="66554658.660000004"/>
        <n v="9947245.1099999994"/>
        <n v="959602"/>
        <n v="1020954.69"/>
        <n v="933100"/>
        <n v="952671.50000000012"/>
        <n v="7873996.5099999998"/>
        <n v="2290843.5"/>
        <n v="3883300.67"/>
        <n v="15950000"/>
        <n v="16065663"/>
        <n v="61201956.290000007"/>
        <n v="912108.05"/>
        <n v="938681.99999999988"/>
        <n v="2929872"/>
        <n v="4802675.18"/>
        <n v="2990133.47"/>
        <n v="2651450"/>
        <n v="7862817.9000000004"/>
        <n v="7740950"/>
        <n v="2083377.88"/>
        <n v="967725.15"/>
        <n v="1036420"/>
        <n v="1034786.88"/>
        <n v="1029904.98"/>
        <n v="995708.23"/>
        <n v="1028679.74"/>
        <n v="938756.81"/>
        <n v="1002936.5240000001"/>
        <n v="8486080.9600000009"/>
        <n v="839336.19000000006"/>
        <n v="4510000"/>
        <n v="4505000"/>
        <n v="1245643521.7540007"/>
        <n v="4961519.95"/>
        <n v="4372791.5"/>
        <n v="3168487.34"/>
        <n v="4539837.93"/>
        <n v="4156342.59"/>
        <n v="19047685.030000001"/>
        <n v="7977612.7799999993"/>
        <n v="5694080.9699999997"/>
        <n v="48302829.120000005"/>
        <n v="102221187.21000001"/>
        <n v="29513506.640000001"/>
        <n v="7894404.6099999994"/>
        <n v="7816248.4000000004"/>
        <n v="10186648.73"/>
        <n v="8779476.3399999999"/>
        <n v="8856131.3900000006"/>
        <n v="997955"/>
        <n v="989109.10999999987"/>
        <n v="1277314.9200000002"/>
        <n v="760267.28"/>
        <n v="2614709.48"/>
        <n v="3118199.72"/>
        <n v="20226812.370000001"/>
        <n v="5886918.2199999997"/>
        <n v="11767157.380000001"/>
        <n v="6306623.1300000008"/>
        <n v="97477976.079999983"/>
        <n v="17961423.710000001"/>
        <n v="115037887.75999999"/>
        <n v="16926601.66"/>
        <n v="11598571.799999999"/>
        <n v="143563061.22"/>
        <n v="14250447.470000001"/>
        <n v="42997966.730000004"/>
        <n v="1051384.19"/>
        <n v="7336985.6499999994"/>
        <n v="7089826.0999999996"/>
        <n v="1091170.05"/>
        <n v="7333870.3399999999"/>
        <n v="5064739.96"/>
        <n v="5137064.34"/>
        <n v="4660607.04"/>
        <n v="3337057.19"/>
        <n v="4572636.47"/>
        <n v="27081425"/>
        <n v="27721553.369999997"/>
        <n v="28216589.800000001"/>
        <n v="28217839.300000001"/>
        <n v="27280036"/>
        <n v="28561361.690000001"/>
        <n v="7362317.8100000005"/>
        <n v="21902085.890000001"/>
        <n v="28433027"/>
        <n v="27553765.75"/>
        <n v="32205171.109999999"/>
        <n v="21312808.640000001"/>
        <n v="26002297.300000001"/>
        <n v="27447736.75"/>
        <n v="27457766.07"/>
        <n v="27345426.5"/>
        <n v="22093854.140000001"/>
        <n v="21374687.41"/>
        <n v="8989568.1799999997"/>
        <n v="15265296.229999999"/>
        <n v="23524461.449999999"/>
        <n v="27610766.75"/>
        <n v="8664515.9699999988"/>
        <n v="37261288.640000001"/>
        <n v="50806529.420000002"/>
        <n v="733615931.70000005"/>
        <n v="14246778.59"/>
        <n v="40785829.479999997"/>
        <n v="8841783.2299999986"/>
        <n v="8925938.4199999999"/>
        <n v="944765.5"/>
        <n v="6650345.5999999996"/>
        <n v="1071066.75"/>
        <n v="5981489"/>
        <n v="3140927.71"/>
        <n v="26614121.449999999"/>
        <n v="13833750.460000001"/>
        <n v="16060935.42"/>
        <n v="7020703.7699999996"/>
        <n v="139871656.78999999"/>
        <n v="1020930.85"/>
        <n v="9331538"/>
        <n v="15403125"/>
        <n v="25755593.850000001"/>
        <n v="1729180.55"/>
        <n v="8910531.8599999994"/>
        <n v="8760105.0399999991"/>
        <n v="8903265.2199999988"/>
        <n v="1126865"/>
        <n v="1005981.9000000001"/>
        <n v="996523.28"/>
        <n v="1179976.1000000001"/>
        <n v="980411.02"/>
        <n v="967853.41999999993"/>
        <n v="2962478.55"/>
        <n v="1050958.7"/>
        <n v="12432823.99"/>
        <n v="30878884.52"/>
        <n v="4051241"/>
        <n v="5695580.54"/>
        <n v="2939518"/>
        <n v="6566786.8499999996"/>
        <n v="814124.05"/>
        <n v="42587899.609999999"/>
        <n v="977411.26"/>
        <n v="143789219.90999997"/>
        <n v="20115357.91"/>
        <n v="10569609.380000001"/>
        <n v="29085660.180000003"/>
        <n v="46812695.069999993"/>
        <n v="22605670.700000003"/>
        <n v="18722112.420000002"/>
        <n v="147911105.66"/>
        <n v="8517649"/>
        <n v="82242954.200000003"/>
        <n v="28308870.690000001"/>
        <n v="119069473.89"/>
        <n v="31104653.440000001"/>
        <n v="26238202.760000002"/>
        <n v="38159557.040000007"/>
        <n v="95502413.24000001"/>
        <n v="4873660.99"/>
        <n v="18041385.27"/>
        <n v="7831523.7899999991"/>
        <n v="30746570.049999997"/>
        <n v="8520912.7174750008"/>
        <n v="4614591.25"/>
        <n v="16933011.25"/>
        <n v="17931250"/>
        <n v="268421450"/>
        <n v="58910613.339999996"/>
        <n v="249108000"/>
        <n v="294753178.91000003"/>
        <n v="19793396.800000001"/>
        <n v="142071000"/>
        <n v="6722201.3400000008"/>
        <n v="50681629.590000004"/>
        <n v="31436638.210000001"/>
        <n v="9814178.3999999985"/>
        <n v="37504626.340000004"/>
        <n v="184920864.06"/>
        <n v="53242265.319999993"/>
        <n v="209920728.97"/>
        <n v="189384127.86000001"/>
        <n v="28620851.359999999"/>
        <n v="90000000"/>
        <n v="45042464"/>
        <n v="62615921.950000003"/>
        <n v="206698950"/>
        <n v="225432883.14999998"/>
        <n v="230753402.64000002"/>
        <n v="69623544"/>
        <n v="14925994.07"/>
        <n v="45970431.719999999"/>
        <n v="99939410"/>
        <n v="4339776824.7700005"/>
        <n v="67591875.799999997"/>
        <n v="77992576.799999997"/>
        <n v="7459669794.6174755"/>
      </sharedItems>
    </cacheField>
    <cacheField name="Status of project_x000a_(under implementation/ canceled/ completed)" numFmtId="0">
      <sharedItems containsBlank="1" count="6">
        <m/>
        <s v="Reziliat"/>
        <s v="Finalizat"/>
        <s v="In implementare"/>
        <s v="Finalizat _x000a_(ajuns la teremen; fara nota de finalizare)"/>
        <s v="in curs de reziliere"/>
      </sharedItems>
    </cacheField>
    <cacheField name="Amendment" numFmtId="0">
      <sharedItems containsBlank="1"/>
    </cacheField>
    <cacheField name="Payments from EU" numFmtId="0">
      <sharedItems containsString="0" containsBlank="1" containsNumber="1" minValue="-5.8207660913467407E-11" maxValue="884972011.16999996"/>
    </cacheField>
    <cacheField name="Payments from national budget" numFmtId="0">
      <sharedItems containsString="0" containsBlank="1" containsNumber="1" minValue="0" maxValue="99528647.810000002"/>
    </cacheField>
    <cacheField name="someprojectcode" numFmtId="0">
      <sharedItems containsBlank="1"/>
    </cacheField>
    <cacheField name="random" numFmtId="0">
      <sharedItems containsString="0" containsBlank="1" containsNumber="1" containsInteger="1" minValue="1" maxValue="1"/>
    </cacheField>
    <cacheField name="Axis"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arada Srinivasan" refreshedDate="44316.775635532409" createdVersion="6" refreshedVersion="6" minRefreshableVersion="3" recordCount="680" xr:uid="{E8C81CBF-A409-429A-99FF-C944FA42032F}">
  <cacheSource type="worksheet">
    <worksheetSource ref="A1:AG681" sheet="MASTER CLEAN"/>
  </cacheSource>
  <cacheFields count="33">
    <cacheField name="Nr. crt." numFmtId="0">
      <sharedItems containsMixedTypes="1" containsNumber="1" containsInteger="1" minValue="1" maxValue="153"/>
    </cacheField>
    <cacheField name="Priority Axis" numFmtId="0">
      <sharedItems containsBlank="1" count="4">
        <m/>
        <s v="AP 1"/>
        <s v="AP 2"/>
        <s v="AP 3"/>
      </sharedItems>
    </cacheField>
    <cacheField name="Investment Priority" numFmtId="0">
      <sharedItems containsBlank="1" containsMixedTypes="1" containsNumber="1" minValue="1.1000000000000001" maxValue="3"/>
    </cacheField>
    <cacheField name="Action" numFmtId="0">
      <sharedItems containsBlank="1" containsMixedTypes="1" containsNumber="1" containsInteger="1" minValue="1" maxValue="1"/>
    </cacheField>
    <cacheField name="My SMIS code" numFmtId="0">
      <sharedItems containsString="0" containsBlank="1" containsNumber="1" containsInteger="1" minValue="101622" maxValue="143526"/>
    </cacheField>
    <cacheField name="Name of project" numFmtId="0">
      <sharedItems containsBlank="1" longText="1"/>
    </cacheField>
    <cacheField name="Name of beneficiary" numFmtId="0">
      <sharedItems containsBlank="1"/>
    </cacheField>
    <cacheField name="Summary of project" numFmtId="0">
      <sharedItems containsBlank="1" longText="1"/>
    </cacheField>
    <cacheField name="Project Starting Month" numFmtId="0">
      <sharedItems containsBlank="1"/>
    </cacheField>
    <cacheField name="Project Starting Date" numFmtId="0">
      <sharedItems containsString="0" containsBlank="1" containsNumber="1" containsInteger="1" minValue="1" maxValue="31"/>
    </cacheField>
    <cacheField name="Project Starting Year" numFmtId="0">
      <sharedItems containsString="0" containsBlank="1" containsNumber="1" containsInteger="1" minValue="2016" maxValue="2021"/>
    </cacheField>
    <cacheField name="Project End Month" numFmtId="0">
      <sharedItems containsBlank="1"/>
    </cacheField>
    <cacheField name="Project End Date" numFmtId="0">
      <sharedItems containsString="0" containsBlank="1" containsNumber="1" containsInteger="1" minValue="1" maxValue="31"/>
    </cacheField>
    <cacheField name="Project End Year" numFmtId="0">
      <sharedItems containsString="0" containsBlank="1" containsNumber="1" containsInteger="1" minValue="2017" maxValue="2024"/>
    </cacheField>
    <cacheField name="EU Co-financing rate" numFmtId="0">
      <sharedItems containsBlank="1" containsMixedTypes="1" containsNumber="1" minValue="79.999998917008554" maxValue="86.433807999304094"/>
    </cacheField>
    <cacheField name="Region" numFmtId="0">
      <sharedItems containsBlank="1" count="11">
        <m/>
        <s v="Centru"/>
        <s v="Vest"/>
        <s v="Sud Muntenia"/>
        <s v="Nord Vest"/>
        <s v="Nord Est"/>
        <s v="Sud Est"/>
        <s v="Bucuresti Ilfov"/>
        <s v="Multiple"/>
        <s v="Sud Vest"/>
        <s v="nivel national"/>
      </sharedItems>
    </cacheField>
    <cacheField name="Region1" numFmtId="0">
      <sharedItems containsBlank="1"/>
    </cacheField>
    <cacheField name="Region2" numFmtId="0">
      <sharedItems containsBlank="1"/>
    </cacheField>
    <cacheField name="Region3" numFmtId="0">
      <sharedItems containsBlank="1"/>
    </cacheField>
    <cacheField name="City/Town/Commune" numFmtId="0">
      <sharedItems containsBlank="1" longText="1"/>
    </cacheField>
    <cacheField name="Type of beneficiary" numFmtId="0">
      <sharedItems containsBlank="1"/>
    </cacheField>
    <cacheField name="Category of Intervention" numFmtId="0">
      <sharedItems containsBlank="1"/>
    </cacheField>
    <cacheField name="EU Funding" numFmtId="0">
      <sharedItems containsString="0" containsBlank="1" containsNumber="1" minValue="192884.77" maxValue="6253610460.8417358"/>
    </cacheField>
    <cacheField name="Funding from National Budget" numFmtId="0">
      <sharedItems containsString="0" containsBlank="1" containsNumber="1" minValue="0" maxValue="440625668.36573929"/>
    </cacheField>
    <cacheField name="Beneficiary contribution" numFmtId="0">
      <sharedItems containsString="0" containsBlank="1" containsNumber="1" minValue="0" maxValue="676767410.6400001"/>
    </cacheField>
    <cacheField name="Uneligible expenses" numFmtId="0">
      <sharedItems containsString="0" containsBlank="1" containsNumber="1" minValue="0" maxValue="156932249.26000002"/>
    </cacheField>
    <cacheField name="Project total value" numFmtId="0">
      <sharedItems containsString="0" containsBlank="1" containsNumber="1" minValue="270943.14" maxValue="7459669794.6174755"/>
    </cacheField>
    <cacheField name="Status of project_x000a_(under implementation/ canceled/ completed)" numFmtId="0">
      <sharedItems containsBlank="1"/>
    </cacheField>
    <cacheField name="Amendment" numFmtId="0">
      <sharedItems containsBlank="1"/>
    </cacheField>
    <cacheField name="Payments from EU" numFmtId="0">
      <sharedItems containsString="0" containsBlank="1" containsNumber="1" minValue="-5.8207660913467407E-11" maxValue="884972011.16999996"/>
    </cacheField>
    <cacheField name="Payments from national budget" numFmtId="0">
      <sharedItems containsString="0" containsBlank="1" containsNumber="1" minValue="0" maxValue="99528647.810000002"/>
    </cacheField>
    <cacheField name="someprojectcode" numFmtId="0">
      <sharedItems containsBlank="1"/>
    </cacheField>
    <cacheField name="random" numFmtId="0">
      <sharedItems containsString="0" containsBlank="1"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arada Srinivasan" refreshedDate="44316.818187731478" createdVersion="6" refreshedVersion="6" minRefreshableVersion="3" recordCount="680" xr:uid="{68B92B4B-C1A4-4F4E-B255-9E8B468E20C9}">
  <cacheSource type="worksheet">
    <worksheetSource ref="A1:AH681" sheet="MASTER CLEAN"/>
  </cacheSource>
  <cacheFields count="34">
    <cacheField name="Nr. crt." numFmtId="0">
      <sharedItems containsMixedTypes="1" containsNumber="1" containsInteger="1" minValue="1" maxValue="153"/>
    </cacheField>
    <cacheField name="Priority Axis" numFmtId="0">
      <sharedItems containsBlank="1" count="4">
        <m/>
        <s v="AP 1"/>
        <s v="AP 2"/>
        <s v="AP 3"/>
      </sharedItems>
    </cacheField>
    <cacheField name="Investment Priority" numFmtId="0">
      <sharedItems containsBlank="1" containsMixedTypes="1" containsNumber="1" minValue="1.1000000000000001" maxValue="3"/>
    </cacheField>
    <cacheField name="Action" numFmtId="0">
      <sharedItems containsBlank="1" containsMixedTypes="1" containsNumber="1" containsInteger="1" minValue="1" maxValue="1"/>
    </cacheField>
    <cacheField name="My SMIS code" numFmtId="0">
      <sharedItems containsString="0" containsBlank="1" containsNumber="1" containsInteger="1" minValue="101622" maxValue="143526"/>
    </cacheField>
    <cacheField name="Name of project" numFmtId="0">
      <sharedItems containsBlank="1" longText="1"/>
    </cacheField>
    <cacheField name="Name of beneficiary" numFmtId="0">
      <sharedItems containsBlank="1"/>
    </cacheField>
    <cacheField name="Summary of project" numFmtId="0">
      <sharedItems containsBlank="1" longText="1"/>
    </cacheField>
    <cacheField name="Project Starting Month" numFmtId="0">
      <sharedItems containsBlank="1"/>
    </cacheField>
    <cacheField name="Project Starting Date" numFmtId="0">
      <sharedItems containsString="0" containsBlank="1" containsNumber="1" containsInteger="1" minValue="1" maxValue="31"/>
    </cacheField>
    <cacheField name="Project Starting Year" numFmtId="0">
      <sharedItems containsString="0" containsBlank="1" containsNumber="1" containsInteger="1" minValue="2016" maxValue="2021"/>
    </cacheField>
    <cacheField name="Project End Month" numFmtId="0">
      <sharedItems containsBlank="1"/>
    </cacheField>
    <cacheField name="Project End Date" numFmtId="0">
      <sharedItems containsString="0" containsBlank="1" containsNumber="1" containsInteger="1" minValue="1" maxValue="31"/>
    </cacheField>
    <cacheField name="Project End Year" numFmtId="0">
      <sharedItems containsString="0" containsBlank="1" containsNumber="1" containsInteger="1" minValue="2017" maxValue="2024"/>
    </cacheField>
    <cacheField name="EU Co-financing rate" numFmtId="0">
      <sharedItems containsBlank="1" containsMixedTypes="1" containsNumber="1" minValue="79.999998917008554" maxValue="86.433807999304094"/>
    </cacheField>
    <cacheField name="Region" numFmtId="0">
      <sharedItems containsBlank="1" count="11">
        <m/>
        <s v="Centru"/>
        <s v="Vest"/>
        <s v="Sud Muntenia"/>
        <s v="Nord Vest"/>
        <s v="Nord Est"/>
        <s v="Sud Est"/>
        <s v="Bucuresti Ilfov"/>
        <s v="Multiple"/>
        <s v="Sud Vest"/>
        <s v="nivel national"/>
      </sharedItems>
    </cacheField>
    <cacheField name="Region1" numFmtId="0">
      <sharedItems containsBlank="1"/>
    </cacheField>
    <cacheField name="Region2" numFmtId="0">
      <sharedItems containsBlank="1"/>
    </cacheField>
    <cacheField name="Region3" numFmtId="0">
      <sharedItems containsBlank="1"/>
    </cacheField>
    <cacheField name="City/Town/Commune" numFmtId="0">
      <sharedItems containsBlank="1" longText="1"/>
    </cacheField>
    <cacheField name="Type of beneficiary" numFmtId="0">
      <sharedItems containsBlank="1"/>
    </cacheField>
    <cacheField name="Category of Intervention" numFmtId="0">
      <sharedItems containsBlank="1"/>
    </cacheField>
    <cacheField name="EU Funding" numFmtId="0">
      <sharedItems containsString="0" containsBlank="1" containsNumber="1" minValue="192884.77" maxValue="6253610460.8417358"/>
    </cacheField>
    <cacheField name="Funding from National Budget" numFmtId="0">
      <sharedItems containsString="0" containsBlank="1" containsNumber="1" minValue="0" maxValue="440625668.36573929"/>
    </cacheField>
    <cacheField name="Beneficiary contribution" numFmtId="0">
      <sharedItems containsString="0" containsBlank="1" containsNumber="1" minValue="0" maxValue="676767410.6400001"/>
    </cacheField>
    <cacheField name="Uneligible expenses" numFmtId="0">
      <sharedItems containsString="0" containsBlank="1" containsNumber="1" minValue="0" maxValue="156932249.26000002"/>
    </cacheField>
    <cacheField name="Project total value" numFmtId="0">
      <sharedItems containsString="0" containsBlank="1" containsNumber="1" minValue="270943.14" maxValue="7459669794.6174755"/>
    </cacheField>
    <cacheField name="Status of project_x000a_(under implementation/ canceled/ completed)" numFmtId="0">
      <sharedItems containsBlank="1"/>
    </cacheField>
    <cacheField name="Amendment" numFmtId="0">
      <sharedItems containsBlank="1"/>
    </cacheField>
    <cacheField name="Payments from EU" numFmtId="0">
      <sharedItems containsString="0" containsBlank="1" containsNumber="1" minValue="-5.8207660913467407E-11" maxValue="884972011.16999996"/>
    </cacheField>
    <cacheField name="Payments from national budget" numFmtId="0">
      <sharedItems containsString="0" containsBlank="1" containsNumber="1" minValue="0" maxValue="99528647.810000002"/>
    </cacheField>
    <cacheField name="someprojectcode" numFmtId="0">
      <sharedItems containsBlank="1"/>
    </cacheField>
    <cacheField name="random" numFmtId="0">
      <sharedItems containsString="0" containsBlank="1" containsNumber="1" containsInteger="1" minValue="1" maxValue="1"/>
    </cacheField>
    <cacheField name="Axis"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arada Srinivasan" refreshedDate="44370.701199189818" createdVersion="6" refreshedVersion="6" minRefreshableVersion="3" recordCount="680" xr:uid="{EDA50E4E-F549-4DA7-80F2-2250EB104E7F}">
  <cacheSource type="worksheet">
    <worksheetSource ref="A1:AH681" sheet="MASTER CLEAN"/>
  </cacheSource>
  <cacheFields count="34">
    <cacheField name="Nr. crt." numFmtId="0">
      <sharedItems containsMixedTypes="1" containsNumber="1" containsInteger="1" minValue="1" maxValue="153"/>
    </cacheField>
    <cacheField name="Priority Axis" numFmtId="0">
      <sharedItems containsBlank="1" count="4">
        <m/>
        <s v="AP 1"/>
        <s v="AP 2"/>
        <s v="AP 3"/>
      </sharedItems>
    </cacheField>
    <cacheField name="Investment Priority" numFmtId="0">
      <sharedItems containsBlank="1" containsMixedTypes="1" containsNumber="1" minValue="1.1000000000000001" maxValue="3" count="18">
        <m/>
        <s v="P1.1"/>
        <s v=" P2.2"/>
        <s v="P1.2"/>
        <s v="1.2.1"/>
        <s v="1.1.3 H - RoEcsel"/>
        <s v="1.1.3 H - Complement"/>
        <s v="1.1.3 H - Centre Suport"/>
        <s v="1.1.3 H - RO ESFRI ERIC"/>
        <s v="1.1.2 - Proiecte tip GRID (Cloud)"/>
        <s v="1.1.3 H - RO EIT"/>
        <s v="1.1.3 H - Catedre Era"/>
        <s v="P1.1.2"/>
        <s v="P1.1.2 "/>
        <n v="2.1"/>
        <n v="2.2999999999999998"/>
        <n v="1.1000000000000001"/>
        <n v="3"/>
      </sharedItems>
    </cacheField>
    <cacheField name="Action" numFmtId="0">
      <sharedItems containsBlank="1" containsMixedTypes="1" containsNumber="1" containsInteger="1" minValue="1" maxValue="1" count="34">
        <m/>
        <s v="OS1.1 -Secţiunea A"/>
        <s v="A2.2.1"/>
        <s v="A2.1.1 - NGA"/>
        <s v="OS1.2-Secţiunea E"/>
        <s v="OS1.3-Secţiunea C-ap.2"/>
        <s v=" Proiect Tehnologic Inovativ - LDR"/>
        <s v="OS1.1-Secţiunea F - ap.2"/>
        <s v="OS1.3-Secţiunea C"/>
        <s v="A2.2.1 ap.2"/>
        <s v="OS1.3-Secţiunea D"/>
        <s v="OS1.4-Secţiunea G"/>
        <s v="OS1.1-Secţiunea F"/>
        <s v=" Proiect Tehnologic Inovativ - MDR"/>
        <s v="OS1.1 -Secţiunea B"/>
        <s v="OS1.1 -Proiect major"/>
        <s v=" Proiect Tehnologic Inovativ - ITI DD"/>
        <s v="OS1.1 - Danubius"/>
        <s v="OS1.3"/>
        <s v=" 1.1.1-Proiect Fazat non-major ASM"/>
        <s v="1.1.2 - ANELIS PLUS"/>
        <s v="2.3.1 Sectiunea BIG DATA "/>
        <s v="2.3. Proiect non major"/>
        <s v="2.3.1 Sectiunea e-guvernare interoperabilitate"/>
        <s v="P1.1"/>
        <s v="2.3.3 Sectiunea e-cultura"/>
        <s v="2.3.3 Sectiunea e-educatie"/>
        <s v="2.3.1 Sectiunea e-guvernare evenimente de viata"/>
        <s v="1.1.2 RoEduNet"/>
        <s v="2.3.1 Sectiunea e-guvernare Open Data"/>
        <s v="2.3.2 Securitate cibernetică"/>
        <n v="1"/>
        <s v="2.3.3 Sectiunea e-sanatate"/>
        <s v="2.3.2 Securitate cibernetică - ap.2"/>
      </sharedItems>
    </cacheField>
    <cacheField name="My SMIS code" numFmtId="0">
      <sharedItems containsString="0" containsBlank="1" containsNumber="1" containsInteger="1" minValue="101622" maxValue="143526"/>
    </cacheField>
    <cacheField name="Name of project" numFmtId="0">
      <sharedItems containsBlank="1" longText="1"/>
    </cacheField>
    <cacheField name="Name of beneficiary" numFmtId="0">
      <sharedItems containsBlank="1"/>
    </cacheField>
    <cacheField name="Summary of project" numFmtId="0">
      <sharedItems containsBlank="1" longText="1"/>
    </cacheField>
    <cacheField name="Project Starting Month" numFmtId="0">
      <sharedItems containsBlank="1"/>
    </cacheField>
    <cacheField name="Project Starting Date" numFmtId="0">
      <sharedItems containsString="0" containsBlank="1" containsNumber="1" containsInteger="1" minValue="1" maxValue="31"/>
    </cacheField>
    <cacheField name="Project Starting Year" numFmtId="0">
      <sharedItems containsString="0" containsBlank="1" containsNumber="1" containsInteger="1" minValue="2016" maxValue="2021"/>
    </cacheField>
    <cacheField name="Project End Month" numFmtId="0">
      <sharedItems containsBlank="1"/>
    </cacheField>
    <cacheField name="Project End Date" numFmtId="0">
      <sharedItems containsString="0" containsBlank="1" containsNumber="1" containsInteger="1" minValue="1" maxValue="31"/>
    </cacheField>
    <cacheField name="Project End Year" numFmtId="0">
      <sharedItems containsString="0" containsBlank="1" containsNumber="1" containsInteger="1" minValue="2017" maxValue="2024"/>
    </cacheField>
    <cacheField name="EU Co-financing rate" numFmtId="0">
      <sharedItems containsBlank="1" containsMixedTypes="1" containsNumber="1" minValue="79.999998917008554" maxValue="86.433807999304094"/>
    </cacheField>
    <cacheField name="Region" numFmtId="0">
      <sharedItems containsBlank="1" count="11">
        <m/>
        <s v="Centru"/>
        <s v="Vest"/>
        <s v="Sud Muntenia"/>
        <s v="Nord Vest"/>
        <s v="Nord Est"/>
        <s v="Sud Est"/>
        <s v="Bucuresti Ilfov"/>
        <s v="Multiple"/>
        <s v="Sud Vest"/>
        <s v="nivel national"/>
      </sharedItems>
    </cacheField>
    <cacheField name="Region1" numFmtId="0">
      <sharedItems containsBlank="1"/>
    </cacheField>
    <cacheField name="Region2" numFmtId="0">
      <sharedItems containsBlank="1"/>
    </cacheField>
    <cacheField name="Region3" numFmtId="0">
      <sharedItems containsBlank="1"/>
    </cacheField>
    <cacheField name="City/Town/Commune" numFmtId="0">
      <sharedItems containsBlank="1" longText="1"/>
    </cacheField>
    <cacheField name="Type of beneficiary" numFmtId="0">
      <sharedItems containsBlank="1"/>
    </cacheField>
    <cacheField name="Category of Intervention" numFmtId="0">
      <sharedItems containsBlank="1"/>
    </cacheField>
    <cacheField name="EU Funding" numFmtId="0">
      <sharedItems containsString="0" containsBlank="1" containsNumber="1" minValue="192884.77" maxValue="6253610460.8417358"/>
    </cacheField>
    <cacheField name="Funding from National Budget" numFmtId="0">
      <sharedItems containsString="0" containsBlank="1" containsNumber="1" minValue="0" maxValue="440625668.36573929"/>
    </cacheField>
    <cacheField name="Beneficiary contribution" numFmtId="0">
      <sharedItems containsString="0" containsBlank="1" containsNumber="1" minValue="0" maxValue="676767410.6400001"/>
    </cacheField>
    <cacheField name="Uneligible expenses" numFmtId="0">
      <sharedItems containsString="0" containsBlank="1" containsNumber="1" minValue="0" maxValue="156932249.26000002"/>
    </cacheField>
    <cacheField name="Project total value" numFmtId="0">
      <sharedItems containsString="0" containsBlank="1" containsNumber="1" minValue="270943.14" maxValue="7459669794.6174755"/>
    </cacheField>
    <cacheField name="Status of project_x000a_(under implementation/ canceled/ completed)" numFmtId="0">
      <sharedItems containsBlank="1"/>
    </cacheField>
    <cacheField name="Amendment" numFmtId="0">
      <sharedItems containsBlank="1"/>
    </cacheField>
    <cacheField name="Payments from EU" numFmtId="0">
      <sharedItems containsString="0" containsBlank="1" containsNumber="1" minValue="-5.8207660913467407E-11" maxValue="884972011.16999996"/>
    </cacheField>
    <cacheField name="Payments from national budget" numFmtId="0">
      <sharedItems containsString="0" containsBlank="1" containsNumber="1" minValue="0" maxValue="99528647.810000002"/>
    </cacheField>
    <cacheField name="someprojectcode" numFmtId="0">
      <sharedItems containsBlank="1"/>
    </cacheField>
    <cacheField name="random" numFmtId="0">
      <sharedItems containsString="0" containsBlank="1" containsNumber="1" containsInteger="1" minValue="1" maxValue="1"/>
    </cacheField>
    <cacheField name="Axis" numFmtId="0">
      <sharedItems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arada Srinivasan" refreshedDate="44370.746774537038" createdVersion="6" refreshedVersion="6" minRefreshableVersion="3" recordCount="680" xr:uid="{FB3EC8DA-5BC9-472D-A216-98CC423DA264}">
  <cacheSource type="worksheet">
    <worksheetSource ref="A1:AH681" sheet="MASTER CLEAN"/>
  </cacheSource>
  <cacheFields count="34">
    <cacheField name="Nr. crt." numFmtId="0">
      <sharedItems containsMixedTypes="1" containsNumber="1" containsInteger="1" minValue="1" maxValue="153"/>
    </cacheField>
    <cacheField name="Priority Axis" numFmtId="0">
      <sharedItems containsBlank="1" count="4">
        <m/>
        <s v="AP 1"/>
        <s v="AP 2"/>
        <s v="AP 3"/>
      </sharedItems>
    </cacheField>
    <cacheField name="Investment Priority" numFmtId="0">
      <sharedItems containsBlank="1" containsMixedTypes="1" containsNumber="1" minValue="1.1000000000000001" maxValue="3" count="18">
        <m/>
        <s v="P1.1"/>
        <s v=" P2.2"/>
        <s v="P1.2"/>
        <s v="1.2.1"/>
        <s v="1.1.3 H - RoEcsel"/>
        <s v="1.1.3 H - Complement"/>
        <s v="1.1.3 H - Centre Suport"/>
        <s v="1.1.3 H - RO ESFRI ERIC"/>
        <s v="1.1.2 - Proiecte tip GRID (Cloud)"/>
        <s v="1.1.3 H - RO EIT"/>
        <s v="1.1.3 H - Catedre Era"/>
        <s v="P1.1.2"/>
        <s v="P1.1.2 "/>
        <n v="2.1"/>
        <n v="2.2999999999999998"/>
        <n v="1.1000000000000001"/>
        <n v="3"/>
      </sharedItems>
    </cacheField>
    <cacheField name="Action" numFmtId="0">
      <sharedItems containsBlank="1" containsMixedTypes="1" containsNumber="1" containsInteger="1" minValue="1" maxValue="1"/>
    </cacheField>
    <cacheField name="My SMIS code" numFmtId="0">
      <sharedItems containsString="0" containsBlank="1" containsNumber="1" containsInteger="1" minValue="101622" maxValue="143526"/>
    </cacheField>
    <cacheField name="Name of project" numFmtId="0">
      <sharedItems containsBlank="1" longText="1"/>
    </cacheField>
    <cacheField name="Name of beneficiary" numFmtId="0">
      <sharedItems containsBlank="1"/>
    </cacheField>
    <cacheField name="Summary of project" numFmtId="0">
      <sharedItems containsBlank="1" longText="1"/>
    </cacheField>
    <cacheField name="Project Starting Month" numFmtId="0">
      <sharedItems containsBlank="1"/>
    </cacheField>
    <cacheField name="Project Starting Date" numFmtId="0">
      <sharedItems containsString="0" containsBlank="1" containsNumber="1" containsInteger="1" minValue="1" maxValue="31"/>
    </cacheField>
    <cacheField name="Project Starting Year" numFmtId="0">
      <sharedItems containsString="0" containsBlank="1" containsNumber="1" containsInteger="1" minValue="2016" maxValue="2021"/>
    </cacheField>
    <cacheField name="Project End Month" numFmtId="0">
      <sharedItems containsBlank="1"/>
    </cacheField>
    <cacheField name="Project End Date" numFmtId="0">
      <sharedItems containsString="0" containsBlank="1" containsNumber="1" containsInteger="1" minValue="1" maxValue="31"/>
    </cacheField>
    <cacheField name="Project End Year" numFmtId="0">
      <sharedItems containsString="0" containsBlank="1" containsNumber="1" containsInteger="1" minValue="2017" maxValue="2024"/>
    </cacheField>
    <cacheField name="EU Co-financing rate" numFmtId="0">
      <sharedItems containsBlank="1" containsMixedTypes="1" containsNumber="1" minValue="79.999998917008554" maxValue="86.433807999304094"/>
    </cacheField>
    <cacheField name="Region" numFmtId="0">
      <sharedItems containsBlank="1" count="11">
        <m/>
        <s v="Centru"/>
        <s v="Vest"/>
        <s v="Sud Muntenia"/>
        <s v="Nord Vest"/>
        <s v="Nord Est"/>
        <s v="Sud Est"/>
        <s v="Bucuresti Ilfov"/>
        <s v="Multiple"/>
        <s v="Sud Vest"/>
        <s v="nivel national"/>
      </sharedItems>
    </cacheField>
    <cacheField name="Region1" numFmtId="0">
      <sharedItems containsBlank="1" count="11">
        <m/>
        <s v="Centru"/>
        <s v="Vest"/>
        <s v="Sud Muntenia"/>
        <s v="Nord Vest"/>
        <s v="Nord Est"/>
        <s v="Sud Est"/>
        <s v="Bucuresti Ilfov"/>
        <s v=" Bucuresti Ilfov"/>
        <s v="Sud Vest"/>
        <s v="nivel national"/>
      </sharedItems>
    </cacheField>
    <cacheField name="Region2" numFmtId="0">
      <sharedItems containsBlank="1" count="8">
        <m/>
        <s v=" Nord Vest"/>
        <s v=" Centru"/>
        <s v=" Sud Est"/>
        <s v="  Sud Muntenia"/>
        <s v=" Sud Vest"/>
        <s v=" Sud Muntenia"/>
        <s v=" Bucuresti Ilfov"/>
      </sharedItems>
    </cacheField>
    <cacheField name="Region3" numFmtId="0">
      <sharedItems containsBlank="1" count="6">
        <m/>
        <s v=" Vest"/>
        <s v=" Centru"/>
        <s v=" Sud Muntenia"/>
        <s v=" Sud Vest"/>
        <s v=" "/>
      </sharedItems>
    </cacheField>
    <cacheField name="City/Town/Commune" numFmtId="0">
      <sharedItems containsBlank="1" longText="1"/>
    </cacheField>
    <cacheField name="Type of beneficiary" numFmtId="0">
      <sharedItems containsBlank="1"/>
    </cacheField>
    <cacheField name="Category of Intervention" numFmtId="0">
      <sharedItems containsBlank="1"/>
    </cacheField>
    <cacheField name="EU Funding" numFmtId="0">
      <sharedItems containsString="0" containsBlank="1" containsNumber="1" minValue="192884.77" maxValue="6253610460.8417358"/>
    </cacheField>
    <cacheField name="Funding from National Budget" numFmtId="0">
      <sharedItems containsString="0" containsBlank="1" containsNumber="1" minValue="0" maxValue="440625668.36573929"/>
    </cacheField>
    <cacheField name="Beneficiary contribution" numFmtId="0">
      <sharedItems containsString="0" containsBlank="1" containsNumber="1" minValue="0" maxValue="676767410.6400001"/>
    </cacheField>
    <cacheField name="Uneligible expenses" numFmtId="0">
      <sharedItems containsString="0" containsBlank="1" containsNumber="1" minValue="0" maxValue="156932249.26000002"/>
    </cacheField>
    <cacheField name="Project total value" numFmtId="0">
      <sharedItems containsString="0" containsBlank="1" containsNumber="1" minValue="270943.14" maxValue="7459669794.6174755"/>
    </cacheField>
    <cacheField name="Status of project_x000a_(under implementation/ canceled/ completed)" numFmtId="0">
      <sharedItems containsBlank="1"/>
    </cacheField>
    <cacheField name="Amendment" numFmtId="0">
      <sharedItems containsBlank="1"/>
    </cacheField>
    <cacheField name="Payments from EU" numFmtId="0">
      <sharedItems containsString="0" containsBlank="1" containsNumber="1" minValue="-5.8207660913467407E-11" maxValue="884972011.16999996"/>
    </cacheField>
    <cacheField name="Payments from national budget" numFmtId="0">
      <sharedItems containsString="0" containsBlank="1" containsNumber="1" minValue="0" maxValue="99528647.810000002"/>
    </cacheField>
    <cacheField name="someprojectcode" numFmtId="0">
      <sharedItems containsBlank="1"/>
    </cacheField>
    <cacheField name="random" numFmtId="0">
      <sharedItems containsString="0" containsBlank="1" containsNumber="1" containsInteger="1" minValue="1" maxValue="1"/>
    </cacheField>
    <cacheField name="Axis" numFmtId="0">
      <sharedItems containsBlank="1"/>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arada Srinivasan" refreshedDate="44371.155004050925" createdVersion="6" refreshedVersion="6" minRefreshableVersion="3" recordCount="680" xr:uid="{29FD9E17-9686-43A7-9E98-4E6E4705AA84}">
  <cacheSource type="worksheet">
    <worksheetSource ref="A1:AH681" sheet="MASTER CLEAN"/>
  </cacheSource>
  <cacheFields count="34">
    <cacheField name="Nr. crt." numFmtId="0">
      <sharedItems containsMixedTypes="1" containsNumber="1" containsInteger="1" minValue="1" maxValue="153"/>
    </cacheField>
    <cacheField name="Priority Axis" numFmtId="0">
      <sharedItems containsBlank="1" count="4">
        <m/>
        <s v="AP 1"/>
        <s v="AP 2"/>
        <s v="AP 3"/>
      </sharedItems>
    </cacheField>
    <cacheField name="Investment Priority" numFmtId="0">
      <sharedItems containsBlank="1" containsMixedTypes="1" containsNumber="1" minValue="1.1000000000000001" maxValue="3" count="18">
        <m/>
        <s v="P1.1"/>
        <s v=" P2.2"/>
        <s v="P1.2"/>
        <s v="1.2.1"/>
        <s v="1.1.3 H - RoEcsel"/>
        <s v="1.1.3 H - Complement"/>
        <s v="1.1.3 H - Centre Suport"/>
        <s v="1.1.3 H - RO ESFRI ERIC"/>
        <s v="1.1.2 - Proiecte tip GRID (Cloud)"/>
        <s v="1.1.3 H - RO EIT"/>
        <s v="1.1.3 H - Catedre Era"/>
        <s v="P1.1.2"/>
        <s v="P1.1.2 "/>
        <n v="2.1"/>
        <n v="2.2999999999999998"/>
        <n v="1.1000000000000001"/>
        <n v="3"/>
      </sharedItems>
    </cacheField>
    <cacheField name="Action" numFmtId="0">
      <sharedItems containsBlank="1" containsMixedTypes="1" containsNumber="1" containsInteger="1" minValue="1" maxValue="1"/>
    </cacheField>
    <cacheField name="My SMIS code" numFmtId="0">
      <sharedItems containsString="0" containsBlank="1" containsNumber="1" containsInteger="1" minValue="101622" maxValue="143526" count="597">
        <m/>
        <n v="105070"/>
        <n v="115726"/>
        <n v="127296"/>
        <n v="103719"/>
        <n v="126954"/>
        <n v="109225"/>
        <n v="115809"/>
        <n v="115986"/>
        <n v="117489"/>
        <n v="127125"/>
        <n v="123056"/>
        <n v="123896"/>
        <n v="126159"/>
        <n v="104689"/>
        <n v="113934"/>
        <n v="121796"/>
        <n v="113215"/>
        <n v="113149"/>
        <n v="115937"/>
        <n v="121336"/>
        <n v="126957"/>
        <n v="121806"/>
        <n v="127133"/>
        <n v="127283"/>
        <n v="116116"/>
        <n v="119055"/>
        <n v="128967"/>
        <n v="104954"/>
        <n v="119052"/>
        <n v="115883"/>
        <n v="115631"/>
        <n v="115791"/>
        <n v="115887"/>
        <n v="116314"/>
        <n v="121374"/>
        <n v="104792"/>
        <n v="129933"/>
        <n v="130067"/>
        <n v="121228"/>
        <n v="119468"/>
        <n v="130100"/>
        <n v="104294"/>
        <n v="103364"/>
        <n v="103396"/>
        <n v="103651"/>
        <n v="103565"/>
        <n v="105145"/>
        <n v="104141"/>
        <n v="104836"/>
        <n v="104323"/>
        <n v="105986"/>
        <n v="104362"/>
        <n v="104969"/>
        <n v="106926"/>
        <n v="106688"/>
        <n v="106897"/>
        <n v="106774"/>
        <n v="108117"/>
        <n v="107714"/>
        <n v="104737"/>
        <n v="104225"/>
        <n v="104238"/>
        <n v="104241"/>
        <n v="104248"/>
        <n v="104228"/>
        <n v="105718"/>
        <n v="104645"/>
        <n v="104675"/>
        <n v="104656"/>
        <n v="109513"/>
        <n v="105631"/>
        <n v="105976"/>
        <n v="105581"/>
        <n v="105958"/>
        <n v="105509"/>
        <n v="105707"/>
        <n v="105551"/>
        <n v="105684"/>
        <n v="105552"/>
        <n v="106070"/>
        <n v="105566"/>
        <n v="105884"/>
        <n v="105558"/>
        <n v="107066"/>
        <n v="109212"/>
        <n v="108662"/>
        <n v="113021"/>
        <n v="113571"/>
        <n v="113128"/>
        <n v="113071"/>
        <n v="119851"/>
        <n v="113131"/>
        <n v="122344"/>
        <n v="104905"/>
        <n v="115833"/>
        <n v="107583"/>
        <n v="119286"/>
        <n v="119261"/>
        <n v="115926"/>
        <n v="115724"/>
        <n v="117046"/>
        <n v="116265"/>
        <n v="115577"/>
        <n v="115917"/>
        <n v="115866"/>
        <n v="115622"/>
        <n v="115722"/>
        <n v="115560"/>
        <n v="115946"/>
        <n v="115847"/>
        <n v="115688"/>
        <n v="115817"/>
        <n v="115911"/>
        <n v="115876"/>
        <n v="115698"/>
        <n v="115857"/>
        <n v="115646"/>
        <n v="115834"/>
        <n v="115610"/>
        <n v="115656"/>
        <n v="116150"/>
        <n v="115916"/>
        <n v="116347"/>
        <n v="115806"/>
        <n v="117850"/>
        <n v="117396"/>
        <n v="115841"/>
        <n v="115933"/>
        <n v="115643"/>
        <n v="115581"/>
        <n v="119666"/>
        <n v="115788"/>
        <n v="115980"/>
        <n v="115616"/>
        <n v="115645"/>
        <n v="116470"/>
        <n v="115612"/>
        <n v="104664"/>
        <n v="105890"/>
        <n v="105542"/>
        <n v="105886"/>
        <n v="105535"/>
        <n v="105555"/>
        <n v="105567"/>
        <n v="105693"/>
        <n v="105888"/>
        <n v="105568"/>
        <n v="111954"/>
        <n v="119809"/>
        <n v="119598"/>
        <n v="121784"/>
        <n v="121169"/>
        <n v="112962"/>
        <n v="122386"/>
        <n v="129001"/>
        <n v="129090"/>
        <n v="127454"/>
        <n v="128826"/>
        <n v="129948"/>
        <n v="129490"/>
        <n v="135127"/>
        <n v="129606"/>
        <n v="107540"/>
        <n v="133818"/>
        <n v="132263"/>
        <n v="108663"/>
        <n v="108792"/>
        <n v="121220"/>
        <n v="129132"/>
        <n v="129553"/>
        <n v="129965"/>
        <n v="117148"/>
        <n v="120436"/>
        <n v="121542"/>
        <n v="121611"/>
        <n v="121610"/>
        <n v="122469"/>
        <n v="111699"/>
        <n v="115939"/>
        <n v="108699"/>
        <n v="122587"/>
        <n v="115835"/>
        <n v="123423"/>
        <n v="117527"/>
        <n v="136697"/>
        <n v="108585"/>
        <n v="136877"/>
        <n v="129112"/>
        <n v="129846"/>
        <n v="108119"/>
        <n v="108234"/>
        <n v="108789"/>
        <n v="136213"/>
        <n v="108206"/>
        <n v="115595"/>
        <n v="126343"/>
        <n v="129617"/>
        <n v="104931"/>
        <n v="126956"/>
        <n v="122312"/>
        <n v="103392"/>
        <n v="103720"/>
        <n v="104449"/>
        <n v="104219"/>
        <n v="103415"/>
        <n v="103509"/>
        <n v="103427"/>
        <n v="104004"/>
        <n v="103413"/>
        <n v="103587"/>
        <n v="103375"/>
        <n v="103774"/>
        <n v="103557"/>
        <n v="105258"/>
        <n v="103321"/>
        <n v="103319"/>
        <n v="104938"/>
        <n v="105654"/>
        <n v="105774"/>
        <n v="105533"/>
        <n v="105742"/>
        <n v="119878"/>
        <n v="106167"/>
        <n v="113030"/>
        <n v="113593"/>
        <n v="113124"/>
        <n v="119086"/>
        <n v="115618"/>
        <n v="116487"/>
        <n v="116028"/>
        <n v="116105"/>
        <n v="116081"/>
        <n v="117534"/>
        <n v="116673"/>
        <n v="116247"/>
        <n v="115854"/>
        <n v="115579"/>
        <n v="116285"/>
        <n v="115930"/>
        <n v="115905"/>
        <n v="115932"/>
        <n v="115897"/>
        <n v="115940"/>
        <n v="105565"/>
        <n v="105616"/>
        <n v="115683"/>
        <n v="119601"/>
        <n v="119675"/>
        <n v="121574"/>
        <n v="121349"/>
        <n v="127185"/>
        <n v="124831"/>
        <n v="108473"/>
        <n v="124493"/>
        <n v="124155"/>
        <n v="108428"/>
        <n v="125371"/>
        <n v="129841"/>
        <n v="130016"/>
        <n v="121344"/>
        <n v="108954"/>
        <n v="109466"/>
        <n v="114981"/>
        <n v="129898"/>
        <n v="122348"/>
        <n v="111216"/>
        <n v="110891"/>
        <n v="126436"/>
        <n v="129874"/>
        <n v="128960"/>
        <n v="129916"/>
        <n v="129400"/>
        <n v="129200"/>
        <n v="105531"/>
        <n v="115978"/>
        <n v="115665"/>
        <n v="115991"/>
        <n v="127127"/>
        <n v="124883"/>
        <n v="124984"/>
        <n v="129680"/>
        <n v="108048"/>
        <n v="119828"/>
        <n v="122390"/>
        <n v="103195"/>
        <n v="105188"/>
        <n v="104873"/>
        <n v="115705"/>
        <n v="104350"/>
        <n v="127299"/>
        <n v="129354"/>
        <n v="130057"/>
        <n v="129405"/>
        <n v="129731"/>
        <n v="129993"/>
        <n v="129143"/>
        <n v="103454"/>
        <n v="103633"/>
        <n v="104769"/>
        <n v="105076"/>
        <n v="106021"/>
        <n v="105736"/>
        <n v="105687"/>
        <n v="119868"/>
        <n v="119903"/>
        <n v="119867"/>
        <n v="118302"/>
        <n v="115921"/>
        <n v="115586"/>
        <n v="106020"/>
        <n v="126953"/>
        <n v="129325"/>
        <n v="107885"/>
        <n v="124488"/>
        <n v="121863"/>
        <n v="109722"/>
        <n v="109022"/>
        <n v="108758"/>
        <n v="122578"/>
        <n v="127115"/>
        <n v="129906"/>
        <n v="108511"/>
        <n v="105803"/>
        <n v="115869"/>
        <n v="116428"/>
        <n v="119223"/>
        <n v="115732"/>
        <n v="115945"/>
        <n v="118840"/>
        <n v="119148"/>
        <n v="116371"/>
        <n v="115783"/>
        <n v="127135"/>
        <n v="130084"/>
        <n v="129817"/>
        <n v="127065"/>
        <n v="129318"/>
        <n v="119692"/>
        <n v="104269"/>
        <n v="104809"/>
        <n v="105518"/>
        <n v="121358"/>
        <n v="127136"/>
        <n v="129003"/>
        <n v="128975"/>
        <n v="129459"/>
        <n v="129869"/>
        <n v="129926"/>
        <n v="121266"/>
        <n v="107754"/>
        <n v="105628"/>
        <n v="115676"/>
        <n v="129077"/>
        <n v="115714"/>
        <n v="115790"/>
        <n v="127128"/>
        <n v="129891"/>
        <n v="127129"/>
        <n v="104235"/>
        <n v="119792"/>
        <n v="129987"/>
        <n v="104810"/>
        <n v="103847"/>
        <n v="104089"/>
        <n v="104962"/>
        <n v="106611"/>
        <n v="105689"/>
        <n v="105524"/>
        <n v="107464"/>
        <n v="107563"/>
        <n v="113382"/>
        <n v="109591"/>
        <n v="115881"/>
        <n v="115605"/>
        <n v="115686"/>
        <n v="116445"/>
        <n v="115624"/>
        <n v="115919"/>
        <n v="117324"/>
        <n v="119805"/>
        <n v="116086"/>
        <n v="119611"/>
        <n v="121822"/>
        <n v="121902"/>
        <n v="126951"/>
        <n v="129007"/>
        <n v="129803"/>
        <n v="130039"/>
        <n v="124759"/>
        <n v="107524"/>
        <n v="107417"/>
        <n v="129017"/>
        <n v="129023"/>
        <n v="121823"/>
        <n v="129765"/>
        <n v="120155"/>
        <n v="122490"/>
        <n v="130052"/>
        <n v="129410"/>
        <n v="122286"/>
        <n v="127324"/>
        <n v="110744"/>
        <n v="108983"/>
        <n v="115989"/>
        <n v="103528"/>
        <n v="103529"/>
        <n v="104349"/>
        <n v="106642"/>
        <n v="105532"/>
        <n v="105623"/>
        <n v="106093"/>
        <n v="107514"/>
        <n v="107697"/>
        <n v="108159"/>
        <n v="109640"/>
        <n v="114019"/>
        <n v="106955"/>
        <n v="113328"/>
        <n v="119873"/>
        <n v="115800"/>
        <n v="115920"/>
        <n v="105058"/>
        <n v="105726"/>
        <n v="105725"/>
        <n v="108109"/>
        <n v="113177"/>
        <n v="119875"/>
        <n v="107894"/>
        <n v="124405"/>
        <n v="107874"/>
        <n v="121420"/>
        <n v="122180"/>
        <n v="122027"/>
        <n v="119960"/>
        <n v="111308"/>
        <n v="108615"/>
        <n v="109653"/>
        <n v="108688"/>
        <n v="109905"/>
        <n v="122377"/>
        <n v="110551"/>
        <n v="111022"/>
        <n v="130075"/>
        <n v="114698"/>
        <n v="109522"/>
        <n v="107596"/>
        <n v="118785"/>
        <n v="116017"/>
        <n v="115823"/>
        <n v="115878"/>
        <n v="116038"/>
        <n v="129002"/>
        <n v="128985"/>
        <n v="120906"/>
        <n v="121434"/>
        <n v="127130"/>
        <n v="103545"/>
        <n v="103850"/>
        <n v="103544"/>
        <n v="103431"/>
        <n v="103432"/>
        <n v="106968"/>
        <n v="108076"/>
        <n v="117373"/>
        <n v="116348"/>
        <n v="115970"/>
        <n v="115654"/>
        <n v="103845"/>
        <n v="115641"/>
        <n v="127137"/>
        <n v="130106"/>
        <n v="127131"/>
        <n v="103655"/>
        <n v="121367"/>
        <n v="127134"/>
        <n v="103278"/>
        <n v="103279"/>
        <n v="106101"/>
        <n v="105000"/>
        <n v="119636"/>
        <n v="119849"/>
        <n v="115549"/>
        <n v="116063"/>
        <n v="115607"/>
        <n v="115793"/>
        <n v="117293"/>
        <n v="115906"/>
        <n v="129052"/>
        <n v="128998"/>
        <n v="129084"/>
        <n v="129020"/>
        <n v="129076"/>
        <n v="129221"/>
        <n v="129092"/>
        <n v="129006"/>
        <n v="129332"/>
        <n v="129321"/>
        <n v="129760"/>
        <n v="129271"/>
        <n v="130051"/>
        <n v="129888"/>
        <n v="130068"/>
        <n v="130078"/>
        <n v="122543"/>
        <n v="130119"/>
        <n v="128963"/>
        <n v="129946"/>
        <n v="129173"/>
        <n v="129315"/>
        <n v="129880"/>
        <n v="119659"/>
        <n v="126867"/>
        <n v="127132"/>
        <n v="104867"/>
        <n v="103050"/>
        <n v="103107"/>
        <n v="104961"/>
        <n v="104965"/>
        <n v="113257"/>
        <n v="115649"/>
        <n v="121359"/>
        <n v="126955"/>
        <n v="129511"/>
        <n v="130044"/>
        <n v="106413"/>
        <n v="105065"/>
        <n v="119722"/>
        <n v="115918"/>
        <n v="103662"/>
        <n v="104852"/>
        <n v="103663"/>
        <n v="105343"/>
        <n v="104917"/>
        <n v="105429"/>
        <n v="112660"/>
        <n v="124126"/>
        <n v="124024"/>
        <n v="115599"/>
        <n v="115697"/>
        <n v="127139"/>
        <n v="129950"/>
        <n v="123466"/>
        <n v="124562"/>
        <n v="108173"/>
        <n v="129970"/>
        <n v="119412"/>
        <n v="127952"/>
        <n v="109913"/>
        <n v="103867"/>
        <n v="126651"/>
        <n v="121884"/>
        <n v="121915"/>
        <n v="139648"/>
        <n v="123346"/>
        <n v="104958"/>
        <n v="127931"/>
        <n v="127318"/>
        <n v="127138"/>
        <n v="121404"/>
        <n v="120032"/>
        <n v="115838"/>
        <n v="127298"/>
        <n v="130096"/>
        <n v="103291"/>
        <n v="104730"/>
        <n v="105765"/>
        <n v="105506"/>
        <n v="116235"/>
        <n v="107124"/>
        <n v="102839"/>
        <n v="109953"/>
        <n v="103258"/>
        <n v="101622"/>
        <n v="103257"/>
        <n v="109641"/>
        <n v="108513"/>
        <n v="120197"/>
        <n v="106343"/>
        <n v="120025"/>
        <n v="114367"/>
        <n v="123312"/>
        <n v="123634"/>
        <n v="125996"/>
        <n v="122632"/>
        <n v="127682"/>
        <n v="127309"/>
        <n v="127221"/>
        <n v="130632"/>
        <n v="130181"/>
        <n v="130277"/>
        <n v="127312"/>
        <n v="131382"/>
        <n v="130599"/>
        <n v="141523"/>
        <n v="130718"/>
        <n v="143526"/>
      </sharedItems>
    </cacheField>
    <cacheField name="Name of project" numFmtId="0">
      <sharedItems containsBlank="1" longText="1"/>
    </cacheField>
    <cacheField name="Name of beneficiary" numFmtId="0">
      <sharedItems containsBlank="1"/>
    </cacheField>
    <cacheField name="Summary of project" numFmtId="0">
      <sharedItems containsBlank="1" longText="1"/>
    </cacheField>
    <cacheField name="Project Starting Month" numFmtId="0">
      <sharedItems containsBlank="1"/>
    </cacheField>
    <cacheField name="Project Starting Date" numFmtId="0">
      <sharedItems containsString="0" containsBlank="1" containsNumber="1" containsInteger="1" minValue="1" maxValue="31"/>
    </cacheField>
    <cacheField name="Project Starting Year" numFmtId="0">
      <sharedItems containsString="0" containsBlank="1" containsNumber="1" containsInteger="1" minValue="2016" maxValue="2021" count="7">
        <m/>
        <n v="2016"/>
        <n v="2017"/>
        <n v="2019"/>
        <n v="2020"/>
        <n v="2018"/>
        <n v="2021"/>
      </sharedItems>
    </cacheField>
    <cacheField name="Project End Month" numFmtId="0">
      <sharedItems containsBlank="1"/>
    </cacheField>
    <cacheField name="Project End Date" numFmtId="0">
      <sharedItems containsString="0" containsBlank="1" containsNumber="1" containsInteger="1" minValue="1" maxValue="31"/>
    </cacheField>
    <cacheField name="Project End Year" numFmtId="0">
      <sharedItems containsString="0" containsBlank="1" containsNumber="1" containsInteger="1" minValue="2017" maxValue="2024"/>
    </cacheField>
    <cacheField name="EU Co-financing rate" numFmtId="0">
      <sharedItems containsBlank="1" containsMixedTypes="1" containsNumber="1" minValue="79.999998917008554" maxValue="86.433807999304094"/>
    </cacheField>
    <cacheField name="Region" numFmtId="0">
      <sharedItems containsBlank="1" count="11">
        <m/>
        <s v="Centru"/>
        <s v="Vest"/>
        <s v="Sud Muntenia"/>
        <s v="Nord Vest"/>
        <s v="Nord Est"/>
        <s v="Sud Est"/>
        <s v="Bucuresti Ilfov"/>
        <s v="Multiple"/>
        <s v="Sud Vest"/>
        <s v="nivel national"/>
      </sharedItems>
    </cacheField>
    <cacheField name="Region1" numFmtId="0">
      <sharedItems containsBlank="1"/>
    </cacheField>
    <cacheField name="Region2" numFmtId="0">
      <sharedItems containsBlank="1"/>
    </cacheField>
    <cacheField name="Region3" numFmtId="0">
      <sharedItems containsBlank="1"/>
    </cacheField>
    <cacheField name="City/Town/Commune" numFmtId="0">
      <sharedItems containsBlank="1" longText="1"/>
    </cacheField>
    <cacheField name="Type of beneficiary" numFmtId="0">
      <sharedItems containsBlank="1"/>
    </cacheField>
    <cacheField name="Category of Intervention" numFmtId="0">
      <sharedItems containsBlank="1"/>
    </cacheField>
    <cacheField name="EU Funding" numFmtId="0">
      <sharedItems containsString="0" containsBlank="1" containsNumber="1" minValue="192884.77" maxValue="6253610460.8417358"/>
    </cacheField>
    <cacheField name="Funding from National Budget" numFmtId="0">
      <sharedItems containsString="0" containsBlank="1" containsNumber="1" minValue="0" maxValue="440625668.36573929"/>
    </cacheField>
    <cacheField name="Beneficiary contribution" numFmtId="0">
      <sharedItems containsString="0" containsBlank="1" containsNumber="1" minValue="0" maxValue="676767410.6400001"/>
    </cacheField>
    <cacheField name="Uneligible expenses" numFmtId="0">
      <sharedItems containsString="0" containsBlank="1" containsNumber="1" minValue="0" maxValue="156932249.26000002"/>
    </cacheField>
    <cacheField name="Project total value" numFmtId="0">
      <sharedItems containsString="0" containsBlank="1" containsNumber="1" minValue="270943.14" maxValue="7459669794.6174755" count="628">
        <m/>
        <n v="19579299.489999998"/>
        <n v="1220763.81"/>
        <n v="18646963.800000001"/>
        <n v="39447027.099999994"/>
        <n v="9338177"/>
        <n v="13805317.359999999"/>
        <n v="982627.86"/>
        <n v="24126122.219999999"/>
        <n v="2818880.38"/>
        <n v="6573845.9199999999"/>
        <n v="2694453.74"/>
        <n v="3262873.87"/>
        <n v="19715832.700000003"/>
        <n v="10663275.700000001"/>
        <n v="952984.76"/>
        <n v="129831870.5"/>
        <n v="176514017.56999999"/>
        <n v="947619.19000000006"/>
        <n v="1176909"/>
        <n v="1021458.62"/>
        <n v="270943.14"/>
        <n v="993927.60000000009"/>
        <n v="4458492.93"/>
        <n v="23757762.680000003"/>
        <n v="11543625.01"/>
        <n v="34380780.240000002"/>
        <n v="78551518.409999996"/>
        <n v="13912407.58"/>
        <n v="17806543.059999999"/>
        <n v="1888136"/>
        <n v="4760231.0300000012"/>
        <n v="13191969.109999999"/>
        <n v="19840336.140000001"/>
        <n v="2681116"/>
        <n v="6237336.2800000003"/>
        <n v="377508.39999999997"/>
        <n v="4046360"/>
        <n v="2444257.9500000002"/>
        <n v="2532680.12"/>
        <n v="1371578.58"/>
        <n v="6714195.0599999996"/>
        <n v="32141140"/>
        <n v="9454151.5999999996"/>
        <n v="21209362.5"/>
        <n v="52804923.669999994"/>
        <n v="1019276.65"/>
        <n v="7845084.7999999998"/>
        <n v="150878971.61000001"/>
        <n v="8698445"/>
        <n v="8853813"/>
        <n v="5735282.21"/>
        <n v="8974850.1799999997"/>
        <n v="8524757.5"/>
        <n v="8165821.4100000001"/>
        <n v="4667650"/>
        <n v="5170712.5"/>
        <n v="9250425.9949999992"/>
        <n v="8635500"/>
        <n v="8657500"/>
        <n v="8630843.1999999993"/>
        <n v="4887904"/>
        <n v="8636928.2424999997"/>
        <n v="8642500"/>
        <n v="8672500"/>
        <n v="8138385.5"/>
        <n v="9343321"/>
        <n v="953534"/>
        <n v="985134.20000000007"/>
        <n v="4823040.6599999992"/>
        <n v="4765899.8899999997"/>
        <n v="4350200"/>
        <n v="4282063.21"/>
        <n v="5199615.46"/>
        <n v="4760569.16"/>
        <n v="4902193"/>
        <n v="2343240.2000000002"/>
        <n v="5568245.0999999996"/>
        <n v="15106436"/>
        <n v="15901500"/>
        <n v="15507960.859999999"/>
        <n v="13407500"/>
        <n v="13898923"/>
        <n v="10666000"/>
        <n v="16027541"/>
        <n v="16191145"/>
        <n v="7311000"/>
        <n v="5468125"/>
        <n v="9070631"/>
        <n v="13635000"/>
        <n v="14771250"/>
        <n v="71831990.189999998"/>
        <n v="58482263.270000003"/>
        <n v="10793461"/>
        <n v="967446"/>
        <n v="1079430.25"/>
        <n v="1258796.3499999999"/>
        <n v="1048835.73"/>
        <n v="958957.75"/>
        <n v="941338.72"/>
        <n v="1028118.28"/>
        <n v="1104997.6299999999"/>
        <n v="5293000"/>
        <n v="9022543.1999999993"/>
        <n v="4606414.9800000004"/>
        <n v="5688082.3299999991"/>
        <n v="5147684.1399999997"/>
        <n v="6805370.3499999996"/>
        <n v="1926857.55"/>
        <n v="4103713.36"/>
        <n v="3709668.22"/>
        <n v="2097522"/>
        <n v="3445731.82"/>
        <n v="4885534.6500000004"/>
        <n v="3221652.8"/>
        <n v="4557762.9399999995"/>
        <n v="2574967.7899999996"/>
        <n v="3644570.1"/>
        <n v="4532994.9499999993"/>
        <n v="1291037.9999999998"/>
        <n v="3823797.23"/>
        <n v="3875804.78"/>
        <n v="1649654.65"/>
        <n v="5676979.2000000002"/>
        <n v="4849709.5"/>
        <n v="4232805.1500000004"/>
        <n v="5743905.3300000001"/>
        <n v="4825730.4800000004"/>
        <n v="3493765.65"/>
        <n v="2451588.36"/>
        <n v="3145760.7"/>
        <n v="3557577.52"/>
        <n v="2834085.45"/>
        <n v="2248446.67"/>
        <n v="1328651.19"/>
        <n v="5652872.79"/>
        <n v="4562068.67"/>
        <n v="1692355.93"/>
        <n v="5150052.33"/>
        <n v="3815137.5"/>
        <n v="4696454.5"/>
        <n v="2891448.58"/>
        <n v="2726785.4"/>
        <n v="4495753.67"/>
        <n v="2310209.62"/>
        <n v="4951294"/>
        <n v="5540750"/>
        <n v="16019298"/>
        <n v="5393500"/>
        <n v="9015935"/>
        <n v="16945910"/>
        <n v="17049512"/>
        <n v="7551957"/>
        <n v="9026250"/>
        <n v="14862900"/>
        <n v="13150000"/>
        <n v="8301282"/>
        <n v="14884240.75"/>
        <n v="891000"/>
        <n v="6003000"/>
        <n v="6652540"/>
        <n v="7258917.1000000006"/>
        <n v="6855070.5"/>
        <n v="3816428.25"/>
        <n v="477737.53"/>
        <n v="8806599.9700000007"/>
        <n v="5594742"/>
        <n v="1985537.5499999998"/>
        <n v="9016070"/>
        <n v="7029647.75"/>
        <n v="2549088.0600000005"/>
        <n v="3009295.5300000003"/>
        <n v="13711816.940000001"/>
        <n v="9952844.0199999996"/>
        <n v="22711124.329999998"/>
        <n v="20078620.490000002"/>
        <n v="929295.13"/>
        <n v="26290132.899999999"/>
        <n v="10046452.119999999"/>
        <n v="4389685.5"/>
        <n v="4369703.5200000005"/>
        <n v="793742.47"/>
        <n v="1038961.96"/>
        <n v="956502.62"/>
        <n v="943477.75"/>
        <n v="5206125"/>
        <n v="1114158.3700000001"/>
        <n v="6170317.5300000003"/>
        <n v="1112738.24"/>
        <n v="1011301.23"/>
        <n v="6816925.1100000003"/>
        <n v="23654502.030000001"/>
        <n v="2998197.43"/>
        <n v="3079431.9200000004"/>
        <n v="1001639.33"/>
        <n v="4413757.29"/>
        <n v="4484829.0600000005"/>
        <n v="1089895816.9575"/>
        <n v="2663578.15"/>
        <n v="32684258.289999999"/>
        <n v="9399133.1799999997"/>
        <n v="44746969.619999997"/>
        <n v="7360208"/>
        <n v="11787622.01"/>
        <n v="938214.50000000012"/>
        <n v="20086044.509999998"/>
        <n v="25265627.809999999"/>
        <n v="13018416"/>
        <n v="17487219.439999998"/>
        <n v="11575603.550000001"/>
        <n v="8008000"/>
        <n v="8933500"/>
        <n v="8925250"/>
        <n v="8554261.25"/>
        <n v="8622500"/>
        <n v="9352330"/>
        <n v="9237801"/>
        <n v="9162169"/>
        <n v="9633458"/>
        <n v="6657632.1299999999"/>
        <n v="8689500"/>
        <n v="8687180"/>
        <n v="982217.7300000001"/>
        <n v="14107115"/>
        <n v="17864466.25"/>
        <n v="15530000"/>
        <n v="8426594.0700000003"/>
        <n v="967276"/>
        <n v="951201.23999999987"/>
        <n v="772001.4"/>
        <n v="971087.44"/>
        <n v="960434.23"/>
        <n v="1369812.37"/>
        <n v="6397893.9900000002"/>
        <n v="2480127.5499999993"/>
        <n v="6645116"/>
        <n v="4917034.97"/>
        <n v="4431018.2"/>
        <n v="1905884.9800000002"/>
        <n v="2350794.0299999998"/>
        <n v="1522369"/>
        <n v="4395973.7"/>
        <n v="4141014"/>
        <n v="2955199.2"/>
        <n v="4599043.29"/>
        <n v="2804275.54"/>
        <n v="7799589.6399999997"/>
        <n v="4614125"/>
        <n v="4524459.54"/>
        <n v="15682673.75"/>
        <n v="8833750"/>
        <n v="4295185.34"/>
        <n v="5839355.75"/>
        <n v="23595610.800000001"/>
        <n v="71110374.480000004"/>
        <n v="17826164.879999999"/>
        <n v="5019632.1399999997"/>
        <n v="2976318.42"/>
        <n v="4955000"/>
        <n v="5032844"/>
        <n v="2271223.87"/>
        <n v="5010020.9799999995"/>
        <n v="6420254.4299999997"/>
        <n v="4765691.03"/>
        <n v="958182"/>
        <n v="1005277.8399999999"/>
        <n v="948390.6399999999"/>
        <n v="968115.44"/>
        <n v="11169711.859999999"/>
        <n v="941970"/>
        <n v="960862.97000000009"/>
        <n v="955153.48999999987"/>
        <n v="22264758.579999998"/>
        <n v="4637666.66"/>
        <n v="11694652.57"/>
        <n v="12553395.789999999"/>
        <n v="19098704.960000001"/>
        <n v="10621974.23"/>
        <n v="589448845.19000006"/>
        <n v="8254937.5"/>
        <n v="6750312.5"/>
        <n v="2721418.3200000003"/>
        <n v="2912814.34"/>
        <n v="12587138.450000001"/>
        <n v="4829566.7699999996"/>
        <n v="5017979.16"/>
        <n v="19593396.710000001"/>
        <n v="2010000"/>
        <n v="64677563.749999993"/>
        <n v="931034.17"/>
        <n v="953759.44"/>
        <n v="1884793.6099999999"/>
        <n v="19467424.710000001"/>
        <n v="7434475.3099999996"/>
        <n v="7731800"/>
        <n v="4800782.2800000012"/>
        <n v="7395633.5800000001"/>
        <n v="11349488.42"/>
        <n v="9353955.1099999994"/>
        <n v="11483726.74"/>
        <n v="12969972.660000002"/>
        <n v="7786246"/>
        <n v="17252280.629999999"/>
        <n v="19822248.25"/>
        <n v="136848033.69"/>
        <n v="8813621.120000001"/>
        <n v="8906742"/>
        <n v="942847.62999999989"/>
        <n v="1954638.53"/>
        <n v="8159917"/>
        <n v="6178388"/>
        <n v="8014653"/>
        <n v="927482.45"/>
        <n v="935634.42999999993"/>
        <n v="961021.79999999993"/>
        <n v="480910.64999999997"/>
        <n v="2332202"/>
        <n v="6120068.6100000003"/>
        <n v="7149330"/>
        <n v="18246023.260000002"/>
        <n v="21384683.789999999"/>
        <n v="2833318.1399999997"/>
        <n v="4952997.7700000005"/>
        <n v="6095882.54"/>
        <n v="947371.55999999994"/>
        <n v="974755.29"/>
        <n v="950209.71"/>
        <n v="960968.18"/>
        <n v="85234920.650000006"/>
        <n v="11194043.27"/>
        <n v="215652631.38000003"/>
        <n v="8213883.3200000003"/>
        <n v="16560175.039999997"/>
        <n v="4643087.16"/>
        <n v="3879567.5100000002"/>
        <n v="5421040.5"/>
        <n v="4251229.41"/>
        <n v="5471054.4500000002"/>
        <n v="4369740.1500000004"/>
        <n v="4474522.16"/>
        <n v="2932067.7900000005"/>
        <n v="3751246.5"/>
        <n v="17787137.260000002"/>
        <n v="12778116.48"/>
        <n v="14375852.149999999"/>
        <n v="91972096.299999997"/>
        <n v="14956876.629999999"/>
        <n v="215837692.81"/>
        <n v="1156415.22"/>
        <n v="6561922.2000000002"/>
        <n v="8159400"/>
        <n v="4508607.49"/>
        <n v="899500"/>
        <n v="31405396.650000002"/>
        <n v="12096172.34"/>
        <n v="20016004.279999997"/>
        <n v="15120124.91"/>
        <n v="15148326.6"/>
        <n v="26589160"/>
        <n v="29864764.989999998"/>
        <n v="5981775.4500000002"/>
        <n v="177507570.13"/>
        <n v="10136157"/>
        <n v="8292529"/>
        <n v="5101514.55"/>
        <n v="19823840.489999998"/>
        <n v="43354041.039999999"/>
        <n v="2245906.16"/>
        <n v="2123378.3199999998"/>
        <n v="14542798.02"/>
        <n v="6932772.4800000004"/>
        <n v="25844854.98"/>
        <n v="19112483.359999999"/>
        <n v="4904925"/>
        <n v="949453.68"/>
        <n v="8937229.2299999986"/>
        <n v="14791607.909999998"/>
        <n v="8952377.9900000002"/>
        <n v="12169337"/>
        <n v="12225609"/>
        <n v="7233140.9199999999"/>
        <n v="15266417.5"/>
        <n v="15840978.25"/>
        <n v="8862750"/>
        <n v="70471969"/>
        <n v="39700698"/>
        <n v="1077833.17"/>
        <n v="1019384"/>
        <n v="1832859.02"/>
        <n v="4820400.41"/>
        <n v="4923682.33"/>
        <n v="4144962.92"/>
        <n v="3048080.65"/>
        <n v="5017329.4400000004"/>
        <n v="2375155.96"/>
        <n v="4133308.3"/>
        <n v="4021445.5399999996"/>
        <n v="5405561.5800000001"/>
        <n v="14890875"/>
        <n v="33657942.149999999"/>
        <n v="17223043.719999999"/>
        <n v="28331083.48"/>
        <n v="26807246.57"/>
        <n v="28248850.699999999"/>
        <n v="14222573.899999999"/>
        <n v="4987738.2300000004"/>
        <n v="3020000"/>
        <n v="3024312.74"/>
        <n v="7014114.8700000001"/>
        <n v="15777515.33"/>
        <n v="13442892.98"/>
        <n v="8972830"/>
        <n v="1027052"/>
        <n v="940768.89"/>
        <n v="9881476.6600000001"/>
        <n v="10643668.789999999"/>
        <n v="1004442"/>
        <n v="89570958.099999994"/>
        <n v="947070"/>
        <n v="21993436.57"/>
        <n v="588173173.66000009"/>
        <n v="926361274.96000016"/>
        <n v="8914316"/>
        <n v="8827500"/>
        <n v="905230"/>
        <n v="926356"/>
        <n v="5654571"/>
        <n v="15397500"/>
        <n v="15569492"/>
        <n v="9317250"/>
        <n v="6848637.9199999999"/>
        <n v="66554658.660000004"/>
        <n v="9947245.1099999994"/>
        <n v="959602"/>
        <n v="1020954.69"/>
        <n v="933100"/>
        <n v="952671.50000000012"/>
        <n v="7873996.5099999998"/>
        <n v="2290843.5"/>
        <n v="3883300.67"/>
        <n v="15950000"/>
        <n v="16065663"/>
        <n v="61201956.290000007"/>
        <n v="912108.05"/>
        <n v="938681.99999999988"/>
        <n v="2929872"/>
        <n v="4802675.18"/>
        <n v="2990133.47"/>
        <n v="2651450"/>
        <n v="7862817.9000000004"/>
        <n v="7740950"/>
        <n v="2083377.88"/>
        <n v="967725.15"/>
        <n v="1036420"/>
        <n v="1034786.88"/>
        <n v="1029904.98"/>
        <n v="995708.23"/>
        <n v="1028679.74"/>
        <n v="938756.81"/>
        <n v="1002936.5240000001"/>
        <n v="8486080.9600000009"/>
        <n v="839336.19000000006"/>
        <n v="4510000"/>
        <n v="4505000"/>
        <n v="1245643521.7540007"/>
        <n v="4961519.95"/>
        <n v="4372791.5"/>
        <n v="3168487.34"/>
        <n v="4539837.93"/>
        <n v="4156342.59"/>
        <n v="19047685.030000001"/>
        <n v="7977612.7799999993"/>
        <n v="5694080.9699999997"/>
        <n v="48302829.120000005"/>
        <n v="102221187.21000001"/>
        <n v="29513506.640000001"/>
        <n v="7894404.6099999994"/>
        <n v="7816248.4000000004"/>
        <n v="10186648.73"/>
        <n v="8779476.3399999999"/>
        <n v="8856131.3900000006"/>
        <n v="997955"/>
        <n v="989109.10999999987"/>
        <n v="1277314.9200000002"/>
        <n v="760267.28"/>
        <n v="2614709.48"/>
        <n v="3118199.72"/>
        <n v="20226812.370000001"/>
        <n v="5886918.2199999997"/>
        <n v="11767157.380000001"/>
        <n v="6306623.1300000008"/>
        <n v="97477976.079999983"/>
        <n v="17961423.710000001"/>
        <n v="115037887.75999999"/>
        <n v="16926601.66"/>
        <n v="11598571.799999999"/>
        <n v="143563061.22"/>
        <n v="14250447.470000001"/>
        <n v="42997966.730000004"/>
        <n v="1051384.19"/>
        <n v="7336985.6499999994"/>
        <n v="7089826.0999999996"/>
        <n v="1091170.05"/>
        <n v="7333870.3399999999"/>
        <n v="5064739.96"/>
        <n v="5137064.34"/>
        <n v="4660607.04"/>
        <n v="3337057.19"/>
        <n v="4572636.47"/>
        <n v="27081425"/>
        <n v="27721553.369999997"/>
        <n v="28216589.800000001"/>
        <n v="28217839.300000001"/>
        <n v="27280036"/>
        <n v="28561361.690000001"/>
        <n v="7362317.8100000005"/>
        <n v="21902085.890000001"/>
        <n v="28433027"/>
        <n v="27553765.75"/>
        <n v="32205171.109999999"/>
        <n v="21312808.640000001"/>
        <n v="26002297.300000001"/>
        <n v="27447736.75"/>
        <n v="27457766.07"/>
        <n v="27345426.5"/>
        <n v="22093854.140000001"/>
        <n v="21374687.41"/>
        <n v="8989568.1799999997"/>
        <n v="15265296.229999999"/>
        <n v="23524461.449999999"/>
        <n v="27610766.75"/>
        <n v="8664515.9699999988"/>
        <n v="37261288.640000001"/>
        <n v="50806529.420000002"/>
        <n v="733615931.70000005"/>
        <n v="14246778.59"/>
        <n v="40785829.479999997"/>
        <n v="8841783.2299999986"/>
        <n v="8925938.4199999999"/>
        <n v="944765.5"/>
        <n v="6650345.5999999996"/>
        <n v="1071066.75"/>
        <n v="5981489"/>
        <n v="3140927.71"/>
        <n v="26614121.449999999"/>
        <n v="13833750.460000001"/>
        <n v="16060935.42"/>
        <n v="7020703.7699999996"/>
        <n v="139871656.78999999"/>
        <n v="1020930.85"/>
        <n v="9331538"/>
        <n v="15403125"/>
        <n v="25755593.850000001"/>
        <n v="1729180.55"/>
        <n v="8910531.8599999994"/>
        <n v="8760105.0399999991"/>
        <n v="8903265.2199999988"/>
        <n v="1126865"/>
        <n v="1005981.9000000001"/>
        <n v="996523.28"/>
        <n v="1179976.1000000001"/>
        <n v="980411.02"/>
        <n v="967853.41999999993"/>
        <n v="2962478.55"/>
        <n v="1050958.7"/>
        <n v="12432823.99"/>
        <n v="30878884.52"/>
        <n v="4051241"/>
        <n v="5695580.54"/>
        <n v="2939518"/>
        <n v="6566786.8499999996"/>
        <n v="814124.05"/>
        <n v="42587899.609999999"/>
        <n v="977411.26"/>
        <n v="143789219.90999997"/>
        <n v="20115357.91"/>
        <n v="10569609.380000001"/>
        <n v="29085660.180000003"/>
        <n v="46812695.069999993"/>
        <n v="22605670.700000003"/>
        <n v="18722112.420000002"/>
        <n v="147911105.66"/>
        <n v="8517649"/>
        <n v="82242954.200000003"/>
        <n v="28308870.690000001"/>
        <n v="119069473.89"/>
        <n v="31104653.440000001"/>
        <n v="26238202.760000002"/>
        <n v="38159557.040000007"/>
        <n v="95502413.24000001"/>
        <n v="4873660.99"/>
        <n v="18041385.27"/>
        <n v="7831523.7899999991"/>
        <n v="30746570.049999997"/>
        <n v="8520912.7174750008"/>
        <n v="4614591.25"/>
        <n v="16933011.25"/>
        <n v="17931250"/>
        <n v="268421450"/>
        <n v="58910613.339999996"/>
        <n v="249108000"/>
        <n v="294753178.91000003"/>
        <n v="19793396.800000001"/>
        <n v="142071000"/>
        <n v="6722201.3400000008"/>
        <n v="50681629.590000004"/>
        <n v="31436638.210000001"/>
        <n v="9814178.3999999985"/>
        <n v="37504626.340000004"/>
        <n v="184920864.06"/>
        <n v="53242265.319999993"/>
        <n v="209920728.97"/>
        <n v="189384127.86000001"/>
        <n v="28620851.359999999"/>
        <n v="90000000"/>
        <n v="45042464"/>
        <n v="62615921.950000003"/>
        <n v="206698950"/>
        <n v="225432883.14999998"/>
        <n v="230753402.64000002"/>
        <n v="69623544"/>
        <n v="14925994.07"/>
        <n v="45970431.719999999"/>
        <n v="99939410"/>
        <n v="4339776824.7700005"/>
        <n v="67591875.799999997"/>
        <n v="77992576.799999997"/>
        <n v="7459669794.6174755"/>
      </sharedItems>
    </cacheField>
    <cacheField name="Status of project_x000a_(under implementation/ canceled/ completed)" numFmtId="0">
      <sharedItems containsBlank="1"/>
    </cacheField>
    <cacheField name="Amendment" numFmtId="0">
      <sharedItems containsBlank="1"/>
    </cacheField>
    <cacheField name="Payments from EU" numFmtId="0">
      <sharedItems containsString="0" containsBlank="1" containsNumber="1" minValue="-5.8207660913467407E-11" maxValue="884972011.16999996"/>
    </cacheField>
    <cacheField name="Payments from national budget" numFmtId="0">
      <sharedItems containsString="0" containsBlank="1" containsNumber="1" minValue="0" maxValue="99528647.810000002"/>
    </cacheField>
    <cacheField name="someprojectcode" numFmtId="0">
      <sharedItems containsBlank="1"/>
    </cacheField>
    <cacheField name="random" numFmtId="0">
      <sharedItems containsString="0" containsBlank="1" containsNumber="1" containsInteger="1" minValue="1" maxValue="1"/>
    </cacheField>
    <cacheField name="Axis" numFmtId="0">
      <sharedItems containsBlank="1"/>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arada Srinivasan" refreshedDate="44371.171313657411" createdVersion="6" refreshedVersion="6" minRefreshableVersion="3" recordCount="108" xr:uid="{0A8800AF-92E4-479C-8D7B-A44D5718B7A6}">
  <cacheSource type="worksheet">
    <worksheetSource name="Table1"/>
  </cacheSource>
  <cacheFields count="49">
    <cacheField name="PO" numFmtId="49">
      <sharedItems/>
    </cacheField>
    <cacheField name="COD APEL" numFmtId="49">
      <sharedItems/>
    </cacheField>
    <cacheField name="AXA PRIORITARA" numFmtId="0">
      <sharedItems containsSemiMixedTypes="0" containsString="0" containsNumber="1" containsInteger="1" minValue="2" maxValue="2"/>
    </cacheField>
    <cacheField name="COD SMIS" numFmtId="0">
      <sharedItems containsSemiMixedTypes="0" containsString="0" containsNumber="1" containsInteger="1" minValue="115549" maxValue="129084" count="108">
        <n v="119055"/>
        <n v="115917"/>
        <n v="115549"/>
        <n v="115937"/>
        <n v="129001"/>
        <n v="129007"/>
        <n v="116314"/>
        <n v="117293"/>
        <n v="117046"/>
        <n v="115847"/>
        <n v="116017"/>
        <n v="115866"/>
        <n v="115676"/>
        <n v="115624"/>
        <n v="115595"/>
        <n v="115841"/>
        <n v="115698"/>
        <n v="115930"/>
        <n v="115823"/>
        <n v="116081"/>
        <n v="116428"/>
        <n v="115722"/>
        <n v="115921"/>
        <n v="116348"/>
        <n v="115854"/>
        <n v="115918"/>
        <n v="115883"/>
        <n v="116470"/>
        <n v="115881"/>
        <n v="115646"/>
        <n v="115991"/>
        <n v="115714"/>
        <n v="115946"/>
        <n v="115607"/>
        <n v="115656"/>
        <n v="115616"/>
        <n v="118302"/>
        <n v="115876"/>
        <n v="129084"/>
        <n v="118840"/>
        <n v="119148"/>
        <n v="129002"/>
        <n v="115688"/>
        <n v="115919"/>
        <n v="117489"/>
        <n v="115645"/>
        <n v="119286"/>
        <n v="116347"/>
        <n v="115649"/>
        <n v="115724"/>
        <n v="116086"/>
        <n v="115579"/>
        <n v="115834"/>
        <n v="115726"/>
        <n v="115809"/>
        <n v="115806"/>
        <n v="115897"/>
        <n v="115788"/>
        <n v="115612"/>
        <n v="116063"/>
        <n v="115586"/>
        <n v="115705"/>
        <n v="115793"/>
        <n v="115654"/>
        <n v="116105"/>
        <n v="115911"/>
        <n v="116150"/>
        <n v="115933"/>
        <n v="115800"/>
        <n v="115783"/>
        <n v="116247"/>
        <n v="117534"/>
        <n v="117373"/>
        <n v="115857"/>
        <n v="115838"/>
        <n v="129020"/>
        <n v="116265"/>
        <n v="115631"/>
        <n v="115916"/>
        <n v="115926"/>
        <n v="116285"/>
        <n v="115887"/>
        <n v="115683"/>
        <n v="115970"/>
        <n v="115791"/>
        <n v="115817"/>
        <n v="115978"/>
        <n v="115618"/>
        <n v="119261"/>
        <n v="115686"/>
        <n v="115577"/>
        <n v="115940"/>
        <n v="116487"/>
        <n v="115622"/>
        <n v="119052"/>
        <n v="115980"/>
        <n v="115945"/>
        <n v="116371"/>
        <n v="115641"/>
        <n v="115599"/>
        <n v="116038"/>
        <n v="115560"/>
        <n v="118785"/>
        <n v="115665"/>
        <n v="116673"/>
        <n v="115643"/>
        <n v="115878"/>
        <n v="115790"/>
      </sharedItems>
    </cacheField>
    <cacheField name="INDICATOR NAME" numFmtId="49">
      <sharedItems count="1">
        <s v="Produse și servicii TIC inovative susținute"/>
      </sharedItems>
    </cacheField>
    <cacheField name="COMMON OUT IND CODE" numFmtId="49">
      <sharedItems count="1">
        <s v="3S11"/>
      </sharedItems>
    </cacheField>
    <cacheField name="MEASURING UNIT" numFmtId="49">
      <sharedItems/>
    </cacheField>
    <cacheField name="TARGET TOTAL VALUE" numFmtId="2">
      <sharedItems containsSemiMixedTypes="0" containsString="0" containsNumber="1" containsInteger="1" minValue="1" maxValue="11"/>
    </cacheField>
    <cacheField name="VAL 2014" numFmtId="49">
      <sharedItems containsNonDate="0" containsString="0" containsBlank="1"/>
    </cacheField>
    <cacheField name="VAL 2014 FEMEI" numFmtId="49">
      <sharedItems containsNonDate="0" containsString="0" containsBlank="1"/>
    </cacheField>
    <cacheField name="VAL 2014 BARBATI" numFmtId="49">
      <sharedItems containsNonDate="0" containsString="0" containsBlank="1"/>
    </cacheField>
    <cacheField name="VAL 2015" numFmtId="49">
      <sharedItems containsNonDate="0" containsString="0" containsBlank="1"/>
    </cacheField>
    <cacheField name="VAL 2015 FEMEI" numFmtId="49">
      <sharedItems containsNonDate="0" containsString="0" containsBlank="1"/>
    </cacheField>
    <cacheField name="VAL 2015 BARBATI" numFmtId="49">
      <sharedItems containsNonDate="0" containsString="0" containsBlank="1"/>
    </cacheField>
    <cacheField name="VAL 2016" numFmtId="49">
      <sharedItems containsNonDate="0" containsString="0" containsBlank="1"/>
    </cacheField>
    <cacheField name="VAL 2016 FEMEI" numFmtId="49">
      <sharedItems containsNonDate="0" containsString="0" containsBlank="1"/>
    </cacheField>
    <cacheField name="VAL 2016 BARBATI" numFmtId="49">
      <sharedItems containsNonDate="0" containsString="0" containsBlank="1"/>
    </cacheField>
    <cacheField name="VAL 2017" numFmtId="49">
      <sharedItems containsNonDate="0" containsString="0" containsBlank="1"/>
    </cacheField>
    <cacheField name="VAL 2017 FEMEI" numFmtId="49">
      <sharedItems containsNonDate="0" containsString="0" containsBlank="1"/>
    </cacheField>
    <cacheField name="VAL 2017 BARBATI" numFmtId="49">
      <sharedItems containsNonDate="0" containsString="0" containsBlank="1"/>
    </cacheField>
    <cacheField name="VAL 2018" numFmtId="0">
      <sharedItems containsString="0" containsBlank="1" containsNumber="1" containsInteger="1" minValue="0" maxValue="2"/>
    </cacheField>
    <cacheField name="VAL 2018 FEMEI" numFmtId="0">
      <sharedItems containsString="0" containsBlank="1" containsNumber="1" containsInteger="1" minValue="0" maxValue="0"/>
    </cacheField>
    <cacheField name="VAL 2018 BARBATI" numFmtId="0">
      <sharedItems containsString="0" containsBlank="1" containsNumber="1" containsInteger="1" minValue="1" maxValue="1"/>
    </cacheField>
    <cacheField name="VAL 2019" numFmtId="0">
      <sharedItems containsString="0" containsBlank="1" containsNumber="1" containsInteger="1" minValue="0" maxValue="5"/>
    </cacheField>
    <cacheField name="VAL 2019 FEMEI" numFmtId="0">
      <sharedItems containsString="0" containsBlank="1" containsNumber="1" containsInteger="1" minValue="0" maxValue="0"/>
    </cacheField>
    <cacheField name="VAL 2019 BARBATI" numFmtId="0">
      <sharedItems containsString="0" containsBlank="1" containsNumber="1" containsInteger="1" minValue="1" maxValue="1"/>
    </cacheField>
    <cacheField name="VAL 2020" numFmtId="0">
      <sharedItems containsString="0" containsBlank="1" containsNumber="1" containsInteger="1" minValue="0" maxValue="11"/>
    </cacheField>
    <cacheField name="VAL 2020 FEMEI" numFmtId="49">
      <sharedItems containsNonDate="0" containsString="0" containsBlank="1"/>
    </cacheField>
    <cacheField name="VAL 2020 BARBATI" numFmtId="49">
      <sharedItems containsNonDate="0" containsString="0" containsBlank="1"/>
    </cacheField>
    <cacheField name="VAL 2021" numFmtId="0">
      <sharedItems containsString="0" containsBlank="1" containsNumber="1" containsInteger="1" minValue="1" maxValue="1"/>
    </cacheField>
    <cacheField name="VAL 2021 FEMEI" numFmtId="49">
      <sharedItems containsNonDate="0" containsString="0" containsBlank="1"/>
    </cacheField>
    <cacheField name="VAL 2021 BARBATI" numFmtId="49">
      <sharedItems containsNonDate="0" containsString="0" containsBlank="1"/>
    </cacheField>
    <cacheField name="VAL 2022" numFmtId="0">
      <sharedItems containsString="0" containsBlank="1" containsNumber="1" containsInteger="1" minValue="0" maxValue="0"/>
    </cacheField>
    <cacheField name="VAL 2022 FEMEI" numFmtId="0">
      <sharedItems containsString="0" containsBlank="1" containsNumber="1" containsInteger="1" minValue="0" maxValue="0"/>
    </cacheField>
    <cacheField name="VAL 2022 BARBATI" numFmtId="0">
      <sharedItems containsString="0" containsBlank="1" containsNumber="1" containsInteger="1" minValue="0" maxValue="0"/>
    </cacheField>
    <cacheField name="VAL 2023" numFmtId="49">
      <sharedItems containsNonDate="0" containsString="0" containsBlank="1"/>
    </cacheField>
    <cacheField name="VAL 2023 FEMEI" numFmtId="49">
      <sharedItems containsNonDate="0" containsString="0" containsBlank="1"/>
    </cacheField>
    <cacheField name="VAL 2023 BARBATI" numFmtId="49">
      <sharedItems containsNonDate="0" containsString="0" containsBlank="1"/>
    </cacheField>
    <cacheField name="CUI LIDER" numFmtId="0">
      <sharedItems containsSemiMixedTypes="0" containsString="0" containsNumber="1" containsInteger="1" minValue="201527" maxValue="38408423"/>
    </cacheField>
    <cacheField name="NUME LIDER" numFmtId="49">
      <sharedItems/>
    </cacheField>
    <cacheField name="COD OBIECTIV SPECIFIC" numFmtId="0">
      <sharedItems containsSemiMixedTypes="0" containsString="0" containsNumber="1" containsInteger="1" minValue="2" maxValue="2"/>
    </cacheField>
    <cacheField name="NR RAPORT PROGRES" numFmtId="0">
      <sharedItems containsSemiMixedTypes="0" containsString="0" containsNumber="1" containsInteger="1" minValue="1" maxValue="11941"/>
    </cacheField>
    <cacheField name="DATA ATING INDIC" numFmtId="167">
      <sharedItems containsSemiMixedTypes="0" containsNonDate="0" containsDate="1" containsString="0" minDate="2018-08-03T00:00:00" maxDate="2022-12-12T00:00:00"/>
    </cacheField>
    <cacheField name="DATA PR FIN DPDV FIZ MT" numFmtId="0">
      <sharedItems containsNonDate="0" containsDate="1" containsString="0" containsBlank="1" minDate="2018-09-24T00:00:00" maxDate="2022-12-12T00:00:00"/>
    </cacheField>
    <cacheField name="LESS PERC" numFmtId="49">
      <sharedItems containsNonDate="0" containsString="0" containsBlank="1"/>
    </cacheField>
    <cacheField name="DATA INCEPERE PRJ" numFmtId="167">
      <sharedItems containsSemiMixedTypes="0" containsNonDate="0" containsDate="1" containsString="0" minDate="2015-09-10T00:00:00" maxDate="2019-12-19T00:00:00"/>
    </cacheField>
    <cacheField name="DATA INCHEIERE PRJ" numFmtId="167">
      <sharedItems containsSemiMixedTypes="0" containsNonDate="0" containsDate="1" containsString="0" minDate="2018-05-24T00:00:00" maxDate="2022-12-12T00:00:00"/>
    </cacheField>
    <cacheField name="DATA REALA INCHEIERE" numFmtId="167">
      <sharedItems containsSemiMixedTypes="0" containsNonDate="0" containsDate="1" containsString="0" minDate="2018-09-24T00:00:00" maxDate="2022-12-12T00:00:00"/>
    </cacheField>
    <cacheField name="REGIUNI IMPLEMENTARE" numFmtId="4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9">
  <r>
    <s v="AP 2/ P2.2/A2.2.1"/>
    <n v="115726"/>
    <x v="0"/>
    <s v="CLOUD SOFT SRL"/>
    <d v="2017-08-04T00:00:00"/>
    <d v="2019-08-04T00:00:00"/>
    <n v="85"/>
    <x v="0"/>
    <s v="Alba"/>
    <s v="Privat"/>
    <s v="066"/>
    <n v="625897.59"/>
    <n v="110452.52"/>
    <n v="484413.70000000007"/>
    <n v="0"/>
    <n v="1220763.81"/>
    <s v="Finalizat"/>
    <m/>
    <n v="574148.06999999995"/>
    <n v="101320.26"/>
  </r>
  <r>
    <s v="AP 2/ P2.2/A2.1.1 - NGA"/>
    <n v="127296"/>
    <x v="1"/>
    <s v="Cloudsys Telecom SRL"/>
    <d v="2019-06-13T00:00:00"/>
    <d v="2022-06-03T00:00:00"/>
    <n v="85"/>
    <x v="0"/>
    <s v="Alba"/>
    <s v="Privat"/>
    <s v="046"/>
    <n v="8941981.2100000009"/>
    <n v="1577996.69"/>
    <n v="4530062.0199999996"/>
    <n v="3596923.88"/>
    <n v="18646963.800000001"/>
    <s v="In implementare"/>
    <m/>
    <n v="1693441.01"/>
    <n v="298842.54000000004"/>
  </r>
  <r>
    <s v="AP 2/ P2.2/A2.1.1 - NGA"/>
    <n v="126954"/>
    <x v="2"/>
    <s v="INVITE SYSTEMS SRL"/>
    <d v="2019-01-04T00:00:00"/>
    <d v="2022-01-04T00:00:00"/>
    <n v="85"/>
    <x v="1"/>
    <s v="Arad"/>
    <s v="Privat"/>
    <s v="046"/>
    <n v="7482384.9100000001"/>
    <n v="1320420.8600000001"/>
    <n v="1148494.67"/>
    <n v="3854016.919999999"/>
    <n v="13805317.359999999"/>
    <s v="In implementare"/>
    <m/>
    <n v="3370475.33"/>
    <n v="594789.76"/>
  </r>
  <r>
    <s v="AP 2/ P2.2/A2.2.1"/>
    <n v="115809"/>
    <x v="3"/>
    <s v="PRODINF SOFTWARE SRL"/>
    <d v="2017-08-03T00:00:00"/>
    <d v="2020-02-03T00:00:00"/>
    <n v="85"/>
    <x v="2"/>
    <s v="Arges"/>
    <s v="Privat"/>
    <s v="066"/>
    <n v="1440353.3"/>
    <n v="254179.99"/>
    <n v="1048687.3199999998"/>
    <n v="75659.770000000019"/>
    <n v="2818880.38"/>
    <s v="Finalizat"/>
    <s v="AA2"/>
    <n v="1436461.11"/>
    <n v="253493.13000000006"/>
  </r>
  <r>
    <s v="AP 2/ P2.2/A2.2.1"/>
    <n v="115986"/>
    <x v="4"/>
    <s v="INDUSTRIAL MB PLUS SRL"/>
    <d v="2017-10-30T00:00:00"/>
    <d v="2019-04-30T00:00:00"/>
    <n v="85"/>
    <x v="2"/>
    <s v="Arges"/>
    <s v="Privat"/>
    <s v="066"/>
    <n v="3481880.13"/>
    <n v="614449.43999999994"/>
    <n v="1536474.2600000002"/>
    <n v="941042.08999999985"/>
    <n v="6573845.9199999999"/>
    <s v="Reziliat"/>
    <m/>
    <n v="0"/>
    <n v="0"/>
  </r>
  <r>
    <s v="AP 2/ P2.2/A2.2.1"/>
    <n v="117489"/>
    <x v="5"/>
    <s v="ENJOY SMART SOLUTIONS SRL"/>
    <d v="2017-08-31T00:00:00"/>
    <d v="2018-12-31T00:00:00"/>
    <n v="85"/>
    <x v="2"/>
    <s v="Arges"/>
    <s v="Privat"/>
    <s v="066"/>
    <n v="1663627.3"/>
    <n v="293581.28999999998"/>
    <n v="677745.15000000014"/>
    <n v="59500"/>
    <n v="2694453.74"/>
    <s v="Finalizat"/>
    <s v="AA1"/>
    <n v="1353562.6800000002"/>
    <n v="238863.99999999997"/>
  </r>
  <r>
    <s v="AP 2/ P2.2/A2.2.1"/>
    <m/>
    <x v="6"/>
    <s v="BUSINESS SENSE PARTNERS SRL"/>
    <d v="2017-08-24T00:00:00"/>
    <d v="2019-08-24T00:00:00"/>
    <n v="85"/>
    <x v="2"/>
    <s v="Arges"/>
    <s v="Privat"/>
    <s v="066"/>
    <n v="1883829.29"/>
    <n v="332440.46000000002"/>
    <n v="1043204.1200000001"/>
    <n v="3400"/>
    <n v="3262873.87"/>
    <s v="Reziliat"/>
    <m/>
    <n v="0"/>
    <n v="0"/>
  </r>
  <r>
    <s v="AP 2/ P2.2/A2.1.1 - NGA"/>
    <n v="127125"/>
    <x v="7"/>
    <s v="INVOKER TRANS IT SRL"/>
    <d v="2019-03-05T00:00:00"/>
    <d v="2022-03-05T00:00:00"/>
    <n v="85"/>
    <x v="2"/>
    <s v="Arges"/>
    <s v="Privat"/>
    <s v="046"/>
    <n v="11511362.17"/>
    <n v="2031416.83"/>
    <n v="1567451.05"/>
    <n v="4605602.6500000004"/>
    <n v="19715832.700000003"/>
    <s v="In implementare"/>
    <m/>
    <n v="5558019.4400000004"/>
    <n v="980826.92"/>
  </r>
  <r>
    <s v="AP 2/ P2.2/A2.2.1"/>
    <n v="115937"/>
    <x v="8"/>
    <s v="GRAFOR DESIGN SRL"/>
    <d v="2017-08-11T00:00:00"/>
    <d v="2020-08-11T00:00:00"/>
    <n v="85"/>
    <x v="3"/>
    <s v="Bihor"/>
    <s v="Privat"/>
    <s v="066"/>
    <n v="2537346.0699999998"/>
    <n v="447766.95"/>
    <n v="1069337.58"/>
    <n v="404042.32999999961"/>
    <n v="4458492.93"/>
    <s v="Finalizat"/>
    <m/>
    <n v="2447273.9500000002"/>
    <n v="431877.16"/>
  </r>
  <r>
    <s v="AP 2/ P2.2/A2.1.1 - NGA"/>
    <n v="126957"/>
    <x v="9"/>
    <s v="INVITE SYSTEMS SRL"/>
    <d v="2019-01-04T00:00:00"/>
    <d v="2022-01-04T00:00:00"/>
    <n v="85"/>
    <x v="3"/>
    <s v="Bihor"/>
    <s v="Privat"/>
    <s v="046"/>
    <n v="7457300.5599999996"/>
    <n v="1315994.21"/>
    <n v="974810.75999999978"/>
    <n v="1795519.4800000004"/>
    <n v="11543625.01"/>
    <s v="In implementare"/>
    <m/>
    <n v="5832585.5899999999"/>
    <n v="1029279.81"/>
  </r>
  <r>
    <s v="AP 2/ P2.2/A2.1.1 - NGA"/>
    <n v="127133"/>
    <x v="10"/>
    <s v="NETWORK INNOVATION FUTURE  SRL"/>
    <d v="2019-03-05T00:00:00"/>
    <d v="2022-03-05T00:00:00"/>
    <n v="85"/>
    <x v="3"/>
    <s v="Bistrita Nasaud"/>
    <s v="Privat"/>
    <s v="046"/>
    <n v="7482298.9500000002"/>
    <n v="1320405.69"/>
    <n v="1692948.93"/>
    <n v="3416754.01"/>
    <n v="13912407.58"/>
    <s v="In implementare"/>
    <m/>
    <n v="3467873.4099999997"/>
    <n v="611977.66999999993"/>
  </r>
  <r>
    <s v="AP 2/ P2.2/A2.1.1 - NGA"/>
    <n v="127283"/>
    <x v="11"/>
    <s v="TELEKOM GROUP TECHNOLOGY SRL"/>
    <d v="2019-06-12T00:00:00"/>
    <d v="2022-03-12T00:00:00"/>
    <n v="85"/>
    <x v="4"/>
    <s v="Botosani"/>
    <s v="Privat"/>
    <s v="046"/>
    <n v="11455733.609999999"/>
    <n v="2021600.05"/>
    <n v="1497481.53"/>
    <n v="2831727.87"/>
    <n v="17806543.059999999"/>
    <s v="In implementare"/>
    <m/>
    <n v="5584138.3499999996"/>
    <n v="985436.17"/>
  </r>
  <r>
    <s v="AP 2/ P2.2/A2.2.1"/>
    <n v="116116"/>
    <x v="12"/>
    <s v="YUPP MEDIA SRL"/>
    <d v="2017-08-04T00:00:00"/>
    <d v="2020-08-04T00:00:00"/>
    <n v="85"/>
    <x v="5"/>
    <s v="Braila"/>
    <s v="Privat"/>
    <s v="066"/>
    <n v="1210606.54"/>
    <n v="231636.45"/>
    <n v="315216"/>
    <n v="130677.01000000001"/>
    <n v="1888136"/>
    <s v="Reziliat"/>
    <m/>
    <n v="0"/>
    <n v="0"/>
  </r>
  <r>
    <s v="AP 2/ P2.2/A2.2.1"/>
    <n v="119055"/>
    <x v="13"/>
    <s v="LOGIC ECOMSOL SRL"/>
    <d v="2017-10-16T00:00:00"/>
    <d v="2020-10-16T00:00:00"/>
    <n v="85"/>
    <x v="5"/>
    <s v="Braila"/>
    <s v="Privat"/>
    <s v="066"/>
    <n v="2434958.08"/>
    <n v="429698.49"/>
    <n v="1655239.7900000005"/>
    <n v="240334.66999999993"/>
    <n v="4760231.0300000012"/>
    <s v="Finalizat"/>
    <m/>
    <n v="1666271.68"/>
    <n v="294047.92999999993"/>
  </r>
  <r>
    <s v="AP 2/ P2.2/A2.2.1 ap.2"/>
    <n v="128967"/>
    <x v="14"/>
    <s v="HUNDRED PERCENT SRL"/>
    <d v="2020-03-31T00:00:00"/>
    <d v="2023-03-31T00:00:00"/>
    <n v="85"/>
    <x v="5"/>
    <s v="Braila; Galati"/>
    <s v="Privat"/>
    <s v="066"/>
    <n v="8107400.4900000002"/>
    <n v="1430717.73"/>
    <n v="2549886.44"/>
    <n v="1103964.45"/>
    <n v="13191969.109999999"/>
    <s v="In implementare"/>
    <m/>
    <n v="2825318.33"/>
    <n v="371703.23"/>
  </r>
  <r>
    <s v="AP 2/ P2.2/A2.2.1"/>
    <n v="119052"/>
    <x v="15"/>
    <s v="FLASHNET SRL"/>
    <d v="2017-06-16T00:00:00"/>
    <d v="2019-09-16T00:00:00"/>
    <n v="85"/>
    <x v="0"/>
    <s v="Brasov"/>
    <s v="Privat"/>
    <s v="066"/>
    <n v="3384337.55"/>
    <n v="597236.04"/>
    <n v="2098058.8900000006"/>
    <n v="157703.79999999981"/>
    <n v="6237336.2800000003"/>
    <s v="Finalizat"/>
    <m/>
    <n v="1936765.19"/>
    <n v="341782.09"/>
  </r>
  <r>
    <s v="AP 2/ P2.2/A2.2.1"/>
    <n v="115883"/>
    <x v="16"/>
    <s v="RAP SYSTEMS SRL"/>
    <d v="2017-05-25T00:00:00"/>
    <d v="2018-09-25T00:00:00"/>
    <n v="85"/>
    <x v="0"/>
    <s v="Brasov"/>
    <s v="Privat"/>
    <s v="066"/>
    <n v="192884.77"/>
    <n v="34038.49"/>
    <n v="86360.69"/>
    <n v="64224.450000000012"/>
    <n v="377508.39999999997"/>
    <s v="Finalizat"/>
    <s v="AA2"/>
    <n v="188268.64"/>
    <n v="33223.880000000005"/>
  </r>
  <r>
    <s v="AP 2/ P2.2/A2.2.1"/>
    <n v="115631"/>
    <x v="17"/>
    <s v="3D GEO LASER SRL"/>
    <d v="2017-06-29T00:00:00"/>
    <d v="2020-07-29T00:00:00"/>
    <n v="85"/>
    <x v="0"/>
    <s v="Brasov"/>
    <s v="Privat"/>
    <s v="066"/>
    <n v="2469250"/>
    <n v="435750"/>
    <n v="639000"/>
    <n v="502360"/>
    <n v="4046360"/>
    <s v="Finalizat"/>
    <s v="AA3+suspendare"/>
    <n v="524091.95"/>
    <n v="92486.82"/>
  </r>
  <r>
    <s v="AP 2/ P2.2/A2.2.1"/>
    <n v="115791"/>
    <x v="18"/>
    <s v="SPECTRUM SRL"/>
    <d v="2017-09-15T00:00:00"/>
    <d v="2018-11-15T00:00:00"/>
    <n v="85"/>
    <x v="0"/>
    <s v="Brasov"/>
    <s v="Privat"/>
    <s v="066"/>
    <n v="1317259.1299999999"/>
    <n v="232457.49"/>
    <n v="574044"/>
    <n v="320497.33000000007"/>
    <n v="2444257.9500000002"/>
    <s v="Finalizat"/>
    <m/>
    <n v="1178007.8700000001"/>
    <n v="207883.73"/>
  </r>
  <r>
    <s v="AP 2/ P2.2/A2.2.1"/>
    <n v="115887"/>
    <x v="19"/>
    <s v="BIT SOFTWARE SRL"/>
    <d v="2017-08-09T00:00:00"/>
    <d v="2019-08-09T00:00:00"/>
    <n v="85"/>
    <x v="0"/>
    <s v="Brasov"/>
    <s v="Privat"/>
    <s v="066"/>
    <n v="1150622.04"/>
    <n v="203050.95"/>
    <n v="1100722.32"/>
    <n v="78284.810000000056"/>
    <n v="2532680.12"/>
    <s v="Finalizat"/>
    <s v="AA1"/>
    <n v="1017868.1"/>
    <n v="179623.77999999997"/>
  </r>
  <r>
    <s v="AP 2/ P2.2/A2.2.1"/>
    <n v="116314"/>
    <x v="20"/>
    <s v="ICEBERG CONSULTING SRL"/>
    <d v="2017-08-09T00:00:00"/>
    <d v="2019-05-09T00:00:00"/>
    <n v="85"/>
    <x v="0"/>
    <s v="Brasov"/>
    <s v="Privat"/>
    <s v="066"/>
    <n v="794751.5"/>
    <n v="140250.26999999999"/>
    <n v="276660.90999999992"/>
    <n v="159915.90000000014"/>
    <n v="1371578.58"/>
    <s v="Finalizat"/>
    <s v="AA1"/>
    <n v="631618.71"/>
    <n v="109128.19"/>
  </r>
  <r>
    <s v="AP 2/ P2.2/A2.2.1 ap.2"/>
    <n v="129933"/>
    <x v="21"/>
    <s v="TEKFINITY  SRL"/>
    <d v="2020-04-06T00:00:00"/>
    <d v="2022-04-06T00:00:00"/>
    <n v="85"/>
    <x v="0"/>
    <s v="Brasov"/>
    <s v="Privat"/>
    <s v="066"/>
    <n v="5419749.0899999999"/>
    <n v="956426.31"/>
    <n v="1946126.6"/>
    <n v="1131849.6000000001"/>
    <n v="9454151.5999999996"/>
    <s v="In implementare"/>
    <m/>
    <n v="108800"/>
    <n v="19200"/>
  </r>
  <r>
    <s v="AP 2/ P2.2/A2.2.1 ap.2"/>
    <n v="130067"/>
    <x v="22"/>
    <s v="HEADLIGHT SOLUTIONS SRL"/>
    <d v="2020-06-05T00:00:00"/>
    <d v="2022-06-05T00:00:00"/>
    <n v="85"/>
    <x v="0"/>
    <s v="Brasov"/>
    <s v="Privat"/>
    <s v="066"/>
    <n v="11254722.289999999"/>
    <n v="1986127.47"/>
    <n v="4968961.4400000004"/>
    <n v="2999551.3"/>
    <n v="21209362.5"/>
    <s v="In implementare"/>
    <m/>
    <n v="108800"/>
    <n v="19200"/>
  </r>
  <r>
    <s v="AP 2/ P2.2/A2.2.1 ap.2"/>
    <n v="130100"/>
    <x v="23"/>
    <s v="Extend Studio SRL"/>
    <d v="2020-07-07T00:00:00"/>
    <d v="2023-07-07T00:00:00"/>
    <n v="85"/>
    <x v="0"/>
    <s v="Brasov"/>
    <s v="Privat"/>
    <s v="066"/>
    <n v="3916239.4"/>
    <n v="691101.07"/>
    <n v="1779885.08"/>
    <n v="1457859.25"/>
    <n v="7845084.7999999998"/>
    <s v="In implementare"/>
    <m/>
    <n v="615618.99"/>
    <n v="84895.56"/>
  </r>
  <r>
    <s v="AP 2/ P2.2/A2.2.1"/>
    <n v="119286"/>
    <x v="24"/>
    <s v="COGNOS BUSINESS CONSULTING SRL"/>
    <d v="2017-09-15T00:00:00"/>
    <d v="2019-12-15T00:00:00"/>
    <n v="80"/>
    <x v="6"/>
    <s v="Bucuresti"/>
    <s v="Privat"/>
    <s v="066"/>
    <n v="2814714.83"/>
    <n v="703678.71"/>
    <n v="875079.04"/>
    <n v="212942.4"/>
    <n v="4606414.9800000004"/>
    <s v="Finalizat"/>
    <s v="AA1"/>
    <n v="2362753.2200000002"/>
    <n v="590688.31000000006"/>
  </r>
  <r>
    <s v="AP 2/ P2.2/A2.2.1"/>
    <n v="119261"/>
    <x v="25"/>
    <s v="OPEN GOV SRL"/>
    <d v="2017-10-13T00:00:00"/>
    <d v="2020-08-13T00:00:00"/>
    <n v="80"/>
    <x v="6"/>
    <s v="Bucuresti"/>
    <s v="Privat"/>
    <s v="066"/>
    <n v="3145876.94"/>
    <n v="786469.24"/>
    <n v="1375102.5299999998"/>
    <n v="380633.62000000011"/>
    <n v="5688082.3299999991"/>
    <s v="Finalizat"/>
    <s v="AA"/>
    <n v="1622835.8000000003"/>
    <n v="405708.94"/>
  </r>
  <r>
    <s v="AP 2/ P2.2/A2.2.1"/>
    <n v="115926"/>
    <x v="26"/>
    <s v="STRUCTURAL MANAGEMENT SOLUTIONS SRL"/>
    <d v="2017-08-02T00:00:00"/>
    <d v="2020-08-02T00:00:00"/>
    <n v="80"/>
    <x v="6"/>
    <s v="Bucuresti"/>
    <s v="Privat"/>
    <s v="066"/>
    <n v="3096018.79"/>
    <n v="774004.7"/>
    <n v="1224860.6499999994"/>
    <n v="52800"/>
    <n v="5147684.1399999997"/>
    <s v="Finalizat"/>
    <s v="AA"/>
    <n v="2868081.13"/>
    <n v="717020.27999999991"/>
  </r>
  <r>
    <s v="AP 2/ P2.2/A2.2.1"/>
    <n v="115724"/>
    <x v="27"/>
    <s v="BUSINESS INFORMATION SYSTEMS (ALLEVO) SRL"/>
    <d v="2017-08-16T00:00:00"/>
    <d v="2020-03-16T00:00:00"/>
    <n v="80"/>
    <x v="6"/>
    <s v="Bucuresti"/>
    <s v="Privat"/>
    <s v="066"/>
    <n v="2754696.14"/>
    <n v="688674.03"/>
    <n v="2682994"/>
    <n v="679006.1799999997"/>
    <n v="6805370.3499999996"/>
    <s v="Finalizat"/>
    <s v="AA1"/>
    <n v="2477638.4700000002"/>
    <n v="619409.64"/>
  </r>
  <r>
    <s v="AP 2/ P2.2/A2.2.1"/>
    <n v="117046"/>
    <x v="28"/>
    <s v="KNOWLEDGE INVESTMENT GROUP SRL"/>
    <d v="2017-05-25T00:00:00"/>
    <d v="2020-01-25T00:00:00"/>
    <n v="80"/>
    <x v="6"/>
    <s v="Bucuresti"/>
    <s v="Privat"/>
    <s v="066"/>
    <n v="1114600.8"/>
    <n v="278650.2"/>
    <n v="398394"/>
    <n v="135212.55000000005"/>
    <n v="1926857.55"/>
    <s v="Finalizat"/>
    <s v="AA2"/>
    <n v="1049383.25"/>
    <n v="262345.82"/>
  </r>
  <r>
    <s v="AP 2/ P2.2/A2.2.1"/>
    <n v="116265"/>
    <x v="29"/>
    <s v="Q-BIS CONSULT SRL"/>
    <d v="2017-08-02T00:00:00"/>
    <d v="2019-12-02T00:00:00"/>
    <n v="80"/>
    <x v="6"/>
    <s v="Bucuresti"/>
    <s v="Privat"/>
    <s v="066"/>
    <n v="2069074.4"/>
    <n v="517268.6"/>
    <n v="1308001"/>
    <n v="209369.35999999987"/>
    <n v="4103713.36"/>
    <s v="Finalizat"/>
    <s v="AA1"/>
    <n v="1791221.4300000004"/>
    <n v="447805.36000000004"/>
  </r>
  <r>
    <s v="AP 2/ P2.2/A2.2.1"/>
    <n v="115577"/>
    <x v="30"/>
    <s v="Extend Studio SRL"/>
    <d v="2017-05-25T00:00:00"/>
    <d v="2019-05-25T00:00:00"/>
    <n v="80"/>
    <x v="6"/>
    <s v="Bucuresti"/>
    <s v="Privat"/>
    <s v="066"/>
    <n v="2115826.5"/>
    <n v="528956.63"/>
    <n v="1064885.0900000003"/>
    <n v="0"/>
    <n v="3709668.22"/>
    <s v="Finalizat"/>
    <s v="AA1"/>
    <n v="1785769.69"/>
    <n v="446442.43999999994"/>
  </r>
  <r>
    <s v="AP 2/ P2.2/A2.2.1"/>
    <n v="115917"/>
    <x v="31"/>
    <s v="4E SOFTWARE SRL"/>
    <d v="2017-06-16T00:00:00"/>
    <d v="2020-06-16T00:00:00"/>
    <n v="80"/>
    <x v="6"/>
    <s v="Bucuresti"/>
    <s v="Privat"/>
    <s v="066"/>
    <n v="1227120"/>
    <n v="306780"/>
    <n v="429900"/>
    <n v="133722"/>
    <n v="2097522"/>
    <s v="Finalizat"/>
    <s v="AA1"/>
    <n v="1030223.8400000001"/>
    <n v="257555.96000000002"/>
  </r>
  <r>
    <s v="AP 2/ P2.2/A2.2.1"/>
    <n v="115866"/>
    <x v="32"/>
    <s v="SENIOR SOFTWARE AGENCY SRL"/>
    <d v="2017-05-25T00:00:00"/>
    <d v="2019-05-25T00:00:00"/>
    <n v="80"/>
    <x v="6"/>
    <s v="Bucuresti"/>
    <s v="Privat"/>
    <s v="066"/>
    <n v="1587334.92"/>
    <n v="396833.73"/>
    <n v="1361979.77"/>
    <n v="99583.399999999907"/>
    <n v="3445731.82"/>
    <s v="Finalizat"/>
    <m/>
    <n v="1431113.98"/>
    <n v="310359.72000000003"/>
  </r>
  <r>
    <s v="AP 2/ P2.2/A2.2.1"/>
    <n v="115622"/>
    <x v="33"/>
    <s v="INGENIO SOFTWARE SA"/>
    <d v="2017-06-16T00:00:00"/>
    <d v="2019-11-16T00:00:00"/>
    <n v="80"/>
    <x v="6"/>
    <s v="Bucuresti"/>
    <s v="Privat"/>
    <s v="066"/>
    <n v="2242185"/>
    <n v="560546.25"/>
    <n v="2028751.25"/>
    <n v="54052.150000000373"/>
    <n v="4885534.6500000004"/>
    <s v="Finalizat"/>
    <s v="AA1"/>
    <n v="2125327.27"/>
    <n v="531331.84000000008"/>
  </r>
  <r>
    <s v="AP 2/ P2.2/A2.2.1"/>
    <n v="115722"/>
    <x v="34"/>
    <s v="ESSENSYS SOFTWARE SRL"/>
    <d v="2017-08-02T00:00:00"/>
    <d v="2020-08-02T00:00:00"/>
    <n v="80"/>
    <x v="6"/>
    <s v="Bucuresti"/>
    <s v="Privat"/>
    <s v="066"/>
    <n v="1624958.86"/>
    <n v="406239.72"/>
    <n v="1132399.8700000001"/>
    <n v="58054.349999999627"/>
    <n v="3221652.8"/>
    <s v="Finalizat"/>
    <s v="AA1"/>
    <n v="1451542.14"/>
    <n v="362885.51"/>
  </r>
  <r>
    <s v="AP 2/ P2.2/A2.2.1"/>
    <n v="115560"/>
    <x v="35"/>
    <s v="I-TOM SOLUTIONS SRL"/>
    <d v="2017-08-10T00:00:00"/>
    <d v="2020-08-10T00:00:00"/>
    <n v="80"/>
    <x v="6"/>
    <s v="Bucuresti"/>
    <s v="Privat"/>
    <s v="066"/>
    <n v="2532573.2599999998"/>
    <n v="633143.31999999995"/>
    <n v="1173003.8899999997"/>
    <n v="219042.47000000067"/>
    <n v="4557762.9399999995"/>
    <s v="Finalizat"/>
    <s v="AA2"/>
    <n v="2378045.96"/>
    <n v="594511.4800000001"/>
  </r>
  <r>
    <s v="AP 2/ P2.2/A2.2.1"/>
    <n v="115946"/>
    <x v="36"/>
    <s v="SAFETECH INNOVATIONS SRL"/>
    <d v="2017-06-16T00:00:00"/>
    <d v="2019-02-28T00:00:00"/>
    <n v="80"/>
    <x v="6"/>
    <s v="Bucuresti"/>
    <s v="Privat"/>
    <s v="066"/>
    <n v="1410126.65"/>
    <n v="352531.66"/>
    <n v="703318.79"/>
    <n v="108990.68999999994"/>
    <n v="2574967.7899999996"/>
    <s v="Finalizat"/>
    <s v="AA1"/>
    <n v="1353287.28"/>
    <n v="338321.81999999995"/>
  </r>
  <r>
    <s v="AP 2/ P2.2/A2.2.1"/>
    <n v="115847"/>
    <x v="37"/>
    <s v="RADCOM SRL"/>
    <d v="2017-08-09T00:00:00"/>
    <d v="2019-08-09T00:00:00"/>
    <n v="80"/>
    <x v="6"/>
    <s v="Bucuresti"/>
    <s v="Privat"/>
    <s v="066"/>
    <n v="2091764"/>
    <n v="522941"/>
    <n v="862290"/>
    <n v="167575.10000000009"/>
    <n v="3644570.1"/>
    <s v="Finalizat"/>
    <s v="AA1"/>
    <n v="2003612.85"/>
    <n v="500903.21"/>
  </r>
  <r>
    <s v="AP 2/ P2.2/A2.2.1"/>
    <n v="115688"/>
    <x v="38"/>
    <s v="AVANT CONSULTING SRL"/>
    <d v="2017-08-08T00:00:00"/>
    <d v="2019-07-08T00:00:00"/>
    <n v="80"/>
    <x v="6"/>
    <s v="Bucuresti"/>
    <s v="Privat"/>
    <s v="066"/>
    <n v="2098872.2799999998"/>
    <n v="524718.06999999995"/>
    <n v="1507229.65"/>
    <n v="402174.95000000019"/>
    <n v="4532994.9499999993"/>
    <s v="Finalizat"/>
    <s v="AA1"/>
    <n v="2098595.83"/>
    <n v="524374.61"/>
  </r>
  <r>
    <s v="AP 2/ P2.2/A2.2.1"/>
    <n v="115817"/>
    <x v="39"/>
    <s v="IPRINT 3D DESIGN CONSULTING SRL"/>
    <d v="2017-08-11T00:00:00"/>
    <d v="2020-02-11T00:00:00"/>
    <n v="80"/>
    <x v="6"/>
    <s v="Bucuresti"/>
    <s v="Privat"/>
    <s v="066"/>
    <n v="782706.84"/>
    <n v="195676.71"/>
    <n v="277228.45999999996"/>
    <n v="35425.989999999991"/>
    <n v="1291037.9999999998"/>
    <s v="Finalizat"/>
    <s v="AA1"/>
    <n v="777272.64000000013"/>
    <n v="194318.17"/>
  </r>
  <r>
    <s v="AP 2/ P2.2/A2.2.1"/>
    <n v="115911"/>
    <x v="40"/>
    <s v="YALOS SOFTWARE LABS SRL"/>
    <d v="2017-08-03T00:00:00"/>
    <d v="2020-08-03T00:00:00"/>
    <n v="80"/>
    <x v="6"/>
    <s v="Bucuresti"/>
    <s v="Privat"/>
    <s v="066"/>
    <n v="2452875.5699999998"/>
    <n v="613218.89"/>
    <n v="657456.29999999981"/>
    <n v="100246.4700000002"/>
    <n v="3823797.23"/>
    <s v="Finalizat"/>
    <m/>
    <n v="2026421.53"/>
    <n v="506605.39"/>
  </r>
  <r>
    <s v="AP 2/ P2.2/A2.2.1"/>
    <n v="115876"/>
    <x v="41"/>
    <s v="BUSINESSVIEW SOFTWARE SRL"/>
    <d v="2017-08-02T00:00:00"/>
    <d v="2019-11-02T00:00:00"/>
    <n v="80"/>
    <x v="6"/>
    <s v="Bucuresti"/>
    <s v="Privat"/>
    <s v="066"/>
    <n v="2432346.2999999998"/>
    <n v="608086.57999999996"/>
    <n v="652739.62000000011"/>
    <n v="182632.2799999998"/>
    <n v="3875804.78"/>
    <s v="Finalizat"/>
    <m/>
    <n v="2264935.13"/>
    <n v="566233.77"/>
  </r>
  <r>
    <s v="AP 2/ P2.2/A2.2.1"/>
    <n v="115698"/>
    <x v="42"/>
    <s v="MOUNT SOFTWARE SRL"/>
    <d v="2017-08-07T00:00:00"/>
    <d v="2019-02-07T00:00:00"/>
    <n v="80"/>
    <x v="6"/>
    <s v="Bucuresti"/>
    <s v="Privat"/>
    <s v="066"/>
    <n v="898360.23"/>
    <n v="224590.06"/>
    <n v="474760.01"/>
    <n v="51944.34999999986"/>
    <n v="1649654.65"/>
    <s v="Finalizat"/>
    <m/>
    <n v="750331.85"/>
    <n v="187582.96"/>
  </r>
  <r>
    <s v="AP 2/ P2.2/A2.2.1"/>
    <n v="115857"/>
    <x v="43"/>
    <s v="SENIOR PROGRAMMING SA"/>
    <d v="2017-08-02T00:00:00"/>
    <d v="2019-11-02T00:00:00"/>
    <n v="80"/>
    <x v="6"/>
    <s v="Bucuresti"/>
    <s v="Privat"/>
    <s v="066"/>
    <n v="2414726.98"/>
    <n v="603681.75"/>
    <n v="2406584.2200000002"/>
    <n v="251986.25"/>
    <n v="5676979.2000000002"/>
    <s v="Finalizat"/>
    <s v="AA2"/>
    <n v="2208279.81"/>
    <n v="552069.96"/>
  </r>
  <r>
    <s v="AP 2/ P2.2/A2.2.1"/>
    <n v="115646"/>
    <x v="44"/>
    <s v="INGENIOS.RO SRL"/>
    <d v="2017-06-28T00:00:00"/>
    <d v="2019-12-28T00:00:00"/>
    <n v="80"/>
    <x v="6"/>
    <s v="Bucuresti"/>
    <s v="Privat"/>
    <s v="066"/>
    <n v="3065803.18"/>
    <n v="766450.79"/>
    <n v="965544.5299999998"/>
    <n v="51911"/>
    <n v="4849709.5"/>
    <s v="Finalizat"/>
    <m/>
    <n v="2872010.8"/>
    <n v="718002.71"/>
  </r>
  <r>
    <s v="AP 2/ P2.2/A2.2.1"/>
    <n v="115834"/>
    <x v="45"/>
    <s v="HR SINCRON SRL"/>
    <d v="2017-05-25T00:00:00"/>
    <d v="2019-05-25T00:00:00"/>
    <n v="80"/>
    <x v="6"/>
    <s v="Bucuresti"/>
    <s v="Privat"/>
    <s v="066"/>
    <n v="1952796.24"/>
    <n v="488199.06"/>
    <n v="1651738.81"/>
    <n v="140071.0400000005"/>
    <n v="4232805.1500000004"/>
    <s v="Finalizat"/>
    <s v="AA2"/>
    <n v="1889212.9800000002"/>
    <n v="472303.24000000005"/>
  </r>
  <r>
    <s v="AP 2/ P2.2/A2.2.1"/>
    <n v="115610"/>
    <x v="46"/>
    <s v="CORE SECURITY ADVISERS SRL"/>
    <d v="2017-08-03T00:00:00"/>
    <d v="2020-08-03T00:00:00"/>
    <n v="80"/>
    <x v="6"/>
    <s v="Bucuresti"/>
    <s v="Privat"/>
    <s v="066"/>
    <n v="3292880"/>
    <n v="823220"/>
    <n v="807275"/>
    <n v="820530.33000000007"/>
    <n v="5743905.3300000001"/>
    <s v="Reziliat"/>
    <m/>
    <n v="0"/>
    <n v="0"/>
  </r>
  <r>
    <s v="AP 2/ P2.2/A2.2.1"/>
    <n v="115656"/>
    <x v="47"/>
    <s v="TGS SOFTWARE SRL"/>
    <d v="2017-06-28T00:00:00"/>
    <d v="2019-06-28T00:00:00"/>
    <n v="80"/>
    <x v="6"/>
    <s v="Bucuresti"/>
    <s v="Privat"/>
    <s v="066"/>
    <n v="2939783.6"/>
    <n v="734945.9"/>
    <n v="875000"/>
    <n v="276000.98000000045"/>
    <n v="4825730.4800000004"/>
    <s v="Finalizat"/>
    <s v="AA1"/>
    <n v="2850573.22"/>
    <n v="712643.33"/>
  </r>
  <r>
    <s v="AP 2/ P2.2/A2.2.1"/>
    <n v="116150"/>
    <x v="48"/>
    <s v="COGNISTUDIO SRL"/>
    <d v="2017-08-02T00:00:00"/>
    <d v="2019-08-02T00:00:00"/>
    <n v="80"/>
    <x v="6"/>
    <s v="Bucuresti"/>
    <s v="Privat"/>
    <s v="066"/>
    <n v="1939595.35"/>
    <n v="484898.84"/>
    <n v="1023332.81"/>
    <n v="45938.649999999907"/>
    <n v="3493765.65"/>
    <s v="Finalizat"/>
    <m/>
    <n v="1384358.22"/>
    <n v="346089.57999999996"/>
  </r>
  <r>
    <s v="AP 2/ P2.2/A2.2.1"/>
    <n v="115916"/>
    <x v="49"/>
    <s v="NETLINX SYSTEMS SRL"/>
    <d v="2017-08-31T00:00:00"/>
    <d v="2019-08-31T00:00:00"/>
    <n v="80"/>
    <x v="6"/>
    <s v="Bucuresti"/>
    <s v="Privat"/>
    <s v="066"/>
    <n v="1185166.06"/>
    <n v="296291.51"/>
    <n v="760345.01999999979"/>
    <n v="209785.77000000002"/>
    <n v="2451588.36"/>
    <s v="Finalizat"/>
    <m/>
    <n v="1112912.58"/>
    <n v="278228.14"/>
  </r>
  <r>
    <s v="AP 2/ P2.2/A2.2.1"/>
    <n v="116347"/>
    <x v="50"/>
    <s v="ALERON TRAINING CENTER SRL"/>
    <d v="2017-08-11T00:00:00"/>
    <d v="2019-10-11T00:00:00"/>
    <n v="80"/>
    <x v="6"/>
    <s v="Bucuresti"/>
    <s v="Privat"/>
    <s v="066"/>
    <n v="1323168"/>
    <n v="330792"/>
    <n v="1301670"/>
    <n v="190130.70000000019"/>
    <n v="3145760.7"/>
    <s v="Finalizat"/>
    <s v="AA1"/>
    <n v="1281140.32"/>
    <n v="320285.08"/>
  </r>
  <r>
    <s v="AP 2/ P2.2/A2.2.1"/>
    <n v="115806"/>
    <x v="51"/>
    <s v="OMNICONVERT SRL fosta MARKETIZATOR FRIENDS SRL"/>
    <d v="2017-05-25T00:00:00"/>
    <d v="2019-11-25T00:00:00"/>
    <n v="80"/>
    <x v="6"/>
    <s v="Bucuresti"/>
    <s v="Privat"/>
    <s v="066"/>
    <n v="1855368.68"/>
    <n v="463842.17"/>
    <n v="1114023.23"/>
    <n v="124343.43999999994"/>
    <n v="3557577.52"/>
    <s v="Finalizat"/>
    <m/>
    <n v="1850334.4300000002"/>
    <n v="462583.61"/>
  </r>
  <r>
    <s v="AP 2/ P2.2/A2.2.1"/>
    <n v="117850"/>
    <x v="52"/>
    <s v="BLUE SKY SOFTWARE SRL"/>
    <d v="2017-06-29T00:00:00"/>
    <d v="2019-06-29T00:00:00"/>
    <n v="80"/>
    <x v="6"/>
    <s v="Bucuresti"/>
    <s v="Privat"/>
    <s v="066"/>
    <n v="1733067.68"/>
    <n v="433266.92"/>
    <n v="617580.39999999991"/>
    <n v="50170.450000000186"/>
    <n v="2834085.45"/>
    <s v="Reziliat"/>
    <m/>
    <n v="0"/>
    <n v="0"/>
  </r>
  <r>
    <s v="AP 2/ P2.2/A2.2.1"/>
    <n v="117396"/>
    <x v="53"/>
    <s v="QUALITANCE QBS SRL"/>
    <d v="2017-08-08T00:00:00"/>
    <d v="2019-08-08T00:00:00"/>
    <n v="80"/>
    <x v="6"/>
    <s v="Bucuresti"/>
    <s v="Privat"/>
    <s v="066"/>
    <n v="1048354"/>
    <n v="262088.5"/>
    <n v="931062.5"/>
    <n v="6941.6699999999255"/>
    <n v="2248446.67"/>
    <s v="Reziliat"/>
    <m/>
    <n v="0"/>
    <n v="0"/>
  </r>
  <r>
    <s v="AP 2/ P2.2/A2.2.1"/>
    <n v="115841"/>
    <x v="54"/>
    <s v="UNIT VISION SRL"/>
    <d v="2017-08-02T00:00:00"/>
    <d v="2019-02-02T00:00:00"/>
    <n v="80"/>
    <x v="6"/>
    <s v="Bucuresti"/>
    <s v="Privat"/>
    <s v="066"/>
    <n v="602276.25"/>
    <n v="150569.06"/>
    <n v="519610.41999999993"/>
    <n v="56195.459999999963"/>
    <n v="1328651.19"/>
    <s v="Finalizat"/>
    <m/>
    <n v="545262.65999999992"/>
    <n v="136315.67000000001"/>
  </r>
  <r>
    <s v="AP 2/ P2.2/A2.2.1"/>
    <n v="115933"/>
    <x v="55"/>
    <s v="SOFT BUSINESS UNION SRL"/>
    <d v="2017-06-16T00:00:00"/>
    <d v="2019-06-16T00:00:00"/>
    <n v="80"/>
    <x v="6"/>
    <s v="Bucuresti"/>
    <s v="Privat"/>
    <s v="066"/>
    <n v="2892483.23"/>
    <n v="723120.81"/>
    <n v="2037253.75"/>
    <n v="15"/>
    <n v="5652872.79"/>
    <s v="Finalizat"/>
    <m/>
    <n v="2463021.5199999996"/>
    <n v="615755.39999999991"/>
  </r>
  <r>
    <s v="AP 2/ P2.2/A2.2.1"/>
    <n v="115643"/>
    <x v="56"/>
    <s v="NOVA INDUSTRIAL SA"/>
    <d v="2017-06-28T00:00:00"/>
    <d v="2020-06-28T00:00:00"/>
    <n v="80"/>
    <x v="6"/>
    <s v="Bucuresti"/>
    <s v="Privat"/>
    <s v="066"/>
    <n v="3003435.74"/>
    <n v="750858.93"/>
    <n v="753244"/>
    <n v="54530"/>
    <n v="4562068.67"/>
    <s v="Finalizat"/>
    <m/>
    <n v="1968431.6"/>
    <n v="492107.92000000004"/>
  </r>
  <r>
    <s v="AP 2/ P2.2/A2.2.1"/>
    <n v="115581"/>
    <x v="57"/>
    <s v="POWER NET CONSULTING SRL"/>
    <d v="2017-06-28T00:00:00"/>
    <d v="2019-06-28T00:00:00"/>
    <n v="80"/>
    <x v="6"/>
    <s v="Bucuresti"/>
    <s v="Privat"/>
    <s v="066"/>
    <n v="816443.79"/>
    <n v="204110.95"/>
    <n v="671801.19"/>
    <n v="0"/>
    <n v="1692355.93"/>
    <s v="Reziliat"/>
    <m/>
    <n v="0"/>
    <n v="0"/>
  </r>
  <r>
    <s v="AP 2/ P2.2/A2.2.1"/>
    <n v="119666"/>
    <x v="58"/>
    <s v="R.A.I. SOFTWARE SRL"/>
    <d v="2017-09-26T00:00:00"/>
    <d v="2020-03-26T00:00:00"/>
    <n v="80"/>
    <x v="6"/>
    <s v="Bucuresti"/>
    <s v="Privat"/>
    <s v="066"/>
    <n v="3270601.86"/>
    <n v="817650.47"/>
    <n v="917800"/>
    <n v="144000"/>
    <n v="5150052.33"/>
    <s v="Reziliat"/>
    <m/>
    <n v="0"/>
    <n v="0"/>
  </r>
  <r>
    <s v="AP 2/ P2.2/A2.2.1"/>
    <n v="115788"/>
    <x v="59"/>
    <s v="NOVUSTECH SERVICES SRL"/>
    <d v="2017-09-04T00:00:00"/>
    <d v="2020-08-04T00:00:00"/>
    <n v="80"/>
    <x v="6"/>
    <s v="Bucuresti"/>
    <s v="Privat"/>
    <s v="066"/>
    <n v="2470998.2999999998"/>
    <n v="617749.57999999996"/>
    <n v="726389.62000000011"/>
    <n v="0"/>
    <n v="3815137.5"/>
    <s v="Finalizat"/>
    <s v="AA1"/>
    <n v="1385779.9"/>
    <n v="346444.95"/>
  </r>
  <r>
    <s v="AP 2/ P2.2/A2.2.1"/>
    <n v="115980"/>
    <x v="60"/>
    <s v="MAGUAY COMPUTERS SRL"/>
    <d v="2017-08-25T00:00:00"/>
    <d v="2019-02-25T00:00:00"/>
    <n v="80"/>
    <x v="6"/>
    <s v="Bucuresti"/>
    <s v="Privat"/>
    <s v="066"/>
    <n v="2847889.59"/>
    <n v="711972.4"/>
    <n v="977135"/>
    <n v="159457.50999999978"/>
    <n v="4696454.5"/>
    <s v="Finalizat"/>
    <m/>
    <n v="2694959.3500000006"/>
    <n v="673739.87"/>
  </r>
  <r>
    <s v="AP 2/ P2.2/A2.2.1"/>
    <n v="115616"/>
    <x v="61"/>
    <s v="ASCENDIA SA ( fosta ASCENDIA DESIGN SRL)"/>
    <d v="2017-08-09T00:00:00"/>
    <d v="2019-08-09T00:00:00"/>
    <n v="80"/>
    <x v="6"/>
    <s v="Bucuresti"/>
    <s v="Privat"/>
    <s v="066"/>
    <n v="1802336.06"/>
    <n v="450584.02"/>
    <n v="570950.25"/>
    <n v="67578.25"/>
    <n v="2891448.58"/>
    <s v="Finalizat"/>
    <m/>
    <n v="1643757.9200000002"/>
    <n v="410939.49000000005"/>
  </r>
  <r>
    <s v="AP 2/ P2.2/A2.2.1"/>
    <n v="115645"/>
    <x v="62"/>
    <s v="RUN IT SOLUTIONS SRL"/>
    <d v="2017-08-16T00:00:00"/>
    <d v="2019-12-16T00:00:00"/>
    <n v="80"/>
    <x v="6"/>
    <s v="Bucuresti"/>
    <s v="Privat"/>
    <s v="066"/>
    <n v="1781188.8"/>
    <n v="445297.2"/>
    <n v="428734"/>
    <n v="71565.399999999907"/>
    <n v="2726785.4"/>
    <s v="Finalizat"/>
    <s v="AA1"/>
    <n v="1723820.3199999998"/>
    <n v="430955.07999999996"/>
  </r>
  <r>
    <s v="AP 2/ P2.2/A2.2.1"/>
    <n v="116470"/>
    <x v="63"/>
    <s v="ZITEC COM SRL"/>
    <d v="2017-06-16T00:00:00"/>
    <d v="2019-06-16T00:00:00"/>
    <n v="80"/>
    <x v="6"/>
    <s v="Bucuresti"/>
    <s v="Privat"/>
    <s v="066"/>
    <n v="1330068.3799999999"/>
    <n v="332517.09999999998"/>
    <n v="2647755.7600000002"/>
    <n v="185412.4299999997"/>
    <n v="4495753.67"/>
    <s v="Finalizat"/>
    <m/>
    <n v="1195918.6599999999"/>
    <n v="298979.66000000003"/>
  </r>
  <r>
    <s v="AP 2/ P2.2/A2.2.1"/>
    <n v="115612"/>
    <x v="64"/>
    <s v="OMEGA TRUST SRL"/>
    <d v="2017-08-04T00:00:00"/>
    <d v="2020-08-04T00:00:00"/>
    <n v="80"/>
    <x v="6"/>
    <s v="Bucuresti"/>
    <s v="Privat"/>
    <s v="066"/>
    <n v="1481379.12"/>
    <n v="370344.78"/>
    <n v="406274.10000000009"/>
    <n v="52211.620000000097"/>
    <n v="2310209.62"/>
    <s v="Finalizat"/>
    <m/>
    <n v="1372875.3199999998"/>
    <n v="343218.81999999995"/>
  </r>
  <r>
    <s v="AP 2/ P2.2/A2.2.1 ap.2"/>
    <n v="129001"/>
    <x v="65"/>
    <s v="FORDAQ INTERNATIONAL SRL"/>
    <d v="2019-12-11T00:00:00"/>
    <d v="2021-12-11T00:00:00"/>
    <n v="80"/>
    <x v="6"/>
    <s v="Bucuresti"/>
    <s v="Privat"/>
    <s v="066"/>
    <n v="3707116.84"/>
    <n v="919241.66"/>
    <n v="1481720.5"/>
    <n v="746991.5"/>
    <n v="6855070.5"/>
    <s v="In implementare"/>
    <m/>
    <n v="1984260.88"/>
    <n v="496064.22"/>
  </r>
  <r>
    <s v="AP 2/ P2.2/A2.2.1 ap.2"/>
    <n v="129090"/>
    <x v="66"/>
    <s v="KNOWLEDGE INVESTMENT GROUP SRL"/>
    <d v="2019-12-23T00:00:00"/>
    <d v="2020-12-23T00:00:00"/>
    <n v="80"/>
    <x v="6"/>
    <s v="Bucuresti"/>
    <s v="Privat"/>
    <s v="066"/>
    <n v="2158721.98"/>
    <n v="539680.5"/>
    <n v="824336.12"/>
    <n v="293689.65000000002"/>
    <n v="3816428.25"/>
    <s v="Finalizat"/>
    <m/>
    <n v="1091097.29"/>
    <n v="272774.32"/>
  </r>
  <r>
    <s v="AP 2/ P2.2/A2.2.1 ap.2"/>
    <n v="129490"/>
    <x v="67"/>
    <s v="AXES SOFTWARE SRL"/>
    <d v="2020-03-19T00:00:00"/>
    <d v="2023-03-19T00:00:00"/>
    <n v="80"/>
    <x v="6"/>
    <s v="Bucuresti"/>
    <s v="Privat"/>
    <s v="066"/>
    <n v="5287749.8"/>
    <n v="1321937.45"/>
    <n v="1213568.45"/>
    <n v="983344.27"/>
    <n v="8806599.9700000007"/>
    <s v="In implementare"/>
    <m/>
    <n v="570657.38"/>
    <n v="142664.35999999999"/>
  </r>
  <r>
    <s v="AP 2/ P2.2/A2.2.1 ap.2"/>
    <n v="129606"/>
    <x v="68"/>
    <s v="OMEGA TRUST SRL"/>
    <d v="2020-04-15T00:00:00"/>
    <d v="2022-10-15T00:00:00"/>
    <n v="80"/>
    <x v="6"/>
    <s v="Bucuresti"/>
    <s v="Privat"/>
    <s v="066"/>
    <n v="3329551.36"/>
    <n v="832387.84"/>
    <n v="975434.8"/>
    <n v="457368"/>
    <n v="5594742"/>
    <s v="In implementare"/>
    <m/>
    <n v="242185.19"/>
    <n v="60546.3"/>
  </r>
  <r>
    <s v="AP 2/ P2.2/A2.2.1 ap.2"/>
    <n v="129132"/>
    <x v="69"/>
    <s v="IMOPEDIA SRL"/>
    <d v="2020-06-12T00:00:00"/>
    <d v="2022-06-12T00:00:00"/>
    <s v="80.00; 85.00"/>
    <x v="7"/>
    <s v="Bucuresti; Sibiu; "/>
    <s v="Privat"/>
    <s v="066"/>
    <n v="6440519.4100000001"/>
    <n v="1350507.75"/>
    <n v="2161816.86"/>
    <n v="0"/>
    <n v="9952844.0199999996"/>
    <s v="In implementare"/>
    <m/>
    <n v="1547846.49"/>
    <n v="307984.09999999998"/>
  </r>
  <r>
    <s v="AP 2/ P2.2/A2.2.1 ap.2"/>
    <n v="129553"/>
    <x v="70"/>
    <s v="BEIA CONSULT INTERNATIONAL SRL"/>
    <d v="2020-06-18T00:00:00"/>
    <d v="2023-06-18T00:00:00"/>
    <n v="80"/>
    <x v="6"/>
    <s v="Bucuresti"/>
    <s v="Privat"/>
    <s v="066"/>
    <n v="11034426.48"/>
    <n v="2758606.62"/>
    <n v="4137186.9"/>
    <n v="4780904.33"/>
    <n v="22711124.329999998"/>
    <s v="In implementare"/>
    <m/>
    <n v="764649.53"/>
    <n v="191162.38"/>
  </r>
  <r>
    <s v="AP 2/ P2.2/A2.2.1 ap.2"/>
    <n v="129965"/>
    <x v="71"/>
    <s v="MEDY SPORT LINE SRL"/>
    <d v="2020-06-18T00:00:00"/>
    <d v="2023-06-18T00:00:00"/>
    <n v="80"/>
    <x v="6"/>
    <s v="Bucuresti"/>
    <s v="Privat"/>
    <s v="066"/>
    <n v="12995888.59"/>
    <n v="3248972.15"/>
    <n v="3833759.75"/>
    <n v="0"/>
    <n v="20078620.490000002"/>
    <s v="In implementare"/>
    <m/>
    <n v="126160"/>
    <n v="31540"/>
  </r>
  <r>
    <s v="AP 2/ P2.2/A2.2.1 ap.2"/>
    <n v="129112"/>
    <x v="72"/>
    <s v="CODE OF TALENT SRL"/>
    <d v="2020-08-03T00:00:00"/>
    <d v="2022-08-03T00:00:00"/>
    <n v="80"/>
    <x v="6"/>
    <s v="Bucuresti"/>
    <s v="Privat"/>
    <s v="066"/>
    <n v="3639339.46"/>
    <n v="909834.86"/>
    <n v="1593365.7"/>
    <n v="674385.09"/>
    <n v="6816925.1100000003"/>
    <s v="In implementare"/>
    <m/>
    <n v="1200000"/>
    <n v="0"/>
  </r>
  <r>
    <s v="AP 2/ P2.2/A2.2.1 ap.2"/>
    <n v="129846"/>
    <x v="73"/>
    <s v="LAIF COMPUTATION SRL"/>
    <d v="2020-08-03T00:00:00"/>
    <d v="2023-08-03T00:00:00"/>
    <s v="80.00; 85.00"/>
    <x v="8"/>
    <s v="Bucuresti; Cluj; "/>
    <s v="Privat"/>
    <s v="066"/>
    <n v="12931384.82"/>
    <n v="2297267.92"/>
    <n v="5031538.37"/>
    <n v="3394310.92"/>
    <n v="23654502.030000001"/>
    <s v="In implementare"/>
    <m/>
    <n v="0"/>
    <n v="0"/>
  </r>
  <r>
    <s v="AP 2/ P2.2/A2.2.1"/>
    <n v="115595"/>
    <x v="74"/>
    <s v="ALBOSMART SRL"/>
    <d v="2017-06-28T00:00:00"/>
    <d v="2020-06-28T00:00:00"/>
    <n v="85"/>
    <x v="5"/>
    <s v="Buzau"/>
    <s v="Privat"/>
    <s v="066"/>
    <n v="1790109.03"/>
    <n v="315901.59000000003"/>
    <n v="501660.33999999985"/>
    <n v="55907.189999999944"/>
    <n v="2663578.15"/>
    <s v="Finalizat"/>
    <m/>
    <n v="1738323.03"/>
    <n v="306762.8899999999"/>
  </r>
  <r>
    <s v="AP 2/ P2.2/A2.1.1 - NGA"/>
    <n v="126343"/>
    <x v="75"/>
    <s v="INVITE SYSTEMS SRL"/>
    <d v="2019-06-13T00:00:00"/>
    <d v="2022-06-13T00:00:00"/>
    <n v="85"/>
    <x v="5"/>
    <s v="Buzau"/>
    <s v="Privat"/>
    <s v="046"/>
    <n v="18418179.18"/>
    <n v="3250266.9"/>
    <n v="5121176.6399999997"/>
    <n v="5894635.5700000003"/>
    <n v="32684258.289999999"/>
    <s v="In implementare"/>
    <m/>
    <n v="7072286.25"/>
    <n v="1248050.52"/>
  </r>
  <r>
    <s v="AP 2/ P2.2/A2.2.1 ap.2"/>
    <n v="129617"/>
    <x v="76"/>
    <s v="ONLINE SERVICES SRL"/>
    <d v="2020-08-04T00:00:00"/>
    <d v="2022-08-04T00:00:00"/>
    <n v="85"/>
    <x v="9"/>
    <s v=" Buzau; Dambovita; Brasov;"/>
    <s v="Privat"/>
    <s v="066"/>
    <n v="5196080.82"/>
    <n v="916955.4"/>
    <n v="2362348.71"/>
    <n v="923748.25"/>
    <n v="9399133.1799999997"/>
    <s v="In implementare"/>
    <m/>
    <n v="390342.99000000005"/>
    <n v="68884.05"/>
  </r>
  <r>
    <s v="AP 2/ P2.2/A2.1.1 - NGA"/>
    <n v="126956"/>
    <x v="77"/>
    <s v="INVITE SYSTEMS SRL"/>
    <d v="2019-01-04T00:00:00"/>
    <d v="2022-01-04T00:00:00"/>
    <n v="85"/>
    <x v="2"/>
    <s v="Calarasi; Ialomita"/>
    <s v="Privat"/>
    <s v="046"/>
    <n v="7440887.1500000004"/>
    <n v="1313097.74"/>
    <n v="1308066.4100000001"/>
    <n v="1725570.709999999"/>
    <n v="11787622.01"/>
    <s v="In implementare"/>
    <m/>
    <n v="3428944.66"/>
    <n v="605107.88"/>
  </r>
  <r>
    <s v="AP 2/ P2.2/A2.2.1"/>
    <n v="119086"/>
    <x v="78"/>
    <s v="POLYSOFT SRL"/>
    <d v="2017-10-09T00:00:00"/>
    <d v="2020-03-09T00:00:00"/>
    <n v="85"/>
    <x v="3"/>
    <s v="Cluj"/>
    <s v="Privat"/>
    <s v="066"/>
    <n v="756992.66"/>
    <n v="133586.94"/>
    <n v="420803.4"/>
    <n v="58429.370000000112"/>
    <n v="1369812.37"/>
    <s v="Finalizat"/>
    <s v="AA1"/>
    <n v="404617.68"/>
    <n v="71403.100000000006"/>
  </r>
  <r>
    <s v="AP 2/ P2.2/A2.2.1"/>
    <n v="115618"/>
    <x v="79"/>
    <s v="BUSINESS SERVICE CONSULT INTERNATIONAL SRL"/>
    <d v="2017-06-16T00:00:00"/>
    <d v="2019-12-16T00:00:00"/>
    <n v="85"/>
    <x v="3"/>
    <s v="Cluj"/>
    <s v="Privat"/>
    <s v="066"/>
    <n v="3410001.74"/>
    <n v="601765.01"/>
    <n v="1364614.75"/>
    <n v="1021512.4900000002"/>
    <n v="6397893.9900000002"/>
    <s v="Finalizat"/>
    <s v="AA1"/>
    <n v="3324491.54"/>
    <n v="586674.96"/>
  </r>
  <r>
    <s v="AP 2/ P2.2/A2.2.1"/>
    <n v="116487"/>
    <x v="80"/>
    <s v="GLOBAL E BUSINESS SOLUTION GROUP SRL"/>
    <d v="2017-08-09T00:00:00"/>
    <d v="2019-02-09T00:00:00"/>
    <n v="85"/>
    <x v="3"/>
    <s v="Cluj"/>
    <s v="Privat"/>
    <s v="066"/>
    <n v="1411250.21"/>
    <n v="249044.15"/>
    <n v="766896.24"/>
    <n v="52936.949999999721"/>
    <n v="2480127.5499999993"/>
    <s v="Finalizat"/>
    <m/>
    <n v="1390901.16"/>
    <n v="245453.14"/>
  </r>
  <r>
    <s v="AP 2/ P2.2/A2.2.1"/>
    <n v="116028"/>
    <x v="81"/>
    <s v="EVERCODER SOFTWARE SRL"/>
    <d v="2017-05-25T00:00:00"/>
    <d v="2020-05-25T00:00:00"/>
    <n v="85"/>
    <x v="3"/>
    <s v="Cluj"/>
    <s v="Privat"/>
    <s v="066"/>
    <n v="3434052.7"/>
    <n v="606009.30000000005"/>
    <n v="2435574"/>
    <n v="169480"/>
    <n v="6645116"/>
    <s v="Reziliat"/>
    <m/>
    <n v="-5.8207660913467407E-11"/>
    <n v="0"/>
  </r>
  <r>
    <s v="AP 2/ P2.2/A2.2.1"/>
    <n v="116105"/>
    <x v="82"/>
    <s v="SIM SOFT DISTRIBUTION SRL"/>
    <d v="2017-08-02T00:00:00"/>
    <d v="2019-10-02T00:00:00"/>
    <n v="85"/>
    <x v="3"/>
    <s v="Cluj"/>
    <s v="Privat"/>
    <s v="066"/>
    <n v="3029107.69"/>
    <n v="534548.41"/>
    <n v="970606.89999999991"/>
    <n v="382771.96999999974"/>
    <n v="4917034.97"/>
    <s v="Finalizat"/>
    <s v="suspendare"/>
    <n v="2435533.31"/>
    <n v="429800.00999999995"/>
  </r>
  <r>
    <s v="AP 2/ P2.2/A2.2.1"/>
    <n v="116081"/>
    <x v="83"/>
    <s v="DRAGAN SI ASOCIATII SRL-D"/>
    <d v="2017-08-01T00:00:00"/>
    <d v="2019-10-03T00:00:00"/>
    <n v="85"/>
    <x v="3"/>
    <s v="Cluj"/>
    <s v="Privat"/>
    <s v="066"/>
    <n v="2810731.55"/>
    <n v="496011.45"/>
    <n v="1050150"/>
    <n v="74125.200000000186"/>
    <n v="4431018.2"/>
    <s v="Finalizat"/>
    <s v="suspendare"/>
    <n v="2431737.9099999997"/>
    <n v="429208.41"/>
  </r>
  <r>
    <s v="AP 2/ P2.2/A2.2.1"/>
    <n v="117534"/>
    <x v="84"/>
    <s v="LIFE IS HARD SA"/>
    <d v="2017-08-02T00:00:00"/>
    <d v="2019-02-02T00:00:00"/>
    <n v="85"/>
    <x v="3"/>
    <s v="Cluj"/>
    <s v="Privat"/>
    <s v="066"/>
    <n v="998501.3"/>
    <n v="176206.11"/>
    <n v="586565.55000000005"/>
    <n v="144612.02000000002"/>
    <n v="1905884.9800000002"/>
    <s v="Finalizat"/>
    <m/>
    <n v="948702.3899999999"/>
    <n v="167418.08000000002"/>
  </r>
  <r>
    <s v="AP 2/ P2.2/A2.2.1"/>
    <n v="116673"/>
    <x v="85"/>
    <s v="INOVO FINANCE SRL"/>
    <d v="2017-08-11T00:00:00"/>
    <d v="2019-08-11T00:00:00"/>
    <n v="85"/>
    <x v="3"/>
    <s v="Cluj"/>
    <s v="Privat"/>
    <s v="066"/>
    <n v="1394266.36"/>
    <n v="246047"/>
    <n v="686761.59000000008"/>
    <n v="23719.079999999609"/>
    <n v="2350794.0299999998"/>
    <s v="Finalizat"/>
    <m/>
    <n v="1104825.74"/>
    <n v="194969.25"/>
  </r>
  <r>
    <s v="AP 2/ P2.2/A2.2.1"/>
    <n v="116247"/>
    <x v="86"/>
    <s v="SPHERIK TECHNOLOGIES SRL"/>
    <d v="2017-08-03T00:00:00"/>
    <d v="2019-02-03T00:00:00"/>
    <n v="85"/>
    <x v="3"/>
    <s v="Cluj"/>
    <s v="Privat"/>
    <s v="066"/>
    <n v="823125.91"/>
    <n v="145257.51"/>
    <n v="423863.52999999991"/>
    <n v="130122.05000000005"/>
    <n v="1522369"/>
    <s v="Finalizat"/>
    <s v="AA1"/>
    <n v="697957.58000000019"/>
    <n v="123168.97"/>
  </r>
  <r>
    <s v="AP 2/ P2.2/A2.2.1"/>
    <n v="115854"/>
    <x v="87"/>
    <s v="INVESTO CORP SRL"/>
    <d v="2017-06-20T00:00:00"/>
    <d v="2019-09-20T00:00:00"/>
    <n v="85"/>
    <x v="3"/>
    <s v="Cluj"/>
    <s v="Privat"/>
    <s v="066"/>
    <n v="2625437.94"/>
    <n v="463312.58"/>
    <n v="1307178.1800000002"/>
    <n v="45"/>
    <n v="4395973.7"/>
    <s v="Finalizat"/>
    <s v="AA1"/>
    <n v="1964905.04"/>
    <n v="346747.94000000006"/>
  </r>
  <r>
    <s v="AP 2/ P2.2/A2.2.1"/>
    <n v="115579"/>
    <x v="88"/>
    <s v="REAL ESTATE BUSINESS SOLUTIONS SRL"/>
    <d v="2017-06-28T00:00:00"/>
    <d v="2020-09-28T00:00:00"/>
    <n v="85"/>
    <x v="3"/>
    <s v="Cluj"/>
    <s v="Privat"/>
    <s v="066"/>
    <n v="2360732.2000000002"/>
    <n v="416599.8"/>
    <n v="1307252"/>
    <n v="56430"/>
    <n v="4141014"/>
    <s v="Finalizat"/>
    <s v="AA2+suspendare"/>
    <n v="1887692.2200000002"/>
    <n v="333122.15000000002"/>
  </r>
  <r>
    <s v="AP 2/ P2.2/A2.2.1"/>
    <n v="116285"/>
    <x v="89"/>
    <s v="LACAN TECHNOLOGIES RO SRL"/>
    <d v="2017-08-07T00:00:00"/>
    <d v="2019-08-07T00:00:00"/>
    <n v="85"/>
    <x v="0"/>
    <s v="Cluj"/>
    <s v="Privat"/>
    <s v="066"/>
    <n v="1489904.8"/>
    <n v="372476.2"/>
    <n v="784014"/>
    <n v="308804.20000000019"/>
    <n v="2955199.2"/>
    <s v="Finalizat"/>
    <s v="AA2"/>
    <n v="850298"/>
    <n v="141582"/>
  </r>
  <r>
    <s v="AP 2/ P2.2/A2.2.1"/>
    <n v="115930"/>
    <x v="90"/>
    <s v="ART DYNASTY SRL"/>
    <d v="2017-08-09T00:00:00"/>
    <d v="2020-08-09T00:00:00"/>
    <n v="85"/>
    <x v="3"/>
    <s v="Cluj"/>
    <s v="Privat"/>
    <s v="066"/>
    <n v="2586200.4500000002"/>
    <n v="456388.32"/>
    <n v="1556454.52"/>
    <n v="0"/>
    <n v="4599043.29"/>
    <s v="Finalizat"/>
    <s v="AA1"/>
    <n v="2471447.21"/>
    <n v="436137.30999999994"/>
  </r>
  <r>
    <s v="AP 2/ P2.2/A2.2.1"/>
    <n v="115905"/>
    <x v="91"/>
    <s v=" COMKNOW SRL"/>
    <d v="2017-09-06T00:00:00"/>
    <d v="2019-09-06T00:00:00"/>
    <n v="85"/>
    <x v="3"/>
    <s v="Cluj"/>
    <s v="Privat"/>
    <s v="066"/>
    <n v="1126999.17"/>
    <n v="198882.21"/>
    <n v="858082.41999999993"/>
    <n v="620311.74000000022"/>
    <n v="2804275.54"/>
    <s v="Reziliat"/>
    <m/>
    <n v="11609.73"/>
    <n v="2048.77"/>
  </r>
  <r>
    <s v="AP 2/ P2.2/A2.2.1"/>
    <n v="115932"/>
    <x v="92"/>
    <s v="LINKSCREENS SRL"/>
    <d v="2017-08-04T00:00:00"/>
    <d v="2020-08-04T00:00:00"/>
    <n v="85"/>
    <x v="3"/>
    <s v="Cluj"/>
    <s v="Privat"/>
    <s v="066"/>
    <n v="3257406.29"/>
    <n v="574836.4"/>
    <n v="3748862.55"/>
    <n v="218484.39999999944"/>
    <n v="7799589.6399999997"/>
    <s v="Reziliat"/>
    <m/>
    <n v="0"/>
    <n v="0"/>
  </r>
  <r>
    <s v="AP 2/ P2.2/A2.2.1"/>
    <n v="115897"/>
    <x v="93"/>
    <s v="HYPERMEDIA SRL"/>
    <d v="2017-08-10T00:00:00"/>
    <d v="2020-08-10T00:00:00"/>
    <n v="85"/>
    <x v="3"/>
    <s v="Cluj"/>
    <s v="Privat"/>
    <s v="066"/>
    <n v="3136946.25"/>
    <n v="553578.75"/>
    <n v="892850"/>
    <n v="30750"/>
    <n v="4614125"/>
    <s v="Finalizat"/>
    <m/>
    <n v="3030906.9099999997"/>
    <n v="534865.91"/>
  </r>
  <r>
    <s v="AP 2/ P2.2/A2.2.1"/>
    <n v="115940"/>
    <x v="94"/>
    <s v="EVO FORGE SRL"/>
    <d v="2017-08-16T00:00:00"/>
    <d v="2019-11-16T00:00:00"/>
    <n v="85"/>
    <x v="3"/>
    <s v="Cluj"/>
    <s v="Privat"/>
    <s v="066"/>
    <n v="3208791.77"/>
    <n v="566257.37"/>
    <n v="735384.85"/>
    <n v="14025.549999999814"/>
    <n v="4524459.54"/>
    <s v="Finalizat"/>
    <s v="AA1"/>
    <n v="3055909.4600000004"/>
    <n v="539278.14999999991"/>
  </r>
  <r>
    <s v="AP 2/ P2.2/A2.2.1"/>
    <n v="115683"/>
    <x v="95"/>
    <s v="ONLINE SOFTWARE SYSTEMS SRL"/>
    <d v="2017-08-29T00:00:00"/>
    <d v="2019-06-29T00:00:00"/>
    <n v="85"/>
    <x v="3"/>
    <s v="Cluj"/>
    <s v="Privat"/>
    <s v="066"/>
    <n v="2498290.04"/>
    <n v="440874.71"/>
    <n v="1327520.5899999999"/>
    <n v="28500"/>
    <n v="4295185.34"/>
    <s v="Finalizat"/>
    <s v="AA1"/>
    <n v="1944169.42"/>
    <n v="343092.29"/>
  </r>
  <r>
    <s v="AP 2/ P2.2/A2.1.1 - NGA"/>
    <n v="127185"/>
    <x v="96"/>
    <s v="DAM SERVICE SRL"/>
    <d v="2019-06-05T00:00:00"/>
    <d v="2022-06-05T00:00:00"/>
    <n v="85"/>
    <x v="3"/>
    <s v="Cluj"/>
    <s v="Privat"/>
    <s v="046"/>
    <n v="11481224.130000001"/>
    <n v="2026098.37"/>
    <n v="1500813.61"/>
    <n v="2818028.77"/>
    <n v="17826164.879999999"/>
    <s v="In implementare"/>
    <m/>
    <n v="3830723.73"/>
    <n v="676010.07"/>
  </r>
  <r>
    <s v="AP 2/ P2.2/A2.2.1 ap.2"/>
    <n v="129841"/>
    <x v="97"/>
    <s v="POWERSOFT BUSINESS SOLUTIONS SRL"/>
    <d v="2020-05-29T00:00:00"/>
    <d v="2023-05-29T00:00:00"/>
    <n v="85"/>
    <x v="3"/>
    <s v="Cluj"/>
    <s v="Privat"/>
    <s v="066"/>
    <n v="3923698.97"/>
    <n v="692417.46"/>
    <n v="1104890.1499999999"/>
    <n v="699247.85"/>
    <n v="6420254.4299999997"/>
    <s v="In implementare"/>
    <m/>
    <n v="577960.85"/>
    <n v="101993.09"/>
  </r>
  <r>
    <s v="AP 2/ P2.2/A2.2.1 ap.2"/>
    <n v="130016"/>
    <x v="98"/>
    <s v="CRAFTING SOFTWARE INNOVATION SRL"/>
    <d v="2020-05-29T00:00:00"/>
    <d v="2021-05-29T00:00:00"/>
    <n v="85"/>
    <x v="3"/>
    <s v="Cluj"/>
    <s v="Privat"/>
    <s v="066"/>
    <n v="2867278.35"/>
    <n v="505990.29"/>
    <n v="979206.07"/>
    <n v="413216.32"/>
    <n v="4765691.03"/>
    <s v="In implementare"/>
    <m/>
    <n v="997812.03"/>
    <n v="176084.46"/>
  </r>
  <r>
    <s v="AP 2/ P2.2/A2.2.1 ap.2"/>
    <n v="129898"/>
    <x v="99"/>
    <s v="PRODIGY IT SOLUTIONS SRL"/>
    <d v="2020-07-09T00:00:00"/>
    <d v="2023-07-09T00:00:00"/>
    <n v="85"/>
    <x v="3"/>
    <s v="Cluj"/>
    <s v="Privat"/>
    <s v="066"/>
    <n v="7430424.5999999996"/>
    <n v="1311251.3999999999"/>
    <n v="2428035.86"/>
    <n v="0"/>
    <n v="11169711.859999999"/>
    <s v="In implementare"/>
    <m/>
    <n v="2140124.0499999998"/>
    <n v="377668.94"/>
  </r>
  <r>
    <s v="AP 2/ P2.2/A2.2.1 ap.2"/>
    <n v="129874"/>
    <x v="100"/>
    <s v="SITLINE TECHNOLOGY SRL"/>
    <d v="2020-07-22T00:00:00"/>
    <d v="2021-07-22T00:00:00"/>
    <n v="85"/>
    <x v="3"/>
    <s v="Cluj"/>
    <s v="Privat"/>
    <s v="066"/>
    <n v="2661342.94"/>
    <n v="469648.75"/>
    <n v="1121260.04"/>
    <n v="385414.93"/>
    <n v="4637666.66"/>
    <s v="In implementare"/>
    <m/>
    <n v="422395.46"/>
    <n v="74540.37"/>
  </r>
  <r>
    <s v="AP 2/ P2.2/A2.2.1 ap.2"/>
    <n v="128960"/>
    <x v="101"/>
    <s v="CICADA TECHNOLOGIES SRL"/>
    <d v="2020-08-11T00:00:00"/>
    <d v="2022-11-11T00:00:00"/>
    <n v="85"/>
    <x v="3"/>
    <s v="Cluj"/>
    <s v="Privat"/>
    <s v="066"/>
    <n v="7733358.46"/>
    <n v="1364710.3"/>
    <n v="2228942.31"/>
    <n v="367641.5"/>
    <n v="11694652.57"/>
    <s v="In implementare"/>
    <m/>
    <n v="2695500.18"/>
    <n v="210970.62"/>
  </r>
  <r>
    <s v="AP 2/ P2.2/A2.2.1 ap.2"/>
    <n v="129916"/>
    <x v="102"/>
    <s v="MYIT SOFTWARE SRL"/>
    <d v="2020-08-18T00:00:00"/>
    <d v="2023-08-18T00:00:00"/>
    <n v="85"/>
    <x v="3"/>
    <s v="Cluj"/>
    <s v="Privat"/>
    <s v="066"/>
    <n v="6864090.9400000004"/>
    <n v="1211310.1499999999"/>
    <n v="3253383.69"/>
    <n v="1224611.01"/>
    <n v="12553395.789999999"/>
    <s v="In implementare"/>
    <m/>
    <n v="1555456.05"/>
    <n v="224175.43"/>
  </r>
  <r>
    <s v="AP 2/ P2.2/A2.2.1 ap.2"/>
    <n v="129400"/>
    <x v="103"/>
    <s v="FRONTIER MANAGEMENT CONSULTING"/>
    <d v="2020-08-20T00:00:00"/>
    <d v="2023-08-20T00:00:00"/>
    <n v="85"/>
    <x v="3"/>
    <s v="Cluj"/>
    <s v="Privat"/>
    <s v="066"/>
    <n v="11618677.65"/>
    <n v="2050354.88"/>
    <n v="3271044.29"/>
    <n v="2158628.14"/>
    <n v="19098704.960000001"/>
    <s v="In implementare"/>
    <m/>
    <n v="267394.74"/>
    <n v="0"/>
  </r>
  <r>
    <s v="AP 2/ P2.2/A2.2.1 ap.2"/>
    <n v="129200"/>
    <x v="104"/>
    <s v="GLOBAL E BUSINESS SOLUTION GROUP SRL"/>
    <d v="2020-09-18T00:00:00"/>
    <d v="2022-03-18T00:00:00"/>
    <n v="85"/>
    <x v="3"/>
    <s v="Cluj"/>
    <s v="Privat"/>
    <s v="066"/>
    <n v="5696971.7800000003"/>
    <n v="1005347.94"/>
    <n v="2213093.56"/>
    <n v="1706560.95"/>
    <n v="10621974.23"/>
    <s v="In implementare"/>
    <m/>
    <n v="2200088.5499999998"/>
    <n v="230920.09"/>
  </r>
  <r>
    <s v="AP 2/ P2.2/A2.2.1"/>
    <n v="115978"/>
    <x v="105"/>
    <s v="YUKA MOBILI SRL"/>
    <d v="2017-08-17T00:00:00"/>
    <d v="2020-08-17T00:00:00"/>
    <n v="85"/>
    <x v="5"/>
    <s v="Constanta"/>
    <s v="Privat"/>
    <s v="066"/>
    <n v="3468174.25"/>
    <n v="612030.75"/>
    <n v="2049045"/>
    <n v="621062.5"/>
    <n v="6750312.5"/>
    <s v="Finalizat"/>
    <s v="AA1"/>
    <n v="3096365.1100000008"/>
    <n v="605005.59000000008"/>
  </r>
  <r>
    <s v="AP 2/ P2.2/A2.2.1"/>
    <n v="115665"/>
    <x v="106"/>
    <s v="MULTISOFT SRL"/>
    <d v="2017-06-28T00:00:00"/>
    <d v="2019-06-28T00:00:00"/>
    <n v="85"/>
    <x v="5"/>
    <s v="Constanta"/>
    <s v="Privat"/>
    <s v="066"/>
    <n v="1368912.79"/>
    <n v="241572.85"/>
    <n v="1078008.7500000002"/>
    <n v="32923.929999999702"/>
    <n v="2721418.3200000003"/>
    <s v="Finalizat"/>
    <m/>
    <n v="1361630.91"/>
    <n v="240287.8"/>
  </r>
  <r>
    <s v="AP 2/ P2.2/A2.2.1"/>
    <n v="115991"/>
    <x v="107"/>
    <s v="DIRECT CONSULTING &amp; ADVERTISING SRL"/>
    <d v="2017-08-04T00:00:00"/>
    <d v="2020-08-04T00:00:00"/>
    <n v="85"/>
    <x v="5"/>
    <s v="Constanta"/>
    <s v="Privat"/>
    <s v="066"/>
    <n v="1547343.33"/>
    <n v="273060.59000000003"/>
    <n v="651027.91000000015"/>
    <n v="441382.50999999978"/>
    <n v="2912814.34"/>
    <s v="Finalizat"/>
    <m/>
    <n v="1454578"/>
    <n v="256690.21999999994"/>
  </r>
  <r>
    <s v="AP 2/ P2.2/A2.1.1 - NGA"/>
    <n v="127127"/>
    <x v="108"/>
    <s v="INVOKER TRANS IT SRL"/>
    <d v="2019-03-05T00:00:00"/>
    <d v="2022-03-05T00:00:00"/>
    <n v="85"/>
    <x v="5"/>
    <s v="Constanta"/>
    <s v="Privat"/>
    <s v="046"/>
    <n v="7462452.79"/>
    <n v="1316903.43"/>
    <n v="1798181.38"/>
    <n v="2009600.85"/>
    <n v="12587138.450000001"/>
    <s v="In implementare"/>
    <m/>
    <n v="3051034.94"/>
    <n v="538417.91999999993"/>
  </r>
  <r>
    <s v="AP 2/ P2.2/A2.2.1 ap.2"/>
    <n v="129680"/>
    <x v="109"/>
    <s v="RADCOM SRL"/>
    <d v="2020-06-25T00:00:00"/>
    <d v="2022-12-25T00:00:00"/>
    <n v="85"/>
    <x v="5"/>
    <s v="Constanta"/>
    <s v="Privat"/>
    <s v="066"/>
    <n v="10127478.550000001"/>
    <n v="1787202.08"/>
    <n v="5665873.5300000003"/>
    <n v="2012842.55"/>
    <n v="19593396.710000001"/>
    <s v="In implementare"/>
    <m/>
    <n v="1000000"/>
    <n v="0"/>
  </r>
  <r>
    <s v="AP 2/ P2.2/A2.2.1"/>
    <n v="115705"/>
    <x v="110"/>
    <s v="PHOENIX IT SRL"/>
    <d v="2017-06-16T00:00:00"/>
    <d v="2018-12-16T00:00:00"/>
    <n v="85"/>
    <x v="2"/>
    <s v="Dambovita"/>
    <s v="Privat"/>
    <s v="066"/>
    <n v="2251640.89"/>
    <n v="397348.39"/>
    <n v="1494030.9000000004"/>
    <n v="657762.10000000009"/>
    <n v="4800782.2800000012"/>
    <s v="Finalizat"/>
    <m/>
    <n v="2148432.41"/>
    <n v="379135.12"/>
  </r>
  <r>
    <s v="AP 2/ P2.2/A2.1.1 - NGA"/>
    <n v="127299"/>
    <x v="111"/>
    <s v="Cloudsys Telecom SRL"/>
    <d v="2019-03-12T00:00:00"/>
    <d v="2022-03-12T00:00:00"/>
    <n v="85"/>
    <x v="2"/>
    <s v="Dambovita; Prahova;"/>
    <s v="Privat"/>
    <s v="046"/>
    <n v="5767238.3200000003"/>
    <n v="1017747.92"/>
    <n v="2907851.26"/>
    <n v="1656650.92"/>
    <n v="11349488.42"/>
    <s v="In implementare"/>
    <m/>
    <n v="1449302.74"/>
    <n v="255759.3"/>
  </r>
  <r>
    <s v="AP 2/ P2.2/A2.2.1 ap.2"/>
    <n v="129354"/>
    <x v="112"/>
    <s v="TEHNOBAT CONSULTING SRL"/>
    <d v="2020-03-25T00:00:00"/>
    <d v="2023-03-19T00:00:00"/>
    <n v="85"/>
    <x v="2"/>
    <s v="Dambovita"/>
    <s v="Privat"/>
    <s v="066"/>
    <n v="6426388.5300000003"/>
    <n v="1134068.56"/>
    <n v="1793498.02"/>
    <n v="0"/>
    <n v="9353955.1099999994"/>
    <s v="Reziliat"/>
    <m/>
    <n v="0"/>
    <n v="0"/>
  </r>
  <r>
    <s v="AP 2/ P2.2/A2.2.1 ap.2"/>
    <n v="130057"/>
    <x v="113"/>
    <s v="SIMARTIS TELECOM SRL"/>
    <d v="2020-06-05T00:00:00"/>
    <d v="2023-06-05T00:00:00"/>
    <n v="85"/>
    <x v="2"/>
    <s v="Dambovita"/>
    <s v="Privat"/>
    <s v="066"/>
    <n v="6458604.8899999997"/>
    <n v="1139753.77"/>
    <n v="2824975.9"/>
    <n v="1060392.18"/>
    <n v="11483726.74"/>
    <s v="In implementare"/>
    <m/>
    <n v="212362.27"/>
    <n v="37475.69"/>
  </r>
  <r>
    <s v="AP 2/ P2.2/A2.2.1 ap.2"/>
    <n v="129405"/>
    <x v="114"/>
    <s v="COMPANIA DE SUNET SRL"/>
    <d v="2020-07-30T00:00:00"/>
    <d v="2022-07-30T00:00:00"/>
    <n v="85"/>
    <x v="2"/>
    <s v="Dambovita"/>
    <s v="Privat"/>
    <s v="066"/>
    <n v="8406988.1300000008"/>
    <n v="1483586.13"/>
    <n v="2900336.49"/>
    <n v="179061.91"/>
    <n v="12969972.660000002"/>
    <s v="In implementare"/>
    <m/>
    <n v="2905142.61"/>
    <n v="94857.39"/>
  </r>
  <r>
    <s v="AP 2/ P2.2/A2.2.1 ap.2"/>
    <n v="129731"/>
    <x v="115"/>
    <s v="8000 PLUS DESIGN SOLUTIONS SRL"/>
    <d v="2020-08-06T00:00:00"/>
    <d v="2022-08-06T00:00:00"/>
    <n v="85"/>
    <x v="2"/>
    <s v="Dambovita"/>
    <s v="Privat"/>
    <s v="066"/>
    <n v="4534206"/>
    <n v="800154"/>
    <n v="1476920"/>
    <n v="974966"/>
    <n v="7786246"/>
    <s v="In implementare"/>
    <m/>
    <n v="448632.57"/>
    <n v="79170.45"/>
  </r>
  <r>
    <s v="AP 2/ P2.2/A2.2.1 ap.2"/>
    <n v="129993"/>
    <x v="116"/>
    <s v="IMADO SRL"/>
    <d v="2020-08-11T00:00:00"/>
    <d v="2023-08-11T00:00:00"/>
    <n v="85"/>
    <x v="2"/>
    <s v="Dambovita"/>
    <s v="Privat"/>
    <s v="066"/>
    <n v="10632592.24"/>
    <n v="1876339.8"/>
    <n v="3693521.8"/>
    <n v="1049826.79"/>
    <n v="17252280.629999999"/>
    <s v="In implementare"/>
    <m/>
    <n v="973852"/>
    <n v="171856.24"/>
  </r>
  <r>
    <s v="AP 2/ P2.2/A2.2.1 ap.2"/>
    <n v="129143"/>
    <x v="117"/>
    <s v="VERTET OIL SRL"/>
    <d v="2020-08-21T00:00:00"/>
    <d v="2022-08-21T00:00:00"/>
    <n v="85"/>
    <x v="2"/>
    <s v="Dambovita"/>
    <s v="Privat"/>
    <s v="066"/>
    <n v="10426922.050000001"/>
    <n v="1840045.07"/>
    <n v="4305759.4800000004"/>
    <n v="3249521.65"/>
    <n v="19822248.25"/>
    <s v="In implementare"/>
    <m/>
    <n v="110500"/>
    <n v="19500"/>
  </r>
  <r>
    <s v="AP 2/ P2.2/A2.2.1"/>
    <n v="118302"/>
    <x v="118"/>
    <s v="SYNCHRO SRL"/>
    <d v="2017-08-10T00:00:00"/>
    <d v="2019-08-10T00:00:00"/>
    <n v="85"/>
    <x v="10"/>
    <s v="Dolj"/>
    <s v="Privat"/>
    <s v="066"/>
    <n v="240398.56"/>
    <n v="42423.28"/>
    <n v="165820.5"/>
    <n v="32268.309999999998"/>
    <n v="480910.64999999997"/>
    <s v="Finalizat"/>
    <m/>
    <n v="211008.15"/>
    <n v="37236.729999999996"/>
  </r>
  <r>
    <s v="AP 2/ P2.2/A2.2.1"/>
    <n v="115921"/>
    <x v="119"/>
    <s v="INTELIVE METRICS SRL"/>
    <d v="2017-09-28T00:00:00"/>
    <d v="2020-09-28T00:00:00"/>
    <n v="85"/>
    <x v="10"/>
    <s v="Dolj"/>
    <s v="Privat"/>
    <s v="066"/>
    <n v="1557406.55"/>
    <n v="274836.45"/>
    <n v="378297"/>
    <n v="121662"/>
    <n v="2332202"/>
    <s v="Finalizat"/>
    <m/>
    <n v="1436390.5700000003"/>
    <n v="253480.95000000007"/>
  </r>
  <r>
    <s v="AP 2/ P2.2/A2.2.1"/>
    <n v="115586"/>
    <x v="120"/>
    <s v="DEMIUMA COMIMPEX SRL"/>
    <d v="2017-06-29T00:00:00"/>
    <d v="2019-06-29T00:00:00"/>
    <n v="85"/>
    <x v="10"/>
    <s v="Dolj"/>
    <s v="Privat"/>
    <s v="066"/>
    <n v="2984077.07"/>
    <n v="526601.82999999996"/>
    <n v="1767040.1"/>
    <n v="842349.61000000034"/>
    <n v="6120068.6100000003"/>
    <s v="Finalizat"/>
    <s v="AA1"/>
    <n v="2974396.86"/>
    <n v="524893.54"/>
  </r>
  <r>
    <s v="AP 2/ P2.2/A2.1.1 - NGA"/>
    <n v="126953"/>
    <x v="121"/>
    <s v="INVITE SYSTEMS SRL"/>
    <d v="2019-02-25T00:00:00"/>
    <d v="2022-02-25T00:00:00"/>
    <n v="85"/>
    <x v="10"/>
    <s v="Dolj"/>
    <s v="Privat"/>
    <s v="046"/>
    <n v="11468792.710000001"/>
    <n v="2023904.58"/>
    <n v="1839912.99"/>
    <n v="2913412.98"/>
    <n v="18246023.260000002"/>
    <s v="In implementare"/>
    <m/>
    <n v="8738663.75"/>
    <n v="1542117.13"/>
  </r>
  <r>
    <s v="AP 2/ P2.2/A2.2.1 ap.2"/>
    <n v="129325"/>
    <x v="122"/>
    <s v="DEMIUMA COMIMPEX SRL"/>
    <d v="2020-01-15T00:00:00"/>
    <d v="2022-01-15T00:00:00"/>
    <n v="85"/>
    <x v="10"/>
    <s v="Dolj"/>
    <s v="Privat"/>
    <s v="066"/>
    <n v="10227939.42"/>
    <n v="1804930.46"/>
    <n v="6161761.8399999999"/>
    <n v="3190052.07"/>
    <n v="21384683.789999999"/>
    <s v="In implementare"/>
    <m/>
    <n v="8611164.120000001"/>
    <n v="1454355.9300000002"/>
  </r>
  <r>
    <s v="AP 2/ P2.2/A2.2.1 ap.2"/>
    <n v="129906"/>
    <x v="123"/>
    <s v="ROM ELECTRONIC COMPANY SRL"/>
    <d v="2020-08-05T00:00:00"/>
    <d v="2023-02-05T00:00:00"/>
    <n v="85"/>
    <x v="10"/>
    <s v="Dolj"/>
    <s v="Privat"/>
    <s v="066"/>
    <n v="7074907.4900000002"/>
    <n v="1248513.08"/>
    <n v="2870622.7"/>
    <n v="0"/>
    <n v="11194043.27"/>
    <s v="In implementare"/>
    <m/>
    <n v="0"/>
    <n v="0"/>
  </r>
  <r>
    <s v="AP 2/ P2.2/A2.2.1"/>
    <n v="115869"/>
    <x v="124"/>
    <s v="EUROPEAN FUNDS INVEST SRL"/>
    <d v="2017-08-24T00:00:00"/>
    <d v="2019-06-24T00:00:00"/>
    <n v="85"/>
    <x v="5"/>
    <s v="Galati"/>
    <s v="Privat"/>
    <s v="066"/>
    <n v="3061016.43"/>
    <n v="540179.37"/>
    <n v="810680.96999999974"/>
    <n v="231210.3900000006"/>
    <n v="4643087.16"/>
    <s v="Reziliat"/>
    <m/>
    <n v="315197"/>
    <n v="55623"/>
  </r>
  <r>
    <s v="AP 2/ P2.2/A2.2.1"/>
    <n v="116428"/>
    <x v="125"/>
    <s v="EXPREMIO MARKETING SRL"/>
    <d v="2017-08-08T00:00:00"/>
    <d v="2020-02-08T00:00:00"/>
    <n v="85"/>
    <x v="5"/>
    <s v="Galati"/>
    <s v="Privat"/>
    <s v="066"/>
    <n v="2477925.66"/>
    <n v="437281"/>
    <n v="813694.44"/>
    <n v="150666.41"/>
    <n v="3879567.5100000002"/>
    <s v="Finalizat"/>
    <s v="AA1"/>
    <n v="2327379.62"/>
    <n v="410714.04999999993"/>
  </r>
  <r>
    <s v="AP 2/ P2.2/A2.2.1"/>
    <n v="119223"/>
    <x v="126"/>
    <s v="XCOMM TELECOM SRL"/>
    <d v="2017-08-04T00:00:00"/>
    <d v="2019-02-04T00:00:00"/>
    <n v="85"/>
    <x v="4"/>
    <s v="Galati"/>
    <s v="Privat"/>
    <s v="066"/>
    <n v="2876730.33"/>
    <n v="507658.29"/>
    <n v="2036651.88"/>
    <n v="0"/>
    <n v="5421040.5"/>
    <s v="Reziliat"/>
    <s v="AA1"/>
    <n v="0"/>
    <n v="0"/>
  </r>
  <r>
    <s v="AP 2/ P2.2/A2.2.1"/>
    <n v="115732"/>
    <x v="127"/>
    <s v="MIRA TECHNOLOGIES GROUP SRL"/>
    <d v="2017-08-04T00:00:00"/>
    <d v="2019-08-04T00:00:00"/>
    <n v="85"/>
    <x v="5"/>
    <s v="Galati"/>
    <s v="Privat"/>
    <s v="066"/>
    <n v="2505119.34"/>
    <n v="442079.88"/>
    <n v="918663.86999999965"/>
    <n v="385366.3200000003"/>
    <n v="4251229.41"/>
    <s v="Reziliat"/>
    <m/>
    <n v="0"/>
    <n v="0"/>
  </r>
  <r>
    <s v="AP 2/ P2.2/A2.2.1"/>
    <n v="115945"/>
    <x v="128"/>
    <s v="CONVEX NETWORK SRL"/>
    <d v="2017-08-04T00:00:00"/>
    <d v="2020-01-04T00:00:00"/>
    <n v="85"/>
    <x v="5"/>
    <s v="Galati"/>
    <s v="Privat"/>
    <s v="066"/>
    <n v="3480898.89"/>
    <n v="614276.28"/>
    <n v="1099479.2000000002"/>
    <n v="276400.08"/>
    <n v="5471054.4500000002"/>
    <s v="Finalizat"/>
    <s v="AA2"/>
    <n v="3142203.65"/>
    <n v="554506.52"/>
  </r>
  <r>
    <s v="AP 2/ P2.2/A2.2.1"/>
    <n v="118840"/>
    <x v="129"/>
    <s v="HD PHOTO PRINT SOLUTIONS SRL"/>
    <d v="2017-09-22T00:00:00"/>
    <d v="2020-10-22T00:00:00"/>
    <n v="85"/>
    <x v="5"/>
    <s v="Galati"/>
    <s v="Privat"/>
    <s v="066"/>
    <n v="2922549.31"/>
    <n v="515743.99"/>
    <n v="931446.85000000056"/>
    <n v="0"/>
    <n v="4369740.1500000004"/>
    <s v="Finalizat"/>
    <s v="AA3"/>
    <n v="2639854.1500000004"/>
    <n v="465856.6"/>
  </r>
  <r>
    <s v="AP 2/ P2.2/A2.2.1"/>
    <n v="119148"/>
    <x v="130"/>
    <s v="ACTIVE HD PRINTING SOLUTIONS SRL"/>
    <d v="2017-09-22T00:00:00"/>
    <d v="2020-10-22T00:00:00"/>
    <n v="85"/>
    <x v="5"/>
    <s v="Galati"/>
    <s v="Privat"/>
    <s v="066"/>
    <n v="2999407.46"/>
    <n v="529307.19999999995"/>
    <n v="945807.5"/>
    <n v="0"/>
    <n v="4474522.16"/>
    <s v="Finalizat"/>
    <s v="AA2"/>
    <n v="2690000.08"/>
    <n v="474705.9"/>
  </r>
  <r>
    <s v="AP 2/ P2.2/A2.2.1"/>
    <n v="116371"/>
    <x v="131"/>
    <s v="TOPALIS ENGINEERING SRL"/>
    <d v="2017-08-04T00:00:00"/>
    <d v="2020-08-04T00:00:00"/>
    <n v="85"/>
    <x v="5"/>
    <s v="Galati"/>
    <s v="Privat"/>
    <s v="066"/>
    <n v="1899630.81"/>
    <n v="335228.96999999997"/>
    <n v="637863.23"/>
    <n v="59344.780000000261"/>
    <n v="2932067.7900000005"/>
    <s v="Finalizat"/>
    <s v="AA1"/>
    <n v="1769296.1800000006"/>
    <n v="304971.52999999997"/>
  </r>
  <r>
    <s v="AP 2/ P2.2/A2.2.1"/>
    <n v="115783"/>
    <x v="132"/>
    <s v="ALTFACTOR SRL"/>
    <d v="2017-08-10T00:00:00"/>
    <d v="2019-12-10T00:00:00"/>
    <n v="85"/>
    <x v="5"/>
    <s v="Galati"/>
    <s v="Privat"/>
    <s v="066"/>
    <n v="2375888.12"/>
    <n v="419274.38"/>
    <n v="832137.5"/>
    <n v="123946.5"/>
    <n v="3751246.5"/>
    <s v="Finalizat"/>
    <s v="AA1"/>
    <n v="2344921.5400000005"/>
    <n v="413809.68"/>
  </r>
  <r>
    <s v="AP 2/ P2.2/A2.1.1 - NGA"/>
    <n v="127135"/>
    <x v="133"/>
    <s v="NETWORK INNOVATION FUTURE  SRL"/>
    <d v="2019-03-05T00:00:00"/>
    <d v="2022-03-05T00:00:00"/>
    <n v="85"/>
    <x v="5"/>
    <s v="Galati"/>
    <s v="Privat"/>
    <s v="046"/>
    <n v="11490170.35"/>
    <n v="2027677.09"/>
    <n v="1501983.04"/>
    <n v="2767306.78"/>
    <n v="17787137.260000002"/>
    <s v="In implementare"/>
    <m/>
    <n v="5352183.05"/>
    <n v="944502.88"/>
  </r>
  <r>
    <s v="AP 2/ P2.2/A2.2.1 ap.2"/>
    <n v="130084"/>
    <x v="134"/>
    <s v="REDANS SRL"/>
    <d v="2020-06-18T00:00:00"/>
    <d v="2023-06-18T00:00:00"/>
    <n v="85"/>
    <x v="5"/>
    <s v="Galati"/>
    <s v="Privat"/>
    <s v="066"/>
    <n v="8049980.6200000001"/>
    <n v="1420584.81"/>
    <n v="2720379.09"/>
    <n v="587171.96"/>
    <n v="12778116.48"/>
    <s v="In implementare"/>
    <m/>
    <n v="932491.15"/>
    <n v="164557.25"/>
  </r>
  <r>
    <s v="AP 2/ P2.2/A2.2.1 ap.2"/>
    <n v="129817"/>
    <x v="135"/>
    <s v="DATAWARE CONSULTING SRL"/>
    <d v="2020-07-06T00:00:00"/>
    <d v="2023-07-06T00:00:00"/>
    <n v="85"/>
    <x v="5"/>
    <s v="Galati"/>
    <s v="Privat"/>
    <s v="066"/>
    <n v="8721387.3599999994"/>
    <n v="1539068.36"/>
    <n v="2862825.08"/>
    <n v="1252571.3500000001"/>
    <n v="14375852.149999999"/>
    <s v="In implementare"/>
    <m/>
    <n v="1519913.9"/>
    <n v="268220.09999999998"/>
  </r>
  <r>
    <s v="AP 2/ P2.2/A2.2.1 ap.2"/>
    <n v="129318"/>
    <x v="136"/>
    <s v="THECON SRL"/>
    <d v="2020-09-01T00:00:00"/>
    <d v="2023-09-01T00:00:00"/>
    <n v="85"/>
    <x v="5"/>
    <s v="Galati"/>
    <s v="Privat"/>
    <s v="066"/>
    <n v="9664282.0099999998"/>
    <n v="1705461.53"/>
    <n v="3173894.82"/>
    <n v="413238.27"/>
    <n v="14956876.629999999"/>
    <s v="In implementare"/>
    <m/>
    <n v="1250548.23"/>
    <n v="220684.98"/>
  </r>
  <r>
    <s v="AP 2/ P2.2/A2.2.1"/>
    <m/>
    <x v="137"/>
    <s v="SANIMED INTERNATIONAL IMPEX SRL"/>
    <d v="2017-09-22T00:00:00"/>
    <d v="2019-09-22T00:00:00"/>
    <n v="85"/>
    <x v="2"/>
    <s v="Giurgiu"/>
    <s v="Privat"/>
    <s v="066"/>
    <n v="2551444.27"/>
    <n v="450254.87"/>
    <n v="1190748.2799999998"/>
    <n v="316160.0700000003"/>
    <n v="4508607.49"/>
    <s v="Reziliat"/>
    <m/>
    <n v="0"/>
    <n v="0"/>
  </r>
  <r>
    <s v="AP 2/ P2.2/A2.1.1 - NGA"/>
    <n v="127136"/>
    <x v="138"/>
    <s v="NETWORK INNOVATION FUTURE  SRL"/>
    <d v="2019-07-12T00:00:00"/>
    <d v="2022-07-12T00:00:00"/>
    <n v="85"/>
    <x v="11"/>
    <s v="Giurgiu; Teleorman"/>
    <s v="Privat"/>
    <s v="046"/>
    <n v="7481958.4500000002"/>
    <n v="1320345.6200000001"/>
    <n v="1364367.31"/>
    <n v="1929500.96"/>
    <n v="12096172.34"/>
    <s v="In implementare"/>
    <m/>
    <n v="2806058.36"/>
    <n v="495186.78"/>
  </r>
  <r>
    <s v="AP 2/ P2.2/A2.2.1 ap.2"/>
    <n v="129003"/>
    <x v="139"/>
    <s v="LIGHTNING NET SRL"/>
    <d v="2019-12-17T00:00:00"/>
    <d v="2021-06-17T00:00:00"/>
    <n v="85"/>
    <x v="2"/>
    <s v="Giurgiu"/>
    <s v="Privat"/>
    <s v="066"/>
    <n v="11597104.49"/>
    <n v="2046547.86"/>
    <n v="4849481.5199999996"/>
    <n v="1522870.41"/>
    <n v="20016004.279999997"/>
    <s v="In implementare"/>
    <m/>
    <n v="8960393.7599999998"/>
    <n v="1187068.31"/>
  </r>
  <r>
    <s v="AP 2/ P2.2/A2.2.1 ap.2"/>
    <n v="128975"/>
    <x v="140"/>
    <s v="SMART LEAGUE SRL"/>
    <d v="2020-03-19T00:00:00"/>
    <d v="2023-03-19T00:00:00"/>
    <n v="85"/>
    <x v="2"/>
    <s v="Giurgiu"/>
    <s v="Privat"/>
    <s v="066"/>
    <n v="9768807.6799999997"/>
    <n v="1723907.23"/>
    <n v="3627410"/>
    <n v="0"/>
    <n v="15120124.91"/>
    <s v="In implementare"/>
    <m/>
    <n v="788763.28"/>
    <n v="139193.51999999999"/>
  </r>
  <r>
    <s v="AP 2/ P2.2/A2.2.1 ap.2"/>
    <n v="129459"/>
    <x v="141"/>
    <s v="MEDICAMED MARKET SRL"/>
    <d v="2020-04-07T00:00:00"/>
    <d v="2023-04-07T00:00:00"/>
    <n v="85"/>
    <x v="2"/>
    <s v="Giurgiu"/>
    <s v="Privat"/>
    <s v="066"/>
    <n v="9761885.8699999992"/>
    <n v="1722685.76"/>
    <n v="3585041.22"/>
    <n v="78713.75"/>
    <n v="15148326.6"/>
    <s v="In implementare"/>
    <m/>
    <n v="1254883.31"/>
    <n v="95714.67"/>
  </r>
  <r>
    <s v="AP 2/ P2.2/A2.2.1 ap.2"/>
    <n v="129869"/>
    <x v="142"/>
    <s v="SANIMED INTERNATIONAL DISTRIBUTION SRL"/>
    <d v="2020-06-18T00:00:00"/>
    <d v="2022-07-18T00:00:00"/>
    <n v="85"/>
    <x v="2"/>
    <s v="Giurgiu"/>
    <s v="Privat"/>
    <s v="066"/>
    <n v="14292118.470000001"/>
    <n v="2522138.5"/>
    <n v="6369913.1900000004"/>
    <n v="3404989.84"/>
    <n v="26589160"/>
    <s v="Reziliat"/>
    <m/>
    <n v="137574.83999999997"/>
    <n v="0"/>
  </r>
  <r>
    <s v="AP 2/ P2.2/A2.2.1 ap.2"/>
    <n v="129926"/>
    <x v="143"/>
    <s v="SANIMED INTERNATIONAL IMPEX SRL"/>
    <d v="2020-06-18T00:00:00"/>
    <d v="2022-06-18T00:00:00"/>
    <n v="85"/>
    <x v="2"/>
    <s v="Giurgiu"/>
    <s v="Privat"/>
    <s v="066"/>
    <n v="13979743.279999999"/>
    <n v="2467013.52"/>
    <n v="9506504.5299999993"/>
    <n v="3911503.66"/>
    <n v="29864764.989999998"/>
    <s v="Reziliat"/>
    <m/>
    <n v="1750000"/>
    <n v="0"/>
  </r>
  <r>
    <s v="AP 2/ P2.2/A2.2.1"/>
    <n v="115676"/>
    <x v="144"/>
    <s v="SOFTTEHNICA SRL"/>
    <d v="2017-08-03T00:00:00"/>
    <d v="2020-04-03T00:00:00"/>
    <n v="85"/>
    <x v="10"/>
    <s v="Gorj"/>
    <s v="Privat"/>
    <s v="066"/>
    <n v="2566246.0499999998"/>
    <n v="452866.95"/>
    <n v="1190457"/>
    <n v="891944.54999999981"/>
    <n v="5101514.55"/>
    <s v="Finalizat"/>
    <s v="AA1"/>
    <n v="2513395.98"/>
    <n v="443540.43000000005"/>
  </r>
  <r>
    <s v="AP 2/ P2.2/A2.2.1 ap.2"/>
    <n v="129077"/>
    <x v="145"/>
    <s v="SOFTTEHNICA SRL"/>
    <d v="2020-04-07T00:00:00"/>
    <d v="2023-04-07T00:00:00"/>
    <n v="85"/>
    <x v="10"/>
    <s v="Gorj"/>
    <s v="Privat"/>
    <s v="066"/>
    <n v="11159150.58"/>
    <n v="1969261.86"/>
    <n v="4219692.21"/>
    <n v="2475735.84"/>
    <n v="19823840.489999998"/>
    <s v="In implementare"/>
    <m/>
    <n v="4105060.07"/>
    <n v="530304.72"/>
  </r>
  <r>
    <s v="AP 2/ P2.2/A2.2.1"/>
    <n v="115714"/>
    <x v="146"/>
    <s v="ENETIX SOFTWARE SRL"/>
    <d v="2017-05-25T00:00:00"/>
    <d v="2020-11-30T00:00:00"/>
    <n v="85"/>
    <x v="0"/>
    <s v="Harghita"/>
    <s v="Privat"/>
    <s v="066"/>
    <n v="1256972.6599999999"/>
    <n v="221818.7"/>
    <n v="684616.8"/>
    <n v="82498"/>
    <n v="2245906.16"/>
    <s v="Finalizat"/>
    <s v="AA1+suspendare"/>
    <n v="1038747.26"/>
    <n v="183308.34000000003"/>
  </r>
  <r>
    <s v="AP 2/ P2.2/A2.2.1"/>
    <n v="115790"/>
    <x v="147"/>
    <s v="MAGIC SOLUTIONS SRL"/>
    <d v="2017-06-29T00:00:00"/>
    <d v="2019-10-15T00:00:00"/>
    <n v="85"/>
    <x v="0"/>
    <s v="Harghita"/>
    <s v="Privat"/>
    <s v="066"/>
    <n v="1013197.28"/>
    <n v="178799.52"/>
    <n v="827731.2"/>
    <n v="103650.31999999983"/>
    <n v="2123378.3199999998"/>
    <s v="Finalizat"/>
    <s v="AA2"/>
    <n v="866287.72000000009"/>
    <n v="152874.29"/>
  </r>
  <r>
    <s v="AP 2/ P2.2/A2.1.1 - NGA"/>
    <n v="127128"/>
    <x v="148"/>
    <s v="INVOKER TRANS IT SRL"/>
    <d v="2019-03-05T00:00:00"/>
    <d v="2022-03-05T00:00:00"/>
    <n v="85"/>
    <x v="0"/>
    <s v="Harghita"/>
    <s v="Privat"/>
    <s v="046"/>
    <n v="7482385.71"/>
    <n v="1320421.01"/>
    <n v="1858370.42"/>
    <n v="3881620.88"/>
    <n v="14542798.02"/>
    <s v="In implementare"/>
    <m/>
    <n v="3487213.31"/>
    <n v="615390.56999999995"/>
  </r>
  <r>
    <s v="AP 2/ P2.2/A2.2.1 ap.2"/>
    <n v="129891"/>
    <x v="149"/>
    <s v="WEB-GURU SRL"/>
    <d v="2020-08-07T00:00:00"/>
    <d v="2023-08-07T00:00:00"/>
    <n v="85"/>
    <x v="0"/>
    <s v="Harghita"/>
    <s v="Privat"/>
    <s v="066"/>
    <n v="3774519.72"/>
    <n v="666091.65"/>
    <n v="2039519.62"/>
    <n v="452641.49"/>
    <n v="6932772.4800000004"/>
    <s v="Reziliat"/>
    <m/>
    <n v="0"/>
    <n v="0"/>
  </r>
  <r>
    <s v="AP 2/ P2.2/A2.1.1 - NGA"/>
    <n v="127129"/>
    <x v="150"/>
    <s v="INVOKER TRANS IT SRL"/>
    <d v="2019-03-05T00:00:00"/>
    <d v="2022-03-05T00:00:00"/>
    <n v="85"/>
    <x v="1"/>
    <s v="Hunedoara"/>
    <s v="Privat"/>
    <s v="046"/>
    <n v="11511361.99"/>
    <n v="2031416.81"/>
    <n v="2522332.39"/>
    <n v="3047372.17"/>
    <n v="19112483.359999999"/>
    <s v="In implementare"/>
    <m/>
    <n v="3450135.23"/>
    <n v="608847.39"/>
  </r>
  <r>
    <s v="AP 2/ P2.2/A2.2.1 ap.2"/>
    <n v="129987"/>
    <x v="151"/>
    <s v="SYSCAD SOLUTIONS SRL"/>
    <d v="2020-06-23T00:00:00"/>
    <d v="2022-06-23T00:00:00"/>
    <n v="85"/>
    <x v="2"/>
    <s v="Ialomita"/>
    <s v="Privat"/>
    <s v="066"/>
    <n v="5029002"/>
    <n v="887470.93"/>
    <n v="2052919.43"/>
    <n v="967836.87"/>
    <n v="8937229.2299999986"/>
    <s v="In implementare"/>
    <m/>
    <n v="2413170.02"/>
    <n v="425853.53"/>
  </r>
  <r>
    <s v="AP 2/ P2.2/A2.2.1"/>
    <n v="115881"/>
    <x v="152"/>
    <s v="RED POINT SOFTWARE SOLUTIONS SRL"/>
    <d v="2017-08-02T00:00:00"/>
    <d v="2019-12-02T00:00:00"/>
    <n v="85"/>
    <x v="4"/>
    <s v="Iasi"/>
    <s v="Privat"/>
    <s v="066"/>
    <n v="972346.38"/>
    <n v="171590.54"/>
    <n v="518393.82000000007"/>
    <n v="170528.28000000003"/>
    <n v="1832859.02"/>
    <s v="Finalizat"/>
    <s v="AA3"/>
    <n v="859600.7300000001"/>
    <n v="151694.24000000002"/>
  </r>
  <r>
    <s v="AP 2/ P2.2/A2.2.1"/>
    <n v="115605"/>
    <x v="153"/>
    <s v="FORTYFOUR SRL"/>
    <d v="2017-08-07T00:00:00"/>
    <d v="2020-08-07T00:00:00"/>
    <n v="85"/>
    <x v="4"/>
    <s v=" Iasi"/>
    <s v="Privat"/>
    <s v="066"/>
    <n v="3413951.66"/>
    <n v="602462.06000000006"/>
    <n v="803986.69"/>
    <n v="0"/>
    <n v="4820400.41"/>
    <s v="Reziliat"/>
    <m/>
    <n v="0"/>
    <n v="0"/>
  </r>
  <r>
    <s v="AP 2/ P2.2/A2.2.1"/>
    <n v="115686"/>
    <x v="154"/>
    <s v="ROMSOFT SRL"/>
    <d v="2017-08-31T00:00:00"/>
    <d v="2020-08-31T00:00:00"/>
    <n v="85"/>
    <x v="4"/>
    <s v="Iasi"/>
    <s v="Privat"/>
    <s v="066"/>
    <n v="2399640.0299999998"/>
    <n v="423465.89"/>
    <n v="2008125"/>
    <n v="92451.410000000149"/>
    <n v="4923682.33"/>
    <s v="Finalizat"/>
    <s v="AA1"/>
    <n v="2146543.4700000002"/>
    <n v="378801.72"/>
  </r>
  <r>
    <s v="AP 2/ P2.2/A2.2.1"/>
    <n v="116445"/>
    <x v="155"/>
    <s v="NERA COMPUTERS SRL"/>
    <d v="2017-08-16T00:00:00"/>
    <d v="2019-08-16T00:00:00"/>
    <n v="85"/>
    <x v="4"/>
    <s v="Iasi"/>
    <s v="Privat"/>
    <s v="066"/>
    <n v="2074115.77"/>
    <n v="366020.43"/>
    <n v="1603999.7999999998"/>
    <n v="100826.91999999993"/>
    <n v="4144962.92"/>
    <s v="Reziliat"/>
    <m/>
    <n v="0"/>
    <n v="0"/>
  </r>
  <r>
    <s v="AP 2/ P2.2/A2.2.1"/>
    <m/>
    <x v="156"/>
    <s v="FOCALITY SRL"/>
    <d v="2017-05-25T00:00:00"/>
    <d v="2018-08-25T00:00:00"/>
    <n v="85"/>
    <x v="4"/>
    <s v="Iasi"/>
    <s v="Privat"/>
    <s v="066"/>
    <n v="1643049.15"/>
    <n v="289949.84999999998"/>
    <n v="839936"/>
    <n v="275145.64999999991"/>
    <n v="3048080.65"/>
    <s v="Reziliat"/>
    <m/>
    <n v="0"/>
    <n v="0"/>
  </r>
  <r>
    <s v="AP 2/ P2.2/A2.2.1"/>
    <n v="115624"/>
    <x v="157"/>
    <s v="GEMINI CAD SYSTEMS SRL"/>
    <d v="2017-09-14T00:00:00"/>
    <d v="2020-06-14T00:00:00"/>
    <n v="85"/>
    <x v="4"/>
    <s v="Iasi"/>
    <s v="Privat"/>
    <s v="066"/>
    <n v="2764316.04"/>
    <n v="487820.48"/>
    <n v="1576597.6800000002"/>
    <n v="188595.24000000022"/>
    <n v="5017329.4400000004"/>
    <s v="Finalizat"/>
    <m/>
    <n v="2565429.46"/>
    <n v="452722.84"/>
  </r>
  <r>
    <s v="AP 2/ P2.2/A2.2.1"/>
    <n v="115919"/>
    <x v="158"/>
    <s v="EXPERT ACCIDENT RECONSTRUCTION SRL"/>
    <d v="2017-08-03T00:00:00"/>
    <d v="2019-11-03T00:00:00"/>
    <n v="85"/>
    <x v="4"/>
    <s v="Iasi"/>
    <s v="Privat"/>
    <s v="066"/>
    <n v="1555547.74"/>
    <n v="274508.42"/>
    <n v="473070.49"/>
    <n v="72029.310000000056"/>
    <n v="2375155.96"/>
    <s v="Finalizat"/>
    <s v="AA2"/>
    <n v="1455255.65"/>
    <n v="256809.80999999997"/>
  </r>
  <r>
    <s v="AP 2/ P2.2/A2.2.1"/>
    <n v="117324"/>
    <x v="159"/>
    <s v="3D MAG SRL"/>
    <d v="2017-08-08T00:00:00"/>
    <d v="2020-08-08T00:00:00"/>
    <n v="85"/>
    <x v="4"/>
    <s v="Iasi"/>
    <s v="Privat"/>
    <s v="066"/>
    <n v="2465364.7799999998"/>
    <n v="435064.37"/>
    <n v="1232879.1499999999"/>
    <n v="0"/>
    <n v="4133308.3"/>
    <s v="Reziliat"/>
    <m/>
    <n v="63060"/>
    <n v="11128.24"/>
  </r>
  <r>
    <s v="AP 2/ P2.2/A2.2.1"/>
    <n v="119805"/>
    <x v="160"/>
    <s v="LOGICA INFORMATICA RO SRL"/>
    <d v="2017-11-20T00:00:00"/>
    <d v="2019-11-20T00:00:00"/>
    <n v="85"/>
    <x v="4"/>
    <s v="Iasi"/>
    <s v="Privat"/>
    <s v="066"/>
    <n v="2408447.5499999998"/>
    <n v="425020.15"/>
    <n v="792618.29999999981"/>
    <n v="395359.54000000004"/>
    <n v="4021445.5399999996"/>
    <s v="Reziliat"/>
    <m/>
    <n v="0"/>
    <n v="0"/>
  </r>
  <r>
    <s v="AP 2/ P2.2/A2.2.1"/>
    <n v="116086"/>
    <x v="161"/>
    <s v="APPSBROKER CONSULTING SRL"/>
    <d v="2017-08-04T00:00:00"/>
    <d v="2019-08-04T00:00:00"/>
    <n v="85"/>
    <x v="4"/>
    <s v="Iasi"/>
    <s v="Privat"/>
    <s v="066"/>
    <n v="3099588.19"/>
    <n v="546986.15"/>
    <n v="1690167.5499999998"/>
    <n v="68819.69000000041"/>
    <n v="5405561.5800000001"/>
    <s v="Finalizat"/>
    <m/>
    <n v="2656480.5900000003"/>
    <n v="468790.69"/>
  </r>
  <r>
    <s v="AP 2/ P2.2/A2.1.1 - NGA"/>
    <n v="126951"/>
    <x v="162"/>
    <s v="INVITE SYSTEMS SRL"/>
    <d v="2019-06-13T00:00:00"/>
    <d v="2022-06-13T00:00:00"/>
    <n v="85"/>
    <x v="4"/>
    <s v="Iasi"/>
    <s v="Privat"/>
    <s v="046"/>
    <n v="18337215.68"/>
    <n v="3235979.23"/>
    <n v="2397024.09"/>
    <n v="4360864.4800000004"/>
    <n v="28331083.48"/>
    <s v="In implementare"/>
    <m/>
    <n v="14928160.48"/>
    <n v="1367792.68"/>
  </r>
  <r>
    <s v="AP 2/ P2.2/A2.2.1 ap.2"/>
    <n v="129007"/>
    <x v="163"/>
    <s v="URBIOLED SRL"/>
    <d v="2019-12-11T00:00:00"/>
    <d v="2022-12-11T00:00:00"/>
    <n v="85"/>
    <x v="4"/>
    <s v="Iasi"/>
    <s v="Privat"/>
    <s v="066"/>
    <n v="14508995.640000001"/>
    <n v="2560411"/>
    <n v="6282358.0700000003"/>
    <n v="3455481.86"/>
    <n v="26807246.57"/>
    <s v="In implementare"/>
    <m/>
    <n v="6863260.0099999998"/>
    <n v="920693.12000000011"/>
  </r>
  <r>
    <s v="AP 2/ P2.2/A2.2.1 ap.2"/>
    <n v="129803"/>
    <x v="164"/>
    <s v="AVAL NET SRL"/>
    <d v="2020-04-02T00:00:00"/>
    <d v="2022-04-02T00:00:00"/>
    <n v="85"/>
    <x v="4"/>
    <s v="Iasi"/>
    <s v="Privat"/>
    <s v="066"/>
    <n v="14483124.93"/>
    <n v="2555845.5699999998"/>
    <n v="6699559.5"/>
    <n v="4510320.7"/>
    <n v="28248850.699999999"/>
    <s v="In implementare"/>
    <m/>
    <n v="7298699.29"/>
    <n v="1288005.76"/>
  </r>
  <r>
    <s v="AP 2/ P2.2/A2.2.1 ap.2"/>
    <n v="130039"/>
    <x v="165"/>
    <s v="ELOQUENTIA SRL"/>
    <d v="2020-04-09T00:00:00"/>
    <d v="2022-04-09T00:00:00"/>
    <n v="85"/>
    <x v="4"/>
    <s v="Iasi"/>
    <s v="Privat"/>
    <s v="066"/>
    <n v="9310835.9399999995"/>
    <n v="1643088.69"/>
    <n v="3268649.27"/>
    <n v="0"/>
    <n v="14222573.899999999"/>
    <s v="In implementare"/>
    <m/>
    <n v="1383455.92"/>
    <n v="0"/>
  </r>
  <r>
    <s v="AP 2/ P2.2/A2.2.1 ap.2"/>
    <n v="129017"/>
    <x v="166"/>
    <s v="WEBMAGNAT SRL"/>
    <d v="2020-04-16T00:00:00"/>
    <d v="2022-04-16T00:00:00"/>
    <n v="85"/>
    <x v="12"/>
    <s v="Iasi; Brasov"/>
    <s v="Privat"/>
    <s v="066"/>
    <n v="4049526.09"/>
    <n v="714622.23"/>
    <n v="1664904.84"/>
    <n v="585061.71"/>
    <n v="7014114.8700000001"/>
    <s v="In implementare"/>
    <m/>
    <n v="2695071.44"/>
    <n v="311602.39999999997"/>
  </r>
  <r>
    <s v="AP 2/ P2.2/A2.2.1 ap.2"/>
    <n v="129023"/>
    <x v="167"/>
    <s v="VETRO SOLUTIONS SRL"/>
    <d v="2020-05-29T00:00:00"/>
    <d v="2023-05-29T00:00:00"/>
    <n v="85"/>
    <x v="4"/>
    <s v="Iasi"/>
    <s v="Privat"/>
    <s v="066"/>
    <n v="9458755.8000000007"/>
    <n v="1669192.18"/>
    <n v="4189562.04"/>
    <n v="460005.31"/>
    <n v="15777515.33"/>
    <s v="In implementare"/>
    <m/>
    <n v="1639807.68"/>
    <n v="284385.82999999996"/>
  </r>
  <r>
    <s v="AP 2/ P2.2/A2.2.1 ap.2"/>
    <n v="129765"/>
    <x v="168"/>
    <s v="AREUS TECHNOLOGY SRL"/>
    <d v="2020-06-26T00:00:00"/>
    <d v="2023-06-26T00:00:00"/>
    <n v="85"/>
    <x v="4"/>
    <s v="Iasi"/>
    <s v="Privat"/>
    <s v="066"/>
    <n v="6091202"/>
    <n v="1074918"/>
    <n v="1806710"/>
    <n v="0"/>
    <n v="8972830"/>
    <s v="In implementare"/>
    <m/>
    <n v="91763.79"/>
    <n v="16193.61"/>
  </r>
  <r>
    <s v="AP 2/ P2.2/A2.2.1 ap.2"/>
    <n v="130052"/>
    <x v="169"/>
    <s v="ALL GREEN SRL"/>
    <d v="2020-08-14T00:00:00"/>
    <d v="2022-08-14T00:00:00"/>
    <n v="85"/>
    <x v="4"/>
    <s v="Iasi"/>
    <s v="Privat"/>
    <s v="066"/>
    <n v="5308606.45"/>
    <n v="936812.91"/>
    <n v="2497188.2200000002"/>
    <n v="1138869.08"/>
    <n v="9881476.6600000001"/>
    <s v="In implementare"/>
    <m/>
    <n v="0"/>
    <n v="0"/>
  </r>
  <r>
    <s v="AP 2/ P2.2/A2.2.1 ap.2"/>
    <n v="129410"/>
    <x v="170"/>
    <s v="BEACON WAVE SRL-D"/>
    <d v="2020-08-21T00:00:00"/>
    <d v="2022-08-21T00:00:00"/>
    <n v="85"/>
    <x v="4"/>
    <s v="Iasi"/>
    <s v="Privat"/>
    <s v="066"/>
    <n v="6606581.3700000001"/>
    <n v="1165867.3"/>
    <n v="2187192.92"/>
    <n v="684027.2"/>
    <n v="10643668.789999999"/>
    <s v="In implementare"/>
    <m/>
    <n v="0"/>
    <n v="0"/>
  </r>
  <r>
    <s v="AP 2/ P2.2/A2.2.1"/>
    <n v="115800"/>
    <x v="171"/>
    <s v="AD NET MARKET MEDIA SA"/>
    <d v="2017-10-11T00:00:00"/>
    <d v="2019-10-11T00:00:00"/>
    <n v="80"/>
    <x v="6"/>
    <s v="Ilfov"/>
    <s v="Privat"/>
    <s v="066"/>
    <n v="3244698.63"/>
    <n v="811174.66"/>
    <n v="2560930.5"/>
    <n v="1257192.7199999997"/>
    <n v="7873996.5099999998"/>
    <s v="Finalizat"/>
    <s v="AA1"/>
    <n v="3212920.69"/>
    <n v="803232.09"/>
  </r>
  <r>
    <s v="AP 2/ P2.2/A2.2.1"/>
    <n v="115920"/>
    <x v="172"/>
    <s v="ARCADIA PROMO SRL"/>
    <d v="2017-08-03T00:00:00"/>
    <d v="2020-08-03T00:00:00"/>
    <n v="80"/>
    <x v="6"/>
    <s v="Ilfov"/>
    <s v="Privat"/>
    <s v="066"/>
    <n v="1428365.6"/>
    <n v="357091.4"/>
    <n v="396783"/>
    <n v="108603.5"/>
    <n v="2290843.5"/>
    <s v="Reziliat"/>
    <m/>
    <n v="101338.71"/>
    <n v="25334.68"/>
  </r>
  <r>
    <s v="AP 2/ P2.2/A2.2.1 ap.2"/>
    <n v="130075"/>
    <x v="173"/>
    <s v="BLUESPACE TECHNOLOGY SRL"/>
    <d v="2020-07-31T00:00:00"/>
    <d v="2023-07-31T00:00:00"/>
    <s v="80.00; 85.00"/>
    <x v="13"/>
    <s v="Ilfov; Teleorman;"/>
    <s v="Privat"/>
    <s v="066"/>
    <n v="4531364.99"/>
    <n v="1057561.8799999999"/>
    <n v="2152639.35"/>
    <n v="744514.74"/>
    <n v="8486080.9600000009"/>
    <s v="In implementare"/>
    <m/>
    <n v="1849782.82"/>
    <n v="24000"/>
  </r>
  <r>
    <s v="AP 2/ P2.2/A2.2.1"/>
    <n v="118785"/>
    <x v="174"/>
    <s v="TRENCADIS CORP SRL"/>
    <d v="2017-09-22T00:00:00"/>
    <d v="2019-09-22T00:00:00"/>
    <n v="85"/>
    <x v="3"/>
    <s v="Maramures"/>
    <s v="Privat"/>
    <s v="066"/>
    <n v="2796496.02"/>
    <n v="493499.3"/>
    <n v="1593524.6300000004"/>
    <n v="78000"/>
    <n v="4961519.95"/>
    <s v="Finalizat"/>
    <s v="suspendare"/>
    <n v="2490583.14"/>
    <n v="440990.5"/>
  </r>
  <r>
    <s v="AP 2/ P2.2/A2.2.1"/>
    <n v="116017"/>
    <x v="175"/>
    <s v="MEMOX VISION SRL"/>
    <d v="2017-08-04T00:00:00"/>
    <d v="2020-08-04T00:00:00"/>
    <n v="85"/>
    <x v="3"/>
    <s v="Maramures"/>
    <s v="Privat"/>
    <s v="066"/>
    <n v="2831658.65"/>
    <n v="499704.47"/>
    <n v="988628.37999999989"/>
    <n v="52800"/>
    <n v="4372791.5"/>
    <s v="Finalizat"/>
    <m/>
    <n v="2590187.2399999998"/>
    <n v="457091.84000000003"/>
  </r>
  <r>
    <s v="AP 2/ P2.2/A2.2.1"/>
    <n v="115823"/>
    <x v="176"/>
    <s v="INDECO SOFT SRL"/>
    <d v="2017-08-03T00:00:00"/>
    <d v="2020-10-03T00:00:00"/>
    <n v="85"/>
    <x v="3"/>
    <s v="Maramures"/>
    <s v="Privat"/>
    <s v="066"/>
    <n v="1905574.88"/>
    <n v="336277.92"/>
    <n v="805699.20000000019"/>
    <n v="120935.33999999985"/>
    <n v="3168487.34"/>
    <s v="Finalizat"/>
    <s v="AA+suspendare 2 luni"/>
    <n v="1890913.33"/>
    <n v="333690.58"/>
  </r>
  <r>
    <s v="AP 2/ P2.2/A2.2.1"/>
    <n v="115878"/>
    <x v="177"/>
    <s v="BRINGO VISION SRL"/>
    <d v="2017-06-29T00:00:00"/>
    <d v="2019-06-29T00:00:00"/>
    <n v="85"/>
    <x v="3"/>
    <s v="Maramures"/>
    <s v="Privat"/>
    <s v="066"/>
    <n v="2687480.06"/>
    <n v="474261.19"/>
    <n v="1030875.2999999998"/>
    <n v="347221.37999999989"/>
    <n v="4539837.93"/>
    <s v="Finalizat"/>
    <m/>
    <n v="2130343.7600000007"/>
    <n v="375943.04"/>
  </r>
  <r>
    <s v="AP 2/ P2.2/A2.2.1"/>
    <n v="116038"/>
    <x v="178"/>
    <s v="AUTOWASS MANAGER SRL"/>
    <d v="2017-08-04T00:00:00"/>
    <d v="2020-09-09T00:00:00"/>
    <n v="85"/>
    <x v="3"/>
    <s v="Maramures"/>
    <s v="Privat"/>
    <s v="066"/>
    <n v="2132352.7999999998"/>
    <n v="376297.55"/>
    <n v="1443616.24"/>
    <n v="204076"/>
    <n v="4156342.59"/>
    <s v="Finalizat"/>
    <s v="AA1+suspendare"/>
    <n v="974130.17"/>
    <n v="171905.32"/>
  </r>
  <r>
    <s v="AP 2/ P2.2/A2.2.1 ap.2"/>
    <n v="129002"/>
    <x v="179"/>
    <s v="TECHNOHUB SRL"/>
    <d v="2019-12-17T00:00:00"/>
    <d v="2021-06-17T00:00:00"/>
    <n v="85"/>
    <x v="3"/>
    <s v="Maramures"/>
    <s v="Privat"/>
    <s v="066"/>
    <n v="10712652.470000001"/>
    <n v="1890468.04"/>
    <n v="4862615.3099999996"/>
    <n v="1581949.21"/>
    <n v="19047685.030000001"/>
    <s v="In implementare"/>
    <m/>
    <n v="6266512.3100000005"/>
    <n v="797868.54"/>
  </r>
  <r>
    <s v="AP 2/ P2.2/A2.2.1 ap.2"/>
    <n v="128985"/>
    <x v="180"/>
    <s v="INTELLIGENCE ACT SRL"/>
    <d v="2020-04-01T00:00:00"/>
    <d v="2022-04-01T00:00:00"/>
    <n v="85"/>
    <x v="3"/>
    <s v="Maramures"/>
    <s v="Privat"/>
    <s v="066"/>
    <n v="3783887.3"/>
    <n v="667744.81000000006"/>
    <n v="2632430.71"/>
    <n v="893549.96"/>
    <n v="7977612.7799999993"/>
    <s v="In implementare"/>
    <m/>
    <n v="572323.05000000005"/>
    <n v="100998.19"/>
  </r>
  <r>
    <s v="AP 2/ P2.2/A2.1.1 - NGA"/>
    <n v="127130"/>
    <x v="181"/>
    <s v="INVOKER TRANS IT SRL"/>
    <d v="2019-07-12T00:00:00"/>
    <d v="2022-07-12T00:00:00"/>
    <n v="85"/>
    <x v="10"/>
    <s v="Mehedinti"/>
    <s v="Privat"/>
    <s v="046"/>
    <n v="18418179.170000002"/>
    <n v="3250266.91"/>
    <n v="3298063.82"/>
    <n v="4546996.74"/>
    <n v="29513506.640000001"/>
    <s v="In implementare"/>
    <m/>
    <n v="6761279.3199999994"/>
    <n v="1193166.95"/>
  </r>
  <r>
    <s v="AP 2/ P2.2/A2.2.1"/>
    <n v="117373"/>
    <x v="182"/>
    <s v="SVT ELECTRONICS SRL"/>
    <d v="2017-08-03T00:00:00"/>
    <d v="2019-08-03T00:00:00"/>
    <n v="85"/>
    <x v="0"/>
    <s v="Mures"/>
    <s v="Privat"/>
    <s v="066"/>
    <n v="585378.31000000006"/>
    <n v="103302.05"/>
    <n v="536078.44000000006"/>
    <n v="52556.119999999879"/>
    <n v="1277314.9200000002"/>
    <s v="Finalizat"/>
    <m/>
    <n v="549129.37999999989"/>
    <n v="96905.170000000013"/>
  </r>
  <r>
    <s v="AP 2/ P2.2/A2.2.1"/>
    <n v="116348"/>
    <x v="183"/>
    <s v="GLOBUS SOFTWARE DEVELOPMENT COMPANY SRL"/>
    <d v="2017-08-03T00:00:00"/>
    <d v="2019-02-03T00:00:00"/>
    <n v="85"/>
    <x v="0"/>
    <s v="Mures"/>
    <s v="Privat"/>
    <s v="066"/>
    <n v="421753.99"/>
    <n v="74427.17"/>
    <n v="235914.43"/>
    <n v="28171.690000000061"/>
    <n v="760267.28"/>
    <s v="Finalizat"/>
    <m/>
    <n v="381324.23"/>
    <n v="67292.52"/>
  </r>
  <r>
    <s v="AP 2/ P2.2/A2.2.1"/>
    <n v="115970"/>
    <x v="184"/>
    <s v="NAVIGATOR SOFTWARE SRL"/>
    <d v="2017-08-03T00:00:00"/>
    <d v="2020-08-03T00:00:00"/>
    <n v="85"/>
    <x v="0"/>
    <s v="Mures"/>
    <s v="Privat"/>
    <s v="066"/>
    <n v="1402482.53"/>
    <n v="247496.92"/>
    <n v="758551.05"/>
    <n v="206178.97999999998"/>
    <n v="2614709.48"/>
    <s v="Finalizat"/>
    <m/>
    <n v="1391865.2699999998"/>
    <n v="245623.23"/>
  </r>
  <r>
    <s v="AP 2/ P2.2/A2.2.1"/>
    <n v="115654"/>
    <x v="185"/>
    <s v="CATTUS SRL"/>
    <d v="2017-08-03T00:00:00"/>
    <d v="2020-08-03T00:00:00"/>
    <n v="85"/>
    <x v="0"/>
    <s v="Mures"/>
    <s v="Privat"/>
    <s v="066"/>
    <n v="1373787.97"/>
    <n v="242433.17"/>
    <n v="416610.68000000017"/>
    <n v="1085367.9000000001"/>
    <n v="3118199.72"/>
    <s v="Finalizat"/>
    <m/>
    <n v="1340847.3900000001"/>
    <n v="236620.13"/>
  </r>
  <r>
    <s v="AP 2/ P2.2/A2.2.1"/>
    <n v="115641"/>
    <x v="186"/>
    <s v="COMPANIA DE INFORMATICA APLICATA SA"/>
    <d v="2017-08-07T00:00:00"/>
    <d v="2020-08-07T00:00:00"/>
    <n v="85"/>
    <x v="0"/>
    <s v="Mures"/>
    <s v="Privat"/>
    <s v="066"/>
    <n v="3502338.02"/>
    <n v="618059.65"/>
    <n v="1383427.29"/>
    <n v="383093.25999999978"/>
    <n v="5886918.2199999997"/>
    <s v="Finalizat"/>
    <m/>
    <n v="3142510.1300000004"/>
    <n v="540540.92999999993"/>
  </r>
  <r>
    <s v="AP 2/ P2.2/A2.1.1 - NGA"/>
    <n v="127137"/>
    <x v="187"/>
    <s v="NETWORK INNOVATION FUTURE  SRL"/>
    <d v="2019-07-12T00:00:00"/>
    <d v="2022-07-12T00:00:00"/>
    <n v="85"/>
    <x v="0"/>
    <s v="Mures"/>
    <s v="Privat"/>
    <s v="046"/>
    <n v="7481665.29"/>
    <n v="1320293.8700000001"/>
    <n v="1087882.58"/>
    <n v="1877315.64"/>
    <n v="11767157.380000001"/>
    <s v="In implementare"/>
    <m/>
    <n v="2587186.12"/>
    <n v="456562.26"/>
  </r>
  <r>
    <s v="AP 2/ P2.2/A2.2.1 ap.2"/>
    <n v="130106"/>
    <x v="188"/>
    <s v="CATTUS SRL"/>
    <d v="2020-08-21T00:00:00"/>
    <d v="2023-08-21T00:00:00"/>
    <n v="85"/>
    <x v="0"/>
    <s v="Mures"/>
    <s v="Privat"/>
    <s v="066"/>
    <n v="3262590.01"/>
    <n v="575751.14"/>
    <n v="988698.67"/>
    <n v="1479583.31"/>
    <n v="6306623.1300000008"/>
    <s v="In implementare"/>
    <m/>
    <n v="1709127.59"/>
    <n v="274459.94"/>
  </r>
  <r>
    <s v="AP 2/ P2.2/A2.1.1 - NGA"/>
    <n v="127131"/>
    <x v="189"/>
    <s v="INVOKER TRANS IT SRL"/>
    <d v="2019-03-05T00:00:00"/>
    <d v="2022-03-05T00:00:00"/>
    <n v="85"/>
    <x v="4"/>
    <s v="Neamt"/>
    <s v="Privat"/>
    <s v="046"/>
    <n v="11511361.74"/>
    <n v="2031416.79"/>
    <n v="1551691.43"/>
    <n v="2866953.75"/>
    <n v="17961423.710000001"/>
    <s v="In implementare"/>
    <m/>
    <n v="9187070.3900000025"/>
    <n v="1621247.73"/>
  </r>
  <r>
    <s v="AP 2/ P2.2/A2.1.1 - NGA"/>
    <n v="127134"/>
    <x v="190"/>
    <s v="NETWORK INNOVATION FUTURE  SRL"/>
    <d v="2019-03-05T00:00:00"/>
    <d v="2022-03-05T00:00:00"/>
    <n v="85"/>
    <x v="10"/>
    <s v="Olt"/>
    <s v="Privat"/>
    <s v="046"/>
    <n v="7481797.96"/>
    <n v="1320317.29"/>
    <n v="993250.04"/>
    <n v="1803206.51"/>
    <n v="11598571.799999999"/>
    <s v="In implementare"/>
    <m/>
    <n v="2449494.37"/>
    <n v="432263.71"/>
  </r>
  <r>
    <s v="AP 2/ P2.2/A2.2.1"/>
    <n v="115549"/>
    <x v="191"/>
    <s v="AEGO BUSINESS CONSULTING SRL"/>
    <d v="2017-05-25T00:00:00"/>
    <d v="2019-05-25T00:00:00"/>
    <n v="85"/>
    <x v="2"/>
    <s v="Prahova"/>
    <s v="Privat"/>
    <s v="066"/>
    <n v="3440127.01"/>
    <n v="607081.24"/>
    <n v="2115708"/>
    <n v="1170954.0899999999"/>
    <n v="7333870.3399999999"/>
    <s v="Finalizat"/>
    <m/>
    <n v="3336540.28"/>
    <n v="588801.22"/>
  </r>
  <r>
    <s v="AP 2/ P2.2/A2.2.1"/>
    <n v="116063"/>
    <x v="192"/>
    <s v="INVOKERNET CONNECTION SRL"/>
    <d v="2017-08-08T00:00:00"/>
    <d v="2019-08-08T00:00:00"/>
    <n v="85"/>
    <x v="2"/>
    <s v="Prahova"/>
    <s v="Privat"/>
    <s v="066"/>
    <n v="2697279.93"/>
    <n v="475990.57"/>
    <n v="1065463.5"/>
    <n v="826005.96"/>
    <n v="5064739.96"/>
    <s v="Finalizat"/>
    <m/>
    <n v="2618068.4300000002"/>
    <n v="462012.07"/>
  </r>
  <r>
    <s v="AP 2/ P2.2/A2.2.1"/>
    <n v="115607"/>
    <x v="193"/>
    <s v="FUTURE ENGINEERING SRL"/>
    <d v="2017-08-07T00:00:00"/>
    <d v="2019-04-07T00:00:00"/>
    <n v="85"/>
    <x v="2"/>
    <s v="Prahova"/>
    <s v="Privat"/>
    <s v="066"/>
    <n v="3345152.8"/>
    <n v="590321.07999999996"/>
    <n v="1132968.1100000003"/>
    <n v="68622.349999999627"/>
    <n v="5137064.34"/>
    <s v="Finalizat"/>
    <s v="AA2"/>
    <n v="2941783.01"/>
    <n v="519138.19000000006"/>
  </r>
  <r>
    <s v="AP 2/ P2.2/A2.2.1"/>
    <n v="115793"/>
    <x v="194"/>
    <s v="BEBECOM SYSTEM SRL"/>
    <d v="2017-11-20T00:00:00"/>
    <d v="2020-02-20T00:00:00"/>
    <n v="85"/>
    <x v="2"/>
    <s v="Prahova"/>
    <s v="Privat"/>
    <s v="066"/>
    <n v="2460026.65"/>
    <n v="434122.35"/>
    <n v="964537.5"/>
    <n v="801920.54"/>
    <n v="4660607.04"/>
    <s v="Finalizat"/>
    <s v="AA1"/>
    <n v="2331325.4900000002"/>
    <n v="411410.38"/>
  </r>
  <r>
    <s v="AP 2/ P2.2/A2.2.1"/>
    <n v="117293"/>
    <x v="195"/>
    <s v="BOLD TECHNOLOGIES SRL"/>
    <d v="2017-06-29T00:00:00"/>
    <d v="2020-06-29T00:00:00"/>
    <n v="85"/>
    <x v="2"/>
    <s v="Prahova"/>
    <s v="Privat"/>
    <s v="066"/>
    <n v="1598080.23"/>
    <n v="282014.15999999997"/>
    <n v="1456962.8"/>
    <n v="0"/>
    <n v="3337057.19"/>
    <s v="Finalizat"/>
    <s v="AA1"/>
    <n v="1551548.54"/>
    <n v="273802.69"/>
  </r>
  <r>
    <s v="AP 2/ P2.2/A2.2.1"/>
    <n v="115906"/>
    <x v="196"/>
    <s v="TRANSCENDENCE SYSTEMS GROUP SRL"/>
    <d v="2017-08-04T00:00:00"/>
    <d v="2019-06-04T00:00:00"/>
    <n v="85"/>
    <x v="2"/>
    <s v="Prahova"/>
    <s v="Privat"/>
    <s v="066"/>
    <n v="3076224.45"/>
    <n v="542863.14"/>
    <n v="769918.06000000052"/>
    <n v="183630.81999999937"/>
    <n v="4572636.47"/>
    <s v="Reziliat"/>
    <m/>
    <n v="380380.1"/>
    <n v="67125.899999999994"/>
  </r>
  <r>
    <s v="AP 2/ P2.2/A2.2.1 ap.2"/>
    <n v="129052"/>
    <x v="197"/>
    <s v="CLARITY SOLUTIONS SRL"/>
    <d v="2019-12-11T00:00:00"/>
    <d v="2021-12-11T00:00:00"/>
    <n v="85"/>
    <x v="2"/>
    <s v="Prahova"/>
    <s v="Privat"/>
    <s v="066"/>
    <n v="13646665"/>
    <n v="2408235"/>
    <n v="6655900"/>
    <n v="4370625"/>
    <n v="27081425"/>
    <s v="In implementare"/>
    <m/>
    <n v="7429765"/>
    <n v="1311135"/>
  </r>
  <r>
    <s v="AP 2/ P2.2/A2.2.1 ap.2"/>
    <n v="128998"/>
    <x v="198"/>
    <s v="NETWORK INNOVATION FUTURE  SRL"/>
    <d v="2019-12-11T00:00:00"/>
    <d v="2021-12-11T00:00:00"/>
    <n v="85"/>
    <x v="2"/>
    <s v="Prahova"/>
    <s v="Privat"/>
    <s v="066"/>
    <n v="13893547.51"/>
    <n v="2451802.4900000002"/>
    <n v="6836292.8600000003"/>
    <n v="4539910.51"/>
    <n v="27721553.369999997"/>
    <s v="In implementare"/>
    <m/>
    <n v="0"/>
    <n v="0"/>
  </r>
  <r>
    <s v="AP 2/ P2.2/A2.2.1 ap.2"/>
    <n v="129084"/>
    <x v="199"/>
    <s v="ARS INDUSTRIAL SRL"/>
    <d v="2019-12-11T00:00:00"/>
    <d v="2021-12-11T00:00:00"/>
    <n v="85"/>
    <x v="2"/>
    <s v="Prahova"/>
    <s v="Privat"/>
    <s v="066"/>
    <n v="14384561.9"/>
    <n v="2538452.1"/>
    <n v="6788406"/>
    <n v="4505169.8"/>
    <n v="28216589.800000001"/>
    <s v="In implementare"/>
    <m/>
    <n v="108800"/>
    <n v="19200"/>
  </r>
  <r>
    <s v="AP 2/ P2.2/A2.2.1 ap.2"/>
    <n v="129020"/>
    <x v="200"/>
    <s v="CYMBIOT SOLUTIONS SRL"/>
    <d v="2019-12-13T00:00:00"/>
    <d v="2021-12-13T00:00:00"/>
    <n v="85"/>
    <x v="2"/>
    <s v="Prahova"/>
    <s v="Privat"/>
    <s v="066"/>
    <n v="14371012.9"/>
    <n v="2536061.1"/>
    <n v="6805396"/>
    <n v="4505369.3"/>
    <n v="28217839.300000001"/>
    <s v="In implementare"/>
    <m/>
    <n v="9789432.1500000004"/>
    <n v="1727546.85"/>
  </r>
  <r>
    <s v="AP 2/ P2.2/A2.2.1 ap.2"/>
    <n v="129076"/>
    <x v="201"/>
    <s v="INVITE SYSTEMS SRL"/>
    <d v="2019-12-23T00:00:00"/>
    <d v="2021-12-23T00:00:00"/>
    <n v="85"/>
    <x v="2"/>
    <s v="Prahova"/>
    <s v="Privat"/>
    <s v="066"/>
    <n v="13683958.75"/>
    <n v="2414816.25"/>
    <n v="6718475"/>
    <n v="4462786"/>
    <n v="27280036"/>
    <s v="In implementare"/>
    <m/>
    <n v="6262314.2800000003"/>
    <n v="1105114.28"/>
  </r>
  <r>
    <s v="AP 2/ P2.2/A2.2.1 ap.2"/>
    <n v="129221"/>
    <x v="202"/>
    <s v="ID SOLUTIONS TECH SRL"/>
    <d v="2019-12-24T00:00:00"/>
    <d v="2021-12-24T00:00:00"/>
    <n v="85"/>
    <x v="2"/>
    <s v="Prahova"/>
    <s v="Privat"/>
    <s v="066"/>
    <n v="14561863.4"/>
    <n v="2569740.6"/>
    <n v="6869540.2800000003"/>
    <n v="4560217.41"/>
    <n v="28561361.690000001"/>
    <s v="In implementare"/>
    <m/>
    <n v="9810802.8599999994"/>
    <n v="1731318.16"/>
  </r>
  <r>
    <s v="AP 2/ P2.2/A2.2.1 ap.2"/>
    <n v="129092"/>
    <x v="203"/>
    <s v="ATLAS APPS SRL"/>
    <d v="2020-01-23T00:00:00"/>
    <d v="2022-01-23T00:00:00"/>
    <n v="85"/>
    <x v="2"/>
    <s v="Prahova"/>
    <s v="Privat"/>
    <s v="066"/>
    <n v="4042791.52"/>
    <n v="713433.78"/>
    <n v="1775393.7"/>
    <n v="830698.81"/>
    <n v="7362317.8100000005"/>
    <s v="In implementare"/>
    <m/>
    <n v="3022376.84"/>
    <n v="384078.14"/>
  </r>
  <r>
    <s v="AP 2/ P2.2/A2.2.1 ap.2"/>
    <n v="129006"/>
    <x v="204"/>
    <s v="TRUSTCHAIN SRL"/>
    <d v="2020-01-27T00:00:00"/>
    <d v="2022-01-27T00:00:00"/>
    <n v="85"/>
    <x v="2"/>
    <s v="Prahova"/>
    <s v="Privat"/>
    <s v="066"/>
    <n v="13457728.66"/>
    <n v="2374893.2599999998"/>
    <n v="6067128.9199999999"/>
    <n v="2335.0500000000002"/>
    <n v="21902085.890000001"/>
    <s v="In implementare"/>
    <m/>
    <n v="8628806.1500000004"/>
    <n v="1522730.4799999997"/>
  </r>
  <r>
    <s v="AP 2/ P2.2/A2.2.1 ap.2"/>
    <n v="129332"/>
    <x v="205"/>
    <s v="INVOKER TRANS IT SRL"/>
    <d v="2020-03-18T00:00:00"/>
    <d v="2022-03-18T00:00:00"/>
    <n v="85"/>
    <x v="2"/>
    <s v="Prahova"/>
    <s v="Privat"/>
    <s v="066"/>
    <n v="13799724.5"/>
    <n v="2435245.5"/>
    <n v="6901130"/>
    <n v="5296927"/>
    <n v="28433027"/>
    <s v="In implementare"/>
    <m/>
    <n v="2124150"/>
    <n v="374850"/>
  </r>
  <r>
    <s v="AP 2/ P2.2/A2.2.1 ap.2"/>
    <n v="129321"/>
    <x v="206"/>
    <s v="BUSINESS SERVICE CONSULT INTERNATIONAL  SRL"/>
    <d v="2020-03-19T00:00:00"/>
    <d v="2022-03-19T00:00:00"/>
    <n v="85"/>
    <x v="2"/>
    <s v="Prahova"/>
    <s v="Privat"/>
    <s v="066"/>
    <n v="13822933.75"/>
    <n v="2439341.25"/>
    <n v="6784975"/>
    <n v="4506515.75"/>
    <n v="27553765.75"/>
    <s v="In implementare"/>
    <m/>
    <n v="9076189.5"/>
    <n v="1601680.5"/>
  </r>
  <r>
    <s v="AP 2/ P2.2/A2.2.1 ap.2"/>
    <n v="129760"/>
    <x v="207"/>
    <s v="EUROMEDIA GROUP SA"/>
    <d v="2020-03-25T00:00:00"/>
    <d v="2022-03-25T00:00:00"/>
    <n v="85"/>
    <x v="2"/>
    <s v="Prahova"/>
    <s v="Privat"/>
    <s v="066"/>
    <n v="13875341.689999999"/>
    <n v="2448589.71"/>
    <n v="10602037.6"/>
    <n v="5279202.1100000003"/>
    <n v="32205171.109999999"/>
    <s v="In implementare"/>
    <m/>
    <n v="0"/>
    <n v="0"/>
  </r>
  <r>
    <s v="AP 2/ P2.2/A2.2.1 ap.2"/>
    <n v="129271"/>
    <x v="208"/>
    <s v="TERMENE JUST SRL"/>
    <d v="2020-03-31T00:00:00"/>
    <d v="2023-03-31T00:00:00"/>
    <n v="85"/>
    <x v="2"/>
    <s v="Prahova"/>
    <s v="Privat"/>
    <s v="066"/>
    <n v="13599979.77"/>
    <n v="2399996.4300000002"/>
    <n v="4627491.53"/>
    <n v="685340.91"/>
    <n v="21312808.640000001"/>
    <s v="In implementare"/>
    <m/>
    <n v="4852277.59"/>
    <n v="537225.26"/>
  </r>
  <r>
    <s v="AP 2/ P2.2/A2.2.1 ap.2"/>
    <n v="130051"/>
    <x v="209"/>
    <s v="ACQUIS CONSULTING SRL"/>
    <d v="2020-04-01T00:00:00"/>
    <d v="2022-04-01T00:00:00"/>
    <n v="85"/>
    <x v="2"/>
    <s v="Prahova"/>
    <s v="Privat"/>
    <s v="066"/>
    <n v="12936799.4"/>
    <n v="2282964.6"/>
    <n v="6523756"/>
    <n v="4258777.3"/>
    <n v="26002297.300000001"/>
    <s v="In implementare"/>
    <m/>
    <n v="0"/>
    <n v="0"/>
  </r>
  <r>
    <s v="AP 2/ P2.2/A2.2.1 ap.2"/>
    <n v="129888"/>
    <x v="210"/>
    <s v="ENJOY SMART SOLUTIONS SRL"/>
    <d v="2020-04-06T00:00:00"/>
    <d v="2022-04-06T00:00:00"/>
    <n v="85"/>
    <x v="2"/>
    <s v="Prahova"/>
    <s v="Privat"/>
    <s v="066"/>
    <n v="13782482.25"/>
    <n v="2432202.75"/>
    <n v="6723615"/>
    <n v="4509436.75"/>
    <n v="27447736.75"/>
    <s v="In implementare"/>
    <m/>
    <n v="5712214.2000000002"/>
    <n v="1008037.8"/>
  </r>
  <r>
    <s v="AP 2/ P2.2/A2.2.1 ap.2"/>
    <n v="130068"/>
    <x v="211"/>
    <s v="BINBOX GLOBAL SERVICES SRL"/>
    <d v="2020-06-04T00:00:00"/>
    <d v="2022-06-04T00:00:00"/>
    <n v="85"/>
    <x v="2"/>
    <s v="Prahova"/>
    <s v="Privat"/>
    <s v="066"/>
    <n v="13779145.66"/>
    <n v="2431613.94"/>
    <n v="6755968.4000000004"/>
    <n v="4491038.07"/>
    <n v="27457766.07"/>
    <s v="In implementare"/>
    <m/>
    <n v="5590322.5"/>
    <n v="986527.5"/>
  </r>
  <r>
    <s v="AP 2/ P2.2/A2.2.1 ap.2"/>
    <n v="130078"/>
    <x v="212"/>
    <s v="RS NEXT TECHNOLOGIES SRL"/>
    <d v="2020-06-11T00:00:00"/>
    <d v="2022-06-11T00:00:00"/>
    <n v="85"/>
    <x v="2"/>
    <s v="Prahova"/>
    <s v="Privat"/>
    <s v="066"/>
    <n v="13718651.5"/>
    <n v="2420938.5"/>
    <n v="6732610"/>
    <n v="4473226.5"/>
    <n v="27345426.5"/>
    <s v="In implementare"/>
    <m/>
    <n v="7261677.5"/>
    <n v="1281472.5"/>
  </r>
  <r>
    <s v="AP 2/ P2.2/A2.2.1 ap.2"/>
    <n v="130119"/>
    <x v="213"/>
    <s v="MIXT ENERGY SRL"/>
    <d v="2020-06-30T00:00:00"/>
    <d v="2022-06-30T00:00:00"/>
    <n v="85"/>
    <x v="2"/>
    <s v="Prahova"/>
    <s v="Privat"/>
    <s v="066"/>
    <n v="11338494.689999999"/>
    <n v="2000910.83"/>
    <n v="5026001.5"/>
    <n v="3009280.39"/>
    <n v="21374687.41"/>
    <s v="In implementare"/>
    <m/>
    <n v="1267353.06"/>
    <n v="223650.54"/>
  </r>
  <r>
    <s v="AP 2/ P2.2/A2.2.1 ap.2"/>
    <n v="128963"/>
    <x v="214"/>
    <s v="ALTFACTOR SRL"/>
    <d v="2020-07-06T00:00:00"/>
    <d v="2023-06-06T00:00:00"/>
    <n v="85"/>
    <x v="14"/>
    <s v="Prahova; Galati"/>
    <s v="Privat"/>
    <s v="066"/>
    <n v="5273924.9400000004"/>
    <n v="930692.63"/>
    <n v="2295165.08"/>
    <n v="489785.53"/>
    <n v="8989568.1799999997"/>
    <s v="In implementare"/>
    <m/>
    <n v="1376134.52"/>
    <n v="133811.31"/>
  </r>
  <r>
    <s v="AP 2/ P2.2/A2.2.1 ap.2"/>
    <n v="129946"/>
    <x v="215"/>
    <s v="SYSWIN SOLUTIONS SRL"/>
    <d v="2020-07-10T00:00:00"/>
    <d v="2023-07-10T00:00:00"/>
    <n v="85"/>
    <x v="2"/>
    <s v="Prahova"/>
    <s v="Privat"/>
    <s v="066"/>
    <n v="9214208.0299999993"/>
    <n v="1626036.71"/>
    <n v="2924213.06"/>
    <n v="1500838.43"/>
    <n v="15265296.229999999"/>
    <s v="Reziliat"/>
    <m/>
    <n v="0"/>
    <n v="0"/>
  </r>
  <r>
    <s v="AP 2/ P2.2/A2.2.1 ap.2"/>
    <n v="129173"/>
    <x v="216"/>
    <s v="BOLD TEHNOLOGIES SRL"/>
    <d v="2020-07-29T00:00:00"/>
    <d v="2022-07-29T00:00:00"/>
    <n v="85"/>
    <x v="2"/>
    <s v="Prahova"/>
    <s v="Privat"/>
    <s v="066"/>
    <n v="11788429.85"/>
    <n v="2080311.15"/>
    <n v="5897714"/>
    <n v="3758006.45"/>
    <n v="23524461.449999999"/>
    <s v="In implementare"/>
    <m/>
    <n v="108800"/>
    <n v="19200"/>
  </r>
  <r>
    <s v="AP 2/ P2.2/A2.2.1 ap.2"/>
    <n v="129315"/>
    <x v="217"/>
    <s v="Cloudsys Telecom SRL"/>
    <d v="2020-08-04T00:00:00"/>
    <d v="2022-08-04T00:00:00"/>
    <n v="85"/>
    <x v="2"/>
    <s v="Prahova"/>
    <s v="Privat"/>
    <s v="066"/>
    <n v="13783094.25"/>
    <n v="2432310.75"/>
    <n v="6889845"/>
    <n v="4505516.75"/>
    <n v="27610766.75"/>
    <s v="In implementare"/>
    <m/>
    <n v="0"/>
    <n v="0"/>
  </r>
  <r>
    <s v="AP 2/ P2.2/A2.2.1 ap.2"/>
    <n v="129880"/>
    <x v="218"/>
    <s v="ROFIND SOLUTIONS  SRL"/>
    <d v="2020-08-20T00:00:00"/>
    <d v="2023-02-20T00:00:00"/>
    <n v="85"/>
    <x v="2"/>
    <s v="Prahova"/>
    <s v="Privat"/>
    <s v="066"/>
    <n v="5199363.87"/>
    <n v="917534.79"/>
    <n v="2441472.86"/>
    <n v="106144.45"/>
    <n v="8664515.9699999988"/>
    <s v="In implementare"/>
    <m/>
    <n v="273479.81"/>
    <n v="48261.14"/>
  </r>
  <r>
    <s v="AP 2/ P2.2/A2.1.1 - NGA"/>
    <n v="127132"/>
    <x v="219"/>
    <s v="INVOKER TRANS IT SRL"/>
    <d v="2019-03-05T00:00:00"/>
    <d v="2022-03-05T00:00:00"/>
    <n v="85"/>
    <x v="3"/>
    <s v="Salaj"/>
    <s v="Privat"/>
    <s v="046"/>
    <n v="7482385.29"/>
    <n v="1320420.93"/>
    <n v="1893481.33"/>
    <n v="3550491.04"/>
    <n v="14246778.59"/>
    <s v="In implementare"/>
    <m/>
    <n v="3048388.46"/>
    <n v="537950.91"/>
  </r>
  <r>
    <s v="AP 2/ P2.2/A2.2.1"/>
    <n v="115649"/>
    <x v="220"/>
    <s v="INDUSTRIAL SOFTWARE SRL"/>
    <d v="2017-06-28T00:00:00"/>
    <d v="2019-08-28T00:00:00"/>
    <n v="85"/>
    <x v="0"/>
    <s v="Sibiu"/>
    <s v="Privat"/>
    <s v="066"/>
    <n v="2730867.25"/>
    <n v="481917.75"/>
    <n v="2588000"/>
    <n v="180704"/>
    <n v="5981489"/>
    <s v="Finalizat"/>
    <m/>
    <n v="2638587.4800000004"/>
    <n v="465633.07000000007"/>
  </r>
  <r>
    <s v="AP 2/ P2.2/A2.2.1"/>
    <m/>
    <x v="221"/>
    <s v="INTELLIGENT IT SRL"/>
    <d v="2017-05-25T00:00:00"/>
    <d v="2019-11-25T00:00:00"/>
    <n v="85"/>
    <x v="0"/>
    <s v="Sibiu"/>
    <s v="Privat"/>
    <s v="066"/>
    <n v="1649702.37"/>
    <n v="291123.95"/>
    <n v="758731.28"/>
    <n v="441370.10999999987"/>
    <n v="3140927.71"/>
    <s v="Reziliat"/>
    <m/>
    <n v="0"/>
    <n v="0"/>
  </r>
  <r>
    <s v="AP 2/ P2.2/A2.1.1 - NGA"/>
    <n v="126955"/>
    <x v="222"/>
    <s v="INVITE SYSTEMS SRL"/>
    <d v="2019-01-04T00:00:00"/>
    <d v="2022-01-04T00:00:00"/>
    <n v="85"/>
    <x v="0"/>
    <s v="Sibiu"/>
    <s v="Privat"/>
    <s v="046"/>
    <n v="7482384.9500000002"/>
    <n v="1320420.8799999999"/>
    <n v="1870909.9299999997"/>
    <n v="3160034.7000000011"/>
    <n v="13833750.460000001"/>
    <s v="In implementare"/>
    <m/>
    <n v="4307518.9000000004"/>
    <n v="760150.39999999991"/>
  </r>
  <r>
    <s v="AP 2/ P2.2/A2.2.1 ap.2"/>
    <n v="129511"/>
    <x v="223"/>
    <s v="N &amp; C DIGITAL SOLUTIONS SRL"/>
    <d v="2020-09-10T00:00:00"/>
    <d v="2023-01-10T00:00:00"/>
    <n v="85"/>
    <x v="0"/>
    <s v="Sibiu"/>
    <s v="Privat"/>
    <s v="066"/>
    <n v="9398739.9100000001"/>
    <n v="1658601.17"/>
    <n v="3462206.64"/>
    <n v="1541387.7"/>
    <n v="16060935.42"/>
    <s v="In implementare"/>
    <m/>
    <n v="1445229.9"/>
    <n v="0"/>
  </r>
  <r>
    <s v="AP 2/ P2.2/A2.2.1 ap.2"/>
    <n v="130044"/>
    <x v="224"/>
    <s v="GITS SERV SRL"/>
    <d v="2020-10-13T00:00:00"/>
    <d v="2023-10-13T00:00:00"/>
    <n v="85"/>
    <x v="0"/>
    <s v="Sibiu"/>
    <s v="Privat"/>
    <s v="066"/>
    <n v="4383684.12"/>
    <n v="773591.31"/>
    <n v="1022121.33"/>
    <n v="841307.01"/>
    <n v="7020703.7699999996"/>
    <s v="In implementare"/>
    <m/>
    <n v="1253325"/>
    <n v="221175"/>
  </r>
  <r>
    <s v="AP 2/ P2.2/A2.2.1"/>
    <n v="115918"/>
    <x v="225"/>
    <s v="T2 SRL"/>
    <d v="2017-08-02T00:00:00"/>
    <d v="2019-08-02T00:00:00"/>
    <n v="85"/>
    <x v="10"/>
    <s v="Teleorman"/>
    <s v="Privat"/>
    <s v="066"/>
    <n v="1056071.1200000001"/>
    <n v="186365.49"/>
    <n v="399589.45999999996"/>
    <n v="87154.479999999981"/>
    <n v="1729180.55"/>
    <s v="Finalizat"/>
    <m/>
    <n v="1010154.63"/>
    <n v="178262.58"/>
  </r>
  <r>
    <s v="AP 2/ P2.2/A2.2.1"/>
    <n v="115599"/>
    <x v="226"/>
    <s v="INTEGRATED BUSINESS CENTER SRL"/>
    <d v="2017-08-04T00:00:00"/>
    <d v="2020-10-04T00:00:00"/>
    <n v="85"/>
    <x v="1"/>
    <s v="Timis"/>
    <s v="Privat"/>
    <s v="066"/>
    <n v="1353242.5"/>
    <n v="238807.5"/>
    <n v="1212245"/>
    <n v="158183.54999999981"/>
    <n v="2962478.55"/>
    <s v="Finalizat"/>
    <s v="suspendare 2 luni"/>
    <n v="1011711.7100000001"/>
    <n v="178537.34999999998"/>
  </r>
  <r>
    <s v="AP 2/ P2.2/A2.2.1"/>
    <n v="115697"/>
    <x v="227"/>
    <s v="DIMEX CONSULT SRL"/>
    <d v="2017-08-03T00:00:00"/>
    <d v="2020-08-03T00:00:00"/>
    <n v="85"/>
    <x v="1"/>
    <s v="Timis"/>
    <s v="Privat"/>
    <s v="066"/>
    <n v="466957.7"/>
    <n v="82404.3"/>
    <n v="432868"/>
    <n v="68728.699999999953"/>
    <n v="1050958.7"/>
    <s v="Reziliat"/>
    <m/>
    <n v="0"/>
    <n v="0"/>
  </r>
  <r>
    <s v="AP 2/ P2.2/A2.1.1 - NGA"/>
    <n v="127139"/>
    <x v="228"/>
    <s v="NETWORK INNOVATION FUTURE  SRL"/>
    <d v="2019-07-12T00:00:00"/>
    <d v="2022-07-12T00:00:00"/>
    <n v="85"/>
    <x v="1"/>
    <s v="Timis; Caras Severin"/>
    <s v="Privat"/>
    <s v="046"/>
    <n v="7480389.6200000001"/>
    <n v="1320068.75"/>
    <n v="1010532.93"/>
    <n v="2621832.69"/>
    <n v="12432823.99"/>
    <s v="In implementare"/>
    <m/>
    <n v="2442083.12"/>
    <n v="430955.85"/>
  </r>
  <r>
    <s v="AP 2/ P2.2/A2.2.1 ap.2"/>
    <n v="129950"/>
    <x v="229"/>
    <s v="NEXT IT PROJECT SRL"/>
    <d v="2020-04-02T00:00:00"/>
    <d v="2023-01-02T00:00:00"/>
    <n v="85"/>
    <x v="1"/>
    <s v="Timis"/>
    <s v="Privat"/>
    <s v="066"/>
    <n v="14016992.199999999"/>
    <n v="2473586.85"/>
    <n v="10503696.949999999"/>
    <n v="3884608.52"/>
    <n v="30878884.52"/>
    <s v="In implementare"/>
    <m/>
    <n v="109225"/>
    <n v="19275"/>
  </r>
  <r>
    <s v="AP 2/ P2.2/A2.2.1 ap.2"/>
    <n v="129970"/>
    <x v="230"/>
    <s v="FRONTIER CONECT SRL"/>
    <d v="2020-06-19T00:00:00"/>
    <d v="2022-06-19T00:00:00"/>
    <n v="85"/>
    <x v="1"/>
    <s v="Timis"/>
    <s v="Privat"/>
    <s v="066"/>
    <n v="4138832.45"/>
    <n v="730382.17"/>
    <n v="1697572.23"/>
    <n v="0"/>
    <n v="6566786.8499999996"/>
    <s v="In implementare"/>
    <m/>
    <n v="842095.31"/>
    <n v="110679.62"/>
  </r>
  <r>
    <s v="AP 2/ P2.2/A2.1.1 - NGA"/>
    <n v="126651"/>
    <x v="231"/>
    <s v="ELEMCO PLUS SRL"/>
    <d v="2019-01-04T00:00:00"/>
    <d v="2021-10-04T00:00:00"/>
    <n v="85"/>
    <x v="5"/>
    <s v="Braila; Tulcea"/>
    <s v="Privat"/>
    <s v="046"/>
    <n v="6842194.4400000004"/>
    <n v="1207446.06"/>
    <n v="894404.5"/>
    <n v="1625564.3800000004"/>
    <n v="10569609.380000001"/>
    <s v="In implementare"/>
    <m/>
    <n v="2761607.6100000003"/>
    <n v="487342.51"/>
  </r>
  <r>
    <s v="AP 2/ P2.2/A2.1.1 - NGA"/>
    <n v="127138"/>
    <x v="232"/>
    <s v="NETWORK INNOVATION FUTURE  SRL"/>
    <d v="2019-03-05T00:00:00"/>
    <d v="2022-03-05T00:00:00"/>
    <n v="85"/>
    <x v="4"/>
    <s v="Vaslui"/>
    <s v="Privat"/>
    <s v="046"/>
    <n v="18418179.170000002"/>
    <n v="3250266.91"/>
    <n v="4484036.38"/>
    <n v="4952170.9800000004"/>
    <n v="31104653.440000001"/>
    <s v="In implementare"/>
    <m/>
    <n v="8906355.2800000012"/>
    <n v="1571709.75"/>
  </r>
  <r>
    <s v="AP 2/ P2.2/A2.2.1"/>
    <n v="115838"/>
    <x v="233"/>
    <s v="SPARK CONSULT SRL"/>
    <d v="2017-08-03T00:00:00"/>
    <d v="2020-08-03T00:00:00"/>
    <n v="85"/>
    <x v="5"/>
    <s v="Vrancea"/>
    <s v="Privat"/>
    <s v="066"/>
    <n v="2686024.29"/>
    <n v="474004.29"/>
    <n v="1598910.25"/>
    <n v="114722.16000000015"/>
    <n v="4873660.99"/>
    <s v="Finalizat"/>
    <s v="AA1"/>
    <n v="2484692.0100000002"/>
    <n v="438475.05"/>
  </r>
  <r>
    <s v="AP 2/ P2.2/A2.1.1 - NGA"/>
    <n v="127298"/>
    <x v="234"/>
    <s v="Cloudsys Telecom SRL"/>
    <d v="2019-03-12T00:00:00"/>
    <d v="2022-03-12T00:00:00"/>
    <n v="85"/>
    <x v="5"/>
    <s v="Vrancea"/>
    <s v="Privat"/>
    <s v="046"/>
    <n v="8953281.3300000001"/>
    <n v="1579990.82"/>
    <n v="4741253.91"/>
    <n v="2766859.21"/>
    <n v="18041385.27"/>
    <s v="In implementare"/>
    <m/>
    <n v="1842869.03"/>
    <n v="325212.19"/>
  </r>
  <r>
    <s v="AP 2/ P2.2/A2.2.1 ap.2"/>
    <n v="130096"/>
    <x v="235"/>
    <s v="FOCSANI PROIECTE CONSULTANTA SRL"/>
    <d v="2020-09-24T00:00:00"/>
    <d v="2023-09-24T00:00:00"/>
    <n v="85"/>
    <x v="5"/>
    <s v="Vrancea"/>
    <s v="Privat"/>
    <s v="066"/>
    <n v="5200628.3499999996"/>
    <n v="917757.93"/>
    <n v="171498.75"/>
    <n v="1541638.76"/>
    <n v="7831523.7899999991"/>
    <s v="In implementare"/>
    <m/>
    <n v="1080834.28"/>
    <n v="94775.62"/>
  </r>
  <r>
    <s v="AP 2/2.1. Proiect major"/>
    <n v="109953"/>
    <x v="236"/>
    <s v="MINISTERUL COMUNICAȚIILOR ȘI PENTRU SOCIETATEA INFORMAȚIONALĂ"/>
    <d v="2016-11-16T00:00:00"/>
    <d v="2021-06-30T00:00:00"/>
    <n v="85"/>
    <x v="15"/>
    <s v="nivel national - fara Bucuresti"/>
    <s v="Public"/>
    <s v="045"/>
    <n v="202250270.31999999"/>
    <n v="35691224.18"/>
    <n v="0"/>
    <n v="56811684.410000026"/>
    <n v="294753178.91000003"/>
    <s v="In implementare"/>
    <s v="AA9"/>
    <n v="133537558.70999999"/>
    <n v="0"/>
  </r>
  <r>
    <s v="AP 2/2.3. Proiect non major"/>
    <n v="103258"/>
    <x v="237"/>
    <s v="Agentia Nationala de Cadastru si Publicitate Imobiliara"/>
    <d v="2016-10-07T00:00:00"/>
    <d v="2017-03-07T00:00:00"/>
    <n v="84.341099999999997"/>
    <x v="15"/>
    <s v="nivel national"/>
    <s v="Public"/>
    <s v="078"/>
    <n v="16360009.220000001"/>
    <n v="3037424.8"/>
    <n v="395866"/>
    <n v="96.780000001192093"/>
    <n v="19793396.800000001"/>
    <s v="Finalizat"/>
    <s v="AA2"/>
    <n v="12284613.290000001"/>
    <n v="0"/>
  </r>
  <r>
    <s v="AP 2/2.3.1 Sectiunea BIG DATA "/>
    <n v="101622"/>
    <x v="238"/>
    <s v="Serviciul Roman de Informatii prin UM 0929 Bucuresti"/>
    <d v="2016-07-28T00:00:00"/>
    <d v="2019-06-28T00:00:00"/>
    <n v="84.341099999999997"/>
    <x v="15"/>
    <s v="nivel national"/>
    <s v="Public"/>
    <s v="078"/>
    <n v="119824244.18000001"/>
    <n v="22246755.82"/>
    <n v="0"/>
    <n v="0"/>
    <n v="142071000"/>
    <s v="Finalizat"/>
    <s v="AA6"/>
    <n v="100757600.91"/>
    <n v="0"/>
  </r>
  <r>
    <s v="AP 2/2.3. Proiect non major"/>
    <n v="103257"/>
    <x v="239"/>
    <s v="Agentia pentru Agenda Digitala a Romaniei"/>
    <d v="2016-10-07T00:00:00"/>
    <d v="2018-12-31T00:00:00"/>
    <n v="84.341099999999997"/>
    <x v="15"/>
    <s v="nivel national"/>
    <s v="Public"/>
    <s v="078"/>
    <n v="5556186.9800000004"/>
    <n v="1031570.33"/>
    <n v="134444.03"/>
    <n v="0"/>
    <n v="6722201.3400000008"/>
    <s v="Finalizat"/>
    <s v="AA4"/>
    <n v="2666052.5599999996"/>
    <n v="494983.48"/>
  </r>
  <r>
    <s v="AP 2/2.3.1 Sectiunea BIG DATA "/>
    <n v="109641"/>
    <x v="240"/>
    <s v="Consiliul Concurentei"/>
    <d v="2018-01-29T00:00:00"/>
    <d v="2022-01-29T00:00:00"/>
    <n v="84.341099999999997"/>
    <x v="15"/>
    <s v="nivel national"/>
    <s v="Public"/>
    <s v="078"/>
    <n v="31031879.969999999"/>
    <n v="5761433.5999999996"/>
    <n v="0"/>
    <n v="13888316.020000003"/>
    <n v="50681629.590000004"/>
    <s v="In implementare"/>
    <s v="AA1"/>
    <n v="5258322.71"/>
    <n v="0"/>
  </r>
  <r>
    <s v="AP 2/2.3.1 Sectiunea BIG DATA "/>
    <n v="108513"/>
    <x v="241"/>
    <s v="Oficiul National al Registrului Comertului"/>
    <d v="2018-01-29T00:00:00"/>
    <d v="2021-01-29T00:00:00"/>
    <n v="84.341099999999997"/>
    <x v="15"/>
    <s v="nivel national"/>
    <s v="Public"/>
    <s v="078"/>
    <n v="26502261.260000002"/>
    <n v="4929456.5999999996"/>
    <n v="0"/>
    <n v="4920.3500000014901"/>
    <n v="31436638.210000001"/>
    <s v="Finalizat"/>
    <s v="AA1"/>
    <n v="10362171.239999998"/>
    <n v="0"/>
  </r>
  <r>
    <s v="AP 2/2.3.1 Sectiunea e-guvernare interoperabilitate"/>
    <n v="120197"/>
    <x v="242"/>
    <s v="Ministerul Comunicatiilor si Societatii Informationale"/>
    <d v="2018-05-29T00:00:00"/>
    <d v="2021-07-29T00:00:00"/>
    <n v="84.341099999999997"/>
    <x v="15"/>
    <s v="nivel national"/>
    <s v="Public"/>
    <s v="078"/>
    <n v="8277312.3099999996"/>
    <n v="1536780.41"/>
    <n v="0"/>
    <n v="85.68"/>
    <n v="9814178.3999999985"/>
    <s v="In implementare"/>
    <s v="AA3"/>
    <n v="609286.5199999999"/>
    <n v="0"/>
  </r>
  <r>
    <s v="AP 2/2.3.1 Sectiunea e-guvernare interoperabilitate"/>
    <n v="120025"/>
    <x v="243"/>
    <s v="MINISTERUL AFACERILOR INTERNE-DGCTI"/>
    <d v="2018-06-25T00:00:00"/>
    <d v="2022-06-25T00:00:00"/>
    <n v="84.341099999999997"/>
    <x v="15"/>
    <s v="nivel national"/>
    <s v="Public"/>
    <s v="078"/>
    <n v="155964263.63999999"/>
    <n v="28956600.420000002"/>
    <n v="0"/>
    <n v="0"/>
    <n v="184920864.06"/>
    <s v="In implementare"/>
    <s v="AA3"/>
    <n v="22318302.060000002"/>
    <n v="0"/>
  </r>
  <r>
    <s v="AP 2/2.3.3 Sectiunea e-cultura"/>
    <n v="114367"/>
    <x v="244"/>
    <s v="MINISTERUL CULTURII SI IDENTITATII NATIONALE"/>
    <d v="2018-07-13T00:00:00"/>
    <d v="2022-07-12T00:00:00"/>
    <n v="84.341099999999997"/>
    <x v="15"/>
    <s v="nivel national"/>
    <s v="Public"/>
    <s v="079"/>
    <n v="43648529.549999997"/>
    <n v="8103863.0199999996"/>
    <n v="0"/>
    <n v="1489872.75"/>
    <n v="53242265.319999993"/>
    <s v="In implementare"/>
    <s v="AA1"/>
    <n v="27170137.939999998"/>
    <n v="0"/>
  </r>
  <r>
    <s v="AP 2/2.3.3 Sectiunea e-educatie"/>
    <n v="123312"/>
    <x v="245"/>
    <s v="AGENTIA DE ADMINISTRARE A RETELEI NATIONALE DE INFORMATICA PENTRU EDUCATIE SI CERCETARE"/>
    <d v="2018-11-14T00:00:00"/>
    <d v="2021-11-14T00:00:00"/>
    <n v="84.341099999999997"/>
    <x v="15"/>
    <s v="nivel national"/>
    <s v="Public"/>
    <s v="080"/>
    <n v="177049421.03999999"/>
    <n v="27765689.739999998"/>
    <n v="0"/>
    <n v="5105618.1900000004"/>
    <n v="209920728.97"/>
    <s v="In implementare"/>
    <m/>
    <n v="161286918.88"/>
    <n v="25945758.759999998"/>
  </r>
  <r>
    <s v="AP 2/2.3.1 Sectiunea e-guvernare evenimente de viata"/>
    <n v="123634"/>
    <x v="246"/>
    <s v="Oficiul National al Registrului Comertului"/>
    <d v="2019-04-04T00:00:00"/>
    <d v="2022-04-04T00:00:00"/>
    <n v="84.341099999999997"/>
    <x v="15"/>
    <s v="nivel national"/>
    <s v="Public"/>
    <s v="078"/>
    <n v="159728628.80000001"/>
    <n v="29655499.059999999"/>
    <n v="0"/>
    <n v="0"/>
    <n v="189384127.86000001"/>
    <s v="In implementare"/>
    <m/>
    <n v="1391021.06"/>
    <n v="0"/>
  </r>
  <r>
    <s v="AP 2/2.3.1 Sectiunea e-guvernare interoperabilitate"/>
    <n v="122632"/>
    <x v="247"/>
    <s v="MINISTERUL AFACERILOR INTERNE/DGCTI"/>
    <d v="2019-07-11T00:00:00"/>
    <d v="2023-07-11T00:00:00"/>
    <n v="84.341099999999997"/>
    <x v="15"/>
    <s v="nivel national"/>
    <s v="Public"/>
    <s v="078"/>
    <n v="75906976.719999999"/>
    <n v="14093023.279999999"/>
    <n v="0"/>
    <n v="0"/>
    <n v="90000000"/>
    <s v="In implementare"/>
    <s v="AA"/>
    <n v="675658.25"/>
    <n v="0"/>
  </r>
  <r>
    <s v="AP 2/2.3.1 Sectiunea e-guvernare Open Data"/>
    <n v="127682"/>
    <x v="248"/>
    <s v="AUTORITATEA NATIONALA PENTRU PERSOANELE CU DIZABILITATI"/>
    <d v="2019-07-11T00:00:00"/>
    <d v="2021-07-11T00:00:00"/>
    <n v="84.341099999999997"/>
    <x v="15"/>
    <s v="nivel national"/>
    <s v="Public"/>
    <s v="078"/>
    <n v="37989302.960000001"/>
    <n v="7053161.04"/>
    <n v="0"/>
    <n v="0"/>
    <n v="45042464"/>
    <s v="In implementare"/>
    <m/>
    <n v="881147.48"/>
    <n v="0"/>
  </r>
  <r>
    <s v="AP 2/2.3.1 Sectiunea e-guvernare Open Data"/>
    <n v="127309"/>
    <x v="249"/>
    <s v="MINISTERUL AFACERILOR EXTERNE"/>
    <d v="2019-07-11T00:00:00"/>
    <d v="2021-07-11T00:00:00"/>
    <n v="84.341099999999997"/>
    <x v="15"/>
    <s v="nivel national"/>
    <s v="Public"/>
    <s v="078"/>
    <n v="52810948.149999999"/>
    <n v="9804973.8000000007"/>
    <n v="0"/>
    <n v="0"/>
    <n v="62615921.950000003"/>
    <s v="In implementare"/>
    <m/>
    <n v="415634.04"/>
    <n v="0"/>
  </r>
  <r>
    <s v="AP 2/2.3.2 Securitate cibernetică"/>
    <n v="127221"/>
    <x v="250"/>
    <s v="Serviciul Roman de Informatii prin UM 0929 Bucuresti"/>
    <d v="2019-08-23T00:00:00"/>
    <d v="2022-08-23T00:00:00"/>
    <n v="84.341085289999995"/>
    <x v="15"/>
    <s v="nivel national"/>
    <s v="Public"/>
    <s v="078"/>
    <n v="174332137.72"/>
    <n v="32366812.280000001"/>
    <n v="0"/>
    <n v="0"/>
    <n v="206698950"/>
    <s v="In implementare"/>
    <s v="AA"/>
    <n v="2467430.8600000003"/>
    <n v="0"/>
  </r>
  <r>
    <s v="AP 2/2.3.3 Sectiunea e-educatie"/>
    <n v="130632"/>
    <x v="251"/>
    <s v="MINISTERUL EDUCATIEI NATIONALE/SS ANDEA"/>
    <d v="2019-09-10T00:00:00"/>
    <d v="2022-09-10T00:00:00"/>
    <n v="84.341085289999995"/>
    <x v="15"/>
    <s v="nivel national"/>
    <s v="Public"/>
    <s v="080"/>
    <n v="190132540.22999999"/>
    <n v="35300342.920000002"/>
    <n v="0"/>
    <n v="0"/>
    <n v="225432883.14999998"/>
    <s v="In implementare"/>
    <m/>
    <n v="0"/>
    <n v="0"/>
  </r>
  <r>
    <s v="AP 2/2.3.3 Sectiunea e-educatie"/>
    <n v="130181"/>
    <x v="252"/>
    <s v="AGENTIA DE ADMINISTRARE A RETELEI NATIONALE DE INFORMATICA PENTRU EDUCATIE SI CERCETARE"/>
    <d v="2019-09-10T00:00:00"/>
    <d v="2021-09-10T00:00:00"/>
    <n v="84.341085289999995"/>
    <x v="15"/>
    <s v="nivel national"/>
    <s v="Public"/>
    <s v="080"/>
    <n v="194619924.09"/>
    <n v="31518410.489999998"/>
    <n v="4615068.0599999996"/>
    <n v="0"/>
    <n v="230753402.64000002"/>
    <s v="In implementare"/>
    <m/>
    <n v="426786.99"/>
    <n v="69117.509999999995"/>
  </r>
  <r>
    <s v="AP 2/2.3.2 Securitate cibernetică"/>
    <n v="130277"/>
    <x v="253"/>
    <s v="CENTRUL NATIONAL DE RASPUNS LA INCIDENTE DE SECURITATE CIBERNETICA - CERT-RO"/>
    <d v="2019-09-20T00:00:00"/>
    <d v="2022-09-20T00:00:00"/>
    <n v="84.341085289999995"/>
    <x v="15"/>
    <s v="nivel national"/>
    <s v="Public"/>
    <s v="078"/>
    <n v="58717037.280000001"/>
    <n v="10901508.720000001"/>
    <n v="0"/>
    <n v="4998"/>
    <n v="69623544"/>
    <s v="In implementare"/>
    <m/>
    <n v="768177.69"/>
    <n v="0"/>
  </r>
  <r>
    <s v="AP 2/2.3.1 Sectiunea e-guvernare Open Data"/>
    <n v="127312"/>
    <x v="254"/>
    <s v="MINISTERUL AFACERILOR EXTERNE"/>
    <d v="2019-12-04T00:00:00"/>
    <d v="2021-12-04T00:00:00"/>
    <n v="84.341099999999997"/>
    <x v="15"/>
    <s v="nivel national"/>
    <s v="Public"/>
    <s v="078"/>
    <n v="12584528.35"/>
    <n v="2336465.7200000002"/>
    <n v="0"/>
    <n v="5000"/>
    <n v="14925994.07"/>
    <s v="In implementare"/>
    <m/>
    <n v="255497.98"/>
    <n v="0"/>
  </r>
  <r>
    <s v="AP 2/2.3.1 Sectiunea e-guvernare Open Data"/>
    <n v="131382"/>
    <x v="255"/>
    <s v="AUTORITATEA NATIONALA PENTRU PROTECTIA DREPTURILOR COPILULUI SI ADOPTIE"/>
    <d v="2019-12-30T00:00:00"/>
    <d v="2021-12-30T00:00:00"/>
    <n v="84.341099999999997"/>
    <x v="15"/>
    <s v="nivel national"/>
    <s v="Public"/>
    <s v="078"/>
    <n v="38763530.280000001"/>
    <n v="7196905.4400000004"/>
    <n v="0"/>
    <n v="9996"/>
    <n v="45970431.719999999"/>
    <s v="In implementare"/>
    <m/>
    <n v="212165.06"/>
    <n v="0"/>
  </r>
  <r>
    <s v="AP 2/2.3.1 Sectiunea e-guvernare Open Data"/>
    <n v="130599"/>
    <x v="256"/>
    <s v="Autoritatea pentru Digitalizarea Romaniei"/>
    <d v="2020-09-01T00:00:00"/>
    <d v="2023-09-01T00:00:00"/>
    <n v="84.341099999999997"/>
    <x v="15"/>
    <s v="nivel national"/>
    <s v="Public"/>
    <s v="078"/>
    <n v="84285767.640000001"/>
    <n v="13649956.119999999"/>
    <n v="1998688.24"/>
    <n v="4998"/>
    <n v="99939410"/>
    <s v="In implementare"/>
    <m/>
    <n v="0"/>
    <n v="0"/>
  </r>
  <r>
    <s v="AP 2/2.3.3 Sectiunea e-sanatate"/>
    <n v="130718"/>
    <x v="257"/>
    <s v="MINISTERUL SANATATII"/>
    <d v="2020-12-22T00:00:00"/>
    <d v="2023-12-22T00:00:00"/>
    <n v="84.341085289999995"/>
    <x v="15"/>
    <s v="nivel national"/>
    <s v="Public"/>
    <s v="081"/>
    <n v="57003506.25"/>
    <n v="110639.94"/>
    <n v="10472731.609999999"/>
    <n v="4998"/>
    <n v="67591875.799999997"/>
    <s v="In implementare"/>
    <m/>
    <n v="0"/>
    <n v="0"/>
  </r>
  <r>
    <s v="AP 2/2.3.2 Securitate cibernetică - ap.2"/>
    <n v="143526"/>
    <x v="258"/>
    <s v="SERVICIUL ROMÂN DE INFORMAȚII PRIN UNITATEA MILITARĂ 0929 BUCUREȘTI"/>
    <d v="2020-12-22T00:00:00"/>
    <d v="2021-12-22T00:00:00"/>
    <n v="84.341085289999995"/>
    <x v="15"/>
    <s v="nivel national"/>
    <s v="Public"/>
    <s v="078"/>
    <n v="65779785.689999998"/>
    <n v="12212791.109999999"/>
    <n v="0"/>
    <n v="0"/>
    <n v="77992576.799999997"/>
    <s v="In implementare"/>
    <m/>
    <n v="0"/>
    <n v="0"/>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80">
  <r>
    <s v="JUDEŢUL ALBA"/>
    <x v="0"/>
    <x v="0"/>
    <x v="0"/>
    <m/>
    <x v="0"/>
    <m/>
    <m/>
    <m/>
    <m/>
    <x v="0"/>
    <m/>
    <m/>
    <m/>
    <m/>
    <x v="0"/>
    <m/>
    <m/>
    <m/>
    <m/>
    <m/>
    <m/>
    <m/>
    <m/>
    <m/>
    <m/>
    <x v="0"/>
    <m/>
    <m/>
    <m/>
    <m/>
    <m/>
    <m/>
    <m/>
  </r>
  <r>
    <n v="1"/>
    <x v="1"/>
    <x v="1"/>
    <x v="1"/>
    <n v="105070"/>
    <x v="1"/>
    <s v="SUPREMIA GRUP SRL"/>
    <s v="Obiectivul proiectului: Creșterea capacității de cercetare-dezvoltare in domeniile alimentar si sigurantei alimentare al companiei Supremia Grup insotita de transferul rezultatelor cercetarii asupra mediului de afaceri  specific domeniului cat si al consumatorilor de la nivelul județului Alba, national si international, prin înființarea SUPREMIA INOVATION CENTER - S.I.C. menit să asigure cresterea competitivitatii si notorietatii la nivel national si international al companiei Supremia Grup,creşterea calităţii şi performanţei științifice în aceste domenii , intensificarea colaborarii pe baza de parteneriate pe linia activitatilor de CDI pe plan national si  international,   atragerea de cercetatori, dezvoltarea stocului mondial de cunoaștere  si nu in ultimul rand al calitatii vietii . "/>
    <s v="9"/>
    <n v="9"/>
    <x v="1"/>
    <s v="9"/>
    <n v="8"/>
    <n v="2019"/>
    <n v="85"/>
    <x v="1"/>
    <s v="Centru"/>
    <m/>
    <m/>
    <s v="Alba Iulia"/>
    <s v="Privat"/>
    <s v="059"/>
    <n v="5478429.0439999998"/>
    <n v="966781.5959999999"/>
    <n v="6445210.6500000004"/>
    <n v="6688878.2000000002"/>
    <x v="1"/>
    <s v="Reziliat"/>
    <m/>
    <n v="0"/>
    <n v="0"/>
    <s v="POC/65/1/1"/>
    <n v="1"/>
    <s v="Axa 1"/>
  </r>
  <r>
    <n v="2"/>
    <x v="2"/>
    <x v="2"/>
    <x v="2"/>
    <n v="115726"/>
    <x v="2"/>
    <s v="CLOUD SOFT SRL"/>
    <s v="iCLOUDSOLUTIONS"/>
    <s v="8"/>
    <n v="4"/>
    <x v="2"/>
    <s v="8"/>
    <m/>
    <n v="2019"/>
    <n v="85"/>
    <x v="1"/>
    <s v="Centru"/>
    <m/>
    <m/>
    <s v=" Alba"/>
    <s v="Privat"/>
    <s v="066"/>
    <n v="625897.59"/>
    <n v="110452.52"/>
    <n v="484413.70000000007"/>
    <n v="0"/>
    <x v="2"/>
    <s v="Finalizat"/>
    <m/>
    <n v="574148.06999999995"/>
    <n v="101320.26"/>
    <s v="POC/46/2/2"/>
    <n v="1"/>
    <s v="Axa 2"/>
  </r>
  <r>
    <n v="3"/>
    <x v="2"/>
    <x v="2"/>
    <x v="3"/>
    <n v="127296"/>
    <x v="3"/>
    <s v="Cloudsys Telecom SRL"/>
    <s v="Obiectivul principal al proiectului este dezvoltarea infrastructurii de internet in banda larga, in zonele albe NGA din judetul Alba, cu o larga raspandire a nodurilor de comunicatii si partea de transmisie a datelor (backbone si blackhaul), cat mai aproape de utilizatorul final si cu niveluri adecvate de simetrie si de interactivitate, pentru a garanta transmitere mai buna de informatii in ambele sensuri."/>
    <s v="6"/>
    <n v="13"/>
    <x v="3"/>
    <s v="6"/>
    <n v="3"/>
    <n v="2022"/>
    <n v="85"/>
    <x v="1"/>
    <s v="Centru"/>
    <m/>
    <m/>
    <s v="Almasu Mare; Ormenis; Tauni; Poiana Aiudului; Cicau; Craciunelu de Sus; Asinip; Poiana Galdei; Silea; Medves; Sanbelnic; Spalnaca; Ohaba; Lopadea Veche; Gabud; Ciugudu de Sus; Blandiana; Valea Vintului; Heria; Silivas; Cetea; Galda de Sus; Secasel; Posaga de Sus; Salistea; Tau; Tartaria; Captalan; Sibot; Loman; Balomiru de Camp; Benic; Tarsa; Cergau Mic; Reciu; Salistea Deal; Lupu; Sagagea; Saracsau; Stana de Mures; Vama Seaca; Mereteu; Copand; Valisoara; Dumbrava; Valea Goblii; Barlesti; "/>
    <s v="Privat"/>
    <s v="046"/>
    <n v="8941981.2100000009"/>
    <n v="1577996.69"/>
    <n v="4530062.0199999996"/>
    <n v="3596923.88"/>
    <x v="3"/>
    <s v="In implementare"/>
    <m/>
    <n v="1693441.01"/>
    <n v="298842.54000000004"/>
    <s v="POC/366/2/1"/>
    <n v="1"/>
    <s v="Axa 2"/>
  </r>
  <r>
    <s v="TOTAL ALBA"/>
    <x v="0"/>
    <x v="0"/>
    <x v="0"/>
    <m/>
    <x v="0"/>
    <m/>
    <m/>
    <m/>
    <m/>
    <x v="0"/>
    <m/>
    <m/>
    <m/>
    <m/>
    <x v="0"/>
    <m/>
    <m/>
    <m/>
    <m/>
    <m/>
    <m/>
    <n v="15046307.844000001"/>
    <n v="2655230.8059999999"/>
    <n v="11459686.370000001"/>
    <n v="10285802.08"/>
    <x v="4"/>
    <m/>
    <m/>
    <n v="2267589.08"/>
    <n v="400162.80000000005"/>
    <m/>
    <m/>
    <m/>
  </r>
  <r>
    <s v="JUDEŢUL ARAD"/>
    <x v="0"/>
    <x v="0"/>
    <x v="0"/>
    <m/>
    <x v="0"/>
    <m/>
    <m/>
    <m/>
    <m/>
    <x v="0"/>
    <m/>
    <m/>
    <m/>
    <m/>
    <x v="0"/>
    <m/>
    <m/>
    <m/>
    <m/>
    <m/>
    <m/>
    <m/>
    <m/>
    <m/>
    <m/>
    <x v="0"/>
    <m/>
    <m/>
    <m/>
    <m/>
    <m/>
    <m/>
    <m/>
  </r>
  <r>
    <n v="1"/>
    <x v="1"/>
    <x v="1"/>
    <x v="4"/>
    <n v="103719"/>
    <x v="4"/>
    <s v="UNIVERSITATEA „AUREL VLAICU” DIN ARAD "/>
    <s v="Obiectivul principal al proiectului este de a înțelege funcționarea exactă a anumitor structuri biologice/neuronale."/>
    <s v="9"/>
    <n v="1"/>
    <x v="1"/>
    <s v="9"/>
    <n v="1"/>
    <n v="2021"/>
    <n v="84.435339999999997"/>
    <x v="2"/>
    <s v="Vest"/>
    <m/>
    <m/>
    <s v="Arad"/>
    <s v="Public"/>
    <s v="060"/>
    <n v="7179595.4400000004"/>
    <n v="1323004.5599999996"/>
    <n v="0"/>
    <n v="835577"/>
    <x v="5"/>
    <s v="In implementare"/>
    <s v="AA3"/>
    <n v="6228882.6200000001"/>
    <n v="1148017.8400000003"/>
    <s v="POC/61/1/1"/>
    <n v="1"/>
    <s v="Axa 1"/>
  </r>
  <r>
    <n v="2"/>
    <x v="2"/>
    <x v="2"/>
    <x v="3"/>
    <n v="126954"/>
    <x v="5"/>
    <s v="INVITE SYSTEMS SRL"/>
    <s v="Obiectivul principal al proiectului este dezvoltarea infrastructurii de internet in banda larga, in zonele albe NGA din judetul Arad,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1"/>
    <n v="4"/>
    <x v="3"/>
    <s v="1"/>
    <n v="4"/>
    <n v="2022"/>
    <n v="85"/>
    <x v="2"/>
    <s v="Vest"/>
    <m/>
    <m/>
    <s v="Archis; sat Groseni; sat Barzesti; Beliu; sat Secaci; sat Benesti; sat Bochia; Brazii; sat Secas; Buteni; sat Cuied; Craiva; sat Susag; sat Maraus; sat Siad; sat Stoinesti; sat Coroi; sat Rogoz de Beliu; sat Ciuntesti; Graniceri; sat Siclau; Halmagel; sat Sarbi; sat Tohesti; Hasmas; sat Botfei; sat Urvisu de Beliu; sat Clit; Ignesti; sat Minead; Plescuta; sat Aciuta; sat Gura Vaii; Seleus; sat Moroda; sat Iermata; Taut; Varadia de Mures; "/>
    <s v="Privat"/>
    <s v="046"/>
    <n v="7482384.9100000001"/>
    <n v="1320420.8600000001"/>
    <n v="1148494.67"/>
    <n v="3854016.919999999"/>
    <x v="6"/>
    <s v="In implementare"/>
    <m/>
    <n v="3370475.33"/>
    <n v="594789.76"/>
    <s v="POC/366/2/1"/>
    <n v="1"/>
    <s v="Axa 2"/>
  </r>
  <r>
    <n v="3"/>
    <x v="1"/>
    <x v="3"/>
    <x v="5"/>
    <n v="109225"/>
    <x v="6"/>
    <s v="CENTRUL MEDICAL SF. LUCA AL CRIMEEI SRL"/>
    <s v="Obiectivul general al proiectului îl reprezinta dezvoltarea activitaþii de cercetare-dezvoltare în cadrul societaþii DR. POPA PRAXIS (startup) prin valorificarea rezultatelor cercetarii realizate de directorul de proiect, dr. Popa Calin, în teza sa de doctorat Implicaþiile genetice ale aterosclerozei si hipertensiunii arteriale la pacientul de vârsta mijlocie si pacientul vârstnic”, ca baza de pornire pentru crearea unui software medical pentru cuantificarea eficienta a riscului cardiovascular."/>
    <s v="6"/>
    <n v="22"/>
    <x v="4"/>
    <s v="6"/>
    <n v="22"/>
    <n v="2021"/>
    <n v="85"/>
    <x v="2"/>
    <s v="Vest"/>
    <m/>
    <m/>
    <s v="Arad"/>
    <s v="Privat"/>
    <s v="061"/>
    <n v="713902.61"/>
    <n v="125982.81"/>
    <n v="93320.66"/>
    <n v="49421.78"/>
    <x v="7"/>
    <s v="In implementare"/>
    <m/>
    <n v="0"/>
    <n v="0"/>
    <s v="POC/62/1/3"/>
    <n v="1"/>
    <s v="Axa 1"/>
  </r>
  <r>
    <s v="TOTAL ARAD"/>
    <x v="0"/>
    <x v="0"/>
    <x v="0"/>
    <m/>
    <x v="0"/>
    <m/>
    <m/>
    <m/>
    <m/>
    <x v="0"/>
    <m/>
    <m/>
    <m/>
    <m/>
    <x v="0"/>
    <m/>
    <m/>
    <m/>
    <m/>
    <m/>
    <m/>
    <n v="15375882.960000001"/>
    <n v="2769408.23"/>
    <n v="1241815.3299999998"/>
    <n v="4739015.6999999993"/>
    <x v="8"/>
    <m/>
    <m/>
    <n v="9599357.9499999993"/>
    <n v="1742807.6000000003"/>
    <m/>
    <m/>
    <m/>
  </r>
  <r>
    <s v="JUDEŢUL ARGES"/>
    <x v="0"/>
    <x v="0"/>
    <x v="0"/>
    <m/>
    <x v="0"/>
    <m/>
    <m/>
    <m/>
    <m/>
    <x v="0"/>
    <m/>
    <m/>
    <m/>
    <m/>
    <x v="0"/>
    <m/>
    <m/>
    <m/>
    <m/>
    <m/>
    <m/>
    <m/>
    <m/>
    <m/>
    <m/>
    <x v="0"/>
    <m/>
    <m/>
    <m/>
    <m/>
    <m/>
    <m/>
    <m/>
  </r>
  <r>
    <n v="1"/>
    <x v="2"/>
    <x v="2"/>
    <x v="2"/>
    <n v="115809"/>
    <x v="7"/>
    <s v="PRODINF SOFTWARE SRL"/>
    <s v="„CRESTEREA COMPETITIVITATII SC PRODINF SOFTWARE SRL PRIN DEZVOLTAREA UNEI SOLUTII TIC”"/>
    <s v="8"/>
    <n v="3"/>
    <x v="2"/>
    <s v="2"/>
    <n v="3"/>
    <n v="2020"/>
    <n v="85"/>
    <x v="3"/>
    <s v="Sud Muntenia"/>
    <m/>
    <m/>
    <s v="Pitesti"/>
    <s v="Privat"/>
    <s v="066"/>
    <n v="1440353.3"/>
    <n v="254179.99"/>
    <n v="1048687.3199999998"/>
    <n v="75659.770000000019"/>
    <x v="9"/>
    <s v="Finalizat"/>
    <s v="AA2"/>
    <n v="1436461.11"/>
    <n v="253493.13000000006"/>
    <s v="POC/46/2/2"/>
    <n v="1"/>
    <s v="Axa 2"/>
  </r>
  <r>
    <n v="2"/>
    <x v="2"/>
    <x v="2"/>
    <x v="2"/>
    <n v="115986"/>
    <x v="8"/>
    <s v="INDUSTRIAL MB PLUS SRL"/>
    <s v="Obiectivul general al proiectului este reprezentat de dezvoltarea activitatii firmei INDUSTRIAL MB PLUS SRL, prin dezvoltarea unei platforme integrate pentru crearea unei pagini de internet de baza, cu continut complet pentru agentii de turism (solutii complete de tip cloud pentru agentiile de turism integrate in sistem)."/>
    <s v="10"/>
    <n v="30"/>
    <x v="2"/>
    <s v="4"/>
    <n v="30"/>
    <n v="2019"/>
    <n v="85"/>
    <x v="3"/>
    <s v="Sud Muntenia"/>
    <m/>
    <m/>
    <s v="Pitesti"/>
    <s v="Privat"/>
    <s v="066"/>
    <n v="3481880.13"/>
    <n v="614449.43999999994"/>
    <n v="1536474.2600000002"/>
    <n v="941042.08999999985"/>
    <x v="10"/>
    <s v="Reziliat"/>
    <m/>
    <n v="0"/>
    <n v="0"/>
    <s v="POC/46/2/2"/>
    <n v="1"/>
    <s v="Axa 2"/>
  </r>
  <r>
    <n v="3"/>
    <x v="2"/>
    <x v="2"/>
    <x v="2"/>
    <n v="117489"/>
    <x v="9"/>
    <s v="ENJOY SMART SOLUTIONS SRL"/>
    <s v="CRESTEREA COMPETITIVITATII SOCIETATII ENJOY SMART SOLUTIONS SRL PRIN DEZVOLTAREA UNEI PLATFORME INFORMATICE INOVATIVE IN DOMENIUL SANATATII"/>
    <s v="8"/>
    <n v="31"/>
    <x v="2"/>
    <s v="12"/>
    <n v="31"/>
    <n v="2018"/>
    <n v="85"/>
    <x v="3"/>
    <s v="Sud Muntenia"/>
    <m/>
    <m/>
    <s v="Pitesti"/>
    <s v="Privat"/>
    <s v="066"/>
    <n v="1663627.3"/>
    <n v="293581.28999999998"/>
    <n v="677745.15000000014"/>
    <n v="59500"/>
    <x v="11"/>
    <s v="Finalizat"/>
    <s v="AA1"/>
    <n v="1353562.6800000002"/>
    <n v="238863.99999999997"/>
    <s v="POC/46/2/2"/>
    <n v="1"/>
    <s v="Axa 2"/>
  </r>
  <r>
    <n v="4"/>
    <x v="2"/>
    <x v="2"/>
    <x v="2"/>
    <m/>
    <x v="10"/>
    <s v="BUSINESS SENSE PARTNERS SRL"/>
    <s v="DEZVOLTAREA UNEI PLATFORME E-COMMERCE INOVATIVE IN CADRUL BUSINESS SENSE PARTNERS S.R.L."/>
    <s v="8"/>
    <n v="24"/>
    <x v="2"/>
    <s v="8"/>
    <n v="24"/>
    <n v="2019"/>
    <n v="85"/>
    <x v="3"/>
    <s v="Sud Muntenia"/>
    <m/>
    <m/>
    <s v="Pitesti"/>
    <s v="Privat"/>
    <s v="066"/>
    <n v="1883829.29"/>
    <n v="332440.46000000002"/>
    <n v="1043204.1200000001"/>
    <n v="3400"/>
    <x v="12"/>
    <s v="Reziliat"/>
    <m/>
    <n v="0"/>
    <n v="0"/>
    <s v="POC/46/2/2"/>
    <n v="1"/>
    <s v="Axa 2"/>
  </r>
  <r>
    <n v="5"/>
    <x v="2"/>
    <x v="2"/>
    <x v="3"/>
    <n v="127125"/>
    <x v="11"/>
    <s v="INVOKER TRANS IT SRL"/>
    <s v="Obiectivul principal al proiectului este dezvoltarea infrastructurii de comunicatii in banda larga de mare viteza in localitatile albe din punct de vedere al conexiunii NGA din judetul Arges,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n v="85"/>
    <x v="3"/>
    <s v="Sud Muntenia"/>
    <m/>
    <m/>
    <s v="Zgripcesti; Negresti; Lentea; Cotmeana; Luminile; Lintesti; Cersani; Tutulesti; Odaeni; Gliganu de Sus; Gliganu de Jos; Dobresti; Furesti; Mosteni-Greci; Ursoaia; Doblea; Alunisu; Izvoru de Sus; Fata; Dincani; Buretesti; Rijletu-Govora; Purcareni; Popesti;  Palanga; Satu Nou; Chiritesti; Baranesti; Miercani; Salistea; Gorani; Mirghia de Sus; Dealu Bradului Popesti; Cocu; Rachitele de Sus; Bacesti; Badesti; Moara Mocanului;"/>
    <s v="Privat"/>
    <s v="046"/>
    <n v="11511362.17"/>
    <n v="2031416.83"/>
    <n v="1567451.05"/>
    <n v="4605602.6500000004"/>
    <x v="13"/>
    <s v="In implementare"/>
    <m/>
    <n v="5558019.4400000004"/>
    <n v="980826.92"/>
    <s v="POC/366/2/1"/>
    <n v="1"/>
    <s v="Axa 2"/>
  </r>
  <r>
    <n v="6"/>
    <x v="1"/>
    <x v="4"/>
    <x v="6"/>
    <n v="123056"/>
    <x v="12"/>
    <s v="UZUC SA"/>
    <s v="Obiectivul general al UZUC SA este cresterea competitivitatii societatii pe piata, prin cercetare-dezvoltare, in vederea obtinerii de produse inovative, care sa creeze plus valoare fata de concurenti."/>
    <s v="6"/>
    <n v="30"/>
    <x v="4"/>
    <s v="2"/>
    <n v="28"/>
    <n v="2022"/>
    <n v="85"/>
    <x v="3"/>
    <s v="Sud Muntenia"/>
    <m/>
    <m/>
    <s v="Pitesti"/>
    <s v="Privat"/>
    <s v="064"/>
    <n v="4324020.3099999996"/>
    <n v="763062.4"/>
    <n v="3632904.6"/>
    <n v="1943288.39"/>
    <x v="14"/>
    <s v="In implementare"/>
    <m/>
    <n v="0"/>
    <n v="0"/>
    <s v="POC/163/1/3/"/>
    <n v="1"/>
    <s v="Axa 1"/>
  </r>
  <r>
    <n v="7"/>
    <x v="1"/>
    <x v="3"/>
    <x v="5"/>
    <n v="123896"/>
    <x v="13"/>
    <s v="ELSSA LABORATORY SRL"/>
    <s v="Obiectivul proiectului este dezvoltarea de aplicaþii industriale ale tehnicilor de ingineria suprafeþei bazate pe tratamente cu plasma electrolitica. Obiectivul proiectului se va atinge prin dezvoltarea unui Laborator pentru Electrochimie si Ingineria Suprafetei ELIS cu doua componente: - Instalatie pilot „ELSSALAB” cu facilitaþi pentru tratamente complexe în plasma de electroliza ; - Sistem Informational SIELIS, care are doua functii: a) stabileste si controleaza fluxul de informaþii între ELSA Laboratory SRL si beneficiarii identificati"/>
    <s v="7"/>
    <n v="1"/>
    <x v="4"/>
    <s v="7"/>
    <n v="1"/>
    <n v="2022"/>
    <n v="85"/>
    <x v="3"/>
    <s v="Sud Muntenia"/>
    <m/>
    <m/>
    <s v="Pitesti"/>
    <s v="Privat"/>
    <s v="061"/>
    <n v="691159.61"/>
    <n v="122816.39"/>
    <n v="90448"/>
    <n v="48560.76"/>
    <x v="15"/>
    <s v="In implementare"/>
    <m/>
    <n v="33799.67"/>
    <n v="6250.53"/>
    <s v="POC/62/1/3"/>
    <n v="1"/>
    <s v="Axa 1"/>
  </r>
  <r>
    <n v="8"/>
    <x v="1"/>
    <x v="1"/>
    <x v="7"/>
    <n v="126159"/>
    <x v="14"/>
    <s v="REGIA AUTONOMĂ TEHNOLOGII PENTRU ENERGIA NUCLEARĂ - RATEN"/>
    <s v="Obiectivul general al proiectului este sa întareasca capacitatea stiinþifica, tehnica si de inovare în domeniul de specializare inteligenta “Energie, mediu si schimbari climatice” în vederea consolidarii performanþelor cercetarii nucleare din România, prin realizarea infrastructurii experimentale dedicata dezvoltarii tehnologiei reactorilor rapizi raciþi cu plumb (instalaþia experimentala ATHENA si laboratorul pentru chimia plumbului ChemLab)."/>
    <s v="7"/>
    <n v="6"/>
    <x v="4"/>
    <s v="1"/>
    <n v="6"/>
    <n v="2024"/>
    <n v="85"/>
    <x v="3"/>
    <s v="Sud Muntenia"/>
    <m/>
    <m/>
    <s v="Mioveni"/>
    <s v="Public"/>
    <s v="058"/>
    <n v="78200000"/>
    <n v="13800000"/>
    <n v="0"/>
    <n v="37831870.5"/>
    <x v="16"/>
    <s v="In implementare"/>
    <m/>
    <n v="526674.54"/>
    <n v="33325.449999999997"/>
    <s v="POC/448/1/1"/>
    <n v="1"/>
    <s v="Axa 1"/>
  </r>
  <r>
    <s v="TOTAL ARGES"/>
    <x v="0"/>
    <x v="0"/>
    <x v="0"/>
    <m/>
    <x v="0"/>
    <m/>
    <m/>
    <m/>
    <m/>
    <x v="0"/>
    <m/>
    <m/>
    <m/>
    <m/>
    <x v="0"/>
    <m/>
    <m/>
    <m/>
    <m/>
    <m/>
    <m/>
    <n v="103196232.11"/>
    <n v="18211946.800000001"/>
    <n v="9596914.5"/>
    <n v="45508924.159999996"/>
    <x v="17"/>
    <m/>
    <m/>
    <n v="8908517.4400000013"/>
    <n v="1512760.03"/>
    <m/>
    <m/>
    <m/>
  </r>
  <r>
    <s v="JUDEŢUL BIHOR"/>
    <x v="0"/>
    <x v="0"/>
    <x v="0"/>
    <m/>
    <x v="0"/>
    <m/>
    <m/>
    <m/>
    <m/>
    <x v="0"/>
    <m/>
    <m/>
    <m/>
    <m/>
    <x v="0"/>
    <m/>
    <m/>
    <m/>
    <m/>
    <m/>
    <m/>
    <m/>
    <m/>
    <m/>
    <m/>
    <x v="0"/>
    <m/>
    <m/>
    <m/>
    <m/>
    <m/>
    <m/>
    <m/>
  </r>
  <r>
    <n v="1"/>
    <x v="1"/>
    <x v="3"/>
    <x v="8"/>
    <n v="104689"/>
    <x v="15"/>
    <s v="MAXILOMED SRL (fosta JUNCAR MED SRL)"/>
    <s v="Obiectivul general al proiectului propus spre finantare consta in cresterea competitivitatii si a performantei societatii prin inovare, mai precis, dezvoltarea de servicii si tratamente care să aduca plusvaloare societatii: servicii inovative prin care sunt tratate leziunile cronice de la nivelul oaselor maxilare cu punct de plecare odontogen la pacientul cu diabet zaharat tip II."/>
    <s v="9"/>
    <n v="9"/>
    <x v="1"/>
    <s v="9"/>
    <n v="9"/>
    <n v="2018"/>
    <n v="85"/>
    <x v="4"/>
    <s v="Nord Vest"/>
    <m/>
    <m/>
    <s v="Oradea"/>
    <s v="Privat"/>
    <s v="061"/>
    <n v="710699.67949999997"/>
    <n v="125417.59050000001"/>
    <n v="92901.92"/>
    <n v="18600"/>
    <x v="18"/>
    <s v="Finalizat"/>
    <s v="AA2"/>
    <n v="676061.75999999989"/>
    <n v="119305"/>
    <s v="POC/63/1/3"/>
    <n v="1"/>
    <s v="Axa 1"/>
  </r>
  <r>
    <n v="2"/>
    <x v="1"/>
    <x v="3"/>
    <x v="8"/>
    <n v="113934"/>
    <x v="16"/>
    <s v="CHROMA DENTARE SRL"/>
    <s v="Obiectivul general al proiectului este reprezentat de cercetarea si obtinerea unui lichid colorant inovativ pentru coroanele si puntile dentare_x000a_realizate din oxidul de zirconiu."/>
    <s v="9"/>
    <n v="27"/>
    <x v="2"/>
    <s v="9"/>
    <n v="27"/>
    <n v="2019"/>
    <n v="85.000000595496076"/>
    <x v="4"/>
    <s v="Nord Vest"/>
    <m/>
    <m/>
    <s v="Oradea"/>
    <s v="Privat"/>
    <s v="061"/>
    <n v="713690.69"/>
    <n v="125945.41"/>
    <n v="93292.9"/>
    <n v="243980"/>
    <x v="19"/>
    <s v="Reziliat"/>
    <s v="AA1"/>
    <n v="0"/>
    <n v="0"/>
    <s v="POC/63/1/3"/>
    <n v="1"/>
    <s v="Axa 1"/>
  </r>
  <r>
    <n v="3"/>
    <x v="1"/>
    <x v="3"/>
    <x v="8"/>
    <n v="121796"/>
    <x v="17"/>
    <s v="ENDODIGEST SRL"/>
    <s v="Obiectivul principal al proiectului este de a aduce îmbunătăţiri tratamentului afecțiunilor hepatopatiilor cronice virale, prin abordarea unei proceduri de diagnostic și tratament îmbunătățite, pornind de la concluziile tezei de doctorat, stresul oxidativ, care să ducă la rezultate crescute ale numărului pacienților vindecați prin creșterea răspunsului acestora la tratament. "/>
    <s v="9"/>
    <n v="27"/>
    <x v="2"/>
    <s v="9"/>
    <n v="27"/>
    <n v="2019"/>
    <n v="84.999998606471053"/>
    <x v="4"/>
    <s v="Nord Vest"/>
    <m/>
    <m/>
    <s v="Oradea"/>
    <s v="Privat"/>
    <s v="061"/>
    <n v="548965.98"/>
    <n v="96876.36"/>
    <n v="71760.28"/>
    <n v="303856"/>
    <x v="20"/>
    <s v="Finalizat"/>
    <s v="AA1"/>
    <n v="528988.42999999993"/>
    <n v="95100.34"/>
    <s v="POC/63/1/3"/>
    <n v="1"/>
    <s v="Axa 1"/>
  </r>
  <r>
    <n v="4"/>
    <x v="1"/>
    <x v="3"/>
    <x v="8"/>
    <n v="113215"/>
    <x v="18"/>
    <s v="SOFTSTUDIO SOLUTIONS SRL"/>
    <s v="Obiectivul general al proiectului propus spre finantare consta in cresterea competitivitatii si a performantei societatii prin cercetare si inovare, mai precis, dezvoltarea  si transpunerea in functionalitate a unui instrument pentru dezvoltarea software pentru colectarea si centralizarea datelor din gestiunea entitatilor economice, atat cele situate in Romania cat si cele situate in alte tari ale Uniunii Europene care planifica sa adopte Standardele International de Contabilitate, si transpunerea informatiilor direct in contabilitate, in situatii centralizate pe nivel de firme sau grup de firme."/>
    <s v="9"/>
    <n v="27"/>
    <x v="2"/>
    <s v="1"/>
    <n v="27"/>
    <n v="2019"/>
    <n v="84.999997640453401"/>
    <x v="4"/>
    <s v="Nord Vest"/>
    <m/>
    <m/>
    <s v="Oradea"/>
    <s v="Privat"/>
    <s v="061"/>
    <n v="198131.28"/>
    <n v="34964.35"/>
    <n v="25899.53"/>
    <n v="11947.98"/>
    <x v="21"/>
    <s v="Finalizat"/>
    <s v="AA3"/>
    <n v="189077.7"/>
    <n v="33366.660000000003"/>
    <s v="POC/63/1/3"/>
    <n v="1"/>
    <s v="Axa 1"/>
  </r>
  <r>
    <n v="5"/>
    <x v="1"/>
    <x v="3"/>
    <x v="8"/>
    <n v="113149"/>
    <x v="19"/>
    <s v="TRANSILVANIA ADVISORS SRL"/>
    <s v="Obiectivul general al proiectului este stimularea cercetarii si inovarii in intreprindere prin cercetarea unui produs nou, inovativ, dezvoltarea prototipului si lansarea acestuia in productie in scopul comercializarii. Noul dispozitiv DMT, va fi un dispozitiv modular utilizat in cadrul centrelor de prelucrare a pieselor prismatice."/>
    <s v="10"/>
    <n v="4"/>
    <x v="2"/>
    <s v="10"/>
    <n v="4"/>
    <n v="2018"/>
    <n v="84.999998846053458"/>
    <x v="4"/>
    <s v="Nord Vest"/>
    <m/>
    <m/>
    <s v="Oradea"/>
    <s v="Privat"/>
    <s v="061"/>
    <n v="662942.31000000006"/>
    <n v="116989.83"/>
    <n v="86659.15"/>
    <n v="127336.31"/>
    <x v="22"/>
    <s v="Finalizat"/>
    <s v="AA1"/>
    <n v="639851.37"/>
    <n v="112914.95"/>
    <s v="POC/63/1/3"/>
    <n v="1"/>
    <s v="Axa 1"/>
  </r>
  <r>
    <n v="6"/>
    <x v="2"/>
    <x v="2"/>
    <x v="2"/>
    <n v="115937"/>
    <x v="20"/>
    <s v="GRAFOR DESIGN SRL"/>
    <s v="INOVARE PRIN INTEGRAREA SOLUȚIILOR TIC PENTRU CREȘTEREA COMPETITIVITĂȚII ECONOMICE A SECTOARELOR TIC, INDUSTRIILOR CREATIVE ȘI TURISMULUI PRIN INTERMEDIUL PLATFORMEI INFORMATICE"/>
    <s v="8"/>
    <n v="11"/>
    <x v="2"/>
    <s v="8"/>
    <n v="11"/>
    <n v="2020"/>
    <n v="85"/>
    <x v="4"/>
    <s v="Nord Vest"/>
    <m/>
    <m/>
    <s v="Oradea"/>
    <s v="Privat"/>
    <s v="066"/>
    <n v="2537346.0699999998"/>
    <n v="447766.95"/>
    <n v="1069337.58"/>
    <n v="404042.32999999961"/>
    <x v="23"/>
    <s v="Finalizat"/>
    <m/>
    <n v="2447273.9500000002"/>
    <n v="431877.16"/>
    <s v="POC/46/2/2"/>
    <n v="1"/>
    <s v="Axa 2"/>
  </r>
  <r>
    <n v="7"/>
    <x v="1"/>
    <x v="1"/>
    <x v="1"/>
    <n v="121336"/>
    <x v="21"/>
    <s v="PELICAN IMPEX SRL"/>
    <s v="Obiectivul general al proiectului este cresterea capacitatii de cercetare – dezvoltare a SC PELICAN IMPEX SRL in domeniul sanatatii ca domeniu prioritar de interes naţional. Acest deziderat poate fi atins prin infiintarea si dezvoltarea a unui centru de cercetare in oncologie."/>
    <s v="5"/>
    <n v="21"/>
    <x v="5"/>
    <s v="11"/>
    <n v="20"/>
    <n v="2020"/>
    <n v="85"/>
    <x v="4"/>
    <s v="Nord Vest"/>
    <m/>
    <m/>
    <s v="Oradea"/>
    <s v="Privat"/>
    <s v="059"/>
    <n v="8026150.7400000002"/>
    <n v="1416379.54"/>
    <n v="9442530.2799999993"/>
    <n v="4872702.12"/>
    <x v="24"/>
    <s v="Finalizat _x000a_(ajuns la teremen; fara nota de finalizare)"/>
    <m/>
    <n v="8012811.8900000006"/>
    <n v="1414025.63"/>
    <s v="POC/65/1/1"/>
    <n v="1"/>
    <s v="Axa 1"/>
  </r>
  <r>
    <n v="8"/>
    <x v="2"/>
    <x v="2"/>
    <x v="3"/>
    <n v="126957"/>
    <x v="22"/>
    <s v="INVITE SYSTEMS SRL"/>
    <s v="Obiectivul principal al proiectului este dezvoltarea infrastructurii de internet in banda larga, in zonele albe NGA din judetul Bihor,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1"/>
    <n v="4"/>
    <x v="3"/>
    <s v="1"/>
    <n v="4"/>
    <n v="2022"/>
    <n v="85"/>
    <x v="4"/>
    <s v="Nord Vest"/>
    <m/>
    <m/>
    <s v="Astileu; sat Calatea; Bratca; sat Damis; Buduslau; sat Albis; Saniob; sat Ciuhoi; Salacea; sat Otomani; Salard; sat Hodos; Tarcea; sat Galospetreu; Simian; sat Silindru"/>
    <s v="Privat"/>
    <s v="046"/>
    <n v="7457300.5599999996"/>
    <n v="1315994.21"/>
    <n v="974810.75999999978"/>
    <n v="1795519.4800000004"/>
    <x v="25"/>
    <s v="In implementare"/>
    <m/>
    <n v="5832585.5899999999"/>
    <n v="1029279.81"/>
    <s v="POC/366/2/1"/>
    <n v="1"/>
    <s v="Axa 2"/>
  </r>
  <r>
    <n v="9"/>
    <x v="1"/>
    <x v="4"/>
    <x v="6"/>
    <n v="121806"/>
    <x v="23"/>
    <s v="ATNOM SRL"/>
    <s v="Obiectivul general al proiectului consta in inovare bazata pe cercetare-dezvoltare prin înfiintarea unei unitati noi, în vederea introducerii în productie a rezultatelor obþinute din cercetare-dezvoltare, si anume, se vor obtine 4 produse noi, inovatoare pentru industria aeronautica si auto ( - Acumulator modular pentru piata automotive;  - Acumultor pentru avion hibrid; - Acumulator pentru elicopter hibrid;  - Sistem de management al acumulatorilor)."/>
    <s v="6"/>
    <n v="25"/>
    <x v="4"/>
    <s v="6"/>
    <n v="25"/>
    <n v="2023"/>
    <n v="85"/>
    <x v="4"/>
    <s v="Nord Vest"/>
    <m/>
    <m/>
    <s v="Oradea"/>
    <s v="Privat"/>
    <s v="064"/>
    <n v="19121228.010000002"/>
    <n v="3374334.36"/>
    <n v="5911923.4000000004"/>
    <n v="5973294.4699999997"/>
    <x v="26"/>
    <s v="In implementare"/>
    <m/>
    <n v="6080079.6699999999"/>
    <n v="10156.049999999999"/>
    <s v="POC/163/1/3/"/>
    <n v="1"/>
    <s v="Axa 1"/>
  </r>
  <r>
    <s v="TOTAL BIHOR"/>
    <x v="0"/>
    <x v="0"/>
    <x v="0"/>
    <m/>
    <x v="0"/>
    <m/>
    <m/>
    <m/>
    <m/>
    <x v="0"/>
    <m/>
    <m/>
    <m/>
    <m/>
    <x v="0"/>
    <m/>
    <m/>
    <m/>
    <m/>
    <m/>
    <m/>
    <n v="39976455.319499999"/>
    <n v="7054668.6005000006"/>
    <n v="17769115.799999997"/>
    <n v="13751278.690000001"/>
    <x v="27"/>
    <m/>
    <m/>
    <n v="24406730.359999999"/>
    <n v="3246025.5999999996"/>
    <m/>
    <m/>
    <m/>
  </r>
  <r>
    <s v="JUDEŢUL BISTRITA NASAUD"/>
    <x v="0"/>
    <x v="0"/>
    <x v="0"/>
    <m/>
    <x v="0"/>
    <m/>
    <m/>
    <m/>
    <m/>
    <x v="0"/>
    <m/>
    <m/>
    <m/>
    <m/>
    <x v="0"/>
    <m/>
    <m/>
    <m/>
    <m/>
    <m/>
    <m/>
    <m/>
    <m/>
    <m/>
    <m/>
    <x v="0"/>
    <m/>
    <m/>
    <m/>
    <m/>
    <m/>
    <m/>
    <m/>
  </r>
  <r>
    <n v="1"/>
    <x v="2"/>
    <x v="2"/>
    <x v="3"/>
    <n v="127133"/>
    <x v="24"/>
    <s v="NETWORK INNOVATION FUTURE  SRL"/>
    <s v="Obiectivul principal al proiectului este &quot;Investitii in infrastructura broadband in judetul Bistrita Nasaud&quot;,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n v="85"/>
    <x v="4"/>
    <s v="Nord Vest"/>
    <m/>
    <m/>
    <s v="Silivasu de Campie; Viile Tecii; Ocnita;  Urmenis;  Bichigiu;  Dipsa; Pinticu;  Tagu; Galatii Bistritei; Archiud; Herina; Orosfaia; Blajenii de Sus; Sopteriu; Blajenii de Jos; Budestifana; Te, Tagsoru; Caila; Tonciu; Delureni; Albestii Bistritei; Comlod; Ghemes;"/>
    <s v="Privat"/>
    <s v="046"/>
    <n v="7482298.9500000002"/>
    <n v="1320405.69"/>
    <n v="1692948.93"/>
    <n v="3416754.01"/>
    <x v="28"/>
    <s v="In implementare"/>
    <m/>
    <n v="3467873.4099999997"/>
    <n v="611977.66999999993"/>
    <s v="POC/366/2/1"/>
    <n v="1"/>
    <s v="Axa 2"/>
  </r>
  <r>
    <s v="TOTAL BISTRITA NASAUD"/>
    <x v="0"/>
    <x v="0"/>
    <x v="0"/>
    <m/>
    <x v="0"/>
    <m/>
    <m/>
    <m/>
    <m/>
    <x v="0"/>
    <m/>
    <m/>
    <m/>
    <m/>
    <x v="0"/>
    <m/>
    <m/>
    <m/>
    <m/>
    <m/>
    <m/>
    <n v="7482298.9500000002"/>
    <n v="1320405.69"/>
    <n v="1692948.93"/>
    <n v="3416754.01"/>
    <x v="28"/>
    <m/>
    <m/>
    <n v="3467873.4099999997"/>
    <n v="611977.66999999993"/>
    <m/>
    <m/>
    <m/>
  </r>
  <r>
    <s v="JUDEŢUL BOTOSANI"/>
    <x v="0"/>
    <x v="0"/>
    <x v="0"/>
    <m/>
    <x v="0"/>
    <m/>
    <m/>
    <m/>
    <m/>
    <x v="0"/>
    <m/>
    <m/>
    <m/>
    <m/>
    <x v="0"/>
    <m/>
    <m/>
    <m/>
    <m/>
    <m/>
    <m/>
    <m/>
    <m/>
    <m/>
    <m/>
    <x v="0"/>
    <m/>
    <m/>
    <m/>
    <m/>
    <m/>
    <m/>
    <m/>
  </r>
  <r>
    <n v="1"/>
    <x v="2"/>
    <x v="2"/>
    <x v="3"/>
    <n v="127283"/>
    <x v="25"/>
    <s v="TELEKOM GROUP TECHNOLOGY SRL"/>
    <s v="Obiectivul general al proiectului este reprezentat de atingerea unui nivelului tehnic de dotare al firmei prin achiziþionarea de active corporale si necorporale, destinate sa dezvolte si sa diversifice activitatea curenta a societaþii, prin dotarea astfel a companiei cu tehnologie avansata si eficienta în scopul dezvoltarii de reþele avansate de comunicaþii electronice în judetul Botosani."/>
    <s v="6"/>
    <n v="12"/>
    <x v="3"/>
    <s v="3"/>
    <n v="12"/>
    <n v="2022"/>
    <n v="85"/>
    <x v="5"/>
    <s v="Nord Est"/>
    <m/>
    <m/>
    <s v="Adaseni; Zoitani; Avrameni; Ichimeni; Aurel Vlaicu; Dimitrie Cantemir; Panaitoaia; Timus; Blandesti; Soldanesti; Cotusca; Cotu Miculiniti; Ghireni; Avram Iancu; Crasnaleuca; Gorbanesti; Batranesti; George Cosbuc; Siliscani; Socrujeni; Vanatori; Hanesti; Borolea; Moara Jorii; Slobozia Hanesti; Manoleasa; Flondora; Iorga ; Manoleasa Prut; Sadoveni; Zahoreni; Liveni; Loturi; Mihalaseni; Caraiman; Nastase; Negresti; Paun; Sarata; Slobozia Siliscani; Mileanca; Codreni; Mitoc; Horia; Ripiceni; Radauti Prut; Miorcani; Unteni; Burla; Burlesti; Soroceni; Viisoara; Cuza Voda Viisoara Mica:"/>
    <s v="Privat"/>
    <s v="046"/>
    <n v="11455733.609999999"/>
    <n v="2021600.05"/>
    <n v="1497481.53"/>
    <n v="2831727.87"/>
    <x v="29"/>
    <s v="In implementare"/>
    <m/>
    <n v="5584138.3499999996"/>
    <n v="985436.17"/>
    <s v="POC/366/2/1"/>
    <n v="1"/>
    <s v="Axa 2"/>
  </r>
  <r>
    <s v="TOTAL BOTOSANI"/>
    <x v="0"/>
    <x v="0"/>
    <x v="0"/>
    <m/>
    <x v="0"/>
    <m/>
    <m/>
    <m/>
    <m/>
    <x v="0"/>
    <m/>
    <m/>
    <m/>
    <m/>
    <x v="0"/>
    <m/>
    <m/>
    <m/>
    <m/>
    <m/>
    <m/>
    <n v="11455733.609999999"/>
    <n v="2021600.05"/>
    <n v="1497481.53"/>
    <n v="2831727.87"/>
    <x v="29"/>
    <m/>
    <m/>
    <n v="5584138.3499999996"/>
    <n v="985436.17"/>
    <m/>
    <m/>
    <m/>
  </r>
  <r>
    <s v="JUDEŢUL BRAILA"/>
    <x v="0"/>
    <x v="0"/>
    <x v="0"/>
    <m/>
    <x v="0"/>
    <m/>
    <m/>
    <m/>
    <m/>
    <x v="0"/>
    <m/>
    <m/>
    <m/>
    <m/>
    <x v="0"/>
    <m/>
    <m/>
    <m/>
    <m/>
    <m/>
    <m/>
    <m/>
    <m/>
    <m/>
    <m/>
    <x v="0"/>
    <m/>
    <m/>
    <m/>
    <m/>
    <m/>
    <m/>
    <m/>
  </r>
  <r>
    <n v="1"/>
    <x v="2"/>
    <x v="2"/>
    <x v="2"/>
    <n v="116116"/>
    <x v="26"/>
    <s v="YUPP MEDIA SRL"/>
    <s v="YUPP MEDIA – PLATFORMA ELASTICA E-COMMERCE DE PERSONALIZARE PUBLICITARA"/>
    <s v="8"/>
    <n v="4"/>
    <x v="2"/>
    <s v="8"/>
    <n v="4"/>
    <n v="2020"/>
    <n v="85"/>
    <x v="6"/>
    <s v="Sud Est"/>
    <m/>
    <m/>
    <s v="Braila"/>
    <s v="Privat"/>
    <s v="066"/>
    <n v="1210606.54"/>
    <n v="231636.45"/>
    <n v="315216"/>
    <n v="130677.01000000001"/>
    <x v="30"/>
    <s v="Reziliat"/>
    <m/>
    <n v="0"/>
    <n v="0"/>
    <s v="POC/46/2/2"/>
    <n v="1"/>
    <s v="Axa 2"/>
  </r>
  <r>
    <n v="2"/>
    <x v="2"/>
    <x v="2"/>
    <x v="2"/>
    <n v="119055"/>
    <x v="27"/>
    <s v="LOGIC ECOMSOL SRL"/>
    <s v="Cresterea competitivitatii IMM-urilor prin implementarea unei solutii digitale inovative pentru un management performant al proiectelor cu finantare nerambursabila"/>
    <s v="10"/>
    <n v="16"/>
    <x v="2"/>
    <s v="10"/>
    <n v="16"/>
    <n v="2020"/>
    <n v="85"/>
    <x v="6"/>
    <s v="Sud Est"/>
    <m/>
    <m/>
    <s v="Braila"/>
    <s v="Privat"/>
    <s v="066"/>
    <n v="2434958.08"/>
    <n v="429698.49"/>
    <n v="1655239.7900000005"/>
    <n v="240334.66999999993"/>
    <x v="31"/>
    <s v="Finalizat"/>
    <m/>
    <n v="1666271.68"/>
    <n v="294047.92999999993"/>
    <s v="POC/46/2/2"/>
    <n v="1"/>
    <s v="Axa 2"/>
  </r>
  <r>
    <n v="3"/>
    <x v="2"/>
    <x v="2"/>
    <x v="9"/>
    <n v="128967"/>
    <x v="28"/>
    <s v="HUNDRED PERCENT SRL"/>
    <s v="Obiectivul general al proiectului consta in contributia la cresterea gradului de utilizare, a calitatii si a nivelului de acces ale intreprinderilor mici si mijlocii la tehnologia informatiei si comunicatiilor, prin realizarea, in decurs de 36 de luni, in parteneriat cu SC ALTFACTOR SRL, a unei solutii digitale inovative LUNA care sa asigure un management performant si eficient al magazinelor online, dar si un grad ridicat de interactivitate si comunicare a magazinelor online cu utilizatorii lor."/>
    <s v="3"/>
    <n v="31"/>
    <x v="4"/>
    <s v="3"/>
    <n v="31"/>
    <n v="2023"/>
    <n v="85"/>
    <x v="6"/>
    <s v="Sud Est"/>
    <m/>
    <m/>
    <s v="Braila; Galati"/>
    <s v="Privat"/>
    <s v="066"/>
    <n v="8107400.4900000002"/>
    <n v="1430717.73"/>
    <n v="2549886.44"/>
    <n v="1103964.45"/>
    <x v="32"/>
    <s v="In implementare"/>
    <m/>
    <n v="2825318.33"/>
    <n v="371703.23"/>
    <s v="POC/524/2/2"/>
    <n v="1"/>
    <s v="Axa 2"/>
  </r>
  <r>
    <s v="TOTAL BRAILA"/>
    <x v="0"/>
    <x v="0"/>
    <x v="0"/>
    <m/>
    <x v="0"/>
    <m/>
    <m/>
    <m/>
    <m/>
    <x v="0"/>
    <m/>
    <m/>
    <m/>
    <m/>
    <x v="0"/>
    <m/>
    <m/>
    <m/>
    <m/>
    <m/>
    <m/>
    <n v="11752965.109999999"/>
    <n v="2092052.67"/>
    <n v="4520342.2300000004"/>
    <n v="1474976.13"/>
    <x v="33"/>
    <m/>
    <m/>
    <n v="4491590.01"/>
    <n v="665751.15999999992"/>
    <m/>
    <m/>
    <m/>
  </r>
  <r>
    <s v="JUDEŢUL BRASOV"/>
    <x v="0"/>
    <x v="0"/>
    <x v="0"/>
    <m/>
    <x v="0"/>
    <m/>
    <m/>
    <m/>
    <m/>
    <x v="0"/>
    <m/>
    <m/>
    <m/>
    <m/>
    <x v="0"/>
    <m/>
    <m/>
    <m/>
    <m/>
    <m/>
    <m/>
    <m/>
    <m/>
    <m/>
    <m/>
    <x v="0"/>
    <m/>
    <m/>
    <m/>
    <m/>
    <m/>
    <m/>
    <m/>
  </r>
  <r>
    <n v="1"/>
    <x v="1"/>
    <x v="3"/>
    <x v="10"/>
    <n v="104954"/>
    <x v="29"/>
    <s v="POLIMED DACIA SRL"/>
    <s v="Obiectivul general al proiectului propus de către Polimed Dacia S.R.L. constă în elaborarea unei metode inovatoare în domeniul sănătății, reprezentată de o metodă de diagnostic si recuperare prin combinarea unui tratament PRP (plasmă bogată în trombocite) cu aerocrioterapie în vederea tratării afecțiunilor aparatului locomotor. "/>
    <s v="9"/>
    <n v="16"/>
    <x v="1"/>
    <s v="9"/>
    <n v="16"/>
    <n v="2018"/>
    <n v="85"/>
    <x v="1"/>
    <s v="Centru"/>
    <m/>
    <m/>
    <s v="Brasov"/>
    <s v="Privat"/>
    <s v="061"/>
    <n v="1482931.25"/>
    <n v="261693.75"/>
    <n v="0"/>
    <n v="936491"/>
    <x v="34"/>
    <s v="Finalizat"/>
    <s v="AA3"/>
    <n v="1366418.3199999998"/>
    <n v="241132.64"/>
    <s v="POC/66/1/3"/>
    <n v="1"/>
    <s v="Axa 1"/>
  </r>
  <r>
    <n v="2"/>
    <x v="2"/>
    <x v="2"/>
    <x v="2"/>
    <n v="119052"/>
    <x v="30"/>
    <s v="FLASHNET SRL"/>
    <s v="LoRaNET – platforma Internet of Things (IoT)"/>
    <s v="6"/>
    <n v="16"/>
    <x v="2"/>
    <s v="9"/>
    <n v="16"/>
    <n v="2019"/>
    <n v="85"/>
    <x v="1"/>
    <s v="Centru"/>
    <m/>
    <m/>
    <s v="Brasov"/>
    <s v="Privat"/>
    <s v="066"/>
    <n v="3384337.55"/>
    <n v="597236.04"/>
    <n v="2098058.8900000006"/>
    <n v="157703.79999999981"/>
    <x v="35"/>
    <s v="Finalizat"/>
    <m/>
    <n v="1936765.19"/>
    <n v="341782.09"/>
    <s v="POC/46/2/2"/>
    <n v="1"/>
    <s v="Axa 2"/>
  </r>
  <r>
    <n v="3"/>
    <x v="2"/>
    <x v="2"/>
    <x v="2"/>
    <n v="115883"/>
    <x v="31"/>
    <s v="RAP SYSTEMS SRL"/>
    <s v="Dezvoltarea de catre RAP SYSTEMS a unor programe (functii) pentru PLC-uri cat si pentru HMI-uri, care sa gestioneze controlul motoarelor, cat si a unui program (functie) care sa gestioneze controlul valvelor, programe informatice necesare pentru dezvoltarea unei game de softuri aplicate inovative cu aplicabilitate in intreprinderile de productie din Romania si strainatate si cu impact asupra dezvoltarii firmei la nivel national si international."/>
    <s v="5"/>
    <n v="25"/>
    <x v="2"/>
    <s v="9"/>
    <n v="25"/>
    <n v="2018"/>
    <n v="85"/>
    <x v="1"/>
    <s v="Centru"/>
    <m/>
    <m/>
    <s v="Brasov"/>
    <s v="Privat"/>
    <s v="066"/>
    <n v="192884.77"/>
    <n v="34038.49"/>
    <n v="86360.69"/>
    <n v="64224.450000000012"/>
    <x v="36"/>
    <s v="Finalizat"/>
    <s v="AA2"/>
    <n v="188268.64"/>
    <n v="33223.880000000005"/>
    <s v="POC/46/2/2"/>
    <n v="1"/>
    <s v="Axa 2"/>
  </r>
  <r>
    <n v="4"/>
    <x v="2"/>
    <x v="2"/>
    <x v="2"/>
    <n v="115631"/>
    <x v="32"/>
    <s v="3D GEO LASER SRL"/>
    <s v="PORTAL GIS 3D"/>
    <s v="6"/>
    <n v="29"/>
    <x v="2"/>
    <s v="7"/>
    <n v="29"/>
    <n v="2020"/>
    <n v="85"/>
    <x v="1"/>
    <s v="Centru"/>
    <m/>
    <m/>
    <s v="Brasov"/>
    <s v="Privat"/>
    <s v="066"/>
    <n v="2469250"/>
    <n v="435750"/>
    <n v="639000"/>
    <n v="502360"/>
    <x v="37"/>
    <s v="Finalizat"/>
    <s v="AA3+suspendare"/>
    <n v="524091.95"/>
    <n v="92486.82"/>
    <s v="POC/46/2/2"/>
    <n v="1"/>
    <s v="Axa 2"/>
  </r>
  <r>
    <n v="5"/>
    <x v="2"/>
    <x v="2"/>
    <x v="2"/>
    <n v="115791"/>
    <x v="33"/>
    <s v="SPECTRUM SRL"/>
    <s v="DEZVOLTAREA UNEI PLATFORME SOFTWARE DE MANAGEMENT SI CONTROL AL PRODUCTIEI (POST-CALCUL) IN DOMENIUL ALIMENTAR"/>
    <s v="9"/>
    <n v="15"/>
    <x v="2"/>
    <s v="11"/>
    <n v="15"/>
    <n v="2018"/>
    <n v="85"/>
    <x v="1"/>
    <s v="Centru"/>
    <m/>
    <m/>
    <s v="Brasov"/>
    <s v="Privat"/>
    <s v="066"/>
    <n v="1317259.1299999999"/>
    <n v="232457.49"/>
    <n v="574044"/>
    <n v="320497.33000000007"/>
    <x v="38"/>
    <s v="Finalizat"/>
    <m/>
    <n v="1178007.8700000001"/>
    <n v="207883.73"/>
    <s v="POC/46/2/2"/>
    <n v="1"/>
    <s v="Axa 2"/>
  </r>
  <r>
    <n v="6"/>
    <x v="2"/>
    <x v="2"/>
    <x v="2"/>
    <n v="115887"/>
    <x v="34"/>
    <s v="BIT SOFTWARE SRL"/>
    <s v="FILED BOOK AGRO APPLICATION-FBAA"/>
    <s v="8"/>
    <n v="9"/>
    <x v="2"/>
    <s v="8"/>
    <n v="9"/>
    <n v="2019"/>
    <n v="85"/>
    <x v="1"/>
    <s v="Centru"/>
    <m/>
    <m/>
    <s v="Brasov"/>
    <s v="Privat"/>
    <s v="066"/>
    <n v="1150622.04"/>
    <n v="203050.95"/>
    <n v="1100722.32"/>
    <n v="78284.810000000056"/>
    <x v="39"/>
    <s v="Finalizat"/>
    <s v="AA1"/>
    <n v="1017868.1"/>
    <n v="179623.77999999997"/>
    <s v="POC/46/2/2"/>
    <n v="1"/>
    <s v="Axa 2"/>
  </r>
  <r>
    <n v="7"/>
    <x v="2"/>
    <x v="2"/>
    <x v="2"/>
    <n v="116314"/>
    <x v="35"/>
    <s v="ICEBERG CONSULTING SRL"/>
    <s v="DEZVOLTAREA UNEI PLAFORME E-LEARNING CU SUPORT DE ANALIZA COMPORTAMENTALA A INTERACTIUNII UTILIZATOR-LMS"/>
    <s v="8"/>
    <n v="9"/>
    <x v="2"/>
    <s v="5"/>
    <n v="9"/>
    <n v="2019"/>
    <n v="85"/>
    <x v="1"/>
    <s v="Centru"/>
    <m/>
    <m/>
    <s v="Brasov"/>
    <s v="Privat"/>
    <s v="066"/>
    <n v="794751.5"/>
    <n v="140250.26999999999"/>
    <n v="276660.90999999992"/>
    <n v="159915.90000000014"/>
    <x v="40"/>
    <s v="Finalizat"/>
    <s v="AA1"/>
    <n v="631618.71"/>
    <n v="109128.19"/>
    <s v="POC/46/2/2"/>
    <n v="1"/>
    <s v="Axa 2"/>
  </r>
  <r>
    <n v="8"/>
    <x v="1"/>
    <x v="1"/>
    <x v="1"/>
    <n v="121374"/>
    <x v="36"/>
    <s v="POLIMED DACIA SRL"/>
    <s v="Obiectivul general al proiectului propus de catre Polimed Dacia S.R.L. consta în achizitia de echipamente de cercetare dezvoltare necesare investigarii metodei de diagnostic si recuperare prin combinarea unui tratament PRP (plasma bogata în trombocite) cu aerocrioterapie în vederea tratarii afecþiunilor aparatului locomotor."/>
    <s v="6"/>
    <n v="4"/>
    <x v="5"/>
    <s v="3"/>
    <n v="3"/>
    <n v="2020"/>
    <n v="85"/>
    <x v="1"/>
    <s v="Centru"/>
    <m/>
    <m/>
    <s v="Brasov"/>
    <s v="Privat"/>
    <s v="059"/>
    <n v="3898320.63"/>
    <n v="687938.93"/>
    <n v="1965539.82"/>
    <n v="162395.68"/>
    <x v="41"/>
    <s v="Finalizat"/>
    <s v="AA4"/>
    <n v="3895239.53"/>
    <n v="687395.21"/>
    <s v="POC/65/1/1"/>
    <n v="1"/>
    <s v="Axa 1"/>
  </r>
  <r>
    <n v="9"/>
    <x v="1"/>
    <x v="1"/>
    <x v="1"/>
    <n v="104792"/>
    <x v="37"/>
    <s v="3D GEO LASER SRL"/>
    <s v="Obiectivul general al proiectului consta în înfinþarea si exploatarea unui laborator de cercetare – dezvoltare în domeniul culegerii aerian si prelucrarii datelor topografice si de mediu."/>
    <s v="7"/>
    <n v="23"/>
    <x v="5"/>
    <s v="1"/>
    <n v="22"/>
    <n v="2021"/>
    <n v="85"/>
    <x v="1"/>
    <s v="Centru"/>
    <m/>
    <m/>
    <s v="Brasov"/>
    <s v="Privat"/>
    <s v="059"/>
    <n v="12696142.720000001"/>
    <n v="2240495.7799999998"/>
    <n v="6401416.5"/>
    <n v="10803085"/>
    <x v="42"/>
    <s v="in curs de reziliere"/>
    <s v="AA4"/>
    <n v="0"/>
    <n v="0"/>
    <s v="POC/65/1/1"/>
    <n v="1"/>
    <s v="Axa 1"/>
  </r>
  <r>
    <n v="10"/>
    <x v="2"/>
    <x v="2"/>
    <x v="9"/>
    <n v="129933"/>
    <x v="38"/>
    <s v="TEKFINITY  SRL"/>
    <s v="Obiectivul general al proiectului este reprezentat de creşterea competitivităţii TEKFINITY SRL pe piaţă si stimularea inovarii in intreprindere prin dezvoltarea unui produs nou, inovativ şi anume un echipament de criptare pentru protectia traficului in retele informatice bazat pe management on-line, in scopul comercializarii."/>
    <s v="4"/>
    <n v="6"/>
    <x v="4"/>
    <s v="4"/>
    <n v="6"/>
    <n v="2022"/>
    <n v="85"/>
    <x v="1"/>
    <s v="Centru"/>
    <m/>
    <m/>
    <s v="Rasnov"/>
    <s v="Privat"/>
    <s v="066"/>
    <n v="5419749.0899999999"/>
    <n v="956426.31"/>
    <n v="1946126.6"/>
    <n v="1131849.6000000001"/>
    <x v="43"/>
    <s v="In implementare"/>
    <m/>
    <n v="108800"/>
    <n v="19200"/>
    <s v="POC/524/2/2"/>
    <n v="1"/>
    <s v="Axa 2"/>
  </r>
  <r>
    <n v="11"/>
    <x v="2"/>
    <x v="2"/>
    <x v="9"/>
    <n v="130067"/>
    <x v="39"/>
    <s v="HEADLIGHT SOLUTIONS SRL"/>
    <s v="Obiectivul general al proiectul îl reprezintă susţinerea inovării şi creşterea productivităţii SC HeadLight Solutions SRL prin realizarea unui produs inovativ complex şi a unor servicii inovative, bazate pe acest produs. Se urmăreşte crearea unei platforme inovative hardware şi software de procesare şi difuzare a conţinutului multimedia şi de integrare a soluţiilor Internet of Things ce are ca scop creşterea competitivităţii economice a societăţii."/>
    <s v="6"/>
    <n v="5"/>
    <x v="4"/>
    <s v="6"/>
    <n v="5"/>
    <n v="2022"/>
    <n v="85"/>
    <x v="1"/>
    <s v="Centru"/>
    <m/>
    <m/>
    <s v="Brasov"/>
    <s v="Privat"/>
    <s v="066"/>
    <n v="11254722.289999999"/>
    <n v="1986127.47"/>
    <n v="4968961.4400000004"/>
    <n v="2999551.3"/>
    <x v="44"/>
    <s v="In implementare"/>
    <m/>
    <n v="108800"/>
    <n v="19200"/>
    <s v="POC/524/2/2"/>
    <n v="1"/>
    <s v="Axa 2"/>
  </r>
  <r>
    <n v="12"/>
    <x v="1"/>
    <x v="4"/>
    <x v="6"/>
    <n v="121228"/>
    <x v="40"/>
    <s v="ELECTROPRECIZIA ELECTRICAL MOTORS SRL"/>
    <s v="Obiectivul general al proiectului este cresterea competitivitatii la nivel european si mondial, pentru a deveni prima optiune ca furnizor de motoare electrice personalizate pentru integratori europeni, lideri de piata în segmentul lor. "/>
    <s v="6"/>
    <n v="25"/>
    <x v="4"/>
    <s v="6"/>
    <n v="25"/>
    <n v="2023"/>
    <n v="85"/>
    <x v="1"/>
    <s v="Centru"/>
    <m/>
    <m/>
    <s v="Sacele"/>
    <s v="Privat"/>
    <s v="064"/>
    <n v="19069128.579999998"/>
    <n v="3365140.33"/>
    <n v="21618951.5"/>
    <n v="8751703.2599999998"/>
    <x v="45"/>
    <s v="In implementare"/>
    <m/>
    <n v="50839.47"/>
    <n v="1580.53"/>
    <s v="POC/163/1/3/"/>
    <n v="1"/>
    <s v="Axa 1"/>
  </r>
  <r>
    <n v="13"/>
    <x v="1"/>
    <x v="3"/>
    <x v="5"/>
    <n v="119468"/>
    <x v="41"/>
    <s v="TEADE SRL"/>
    <s v="Obiectivul general al proiectului EnoTour consta in dezvoltarea, testarea si validarea unui instrument informatic inovativ sub forma unei platforme web si mobile pentru marketingul colaborativ al oenoturismului romanesc. Acest lucru va juca un rol important in cresterea competitivitatii economice si dezvoltarii companiilor din industria viti-vinicola."/>
    <s v="6"/>
    <n v="25"/>
    <x v="4"/>
    <s v="6"/>
    <n v="25"/>
    <n v="2022"/>
    <n v="85"/>
    <x v="1"/>
    <s v="Centru"/>
    <m/>
    <m/>
    <s v="Brasov"/>
    <s v="Privat"/>
    <s v="061"/>
    <n v="712224.6"/>
    <n v="125686.66"/>
    <n v="93101.25"/>
    <n v="88264.14"/>
    <x v="46"/>
    <s v="Reziliat"/>
    <m/>
    <n v="0"/>
    <n v="0"/>
    <s v="POC/62/1/3"/>
    <n v="1"/>
    <s v="Axa 1"/>
  </r>
  <r>
    <n v="14"/>
    <x v="2"/>
    <x v="2"/>
    <x v="9"/>
    <n v="130100"/>
    <x v="42"/>
    <s v="Extend Studio SRL"/>
    <s v="Obiectivul general al acestui proiect este cresterea competitivitatii EXTEND STUDIO SRL pe piata nationala si internationala de produse inovative pentru marketing destinate site-urilor eCommerce folosind tehnologii de inteligenta artificiala bazata pe experienta membrilor echipei de implementare."/>
    <s v="7"/>
    <n v="7"/>
    <x v="4"/>
    <s v="7"/>
    <n v="7"/>
    <n v="2023"/>
    <n v="85"/>
    <x v="1"/>
    <s v="Centru"/>
    <m/>
    <m/>
    <s v="Brasov"/>
    <s v="Privat"/>
    <s v="066"/>
    <n v="3916239.4"/>
    <n v="691101.07"/>
    <n v="1779885.08"/>
    <n v="1457859.25"/>
    <x v="47"/>
    <s v="In implementare"/>
    <m/>
    <n v="615618.99"/>
    <n v="84895.56"/>
    <s v="POC/524/2/2"/>
    <n v="1"/>
    <s v="Axa 2"/>
  </r>
  <r>
    <s v="TOTAL BRASOV"/>
    <x v="0"/>
    <x v="0"/>
    <x v="0"/>
    <m/>
    <x v="0"/>
    <m/>
    <m/>
    <m/>
    <m/>
    <x v="0"/>
    <m/>
    <m/>
    <m/>
    <m/>
    <x v="0"/>
    <m/>
    <m/>
    <m/>
    <m/>
    <m/>
    <m/>
    <n v="67758563.549999997"/>
    <n v="11957393.539999999"/>
    <n v="43548829"/>
    <n v="27614185.520000003"/>
    <x v="48"/>
    <m/>
    <m/>
    <n v="11622336.770000001"/>
    <n v="2017532.43"/>
    <m/>
    <m/>
    <m/>
  </r>
  <r>
    <s v="JUDEŢUL BUCURESTI"/>
    <x v="0"/>
    <x v="0"/>
    <x v="0"/>
    <m/>
    <x v="0"/>
    <m/>
    <m/>
    <m/>
    <m/>
    <x v="0"/>
    <m/>
    <m/>
    <m/>
    <m/>
    <x v="0"/>
    <m/>
    <m/>
    <m/>
    <m/>
    <m/>
    <m/>
    <m/>
    <m/>
    <m/>
    <m/>
    <x v="0"/>
    <m/>
    <m/>
    <m/>
    <m/>
    <m/>
    <m/>
    <m/>
  </r>
  <r>
    <n v="1"/>
    <x v="1"/>
    <x v="1"/>
    <x v="4"/>
    <n v="104294"/>
    <x v="43"/>
    <s v="INSTITUTULUI NAŢIONAL DE CERCETARE - DEZVOLTARE ÎN DOMENIUL PATOLOGIEI ŞI ŞTIINŢELOR BIOMEDICALE „VICTOR BABES&quot;"/>
    <s v="Obiectivul principal al proiectului este de a dezvolta și consolida competitivitatea C &amp; D a_x000a_Institutului National de Patologie &quot;Victor Babes&quot; (IVB) prin dobândireade noi competențe și_x000a_transfer de cunoștințe, în scopul de a crea o echipă ştiinţifică extrem de competitivă, capabilă să_x000a_efectueze cercetare de înaltă clasă în neuroştiinţe, abordând boli neurodegenerative și boli_x000a_neuroinflamatorii."/>
    <s v="9"/>
    <n v="1"/>
    <x v="1"/>
    <s v="9"/>
    <n v="1"/>
    <n v="2021"/>
    <n v="84.435339999999997"/>
    <x v="7"/>
    <s v="Bucuresti Ilfov"/>
    <m/>
    <m/>
    <s v="Bucuresti"/>
    <s v="Public"/>
    <s v="060"/>
    <n v="7276617"/>
    <n v="1340883"/>
    <n v="0"/>
    <n v="80945"/>
    <x v="49"/>
    <s v="In implementare"/>
    <s v="AA3"/>
    <n v="5211407.99"/>
    <n v="867567.17000000016"/>
    <s v="POC/61/1/1"/>
    <n v="1"/>
    <s v="Axa 1"/>
  </r>
  <r>
    <n v="2"/>
    <x v="1"/>
    <x v="1"/>
    <x v="4"/>
    <n v="103364"/>
    <x v="44"/>
    <s v="NanoPro Start MC SRL"/>
    <s v="Obiectivul acestui proiect este de a concepe o platformă ”high-tech” integrata inovativa pe baza de fibra optica, pentru detectarea temperaturii, a deformarilor si a agentilor chimici utilizand aceeasi fibra optica"/>
    <s v="9"/>
    <n v="1"/>
    <x v="1"/>
    <s v="2"/>
    <n v="1"/>
    <n v="2021"/>
    <n v="84.435339999999997"/>
    <x v="7"/>
    <s v="Bucuresti Ilfov"/>
    <m/>
    <m/>
    <s v="Bucuresti"/>
    <s v="Privat"/>
    <s v="061"/>
    <n v="7275911.0816000002"/>
    <n v="1340752.9183999998"/>
    <n v="0"/>
    <n v="237149"/>
    <x v="50"/>
    <s v="Finalizat _x000a_(ajuns la teremen; fara nota de finalizare)"/>
    <s v="AA4"/>
    <n v="6903498.1200000001"/>
    <n v="1272239.31"/>
    <s v="POC/61/1/1"/>
    <n v="1"/>
    <s v="Axa 1"/>
  </r>
  <r>
    <n v="3"/>
    <x v="1"/>
    <x v="1"/>
    <x v="4"/>
    <n v="103396"/>
    <x v="45"/>
    <s v="INOE 2000 - INSTITUTUL NATIONAL DE CERCETARE DEZVOLTARE PENTRU OPTOELECTRONICA"/>
    <s v="Proiectul are ca obiectiv general crearea unui nucleu de competentă ştiinţifică şi tehnologică, de înalt nivel, în domeniul creşterii performanţelor de conversie pentru tipurile de energie regenerabila care se găsesc in cantitati importante pe teritoriul României (solară, biomasă, eoliană, hidro). Nucleul astfel creat va avea ca obiectiv prioritar participarea la competiile nationale, dar mai ales internationale in domeniu. "/>
    <s v="9"/>
    <n v="2"/>
    <x v="1"/>
    <s v="9"/>
    <n v="2"/>
    <n v="2021"/>
    <n v="84.435339999999997"/>
    <x v="7"/>
    <s v="Bucuresti Ilfov"/>
    <m/>
    <m/>
    <s v="Bucuresti"/>
    <s v="Public"/>
    <s v="060"/>
    <n v="4813318.2981240004"/>
    <n v="886963.91187599953"/>
    <n v="0"/>
    <n v="35000"/>
    <x v="51"/>
    <s v="In implementare"/>
    <s v="AA5"/>
    <n v="2961913.6300000004"/>
    <n v="527697.09999999986"/>
    <s v="POC/61/1/1"/>
    <n v="1"/>
    <s v="Axa 1"/>
  </r>
  <r>
    <n v="4"/>
    <x v="1"/>
    <x v="1"/>
    <x v="4"/>
    <n v="103651"/>
    <x v="46"/>
    <s v="Universitatea POLITEHNICA din Bucuresti"/>
    <s v="Principalul obiectiv al proiectului constă în crearea unui nucleu de cercetare competitiv internațional în cadrul Universitatii POLITEHNICA din București (UPB) în domeniul producerii de biocombustibili și energie verde pe baza expertizei de cercetare dezvoltate în SUA, cu acces direct la instalații și tehnologii de ultimă generație care va constitui baza viitoarelor cariere ale tinerilor cercetători."/>
    <s v="9"/>
    <n v="2"/>
    <x v="1"/>
    <s v="6"/>
    <n v="1"/>
    <n v="2021"/>
    <n v="84.435339999999997"/>
    <x v="7"/>
    <s v="Bucuresti Ilfov"/>
    <m/>
    <m/>
    <s v="Bucuresti"/>
    <s v="Public"/>
    <s v="060"/>
    <n v="7271436.0486960001"/>
    <n v="1339928.2913039997"/>
    <n v="0"/>
    <n v="363485.84"/>
    <x v="52"/>
    <s v="In implementare"/>
    <s v="AA3"/>
    <n v="6012253.2699999996"/>
    <n v="1108052.8799999999"/>
    <s v="POC/61/1/1"/>
    <n v="1"/>
    <s v="Axa 1"/>
  </r>
  <r>
    <n v="5"/>
    <x v="1"/>
    <x v="1"/>
    <x v="4"/>
    <n v="103565"/>
    <x v="47"/>
    <s v="Institutul de Biochimie"/>
    <s v="Proiectul va combina analize de biologie sistemica a datelor de genomica, transcriptomica, epigenetica si studii GWAS de la om si organisme model pentru a perfectiona intelegerea noastra despre biologia imbatranirii, si pentru a crea o platforma integrativa de predictie multi-omica pentru prioritizarea interventiilor experimentale in gerontologie. "/>
    <s v="9"/>
    <n v="2"/>
    <x v="1"/>
    <s v="9"/>
    <n v="1"/>
    <n v="2021"/>
    <n v="84.435339999999997"/>
    <x v="7"/>
    <s v="Bucuresti Ilfov"/>
    <m/>
    <m/>
    <s v="Bucuresti"/>
    <s v="Public"/>
    <s v="060"/>
    <n v="7179559.5530000003"/>
    <n v="1322997.9469999997"/>
    <n v="0"/>
    <n v="22200"/>
    <x v="53"/>
    <s v="In implementare"/>
    <s v="AA3"/>
    <n v="6750917.0300000003"/>
    <n v="0"/>
    <s v="POC/61/1/1"/>
    <n v="1"/>
    <s v="Axa 1"/>
  </r>
  <r>
    <n v="6"/>
    <x v="1"/>
    <x v="1"/>
    <x v="4"/>
    <n v="105145"/>
    <x v="48"/>
    <s v="Universitatea POLITEHNICA Bucuresti"/>
    <s v="Proiectul are ca obiectiv crearea unui nucleu de competenţă ştiinţifică şi tehnologică de înalt nivel. Acesta va permite studierea efectului ultrasunetelor şi/sau microundelor asupra unor procese nonchimice, chimice sau biologice"/>
    <s v="9"/>
    <n v="5"/>
    <x v="1"/>
    <s v="5"/>
    <n v="1"/>
    <n v="2021"/>
    <n v="84.435339999999997"/>
    <x v="7"/>
    <s v="Bucuresti Ilfov"/>
    <m/>
    <m/>
    <s v="Bucuresti"/>
    <s v="Public"/>
    <s v="060"/>
    <n v="6464942.7015040005"/>
    <n v="1191313.4584959997"/>
    <n v="0"/>
    <n v="509565.25"/>
    <x v="54"/>
    <s v="In implementare"/>
    <s v="AA3"/>
    <n v="6203622.1700000018"/>
    <n v="1143279.99"/>
    <s v="POC/61/1/1"/>
    <n v="1"/>
    <s v="Axa 1"/>
  </r>
  <r>
    <n v="7"/>
    <x v="1"/>
    <x v="1"/>
    <x v="4"/>
    <n v="104141"/>
    <x v="49"/>
    <s v="Universitatea POLITEHNICA Bucuresti"/>
    <s v="Proiectul se derulează în România și are ca obiectiv principal crearea unui nucleu de competență în cadrul Centrului de Cercetări și Expertizări Eco-Metalurgice din Universitatea Politehnica din București (UPB-CCEEM) pentru dezvoltarea de materiale nanostructurate cu arhitectură 3D și integrarea acestora în platforme funcționale cu aplicabilitate în domeniul protecției mediului și energiei"/>
    <s v="9"/>
    <n v="5"/>
    <x v="1"/>
    <s v="9"/>
    <n v="5"/>
    <n v="2020"/>
    <n v="84.435339999999997"/>
    <x v="7"/>
    <s v="Bucuresti Ilfov"/>
    <m/>
    <m/>
    <s v="Bucuresti"/>
    <s v="Public"/>
    <s v="060"/>
    <n v="3916031.66"/>
    <n v="721618.33999999985"/>
    <n v="0"/>
    <n v="30000"/>
    <x v="55"/>
    <s v="Finalizat"/>
    <s v="AA3"/>
    <n v="3913733.8800000004"/>
    <n v="721312.42"/>
    <s v="POC/61/1/1"/>
    <n v="1"/>
    <s v="Axa 1"/>
  </r>
  <r>
    <n v="8"/>
    <x v="1"/>
    <x v="1"/>
    <x v="4"/>
    <n v="104836"/>
    <x v="50"/>
    <s v="Academia de Studii Economice din Bucuresti"/>
    <s v="Prin acest proiect ne propunem proiectarea şi dezvoltarea unui prototip de sistem informatic pentru prognoză, analiză și modele de decizie destinat participanților la piața de energie electrică (furnizori/producători) constituiți ca părți responsabile cu echilibrarea (PRE), în scopul de a estima consumul și producția într-un mod adecvat în vederea realizării unor tranzacții eficiente pe piața angro de energie electrică. Prototipul va fi dezvoltat pe o arhitectură privată de tip cloud computing și se va adresa furnizorilor de energie electrică și operatorilor de rețea, în special Operatorului de Transport și de Sistem (OTS), operatorilor de distribuție (ODs) și Autorității Naționale de Reglementare în domeniul Energiei (ANRE), în vederea estimării consumului şi producţiei de energie electrică la nivel național/regional."/>
    <s v="9"/>
    <n v="5"/>
    <x v="1"/>
    <s v="11"/>
    <n v="5"/>
    <n v="2020"/>
    <n v="84.435339999999997"/>
    <x v="7"/>
    <s v="Bucuresti Ilfov"/>
    <m/>
    <m/>
    <s v="Bucuresti"/>
    <s v="Public"/>
    <s v="060"/>
    <n v="4361927.6349999998"/>
    <n v="803784.86500000022"/>
    <n v="0"/>
    <n v="5000"/>
    <x v="56"/>
    <s v="Finalizat _x000a_(ajuns la teremen; fara nota de finalizare)"/>
    <s v="AA4"/>
    <n v="4019543.49"/>
    <n v="740828.40999999992"/>
    <s v="POC/61/1/1"/>
    <n v="1"/>
    <s v="Axa 1"/>
  </r>
  <r>
    <n v="9"/>
    <x v="1"/>
    <x v="1"/>
    <x v="4"/>
    <n v="104323"/>
    <x v="51"/>
    <s v="UNIVERSITATEA DE STIINTE AGRONOMICE SI MEDICINA VETERINARA BUCURESTI"/>
    <s v="Obiectivul principal al proiectului este dezvoltarea unei tehnologii absolut inovatoare pentru_x000a_valorificarea sustenabilă a deșeurilor din industria plantelor medicinale, aromatice și_x000a_oleaginoase, cu aplicații viitoare de piață în obținerea produselor cu valoare adăugată."/>
    <s v="9"/>
    <n v="9"/>
    <x v="1"/>
    <s v="2"/>
    <n v="9"/>
    <n v="2021"/>
    <n v="84.435339999999997"/>
    <x v="7"/>
    <s v="Bucuresti Ilfov"/>
    <m/>
    <m/>
    <s v="Bucuresti"/>
    <s v="Public"/>
    <s v="060"/>
    <n v="7275344.4005380003"/>
    <n v="1340648.4944619993"/>
    <n v="0"/>
    <n v="634433.1"/>
    <x v="57"/>
    <s v="Finalizat _x000a_(ajuns la teremen; fara nota de finalizare)"/>
    <s v="AA4"/>
    <n v="7159539.5800000001"/>
    <n v="1245677.18"/>
    <s v="POC/61/1/1"/>
    <n v="1"/>
    <s v="Axa 1"/>
  </r>
  <r>
    <n v="10"/>
    <x v="1"/>
    <x v="1"/>
    <x v="4"/>
    <n v="105986"/>
    <x v="52"/>
    <s v="Agentia Spatiala Romana"/>
    <s v="Dezvoltarea excelenței în CD &amp; I în domeniul protecției infrastructurilor critice spațiale în cadrul Agenției Spațiale Române, prin implicarea competențelor profesionale ale profesorului Adrian Gheorghe (Universitatea Old Dominion, Statele Unite ale Americii), în scopul de a:_x000a__x000a_(1) consolida capacitățile interne ale Agenției Spațiale Române prin îmbunătăți capabilităților generale de cercetare și inovare în infrastructurilor critice spațiale, bazate pe transferul de cunoștințe cu profesorul Adrian Gheorghe. Profesorul Adrian Gheorghe deține cea mai înaltă calificare în domeniul guvernării sistemelor complexe și protecția infrastructurilor critice, cu o vasta experiență pe plan intern și internațional. _x000a__x000a_(2) institui un centru de competențe in cadrul Agenției Spațiale Române pentru monitorizarea evenimentelor tip HILF (impact ridicat, frecvență scăzută), precum și impactul acestora asupra infrastructurilor critice spațiale, cu scopul de a determina efectul de domino asupra altor infrastructuri și servicii la sol. Centrul va învăța mult din experiența profesorului Adrian Gheorghe în funcția de director al Centre of Excellence on Risk and Safety Sciences, Swiss Federal Institute of Technology, precum și în alte poziții relevante, conform CV-ului atașat. _x000a__x000a_(3) oferi produse de analiză în sprijinul protecției infrastructurilor critice spațiale, inclusiv o strategie națională privind protecția infrastructurilor critice spațiale, în plus față de furnizarea de sprijin legislativ și instituțional pentru actori relevanți pe plan domestic şi internațional. _x000a__x000a_"/>
    <s v="9"/>
    <n v="9"/>
    <x v="1"/>
    <s v="3"/>
    <n v="9"/>
    <n v="2021"/>
    <n v="84.435339999999997"/>
    <x v="7"/>
    <s v="Bucuresti Ilfov"/>
    <m/>
    <m/>
    <s v="Bucuresti"/>
    <s v="Public"/>
    <s v="060"/>
    <n v="7276617"/>
    <n v="1340883"/>
    <n v="0"/>
    <n v="18000"/>
    <x v="58"/>
    <s v="In implementare"/>
    <s v="AA4"/>
    <n v="4679164.4399999995"/>
    <n v="834481.17"/>
    <s v="POC/61/1/1"/>
    <n v="1"/>
    <s v="Axa 1"/>
  </r>
  <r>
    <n v="11"/>
    <x v="1"/>
    <x v="1"/>
    <x v="4"/>
    <n v="104362"/>
    <x v="53"/>
    <s v="Institutul de Biologie si Patologie Celulara &quot;Nicolae Simionescu&quot;"/>
    <s v="Obiectivul general al proiectului THERAVALDIS il reprezinta cresterea participarii romanesti in cercetarea la nivelul UE in domeniul biotehnologiei medicale si farmaceutice prin crearea unui nucleu de cercetare in nanotehnologii in cadrul IBPC „N Simionescu”. "/>
    <s v="9"/>
    <n v="13"/>
    <x v="1"/>
    <s v="12"/>
    <n v="31"/>
    <n v="2020"/>
    <n v="84.435339999999997"/>
    <x v="7"/>
    <s v="Bucuresti Ilfov"/>
    <m/>
    <m/>
    <s v="Bucuresti"/>
    <s v="Public"/>
    <s v="060"/>
    <n v="7276617"/>
    <n v="1340883"/>
    <n v="0"/>
    <n v="40000"/>
    <x v="59"/>
    <s v="Finalizat _x000a_(ajuns la teremen; fara nota de finalizare)"/>
    <s v="AA5"/>
    <n v="7093859.6600000001"/>
    <n v="0"/>
    <s v="POC/61/1/1"/>
    <n v="1"/>
    <s v="Axa 1"/>
  </r>
  <r>
    <n v="12"/>
    <x v="1"/>
    <x v="1"/>
    <x v="4"/>
    <n v="104969"/>
    <x v="54"/>
    <s v="Institutul de Biologie si Patologie Celulara &quot;Nicolae Simionescu&quot;"/>
    <s v="Diabetul de tip 1 (T1D) reprezinta o reactie inflamatorie a insulelor pancreatice, declansata de factori extrinseci precipitanti, in subiecti cu o configuratie genetica favorabila dezvoltarii autoimunitatii. In pofida  interesului intens pentru etiologia, patogeneza si mecanismele ce stau in spatele acestei reactii inflamatorii, exista inca nevoia dezvoltarii unor terapii curative fiabile. Prin urmare, obiectivul stiintific al proiectului DIABETER este de a proiecta, rafina si consolida o abordare de terapie celulara relevanta clinic pentru a vindeca autoimunitatea diabetica, prin livrarea tintita a semnalelor apoptotice folosind ca vehicule celulele mezenchimale stromale (MSC). "/>
    <s v="9"/>
    <n v="16"/>
    <x v="1"/>
    <s v="12"/>
    <n v="15"/>
    <n v="2020"/>
    <n v="84.435339999999997"/>
    <x v="7"/>
    <s v="Bucuresti Ilfov"/>
    <m/>
    <m/>
    <s v="Bucuresti"/>
    <s v="Public"/>
    <s v="060"/>
    <n v="7254108"/>
    <n v="1336735.2"/>
    <n v="0"/>
    <n v="40000"/>
    <x v="60"/>
    <s v="Finalizat _x000a_(ajuns la teremen; fara nota de finalizare)"/>
    <s v="AA7"/>
    <n v="7089287.1600000011"/>
    <n v="0"/>
    <s v="POC/61/1/1"/>
    <n v="1"/>
    <s v="Axa 1"/>
  </r>
  <r>
    <n v="13"/>
    <x v="1"/>
    <x v="1"/>
    <x v="4"/>
    <n v="106926"/>
    <x v="55"/>
    <s v="Universitatea din Bucuresti"/>
    <s v="Proiectul nostru îşi propune surmontarea tuturor acestor dificultăţi experimentale şi are ca obiectiv general transformarea paradigmei CiPA într-un standard industrial acurat, eficient, robust şi înalt reproductibil în vederea comercializării şi implementării pe scală largă."/>
    <s v="10"/>
    <n v="26"/>
    <x v="1"/>
    <s v="7"/>
    <n v="26"/>
    <n v="2021"/>
    <n v="84.435339999999997"/>
    <x v="7"/>
    <s v="Bucuresti Ilfov"/>
    <m/>
    <m/>
    <s v="Bucuresti"/>
    <s v="Public"/>
    <s v="060"/>
    <n v="4123419.67"/>
    <n v="759834.33"/>
    <n v="0"/>
    <n v="4650"/>
    <x v="61"/>
    <s v="In implementare"/>
    <s v="AA6"/>
    <n v="3746656.2299999995"/>
    <n v="682326.59999999986"/>
    <s v="POC/61/1/1"/>
    <n v="1"/>
    <s v="Axa 1"/>
  </r>
  <r>
    <n v="14"/>
    <x v="1"/>
    <x v="1"/>
    <x v="4"/>
    <n v="106688"/>
    <x v="56"/>
    <s v="Universitatea de Artă Teatrală și Cinematografică IL CARAGIALE București"/>
    <s v="Obiectivul general al proiectului “Dezvoltare unei metodolologii de terapie prin teatru cu efect la nivel neruochimic și neurocognitiv-MET” este de a cerceta si dezvolta o metodologie de intervenție preventivă, terapeutică, neinvazivă, de consolidare a comportamentelor pro-sociale și de management al stresului.. Efectele stresului asupra organismului uman au un spectru extreme de larg: tulburări psihice, boli cario-vasculare, cancere, etc. Metodlogia de intervenție MET urmărește diminuarea efectelor psiho-somatice ale stresului asupra organismului uman prin combaterea si preventia efectiva si cuantificabila la nivel neruohormonal generând cresterea calitătii vieții si a eficientei profesionale a individului"/>
    <s v="10"/>
    <n v="26"/>
    <x v="1"/>
    <s v="6"/>
    <n v="26"/>
    <n v="2021"/>
    <n v="84.435339999999997"/>
    <x v="7"/>
    <s v="Bucuresti Ilfov"/>
    <m/>
    <m/>
    <s v="Bucuresti"/>
    <s v="Public"/>
    <s v="060"/>
    <n v="7267690.2079670001"/>
    <n v="1339238.0345329996"/>
    <n v="0"/>
    <n v="30000"/>
    <x v="62"/>
    <s v="In implementare"/>
    <s v="AA4"/>
    <n v="6683111.5100000007"/>
    <n v="1073081.1800000002"/>
    <s v="POC/61/1/1"/>
    <n v="1"/>
    <s v="Axa 1"/>
  </r>
  <r>
    <n v="15"/>
    <x v="1"/>
    <x v="1"/>
    <x v="4"/>
    <n v="106897"/>
    <x v="57"/>
    <s v=" Universitatea Titu MAiorescu"/>
    <s v="Principalul obiectiv al proiectului este sa depaseasca limitarile actuale in terapia de transplant celular pentru pacienti diabetici printr-o abordare inovativa de transdiferentiere /reprogramare menita sa converteasca celulele hepatice in celule β-like, producatoare de insulina"/>
    <s v="10"/>
    <n v="26"/>
    <x v="1"/>
    <s v="10"/>
    <n v="26"/>
    <n v="2021"/>
    <n v="84.435339999999997"/>
    <x v="7"/>
    <s v="Bucuresti Ilfov"/>
    <m/>
    <m/>
    <s v="Bucuresti"/>
    <s v="Public"/>
    <s v="060"/>
    <n v="7276617"/>
    <n v="1340883"/>
    <n v="0"/>
    <n v="25000"/>
    <x v="63"/>
    <s v="In implementare"/>
    <s v="AA5"/>
    <n v="4760749.5999999996"/>
    <n v="877414.80999999982"/>
    <s v="POC/61/1/1"/>
    <n v="1"/>
    <s v="Axa 1"/>
  </r>
  <r>
    <n v="16"/>
    <x v="1"/>
    <x v="1"/>
    <x v="4"/>
    <n v="106774"/>
    <x v="58"/>
    <s v="INSTITUTUL DE VIRUSOLOGIE „ ȘTEFAN S. NICOLAU”"/>
    <s v="Proiectul se referă la domeniul de prioritate națională – SĂNĂTATE iar obiectivul său major va fi stabilirea unui nucleu de competență de înalt nivel privind studierea mecanismelor moleculare ale neoplasmelor mieloproliferative (NMP), ale transformării acestora în leucemie acută mieloidă secundara (LAMs), precum și ale LAM de novo cu cariotip normal (LAMdn), într-un institut medical din Academia Română, sub conducerea unui cercetător cu descoperiri inovatoare în domeniu și o remarcabilă experiență internațională în sectorul de cercetare privat, (Ludwig Institute of Cancer Research, Ltd.), precum și în cercetarea academică (Fonds National de la Recherche Scientifique Belgium (FNRS) și Université catholique de Louvain). "/>
    <s v="10"/>
    <n v="26"/>
    <x v="1"/>
    <s v="10"/>
    <n v="26"/>
    <n v="2021"/>
    <n v="84.435339999999997"/>
    <x v="7"/>
    <s v="Bucuresti Ilfov"/>
    <m/>
    <m/>
    <s v="Bucuresti"/>
    <s v="Public"/>
    <s v="060"/>
    <n v="7276617"/>
    <n v="1340883"/>
    <n v="0"/>
    <n v="55000"/>
    <x v="64"/>
    <s v="In implementare"/>
    <s v="AA3"/>
    <n v="4377153.83"/>
    <n v="0"/>
    <s v="POC/61/1/1"/>
    <n v="1"/>
    <s v="Axa 1"/>
  </r>
  <r>
    <n v="17"/>
    <x v="1"/>
    <x v="1"/>
    <x v="4"/>
    <n v="108117"/>
    <x v="59"/>
    <s v="Universitatea Politehnica din Bucuresti"/>
    <s v="Scopul acestui proiect este îmbunătățirea statusului de sănătate în societate prin realizarea unui dispozitiv medical inovativ, de tip biosenzor, ca fundament în dezvoltarea Produselor pentru Terapii Medicale Avansate (PTMA). "/>
    <s v="11"/>
    <n v="25"/>
    <x v="1"/>
    <s v="11"/>
    <n v="24"/>
    <n v="2021"/>
    <n v="84.435339999999997"/>
    <x v="7"/>
    <s v="Bucuresti Ilfov"/>
    <m/>
    <m/>
    <s v="Bucuresti"/>
    <s v="Public"/>
    <s v="060"/>
    <n v="6829832.7199999997"/>
    <n v="1258552.78"/>
    <n v="0"/>
    <n v="50000"/>
    <x v="65"/>
    <s v="In implementare"/>
    <s v="AA4"/>
    <n v="5176544.7100000009"/>
    <n v="954074.42"/>
    <s v="POC/61/1/1"/>
    <n v="1"/>
    <s v="Axa 1"/>
  </r>
  <r>
    <n v="18"/>
    <x v="1"/>
    <x v="1"/>
    <x v="4"/>
    <n v="107714"/>
    <x v="60"/>
    <s v="Universitatea Politehnica din Bucuresti"/>
    <s v="Obiectivul ştiinţific al proiectului este obtinerea de cunoştinţe, sub forma modelelor conceptuale, referitoare la noi sisteme tehnice, de o înaltă eficienţă, pentru separarea şi purificarea produselor valoroase din bio-resurse. Proiectul are ca scop exploatarea sinergiei dintre fenomenele fizice şi chimice ce au loc în sisteme multifazice specifice domeniului biotehnologiei, în care produsele valoroase sunt obţinute prin intermediul reacţiilor biochimice sau sunt izolate din resurse naturale. Rezultatele preconizate au un caracter generic fiind aplicabile în alte domenii în care separarea şi purificarea joacă un rol important, cum ar fi procesarea alimentelor, produse (bio)farmaceutice, biocombustibili, etc.   "/>
    <s v="11"/>
    <n v="25"/>
    <x v="1"/>
    <s v="5"/>
    <n v="25"/>
    <n v="2021"/>
    <n v="84.435339999999997"/>
    <x v="7"/>
    <s v="Bucuresti Ilfov"/>
    <m/>
    <m/>
    <s v="Bucuresti"/>
    <s v="Public"/>
    <s v="060"/>
    <n v="7275808.9100000001"/>
    <n v="1340734.0900000001"/>
    <n v="0"/>
    <n v="726778"/>
    <x v="66"/>
    <s v="In implementare"/>
    <s v="AA3"/>
    <n v="6330958.3800000008"/>
    <n v="1166843.2100000002"/>
    <s v="POC/61/1/1"/>
    <n v="1"/>
    <s v="Axa 1"/>
  </r>
  <r>
    <n v="19"/>
    <x v="1"/>
    <x v="3"/>
    <x v="8"/>
    <n v="104737"/>
    <x v="61"/>
    <s v="SECURIFAI SRL"/>
    <s v="Obiectiv principal al proiectului este cresterea competitivitatii economice si dezvoltarea afacerii S.C. SECURIFAI SRL prin realizarea in cadrul societatii in urma activitatilor de CDI a unui produs software inovativ - Sistem Software Inteligent de Analiza Video (SecurifAI). Proiectul va avea ca rezultat dezvoltarea afacerii prin absorbtia si producerea de tehnologii informationale de ultima generatie in analiza video si dezvoltarea de sisteme software bazate pe inteligenta artificiala cu aplicare in domeniul IT&amp;C, respectiv analiza, managementul si securitatea datelor de mari dimensiuni, precum si in cel al securitatii, respectiv combaterea transfrontalieră a terorismului, crimei organizate, traficului ilegal de bunuri şi persoane."/>
    <s v="9"/>
    <n v="9"/>
    <x v="1"/>
    <s v="3"/>
    <n v="9"/>
    <n v="2018"/>
    <n v="80"/>
    <x v="7"/>
    <s v="Bucuresti Ilfov"/>
    <m/>
    <m/>
    <s v="Bucuresti"/>
    <s v="Privat"/>
    <s v="061"/>
    <n v="670497.84000000008"/>
    <n v="167624.45999999996"/>
    <n v="93124.7"/>
    <n v="22287"/>
    <x v="67"/>
    <s v="Finalizat"/>
    <s v="AA3"/>
    <n v="644694.71"/>
    <n v="161173.69"/>
    <s v="POC/63/1/3"/>
    <n v="1"/>
    <s v="Axa 1"/>
  </r>
  <r>
    <n v="20"/>
    <x v="1"/>
    <x v="3"/>
    <x v="8"/>
    <n v="104225"/>
    <x v="62"/>
    <s v="DIGITAL CRAFT SRL"/>
    <s v="Obiectivul general al proiectului CUSTOMCRAFT este dezvoltarea unui proces inovativ, semnificativ imbunatatit, de realizare de bijuterii contemporane personalizate in cadrul start-up-ului SC DIGITAL CRAFT SRL. Procesul inovativ are ca punct de pornire rezultatele cercetarii obtinute de catre Directorul de proiect in teza de doctorat si combina caracteristicile mestesugului traditional cu instrumentele digitale, in scopul productiei si comercializarii bijuteriilor personalizate. Prin intermediul proiectului, se doreste dezvoltarea (start-up-ului) SC DIGITAL CRAFT SRL prin cresterea investitiilor in activitatile de cercetare, in scopul inovarii unui proces intr-un sector economic cu potential de crestere (conform Strategiei Nationale de Competitivitate – „Industrii creative”). "/>
    <s v="9"/>
    <n v="9"/>
    <x v="1"/>
    <s v="9"/>
    <n v="9"/>
    <n v="2018"/>
    <n v="80"/>
    <x v="7"/>
    <s v="Bucuresti Ilfov"/>
    <m/>
    <m/>
    <s v="Bucuresti"/>
    <s v="Privat"/>
    <s v="061"/>
    <n v="667691.9360000001"/>
    <n v="166922.98399999994"/>
    <n v="92734.99"/>
    <n v="57784.29"/>
    <x v="68"/>
    <s v="Finalizat"/>
    <s v="AA4"/>
    <n v="658380.24999999988"/>
    <n v="164595.04999999999"/>
    <s v="POC/63/1/3"/>
    <n v="1"/>
    <s v="Axa 1"/>
  </r>
  <r>
    <n v="21"/>
    <x v="1"/>
    <x v="3"/>
    <x v="10"/>
    <n v="104238"/>
    <x v="63"/>
    <s v="SYSWIN SOLUTIONS SRL"/>
    <s v="Obiectivul general al proiectului îl reprezintă stimularea inovării în domeniile IoT (Internet of Things) și M2M (Machine to Machine Communications) în cadrul întreprinderii nou-înființate inovatoare SYSWIN SOLUTIONS SRL, prin realizarea unui produs inovativ complex și a unor servicii inovative bazate pe acest produs, dezvoltate în cadrul temei „2.1.2 Internetul viitorului”, asigurând creșterea competitivității globale a firmei și intrarea SYSWIN SOLUTIONS SRL în noi piețe: vending, flowmetering, tracking, securitate date. Se propun:_x000a_• Realizarea unei PlatfoRme Inovative pentru Aplicaţii M2M versatile – PRIAMM, competitivă la nivel global - un serviciu integrat IoT - format din M2M, plus conexiuni maşină-la-persoană sau persoană-la-maşină, masina la active mobile sau imobile. Va fi un instrument securizat, versatil și scalabil de monitorizare, control și management online destinat administrării afacerilor din mai multe industrii, care oferă și managementul plăților și încasărilor, publicitate și afișaj digital, fidelizare clienți, gestiunea programelor de marketing personalizate nevoilor/preferinţelor clientului fidelizat, va surprinde, de asemenea, răspunsurile clientilor în timp real;_x000a_• Crearea unor arhitecturi M2M și IoT de tip plug&amp;play pentru produsele/serviciile destinate industriilor vending/gambling/metering/tracking/;_x000a_• Crearea unui sistem de securitate a informației comun tuturor serviciilor M2M si IoT._x000a_"/>
    <s v="9"/>
    <n v="1"/>
    <x v="1"/>
    <s v="9"/>
    <n v="1"/>
    <n v="2018"/>
    <n v="80"/>
    <x v="7"/>
    <s v="Bucuresti Ilfov"/>
    <m/>
    <m/>
    <s v="Bucuresti"/>
    <s v="Privat"/>
    <s v="061"/>
    <n v="3442485.08"/>
    <n v="860621.26999999955"/>
    <n v="0"/>
    <n v="519934.31"/>
    <x v="69"/>
    <s v="Finalizat"/>
    <s v="AA3"/>
    <n v="3440809.7100000004"/>
    <n v="860202.42"/>
    <s v="POC/66/1/3"/>
    <n v="1"/>
    <s v="Axa 1"/>
  </r>
  <r>
    <n v="22"/>
    <x v="1"/>
    <x v="3"/>
    <x v="10"/>
    <n v="104241"/>
    <x v="64"/>
    <s v="RESEARCH TECHNOLOGY SRL"/>
    <s v="Obiectivul general al proiectului îl reprezintă stimularea inovarii în intreprinderea nou-inființata inovatoare, SC Research Technology SRL, prin realizarea unui hub tehnologic inovativ HUB-TECH, care agregă resurse tehnologice și umane în vederea facilitării procesului de redactare de teme de cercetare/soluții tehnice optimizate, prin recomandarea semantică a unor resurse textuale relevante a fi consultate (de exemplu, articole științifice, teze de doctorat, brevete, rezultate ale proiectelor de CDI etc.), introducerea de mecanisme pentru generarea parțială a documentației, precum și crearea unui forum de discuții care să ofere suport personalizat, cu scopul comercializării produselor și serviciilor realizate Astfel, HUB-TECH integrează noi modele computaționale semantice de ultimă generație, care permit identificarea automată de materiale relevante, utilizarea de calcule de înaltă performanță pentru antrenarea acestora, dar totodată integrează în fluxul de mecanisme automate utilizate componenta umană, esențială pentru monitorizarea și rafinarea rezultatelor sistemului prin oferirea de feedback și sugestii."/>
    <s v="9"/>
    <n v="1"/>
    <x v="1"/>
    <s v="9"/>
    <n v="1"/>
    <n v="2018"/>
    <n v="80"/>
    <x v="7"/>
    <s v="Bucuresti Ilfov"/>
    <m/>
    <m/>
    <s v="Bucuresti"/>
    <s v="Privat"/>
    <s v="061"/>
    <n v="3559934.6720000003"/>
    <n v="889983.6679999996"/>
    <n v="0"/>
    <n v="315981.55"/>
    <x v="70"/>
    <s v="Finalizat"/>
    <s v="AA4"/>
    <n v="3559378.1"/>
    <n v="889844.5"/>
    <s v="POC/66/1/3"/>
    <n v="1"/>
    <s v="Axa 1"/>
  </r>
  <r>
    <n v="23"/>
    <x v="1"/>
    <x v="3"/>
    <x v="10"/>
    <n v="104248"/>
    <x v="65"/>
    <s v="BEIA CERCETARE SRL"/>
    <s v="Obiectivul General: Producerea in vederea comercializarii noului produs „Centru de comunicatii cu clientii de tip cloud computing”, pornind de la rezultatele proiectului COMM-CENTER (Centru de Comunicatii – beneficii pentru toti) si cererea de brevet de inventie pentru produsul cu acelasi nume, depusa la OSIM si obtinut din activitatea de cercetare-dezvoltare, prin dezvoltarea start-up-ului inovativ S.C. BEIA Cercetare SRL."/>
    <s v="9"/>
    <n v="9"/>
    <x v="1"/>
    <s v="9"/>
    <n v="9"/>
    <n v="2018"/>
    <n v="80"/>
    <x v="7"/>
    <s v="Bucuresti Ilfov"/>
    <m/>
    <m/>
    <s v="Bucuresti"/>
    <s v="Privat"/>
    <s v="061"/>
    <n v="3286000"/>
    <n v="821500"/>
    <n v="0"/>
    <n v="242700"/>
    <x v="71"/>
    <s v="Finalizat"/>
    <s v="AA6"/>
    <n v="3107952.65"/>
    <n v="777970.95"/>
    <s v="POC/66/1/3"/>
    <n v="1"/>
    <s v="Axa 1"/>
  </r>
  <r>
    <n v="24"/>
    <x v="1"/>
    <x v="3"/>
    <x v="10"/>
    <n v="104228"/>
    <x v="66"/>
    <s v="Premia Software Solutions SRL"/>
    <s v="Obiectivul general al proiectului dezvoltat de Premia Software Solutions SRL este de a crea valoare adăugată în domeniul tehnologiei informației în baza rezultatelor de cercetare obținute in domeniul analizei, managementului și securitatii datelor de mari dimensiuni. Prin prezentul proiect, societatea dorește să își întărească capacitatea de cercetare dezvoltare în domeniul tehnologiei informației și să atragă profesioniști în vederea dezvoltării produsului informatic AllNews, produs inovativ care coreleaza date (video, audio, text) din diverse medii de difuzare in scopul analizarii, catalogarii si extragerii de informatie utila. Prin activitatea de dezvoltare si comercializare a produsului dezvoltat, se vizeaza o creștere sustenabilă a societății, ce va conduce către o diversificare și consolidare a produselor și serviciilor oferite."/>
    <s v="9"/>
    <n v="9"/>
    <x v="1"/>
    <s v="9"/>
    <n v="9"/>
    <n v="2018"/>
    <n v="80"/>
    <x v="7"/>
    <s v="Bucuresti Ilfov"/>
    <m/>
    <m/>
    <s v="Bucuresti"/>
    <s v="Privat"/>
    <s v="061"/>
    <n v="3192150"/>
    <n v="798037.5"/>
    <n v="0"/>
    <n v="291875.71000000002"/>
    <x v="72"/>
    <s v="Finalizat"/>
    <s v="AA5"/>
    <n v="3188941.29"/>
    <n v="797235.32"/>
    <s v="POC/66/1/3"/>
    <n v="1"/>
    <s v="Axa 1"/>
  </r>
  <r>
    <n v="25"/>
    <x v="1"/>
    <x v="3"/>
    <x v="10"/>
    <n v="105718"/>
    <x v="67"/>
    <s v="M247 EUROPE SRL"/>
    <s v="Obiectivul general al proiectului îl reprezintă stimularea inovării și creșterea competitivității în cadrul S.C. M247 EUROPE S.R.L. prin realizarea unei noi tehnologii implementabile printr-un sistem integrat în cadrul unui produs inovativ complex și a unor servicii inovative bazate pe acest produs, dezvoltate în cadrul temei „Tehnologie inovativa GREEN și sistem integrat pentru centru de date destinat Internetului Viitorului”. Se propune realizarea unui centru de date „Green” cu performanțe energetice de vârf în România, care va încorpora elemente inovative tehnologice și de sistem privitoare la soluțiile de răcire, ventilație, electrice și IT în domeniul economisirii energiei electrice, conform definiției ”Green”, cu o automatizare multiplă a funcționării inclusiv prin managementul general software al Centrului de Date. Prin realizarea acestui produs inovativ complex firma S.C. M247 EUROPE S.R.L va putea sa dezvolte noi servicii inovative în domenii ale tehnologiilor informaționale și de comunicații, cloud/virtualizare, baze de date de mari dimensiuni, specifice Internetului viitorului,  cu avantajul unor costuri reduse și a unei competitivități tehnice și economice superioare."/>
    <s v="9"/>
    <n v="9"/>
    <x v="1"/>
    <s v="1"/>
    <n v="9"/>
    <n v="2018"/>
    <n v="80"/>
    <x v="7"/>
    <s v="Bucuresti Ilfov"/>
    <m/>
    <m/>
    <s v="Bucuresti"/>
    <s v="Privat"/>
    <s v="061"/>
    <n v="3532131.4720000001"/>
    <n v="883032.86799999978"/>
    <n v="0"/>
    <n v="784451.12"/>
    <x v="73"/>
    <s v="Finalizat"/>
    <s v="AA1"/>
    <n v="3058555.34"/>
    <n v="764638.85000000009"/>
    <s v="POC/66/1/3"/>
    <n v="1"/>
    <s v="Axa 1"/>
  </r>
  <r>
    <n v="26"/>
    <x v="1"/>
    <x v="3"/>
    <x v="10"/>
    <n v="104645"/>
    <x v="68"/>
    <s v="MONITRON SRL "/>
    <s v="Obiectivul general al proiectului îl reprezintă stimularea inovării în cadrul societăţii S.C. MONITRON S.R.L., prin implementarea unui SIstem inteligent multiparametru pentru MONitorizarea complexă și integrată a structurilor pentru evaluarea și reducerea riscului la dezastru - SIMON, bazat pe monitorizarea structurilor critice complexe din domeniul construcțiilor civile și industriale, drumuri, poduri, baraje, diguri, tunele, într-o soluție unică, modulară, deschisă. Acest lucru va fi posibil prin dezvoltarea unui bloc funcțional comun inclus în fiecare dintre modulele de masură, care va reprezenta interfața între modulul de măsură propriu-zis și un Gateway de comunicație care va asigura comunicația cu baza de date centrală."/>
    <s v="9"/>
    <n v="9"/>
    <x v="1"/>
    <s v="9"/>
    <n v="9"/>
    <n v="2018"/>
    <n v="80"/>
    <x v="7"/>
    <s v="Bucuresti Ilfov"/>
    <m/>
    <m/>
    <s v="Bucuresti"/>
    <s v="Privat"/>
    <s v="061"/>
    <n v="3378169.6"/>
    <n v="844542.39999999991"/>
    <n v="0"/>
    <n v="537857.16"/>
    <x v="74"/>
    <s v="Finalizat"/>
    <s v="AA3"/>
    <n v="3318388.53"/>
    <n v="829597.12"/>
    <s v="POC/66/1/3"/>
    <n v="1"/>
    <s v="Axa 1"/>
  </r>
  <r>
    <n v="27"/>
    <x v="1"/>
    <x v="3"/>
    <x v="10"/>
    <n v="104675"/>
    <x v="69"/>
    <s v="IMC POSITIVE BUSINESS SOLUTIONS SRL"/>
    <s v="Obiectivul general urmărit se centrează pe creşterea gradului de competitivitate prin CDI si constă în dezvoltarea şi implementarea unei tehnologii de producţie moderne, flexibile şi competitive, pentru realizarea unui sistem stabilizat pe 3 axe, în funcţie de cerinţele operaţionale. Scopul principal îl reprezintă obținerea unor parametri de performanță în timpul deplasării, apropiați de cei statici, adică să fie afectați cât mai puțin de caracteristicile deplasării (terestre sau navale). Fabricația unui astfel de sistem, eficient în condițiile situațiilor tactice actuale, presupune un proces complex de proiectare, care pornește de la un set de considerente teoretice, o validare practică prin teste statice și dinamice și o verificare efectivă, în teren, a sistemului, montat pe mijlocul purtător, în diferite regimuri de funcționare."/>
    <s v="9"/>
    <n v="9"/>
    <x v="1"/>
    <s v="9"/>
    <n v="9"/>
    <n v="2018"/>
    <n v="80"/>
    <x v="7"/>
    <s v="Bucuresti Ilfov"/>
    <m/>
    <m/>
    <s v="Bucuresti"/>
    <s v="Privat"/>
    <s v="061"/>
    <n v="3538284.8000000003"/>
    <n v="884571.19999999972"/>
    <n v="0"/>
    <n v="479337"/>
    <x v="75"/>
    <s v="Finalizat"/>
    <s v="AA2"/>
    <n v="3485752.7899999996"/>
    <n v="871438.19999999984"/>
    <s v="POC/66/1/3"/>
    <n v="1"/>
    <s v="Axa 1"/>
  </r>
  <r>
    <n v="28"/>
    <x v="1"/>
    <x v="3"/>
    <x v="10"/>
    <n v="104656"/>
    <x v="70"/>
    <s v="ADVANCED SLISYS SRL"/>
    <s v="Obiectivul general al acestui proiect este creşterea capacităţii de inovare a firmei, prin activitati de cercetare si valorificarea rezultatelor de cercetare-dezvoltare detinute de ADVANCED SLISYS SRL, pentru dezvoltarea unui dispozitiv digital inovator si a unei metode brevetabile. Introducerea in productie a noului produs, in scopul comercializarii. "/>
    <s v="9"/>
    <n v="9"/>
    <x v="1"/>
    <s v="9"/>
    <n v="9"/>
    <n v="2018"/>
    <n v="80"/>
    <x v="7"/>
    <s v="Bucuresti Ilfov"/>
    <m/>
    <m/>
    <s v="Bucuresti"/>
    <s v="Privat"/>
    <s v="061"/>
    <n v="1760378.5600000003"/>
    <n v="440094.6399999999"/>
    <n v="0"/>
    <n v="142767"/>
    <x v="76"/>
    <s v="Finalizat"/>
    <s v="AA5"/>
    <n v="1750515.9100000004"/>
    <n v="437628.9800000001"/>
    <s v="POC/66/1/3"/>
    <n v="1"/>
    <s v="Axa 1"/>
  </r>
  <r>
    <n v="29"/>
    <x v="1"/>
    <x v="3"/>
    <x v="10"/>
    <n v="109513"/>
    <x v="71"/>
    <s v="AUTONOMOUS SYSTEMS SRL"/>
    <s v="OBIECTIVUL GENERAL al proiectului este reprezentat de sporirea capacitatii de cercetare-dezvoltare tehnologica si inovare a S.C. AUTONOMOUS SYSTEMS S.R.L., in vederea cresterii competitivitatii economice si generarii de noi oportunitati de afaceri._x000a_In vederea atingerii acestui obiectiv general, vor fi derulate activitati de dezvoltare experimentala in domeniul algoritmilor de analiza, descriere si traducere a continutului grafic complex, precum si al algoritmilor de comanda vocala. In vederea derularii acestor activitati de dezvoltare experimentala, vor fi achizitionate echipamente hardware specializate in procesarea masiva a informatiei, statii de lucru(desktop si laptop), licente sisteme operare si software specializat precum si biblioteci electronice (corpus-uri) standardizate pentru limbaj natural / continut grafic._x000a_In mod specific, proiectul va pune bazele si va dezvolta solutii IT in domenii de varf ale tehnologiei actuale, in special domeniile de vedere artificiala, procesarea limbajului natural si invatare automata. Dezvoltând solutii si algoritmi noi si in special, integrându-le intr-un sistem complex inteligent pentru interpretare semantica de imagini si video si traducerea in limbaj natural, proiectul propune solutii noi, in premiera, pe piata romaneasca._x000a_Rezultatele pocesului de cercetare se vor constitui ca baza a unor produse comerciale, dupa cum este prezentat la nivelul planului de afaceri, fapt ce va contribui direct la generarea de noi oportunitati de afaceri pentru S.C. AUTONOMOUS SYSTEMS S.R.L._x000a_"/>
    <s v="1"/>
    <n v="13"/>
    <x v="2"/>
    <s v="4"/>
    <n v="13"/>
    <n v="2019"/>
    <n v="80"/>
    <x v="7"/>
    <s v="Bucuresti Ilfov"/>
    <m/>
    <m/>
    <s v="Bucuresti"/>
    <s v="Privat"/>
    <s v="061"/>
    <n v="3476634.48"/>
    <n v="869158.61999999965"/>
    <n v="0"/>
    <n v="1222452"/>
    <x v="77"/>
    <s v="Finalizat"/>
    <s v="AA4"/>
    <n v="2570031.6800000002"/>
    <n v="642507.91999999993"/>
    <s v="POC/66/1/3"/>
    <n v="1"/>
    <s v="Axa 1"/>
  </r>
  <r>
    <n v="30"/>
    <x v="1"/>
    <x v="3"/>
    <x v="11"/>
    <n v="105631"/>
    <x v="72"/>
    <s v="INCD in Domeniul Patologiei si Stiintelor Biomedicale &quot;Victor Babes&quot;"/>
    <s v="Proiectul „Implementarea expertizei de cercetare biomedicală prin transfer de cunoștințe către mediul privat pentru validarea de produse și servicii în domeniile biotehnologii medicale și sănătate” are ca obiectiv general transferul de cunostinte/expertiza si tehnologie de la INCD Victor Babes (IVB) catre intreprinderi private din sectorul productiei si dezvoltarii bioproduselor destinate ingrijirii sanatatii, în vederea cresterii competitivitatii economice si stiintifice a acestora pe plan național și international. "/>
    <s v="9"/>
    <n v="5"/>
    <x v="1"/>
    <s v="9"/>
    <n v="5"/>
    <n v="2021"/>
    <n v="83.72"/>
    <x v="7"/>
    <s v="Bucuresti Ilfov"/>
    <m/>
    <m/>
    <s v="Bucuresti"/>
    <s v="Public"/>
    <s v="062"/>
    <n v="10555280.2992"/>
    <n v="2052555.7007999998"/>
    <n v="2448600"/>
    <n v="50000"/>
    <x v="78"/>
    <s v="In implementare"/>
    <s v="AA1"/>
    <n v="6039304.410000002"/>
    <n v="1070299.8400000001"/>
    <s v="POC/71/1/4"/>
    <n v="1"/>
    <s v="Axa 1"/>
  </r>
  <r>
    <n v="31"/>
    <x v="1"/>
    <x v="3"/>
    <x v="11"/>
    <n v="105976"/>
    <x v="73"/>
    <s v="Universitatea POLITEHNICA Bucuresti"/>
    <s v="Scopul proiectului NETIO este crearea unui cadru de colaborare efectivă între specialiștii din Universitatea Politehnica din București și întreprinderi și accelerarea transferului de cunoștințe din mediul academic către industrie pentru dezvoltarea de produse și servicii inovative din sfera IoT și a orașelor inteligente, având drept consecință directă creșterea capacității de cercetare, dezvoltare și inovare a întreprinderilor partenere, dar și a mediului economic în general. Dezvoltarea de produse și servicii de comunicație diversificată (Radio, IR, NF, Wireless, etc.), interconectate prin infrastructuri de senzori și obiecte inteligente care pot acoperi o arie geografică semnificativă, poate răspunde la provocările de zi cu zi ale membrilor unei comunități prin furnizarea de informații bazate pe prelucrări inteligente și specifice contextului, precum și date analizate sistematic în vederea surmontării provocărilor urbane identificate."/>
    <s v="9"/>
    <n v="5"/>
    <x v="1"/>
    <s v="4"/>
    <n v="30"/>
    <n v="2021"/>
    <n v="83.72"/>
    <x v="7"/>
    <s v="Bucuresti Ilfov"/>
    <m/>
    <m/>
    <s v="Bucuresti"/>
    <s v="Public"/>
    <s v="062"/>
    <n v="11300107"/>
    <n v="2197393"/>
    <n v="2344000"/>
    <n v="60000"/>
    <x v="79"/>
    <s v="In implementare"/>
    <s v="AA5"/>
    <n v="10630090.350000001"/>
    <n v="2066793.6100000003"/>
    <s v="POC/71/1/4"/>
    <n v="1"/>
    <s v="Axa 1"/>
  </r>
  <r>
    <n v="32"/>
    <x v="1"/>
    <x v="3"/>
    <x v="11"/>
    <n v="105581"/>
    <x v="74"/>
    <s v="Institutul National de Cercetare-Dezvoltare pentru Ecologie Industriala - ECOIND"/>
    <s v="Pornind de la obiectivul general al proiectului care constă în  creşterea capacităţii şi competitivităţii economice a intreprindelor din sectorul forestier pe  baza  furnizării serviciilor şi beneficiilor multiple pe care pădurea şi silvicultura durabilă le asigură societăţii româneşti, scopul proiectului propus este de a asigura creşterea impactului activităţilor economice din domeniul forestier  printr-un un transfer mai bun de cunoaştere şi de expertiză între cercetare şi mediul economic, realizându-se dezvoltarea  unui sector forestier puternic şi dinamic bazat pe sursă de materie primă regenerabilă. "/>
    <s v="9"/>
    <n v="5"/>
    <x v="1"/>
    <s v="9"/>
    <n v="5"/>
    <n v="2021"/>
    <n v="83.72"/>
    <x v="7"/>
    <s v="Bucuresti Ilfov"/>
    <m/>
    <m/>
    <s v="Bucuresti"/>
    <s v="Public"/>
    <s v="062"/>
    <n v="11299450.886360001"/>
    <n v="2197265.4136399999"/>
    <n v="1880580.36"/>
    <n v="130664.2"/>
    <x v="80"/>
    <s v="In implementare"/>
    <s v="AA2"/>
    <n v="6660453.9100000001"/>
    <n v="1295034.8899999999"/>
    <s v="POC/71/1/4"/>
    <n v="1"/>
    <s v="Axa 1"/>
  </r>
  <r>
    <n v="33"/>
    <x v="1"/>
    <x v="3"/>
    <x v="11"/>
    <n v="105958"/>
    <x v="75"/>
    <s v="Universitatea Politehnica din Bucuresti"/>
    <s v="Plecand de la obiectivul central al crearii in 1999 a Centrului de Cercetari Termice din cadrul Universitatii Politehnica din Bucuresti, UPB-CCT, Proiectul CleanTech abordeaza un subiect absolut contemporan care face obiectul mai multor strategii europene cu tinte ambitioase de ponderare si control a unor declinuri greu de readus la echilibru: cresterea nivelului emisiilor atmosferice datorate utilizarii excesive a resurselor naturare care a condus la diminuarea drastica a acestor si la modificarea ingrijoratoare a conditiilor climaterice, precum si inmultirea gropilor de deseuri in zonele urbane. Abordarea integrata a resurselor energetice, a problemelor de mediu si de adaptare la nevoile societatii este singura capabila la nivelul cunostintelor actuale sa ofere alternative viabile, adaptabile unor situatii concrete. "/>
    <s v="9"/>
    <n v="5"/>
    <x v="1"/>
    <s v="9"/>
    <n v="5"/>
    <n v="2022"/>
    <n v="83.72"/>
    <x v="7"/>
    <s v="Bucuresti Ilfov"/>
    <m/>
    <m/>
    <s v="Bucuresti"/>
    <s v="Public"/>
    <s v="062"/>
    <n v="8676741.6371999998"/>
    <n v="1687259.3628000002"/>
    <n v="2998499"/>
    <n v="45000"/>
    <x v="81"/>
    <s v="In implementare"/>
    <s v="AA5"/>
    <n v="3258118.6499999994"/>
    <n v="633468.74999999988"/>
    <s v="POC/71/1/4"/>
    <n v="1"/>
    <s v="Axa 1"/>
  </r>
  <r>
    <n v="34"/>
    <x v="1"/>
    <x v="3"/>
    <x v="11"/>
    <n v="105509"/>
    <x v="76"/>
    <s v="Institutul National de Cercetare-Dezvoltare pentru Bioresurse Alimentare-IBA București"/>
    <s v="Proiectul are ca obiectiv general valorificarea expertizei obținută prin cercetare a IBA București în domeniul calității alimentelor - senzoriale, igienice, tehnologice, nutriționale și etice - prin  transferul de cunoștințe către mediul economic privat în vederea obținerii de produse alimentare sigure și optimizate  nutrițional."/>
    <s v="9"/>
    <n v="5"/>
    <x v="1"/>
    <s v="9"/>
    <n v="5"/>
    <n v="2021"/>
    <n v="83.72"/>
    <x v="7"/>
    <s v="Bucuresti Ilfov"/>
    <m/>
    <m/>
    <s v="Bucuresti"/>
    <s v="Public"/>
    <s v="062"/>
    <n v="10226199.583600001"/>
    <n v="1988563.4163999986"/>
    <n v="1644160"/>
    <n v="40000"/>
    <x v="82"/>
    <s v="In implementare"/>
    <s v="AA3"/>
    <n v="6936964.5899999999"/>
    <n v="1224434.6399999999"/>
    <s v="POC/71/1/4"/>
    <n v="1"/>
    <s v="Axa 1"/>
  </r>
  <r>
    <n v="35"/>
    <x v="1"/>
    <x v="3"/>
    <x v="11"/>
    <n v="105707"/>
    <x v="77"/>
    <s v="Universitatea Politehnica din Bucuresti"/>
    <s v="Obiectivul general al proiectului “Procese și sisteme operaționale pentru tratarea și valorificarea materială și energetică a deșeurilor – PROVED” constă în creşterea transferului de cunoştinţe, tehnologie şi personal cu competenţe CDI între Universitatea Politehnica din Bucureşti şi mediul privat prin realizarea unei eco-tehnologii de valorificare energetică a deşeurilor municipale şi obţinerea unui Combustibil Derivat din Deşeu (CDD), a unei tehnologii de producere a unui gaz cu proprietăţi combustibile superioare (biogaz), a unei tehnologii inovative de gestionare şi tracking a deșeurilor cu măsurarea efectelor complexe (sociale, mediu, economice) precum şi a unui sistem avansat de depoluare a levigatului rezultat de la depozitele de deşeuri."/>
    <s v="9"/>
    <n v="8"/>
    <x v="1"/>
    <s v="3"/>
    <n v="8"/>
    <n v="2022"/>
    <n v="83.72"/>
    <x v="7"/>
    <s v="Bucuresti Ilfov"/>
    <m/>
    <m/>
    <s v="Bucuresti"/>
    <s v="Public"/>
    <s v="062"/>
    <n v="7188199.2000000002"/>
    <n v="1397800.7999999998"/>
    <n v="1710000"/>
    <n v="370000"/>
    <x v="83"/>
    <s v="In implementare"/>
    <s v="AA5"/>
    <n v="5677067.5899999999"/>
    <n v="1103880.1000000003"/>
    <s v="POC/71/1/4"/>
    <n v="1"/>
    <s v="Axa 1"/>
  </r>
  <r>
    <n v="36"/>
    <x v="1"/>
    <x v="3"/>
    <x v="11"/>
    <n v="105551"/>
    <x v="78"/>
    <s v="INSTITUTUL NAŢIONAL DE CERCETARE - DEZVOLTARE PENTRU MAŞINI ŞI INSTALAŢII DESTINATE AGRICULTURII ŞI "/>
    <s v="Proiectul are ca obiectiv transferul rapid de cunoştinţe şi sprijin tehnico-ştiinţific în realizarea de produse şi tehnologii competitive în întreprinderi specifice domeniului bioeconomie şi producerii de bioresurse, care îşi dezvoltă afaceri cerute de piaţă."/>
    <s v="9"/>
    <n v="8"/>
    <x v="1"/>
    <s v="6"/>
    <n v="8"/>
    <n v="2021"/>
    <n v="83.72"/>
    <x v="7"/>
    <s v="Bucuresti Ilfov"/>
    <m/>
    <m/>
    <s v="Bucuresti"/>
    <s v="Public"/>
    <s v="062"/>
    <n v="7941600.5032000002"/>
    <n v="1544305.4967999998"/>
    <n v="4032707"/>
    <n v="2508928"/>
    <x v="84"/>
    <s v="In implementare"/>
    <s v="AA4"/>
    <n v="5911046.0299999993"/>
    <n v="1149327.24"/>
    <s v="POC/71/1/4"/>
    <n v="1"/>
    <s v="Axa 1"/>
  </r>
  <r>
    <n v="37"/>
    <x v="1"/>
    <x v="3"/>
    <x v="11"/>
    <n v="105684"/>
    <x v="79"/>
    <s v="Institutul National de Cercetare-Dezvoltare pentru Chimie si Petrochimie"/>
    <s v="Scopul proiectului Secvent este de a crește eficiența economică a întreprinderilor partenere, prin dezvoltarea și implementarea unor soluții tehnologice inovative de (bio)procesare a subproduselor din lanțurile valorice ale bioeconomiei, pentru recuperarea şi/sau formarea de componente cu valoare adăugată şi utilizarea acestora pentru (bio)produse cerute de piață._x000a_ Obiectivul general al proiectului Secvent este accelerarea transferului de cunoștințe, tehnologie și personal cu competențe CDI între mediul public și cel privat în domeniul trans-sectorial al bioeconomiei circulare, prin dezvoltarea şi implementarea de procedee biotehnologice secvențiale de închidere a lanțurilor valorice din bioeconomie și de obținerea a (bio)produselor._x000a_"/>
    <s v="9"/>
    <n v="8"/>
    <x v="1"/>
    <s v="9"/>
    <n v="8"/>
    <n v="2022"/>
    <n v="83.72"/>
    <x v="7"/>
    <s v="Bucuresti Ilfov"/>
    <m/>
    <m/>
    <s v="Bucuresti"/>
    <s v="Public"/>
    <s v="062"/>
    <n v="11173116.318"/>
    <n v="2172698.682"/>
    <n v="2791330"/>
    <n v="54000"/>
    <x v="85"/>
    <s v="In implementare"/>
    <s v="AA4"/>
    <n v="1635519.89"/>
    <n v="318004.07"/>
    <s v="POC/71/1/4"/>
    <n v="1"/>
    <s v="Axa 1"/>
  </r>
  <r>
    <n v="38"/>
    <x v="1"/>
    <x v="3"/>
    <x v="11"/>
    <n v="105552"/>
    <x v="80"/>
    <s v="Institutul National de Cercetare Dezvoltare pentru Mecatronica si Tehnica Masurarii-INCDMTM Buc."/>
    <s v="Proiectul are în vedere creşterea competitivităţii întreprinderilor mari, mici şi mijlocii cu potenţial de piaţă, preocupate de dezvoltarea/testarea/fabricarea de repere și subansambluri din construcţia autoturismelor (mecanisme de direcţie, cutii de viteză, sisteme de suspensie, servodirecţii, motoare, etc.) prin îmbunătățirea politicilor de inovare axate pe transferul de cunoștințe între mediul ştiinţific și industrie, luând în considerare experiența INCDMTM "/>
    <s v="9"/>
    <n v="8"/>
    <x v="1"/>
    <s v="9"/>
    <n v="8"/>
    <n v="2021"/>
    <n v="83.72"/>
    <x v="7"/>
    <s v="Bucuresti Ilfov"/>
    <m/>
    <m/>
    <s v="Bucuresti"/>
    <s v="Public"/>
    <s v="062"/>
    <n v="5251337"/>
    <n v="1021163"/>
    <n v="1021500"/>
    <n v="17000"/>
    <x v="86"/>
    <s v="In implementare"/>
    <s v="AA2"/>
    <n v="4442509.67"/>
    <n v="856231.72"/>
    <s v="POC/71/1/4"/>
    <n v="1"/>
    <s v="Axa 1"/>
  </r>
  <r>
    <n v="39"/>
    <x v="1"/>
    <x v="3"/>
    <x v="11"/>
    <n v="106070"/>
    <x v="81"/>
    <s v="INSTITUTUL NATIONAL DE STUDII SI CERCETĂRI PENTRU COMUNICATII - INSCC"/>
    <s v="Obiectul proiectului îl reprezintă realizarea de parteneriate pentru transfer de cunoștințe pentru dezvoltarea suportului ICT necesar pentru implementarea unor Centre de dispecerizare și management pentru optimizarea serviciilor integrate de îngrijiri la domiciliu - CDMS, ca suport pentru dezvoltarea de servicii de medicale și sociale la domiciliu"/>
    <s v="9"/>
    <n v="9"/>
    <x v="1"/>
    <s v="5"/>
    <n v="9"/>
    <n v="2021"/>
    <n v="83.72"/>
    <x v="7"/>
    <s v="Bucuresti Ilfov"/>
    <m/>
    <m/>
    <s v="Bucuresti"/>
    <s v="Public"/>
    <s v="062"/>
    <n v="3767400.0000000005"/>
    <n v="732599.99999999953"/>
    <n v="948125"/>
    <n v="20000"/>
    <x v="87"/>
    <s v="In implementare"/>
    <s v="AA4"/>
    <n v="2640902.84"/>
    <n v="513471.22"/>
    <s v="POC/71/1/4"/>
    <n v="1"/>
    <s v="Axa 1"/>
  </r>
  <r>
    <n v="40"/>
    <x v="1"/>
    <x v="3"/>
    <x v="11"/>
    <n v="105566"/>
    <x v="82"/>
    <s v="INCDIE ICPE-CA"/>
    <s v="Obiectivul general al proiectului este de a realiza un transfer de cunostinte in domeniul ecranarii electromagnetice prin dezvoltarea unei tehnologii noi, performante, cu reale imbunatatiri si reduceri de costuri pentru ecranarea electromagnetica a incintelor (camere, cladiri) deja existente sau in constructie in domeniul 100kHz - 18GHz,  prin colaborare intre institutia de cercetare si intreprinderile interesate  pentru dezvoltarea competitivitatii economice."/>
    <s v="9"/>
    <n v="9"/>
    <x v="1"/>
    <s v="9"/>
    <n v="9"/>
    <n v="2021"/>
    <n v="83.72"/>
    <x v="7"/>
    <s v="Bucuresti Ilfov"/>
    <m/>
    <m/>
    <s v="Bucuresti"/>
    <s v="Public"/>
    <s v="062"/>
    <n v="6934632.25"/>
    <n v="1348492.75"/>
    <n v="742506"/>
    <n v="45000"/>
    <x v="88"/>
    <s v="In implementare"/>
    <s v="AA5"/>
    <n v="4132375.3700000006"/>
    <n v="774262.94"/>
    <s v="POC/71/1/4"/>
    <n v="1"/>
    <s v="Axa 1"/>
  </r>
  <r>
    <n v="41"/>
    <x v="1"/>
    <x v="3"/>
    <x v="11"/>
    <n v="105884"/>
    <x v="83"/>
    <s v="INSTITUTUL NATIONAL DE CERCETARE DEZVOLTARE TURBOMOTOARE COMOTI"/>
    <s v="Obiectivul popunerii de proiect este de a crea un parteneriat stabil, viabil, intre COMOTI si un grup de intreprinderi interesate sa asimileze cunostinte, abilitati si competente in domeniul cercetarii – inovarii, valorificand expertiza COMOTI, raspunzand astfel nevoilor strategice si de dezvoltare ale lor, care au drept scop cresterea competitivitatii economice. _x000a_Se urmareste astfel dezvoltarea de solutii inovative noi, performante, pentru obtinerea de produse noi, cu performante si caracteristici superioare, clar identificate de intreprinderi ca fiind cerute de piata si care le va permite dezvoltarea afacerilor, promovarea de noi afaceri, cresterea competitivitatii economice. _x000a_"/>
    <s v="9"/>
    <n v="9"/>
    <x v="1"/>
    <s v="9"/>
    <n v="9"/>
    <n v="2022"/>
    <n v="83.72"/>
    <x v="7"/>
    <s v="Bucuresti Ilfov"/>
    <m/>
    <m/>
    <s v="Bucuresti"/>
    <s v="Public"/>
    <s v="062"/>
    <n v="10484213.74"/>
    <n v="2038736.2599999998"/>
    <n v="1062050"/>
    <n v="50000"/>
    <x v="89"/>
    <s v="In implementare"/>
    <s v="AA4"/>
    <n v="6606853.9099999992"/>
    <n v="1171699.3500000001"/>
    <s v="POC/71/1/4"/>
    <n v="1"/>
    <s v="Axa 1"/>
  </r>
  <r>
    <n v="42"/>
    <x v="1"/>
    <x v="3"/>
    <x v="11"/>
    <n v="105558"/>
    <x v="84"/>
    <s v="Universitatea POLITEHNICA Bucuresti"/>
    <s v="Obiectivul general al prezentului proiect vizează creșterea transferului de cunștințe și tehnologie în domeniul ECO-NANO-TEHNOLOGIILOR PENTRU DEPOLUARE ȘI VALORIFICAREA DEȘEURILOR, între Centrul de Cercetări pentru Protecția Mediului și Tehnologii Ecologice din Universitatea POLITEHNICA București (UPB-CPMTE) și întreprinderi din mediul privat, care va contribui la dezvoltarea economică a acestora precum și la protecția, conservarea și îmbunătățirea mediului."/>
    <s v="9"/>
    <n v="23"/>
    <x v="1"/>
    <s v="9"/>
    <n v="22"/>
    <n v="2021"/>
    <n v="83.72"/>
    <x v="7"/>
    <s v="Bucuresti Ilfov"/>
    <m/>
    <m/>
    <s v="Bucuresti"/>
    <s v="Public"/>
    <s v="062"/>
    <n v="10787531.300000001"/>
    <n v="2097718.7000000002"/>
    <n v="1826000"/>
    <n v="60000"/>
    <x v="90"/>
    <s v="In implementare"/>
    <s v="AA3"/>
    <n v="7371796.3400000017"/>
    <n v="1433250.2399999998"/>
    <s v="POC/71/1/4"/>
    <n v="1"/>
    <s v="Axa 1"/>
  </r>
  <r>
    <n v="43"/>
    <x v="1"/>
    <x v="1"/>
    <x v="12"/>
    <n v="107066"/>
    <x v="85"/>
    <s v="Universitatea Politehnica din Bucuresti"/>
    <s v="Obiectivul general este cresterea capacitatii de cercetare-dezvoltare si de transfer de cunostinte prin infiintarea Centrului pentru Soluții Inovatoare de Fabricație a Biomaterialelor Inteligente si Suprafețelor Biomedicale prin crearea de 10 noi laboratoare de cercetare si modernizarea a 6 laboratoare de cercetare existente in cadrul Universitatii Politehnica Bucuresti (UPB), in vederea asigurarii conditiilor pentru dezvoltarea unui grup economic de excelenta in Romania, din care face parte UPB, intr-un sector economic competitiv._x000a__x000a_"/>
    <s v="10"/>
    <n v="26"/>
    <x v="1"/>
    <s v="11"/>
    <n v="26"/>
    <n v="2020"/>
    <n v="80"/>
    <x v="7"/>
    <s v="Bucuresti Ilfov"/>
    <m/>
    <m/>
    <s v="Bucuresti"/>
    <s v="Public"/>
    <s v="058"/>
    <n v="53409188.648000002"/>
    <n v="13352297.162"/>
    <n v="0"/>
    <n v="5070504.38"/>
    <x v="91"/>
    <s v="Finalizat _x000a_(ajuns la teremen; fara nota de finalizare)"/>
    <s v="AA4"/>
    <n v="51568686.460000008"/>
    <n v="12892171.620000003"/>
    <s v="POC/70/1/1"/>
    <n v="1"/>
    <s v="Axa 1"/>
  </r>
  <r>
    <n v="44"/>
    <x v="1"/>
    <x v="1"/>
    <x v="12"/>
    <n v="109212"/>
    <x v="86"/>
    <s v="Academia Națională de Informații ”Mihai Viteazul” Otopeni"/>
    <s v="Obiectivul general al proiectului este creșterea competitivității economice la nivel național prin construirea la nivelul Academiei Naționale de Informații ”Mihai Viteazul” a unei infrastructuri de cercetare în domeniul securității și intelligence-ului la cele mai înalte standarde de performanță. Noul Complex de Cercetare al Institutului Național de Studii de Intelligence - INTELIGENT care urmează a fi dezvoltat prin intermediul proiectului va fi compus din 7 laboratoare de cercetare după cum urmează: Laboratorul de Politici de Securitate, Laboratorul de Securitate Locală, Regională și Globală, Laboratorul de Intelligence Competitiv, Laboratorul de Comunicare Strategică în Situații de Criză, Laboratorul de Cercetare Fundamentală în Intelligence, Laboratorul de Psihologie Experimentală și Laboratorul de Istoria Intelligence-ului."/>
    <s v="12"/>
    <n v="16"/>
    <x v="1"/>
    <s v="6"/>
    <n v="16"/>
    <n v="2021"/>
    <n v="80"/>
    <x v="7"/>
    <s v="Bucuresti Ilfov"/>
    <m/>
    <m/>
    <s v="Bucuresti"/>
    <s v="Public"/>
    <s v="058"/>
    <n v="43056000.140000001"/>
    <n v="10764000.029999999"/>
    <n v="0"/>
    <n v="4662263.0999999996"/>
    <x v="92"/>
    <s v="In implementare"/>
    <s v="AA1"/>
    <n v="22088280.760000002"/>
    <n v="3517019.69"/>
    <s v="POC/70/1/1"/>
    <n v="1"/>
    <s v="Axa 1"/>
  </r>
  <r>
    <n v="45"/>
    <x v="1"/>
    <x v="1"/>
    <x v="12"/>
    <n v="108662"/>
    <x v="87"/>
    <s v="Institutul National de Cercetare Dezvoltare pentru Mecatronica si Tehnica Masurarii - INCDMTM  Bucuresti"/>
    <s v="Obiectivul proiectului consta in crearea unu centru (CERMISO) de cercetare pentru optimizarea unor_x000a_echipamente de tip Minisistem Inteligent Autonom cu Deplasare Aeriana (MIADA) avand_x000a_7_x000a_aplicatii directe in securitatea si securizarea obiectivelor si interventie rapida in caz de dezastre in_x000a_zone greu accesibile. Practic in centru activitatea CD se va desfasura pe urmatoarele linii directoare:_x000a_1- Integrarea sistemelor mecatronice inteligente autonome in securitatea spatiului si a mediului_x000a_inconjurator._x000a_2- Optimizarea sistemelor mecatronice inteligente autonome aeropurtate_x000a_3- Tehnologia transmiterii securizata a informatiei_x000a_4- Dezvoltarea micro sistemelor multisenzoriale controlate de inteligenta artificiala._x000a_5- Dezvoltarea inteligentei artificiale de prelucrare automata a datelor in vederea prevenirii_x000a_dezastrelor si accidentelor._x000a_6- Dezvoltarea solutiilor si algoritmilor de securizare anti-hacking a sistemelor autonome_x000a_aeropurtate._x000a_7- Solutii hardware si software de optimizare a consumului energetic pentru marirea andurantei si_x000a_autonomiei de zbor a sistemelor mecatronice aeropurtate."/>
    <s v="1"/>
    <n v="3"/>
    <x v="2"/>
    <s v="3"/>
    <n v="2"/>
    <n v="2021"/>
    <n v="80"/>
    <x v="7"/>
    <s v="Bucuresti Ilfov"/>
    <m/>
    <m/>
    <s v="Bucuresti"/>
    <s v="Public"/>
    <s v="058"/>
    <n v="8625168.8000000007"/>
    <n v="2156292.1999999993"/>
    <n v="0"/>
    <n v="12000"/>
    <x v="93"/>
    <s v="In implementare"/>
    <s v="AA7"/>
    <n v="8468645.8699999992"/>
    <n v="2095572.1699999997"/>
    <s v="POC/70/1/1"/>
    <n v="1"/>
    <s v="Axa 1"/>
  </r>
  <r>
    <n v="46"/>
    <x v="1"/>
    <x v="3"/>
    <x v="8"/>
    <n v="113021"/>
    <x v="88"/>
    <s v="KINETO TECH REHAB SRL"/>
    <s v="Obiectivul general al proiectului consta in realizarea unui produs inovativ destinat monitorizarii recuperarii pacientilor cu afectiuni locomotorii, in scopul productiei si comercializarii. "/>
    <s v="9"/>
    <n v="27"/>
    <x v="2"/>
    <s v="3"/>
    <n v="27"/>
    <n v="2019"/>
    <n v="80"/>
    <x v="7"/>
    <s v="Bucuresti Ilfov"/>
    <m/>
    <m/>
    <s v="Bucuresti"/>
    <s v="Privat"/>
    <s v="061"/>
    <n v="567648"/>
    <n v="141912"/>
    <n v="78840"/>
    <n v="179046"/>
    <x v="94"/>
    <s v="Finalizat"/>
    <s v="AA1"/>
    <n v="561321.07000000007"/>
    <n v="140330.27000000002"/>
    <s v="POC/63/1/3"/>
    <n v="1"/>
    <s v="Axa 1"/>
  </r>
  <r>
    <n v="47"/>
    <x v="1"/>
    <x v="3"/>
    <x v="8"/>
    <n v="113571"/>
    <x v="89"/>
    <s v="GENOME &amp; GENETICS SRL"/>
    <s v="Obiectivul general al proiectului INFERTIMA este dezvoltarea unui proces inovativ, in vederea introducerii pe piata a unui serviciu nou, de testare a infertilitatii masculine pentru mutatiile genei FSHR, printr-o corelatie directa intre mutatiile receptorului de FSH si infertilitatea masculina de cauza genetica. Procesul inovativ are ca punct de pornire rezultatele cercetarii efectuate de catre institutia de cercetare cu care Genome &amp; Genetics a semnat contract de servicii de cercetare. "/>
    <s v="9"/>
    <n v="27"/>
    <x v="2"/>
    <s v="12"/>
    <n v="27"/>
    <n v="2018"/>
    <n v="79.999999039630737"/>
    <x v="7"/>
    <s v="Bucuresti Ilfov"/>
    <m/>
    <m/>
    <s v="Bucuresti"/>
    <s v="Privat"/>
    <s v="061"/>
    <n v="666410.31999999995"/>
    <n v="166602.59"/>
    <n v="164164.54"/>
    <n v="82252.800000000003"/>
    <x v="95"/>
    <s v="Finalizat"/>
    <s v="AA1"/>
    <n v="660628.80000000005"/>
    <n v="165157.21"/>
    <s v="POC/63/1/3"/>
    <n v="1"/>
    <s v="Axa 1"/>
  </r>
  <r>
    <n v="48"/>
    <x v="1"/>
    <x v="3"/>
    <x v="8"/>
    <n v="113128"/>
    <x v="90"/>
    <s v="BEAM INNOVATION SRL (solicitant initial la depunere: VULPE RĂZVAN-ALEXANDRU) "/>
    <s v="Obiectivul general al proiectului consta in dezvoltarea competitiva a intreprinderii inovatoare de tip spin-off in urma implementării platformei inteligente de marketing. Se dorește revoluționarea industriei sistemelor de Marketing de Proximitate din sectorul de retail prin elaborarea unei soluții inovatoare hardware-software si comercializarea acesteia prin intermediul a 3 tipuri de pachete de servicii si anume: Silver, Gold si Platinum."/>
    <s v="9"/>
    <n v="27"/>
    <x v="2"/>
    <s v="9"/>
    <n v="27"/>
    <n v="2019"/>
    <n v="80"/>
    <x v="7"/>
    <s v="Bucuresti Ilfov"/>
    <m/>
    <m/>
    <s v="Bucuresti"/>
    <s v="Privat"/>
    <s v="061"/>
    <n v="663316.31999999995"/>
    <n v="165829.07999999999"/>
    <n v="92127.28"/>
    <n v="337523.67"/>
    <x v="96"/>
    <s v="Finalizat"/>
    <s v="AA2"/>
    <n v="636007.2699999999"/>
    <n v="159001.81999999998"/>
    <s v="POC/63/1/3"/>
    <n v="1"/>
    <s v="Axa 1"/>
  </r>
  <r>
    <n v="49"/>
    <x v="1"/>
    <x v="3"/>
    <x v="8"/>
    <n v="113071"/>
    <x v="91"/>
    <s v="OCEAN CREDIT IFN SA"/>
    <s v="Obiectivul general al proiectului INOVATIC consta in dezvoltarea si punerea in productie a unor procese IT semnificativ imbunatatite de acordare de credite tip „overdraft”(descoperiri de cont), de transfer de bani si de plati electronice in cadrul SC OCEAN CREDIT IFN SA. Procesul inovativ are ca punct de pornire cercetarea efectuata de catre institutia de cercetare cu care Ocean Credit IFN SA a semnat contract de servicii de cercetare. "/>
    <s v="9"/>
    <n v="27"/>
    <x v="2"/>
    <s v="5"/>
    <n v="27"/>
    <n v="2019"/>
    <n v="80"/>
    <x v="7"/>
    <s v="Bucuresti Ilfov"/>
    <m/>
    <m/>
    <s v="Bucuresti"/>
    <s v="Privat"/>
    <s v="061"/>
    <n v="668777.56000000006"/>
    <n v="167194.39000000001"/>
    <n v="92885.78"/>
    <n v="119978"/>
    <x v="97"/>
    <s v="Finalizat"/>
    <s v="AA2"/>
    <n v="551637.07999999996"/>
    <n v="137909.29"/>
    <s v="POC/63/1/3"/>
    <n v="1"/>
    <s v="Axa 1"/>
  </r>
  <r>
    <n v="50"/>
    <x v="1"/>
    <x v="3"/>
    <x v="8"/>
    <n v="119851"/>
    <x v="92"/>
    <s v="RINF ENGINEERING RESEARCH SRL"/>
    <s v="Obiectivul general al prezentului proiect îl reprezintă dezvoltarea unui sistem inovativ pentru testarea aplicațiilor destinate dispozitivelor dotate cu ecran tactil - MATT, în vederea creșterii gradului de inovare în domeniul TIC la nivel național și internațional. "/>
    <s v="10"/>
    <n v="4"/>
    <x v="2"/>
    <s v="4"/>
    <n v="4"/>
    <n v="2019"/>
    <n v="79.999999263683492"/>
    <x v="7"/>
    <s v="Bucuresti Ilfov"/>
    <m/>
    <m/>
    <s v="Bucuresti"/>
    <s v="Privat"/>
    <s v="061"/>
    <n v="651893.56999999995"/>
    <n v="162973.4"/>
    <n v="90540.78"/>
    <n v="53550"/>
    <x v="98"/>
    <s v="Finalizat"/>
    <s v="AA2"/>
    <n v="600354.76"/>
    <n v="150088.69999999998"/>
    <s v="POC/63/1/3"/>
    <n v="1"/>
    <s v="Axa 1"/>
  </r>
  <r>
    <n v="51"/>
    <x v="1"/>
    <x v="3"/>
    <x v="8"/>
    <n v="113131"/>
    <x v="93"/>
    <s v="CREATIVE ENGINEERING SOLUTIONS SRL"/>
    <s v="Obiectivul general al proiectului este cresterea competitivitatii societatii prin cercetarea si dezvoltarea prototipului unui produs nou, INDEXREAD, un sistem integrat mobil care va fi folosit pentru citirea indecsilor contoarelor cat si lansarea acestuia in productie."/>
    <s v="10"/>
    <n v="4"/>
    <x v="2"/>
    <s v="12"/>
    <n v="4"/>
    <n v="2018"/>
    <n v="79.999998917008554"/>
    <x v="7"/>
    <s v="Bucuresti Ilfov"/>
    <m/>
    <m/>
    <s v="Bucuresti"/>
    <s v="Privat"/>
    <s v="061"/>
    <n v="590955.72"/>
    <n v="147738.94"/>
    <n v="82077.240000000005"/>
    <n v="120566.82"/>
    <x v="99"/>
    <s v="Finalizat"/>
    <s v="AA1"/>
    <n v="552924.99"/>
    <n v="138231.26"/>
    <s v="POC/63/1/3"/>
    <n v="1"/>
    <s v="Axa 1"/>
  </r>
  <r>
    <n v="52"/>
    <x v="1"/>
    <x v="3"/>
    <x v="8"/>
    <n v="122344"/>
    <x v="94"/>
    <s v="INDEX LINE SYSTEMS SRL"/>
    <s v="Obiectivul general al proiectului vizeaza cresterea competitivitatii intreprinderii prin dezvoltarea Vizio-paralelografului (VP) si a Extruziei computerizate de ghidaj (ECG) - tehnologii avansate in stomatologie, ce vizeaza diagnoza si tratamentul edentatiei, una dintre cele mai raspandite cazuri de morbiditate din Romania, in scopul productiei si comercializarii. _x000a__x000a_"/>
    <s v="11"/>
    <n v="15"/>
    <x v="2"/>
    <s v="11"/>
    <n v="15"/>
    <n v="2019"/>
    <n v="79.999999759844471"/>
    <x v="7"/>
    <s v="Bucuresti Ilfov"/>
    <m/>
    <m/>
    <s v="Bucuresti"/>
    <s v="Privat"/>
    <s v="061"/>
    <n v="666234.91"/>
    <n v="166558.73000000001"/>
    <n v="92532.64"/>
    <n v="102792"/>
    <x v="100"/>
    <s v="Finalizat"/>
    <s v="AA1"/>
    <n v="628399.92999999993"/>
    <n v="157099.97999999998"/>
    <s v="POC/63/1/3"/>
    <n v="1"/>
    <s v="Axa 1"/>
  </r>
  <r>
    <n v="53"/>
    <x v="1"/>
    <x v="3"/>
    <x v="8"/>
    <n v="104905"/>
    <x v="95"/>
    <s v="ARBO BIOSISTEM SRL"/>
    <s v="Obiectivul general al prezentului proiect este reprezentat de realizarea prin procedee de prelucrare avansate de produse alimentare_x000a_inovative, sigure, accesibile si optimizate nutritional, prin transferul de elemente de cercetare stiinþifica din brevetul de invenþie „Procedeu_x000a_si instalaþie pentru prepararea unor produse bioprotective”."/>
    <s v="12"/>
    <n v="21"/>
    <x v="2"/>
    <s v="7"/>
    <n v="20"/>
    <n v="2019"/>
    <n v="80"/>
    <x v="7"/>
    <s v="Bucuresti Ilfov"/>
    <m/>
    <m/>
    <s v="Bucuresti"/>
    <s v="Privat"/>
    <s v="061"/>
    <n v="671536.8"/>
    <n v="167884.2"/>
    <n v="93269"/>
    <n v="172307.63"/>
    <x v="101"/>
    <s v="Finalizat"/>
    <s v="AA2"/>
    <n v="671037.73"/>
    <n v="167759.43"/>
    <s v="POC/63/1/3"/>
    <n v="1"/>
    <s v="Axa 1"/>
  </r>
  <r>
    <n v="54"/>
    <x v="1"/>
    <x v="5"/>
    <x v="0"/>
    <n v="115833"/>
    <x v="96"/>
    <s v="Universitatea Politehnică Bucureşti"/>
    <s v="Obiectivul general al prezentului proiect, acceptat la finantare in cadrul ECSEL Joint Undertaking il reprezinta realizarea unei linii pilot_x000a_multi-KET (nanoelectronica, nanotehnologie, fabricare avansata) de noua generatie de 300 mm pentru tehnologia Smart Power in Europa,_x000a_astfel contribuind la stabilirea referintei mondiale de soluþii inovatoare si competitive pentru provocari societale critice, inclusiv reducerea_x000a_emisiilor de CO2 si eficienta energetica. De asemenea, pe baza realizarii activitatilor proiectului se urmareste imbunatatirea productivitatii_x000a_si a competitivitatii solutiilor IC integrate pentru tehnologia Smart Power si tehnologii Power Discrete."/>
    <s v="1"/>
    <n v="31"/>
    <x v="5"/>
    <s v="7"/>
    <n v="31"/>
    <n v="2021"/>
    <n v="80"/>
    <x v="7"/>
    <s v="Bucuresti Ilfov"/>
    <m/>
    <m/>
    <s v="Bucuresti"/>
    <s v="Public"/>
    <s v="060"/>
    <n v="4232000"/>
    <n v="1058000"/>
    <n v="0"/>
    <n v="3000"/>
    <x v="102"/>
    <s v="In implementare"/>
    <m/>
    <n v="3439015.33"/>
    <n v="859753.84"/>
    <s v="POC/72/1/2"/>
    <n v="1"/>
    <s v="Axa 1"/>
  </r>
  <r>
    <n v="55"/>
    <x v="1"/>
    <x v="6"/>
    <x v="0"/>
    <n v="107583"/>
    <x v="97"/>
    <s v="Institutul Naţional de Cercetare - Dezvoltare Aerospaţială &quot;ELIE CARAFOLI&quot; - INCAS Bucureşti"/>
    <s v="Obiectivul general al proiectului il reprezinta cresterea capacitatii de cercetare a Institutului National de Cercetare- Dezvoltare_x000a_Aerospatiala „Elie Carafoli” – I.N.C.A.S. Bucuresti, in domeniul stiintelor aerospatiale, prin introducerea celor mai noi tehnologii din_x000a_domeniul IT intr-un mediu de cercetare de noua generatie, bazat pe realitate virtuala, capabil sa asigure conditiile de simulare necesare_x000a_pentru cercetarile in perspectiva anilor 2020 precum si interfata de comunicare in proiectele colaborative internationale in care INCAS_x000a_este implicat (ex. JTI Clean Sky si SESAR in cadrul FP7 si in continuare in Horizon 2020)."/>
    <s v="2"/>
    <n v="1"/>
    <x v="5"/>
    <s v="2"/>
    <n v="2"/>
    <n v="2020"/>
    <n v="80"/>
    <x v="7"/>
    <s v="Bucuresti Ilfov"/>
    <m/>
    <m/>
    <s v="Bucuresti"/>
    <s v="Public"/>
    <s v="060"/>
    <n v="7198834.5599999996"/>
    <n v="1799708.64"/>
    <n v="0"/>
    <n v="24000"/>
    <x v="103"/>
    <s v="Finalizat"/>
    <m/>
    <n v="6639079.7800000003"/>
    <n v="1659769.9300000002"/>
    <s v="POC/76/1/1"/>
    <n v="1"/>
    <s v="Axa 1"/>
  </r>
  <r>
    <n v="56"/>
    <x v="2"/>
    <x v="2"/>
    <x v="2"/>
    <n v="119286"/>
    <x v="98"/>
    <s v="COGNOS BUSINESS CONSULTING SRL"/>
    <s v="README – APLICAȚIE INTERACTIVĂ, INOVATIVĂ, DE EVALUARE A LIZIBILITĂȚII TEXTELOR ÎN LIMBA ROMÂNĂ ȘI DE ÎMBUNĂTĂȚIRE A STILULUI DE REDACTARE"/>
    <s v="9"/>
    <n v="15"/>
    <x v="2"/>
    <s v="12"/>
    <n v="15"/>
    <n v="2019"/>
    <n v="80"/>
    <x v="7"/>
    <s v="Bucuresti Ilfov"/>
    <m/>
    <m/>
    <s v="Bucuresti"/>
    <s v="Privat"/>
    <s v="066"/>
    <n v="2814714.83"/>
    <n v="703678.71"/>
    <n v="875079.04"/>
    <n v="212942.4"/>
    <x v="104"/>
    <s v="Finalizat"/>
    <s v="AA1"/>
    <n v="2362753.2200000002"/>
    <n v="590688.31000000006"/>
    <s v="POC/46/2/2"/>
    <n v="1"/>
    <s v="Axa 2"/>
  </r>
  <r>
    <n v="57"/>
    <x v="2"/>
    <x v="2"/>
    <x v="2"/>
    <n v="119261"/>
    <x v="99"/>
    <s v="OPEN GOV SRL"/>
    <s v="MARKSENSE - PLATFORMĂ INFORMATICĂ DE ANALIZĂ ÎN TIMP REAL A FLUXURILOR DE PERSOANE BAZATĂ PE ALGORITMI DE INTELIGENȚĂ ARTIFICIALĂ ȘI PRELUCRARE INTELIGENTĂ DE INFORMAȚII PENTRU AFACERI ȘI MEDIUL GUVERNAMENTAL"/>
    <s v="10"/>
    <n v="13"/>
    <x v="2"/>
    <s v="8"/>
    <n v="13"/>
    <n v="2020"/>
    <n v="80"/>
    <x v="7"/>
    <s v="Bucuresti Ilfov"/>
    <m/>
    <m/>
    <s v="Bucuresti"/>
    <s v="Privat"/>
    <s v="066"/>
    <n v="3145876.94"/>
    <n v="786469.24"/>
    <n v="1375102.5299999998"/>
    <n v="380633.62000000011"/>
    <x v="105"/>
    <s v="Finalizat"/>
    <s v="AA"/>
    <n v="1622835.8000000003"/>
    <n v="405708.94"/>
    <s v="POC/46/2/2"/>
    <n v="1"/>
    <s v="Axa 2"/>
  </r>
  <r>
    <n v="58"/>
    <x v="2"/>
    <x v="2"/>
    <x v="2"/>
    <n v="115926"/>
    <x v="100"/>
    <s v="STRUCTURAL MANAGEMENT SOLUTIONS SRL"/>
    <s v="S.I.R.O – SOLUTIE INOVATIVA DE RECRUTARE ONLINE"/>
    <s v="8"/>
    <n v="2"/>
    <x v="2"/>
    <s v="8"/>
    <n v="2"/>
    <n v="2020"/>
    <n v="80"/>
    <x v="7"/>
    <s v="Bucuresti Ilfov"/>
    <m/>
    <m/>
    <s v="Bucuresti"/>
    <s v="Privat"/>
    <s v="066"/>
    <n v="3096018.79"/>
    <n v="774004.7"/>
    <n v="1224860.6499999994"/>
    <n v="52800"/>
    <x v="106"/>
    <s v="Finalizat"/>
    <s v="AA"/>
    <n v="2868081.13"/>
    <n v="717020.27999999991"/>
    <s v="POC/46/2/2"/>
    <n v="1"/>
    <s v="Axa 2"/>
  </r>
  <r>
    <n v="59"/>
    <x v="2"/>
    <x v="2"/>
    <x v="2"/>
    <n v="115724"/>
    <x v="101"/>
    <s v="BUSINESS INFORMATION SYSTEMS (ALLEVO) SRL"/>
    <s v="Dezvoltare aplicatiei software inovative “Treasure Open Source Software – TOSS”"/>
    <s v="8"/>
    <n v="16"/>
    <x v="2"/>
    <s v="3"/>
    <n v="16"/>
    <n v="2020"/>
    <n v="80"/>
    <x v="7"/>
    <s v="Bucuresti Ilfov"/>
    <m/>
    <m/>
    <s v="Bucuresti"/>
    <s v="Privat"/>
    <s v="066"/>
    <n v="2754696.14"/>
    <n v="688674.03"/>
    <n v="2682994"/>
    <n v="679006.1799999997"/>
    <x v="107"/>
    <s v="Finalizat"/>
    <s v="AA1"/>
    <n v="2477638.4700000002"/>
    <n v="619409.64"/>
    <s v="POC/46/2/2"/>
    <n v="1"/>
    <s v="Axa 2"/>
  </r>
  <r>
    <n v="60"/>
    <x v="2"/>
    <x v="2"/>
    <x v="2"/>
    <n v="117046"/>
    <x v="102"/>
    <s v="KNOWLEDGE INVESTMENT GROUP SRL"/>
    <s v="Obiectivul general al proiectului “OmniDJ - Platforma de streaming colaborativ cu servicii la cerere” este acela de a cerceta si dezvolta o tehnologie inovativa in domeniile orizontale TIC si multimedia cu scopul dezvoltarii finale a unui produs/serviciu menit sa acopere o nevoie reala identificata in piata."/>
    <s v="5"/>
    <n v="25"/>
    <x v="2"/>
    <s v="1"/>
    <n v="25"/>
    <n v="2020"/>
    <n v="80"/>
    <x v="7"/>
    <s v="Bucuresti Ilfov"/>
    <m/>
    <m/>
    <s v="Bucuresti"/>
    <s v="Privat"/>
    <s v="066"/>
    <n v="1114600.8"/>
    <n v="278650.2"/>
    <n v="398394"/>
    <n v="135212.55000000005"/>
    <x v="108"/>
    <s v="Finalizat"/>
    <s v="AA2"/>
    <n v="1049383.25"/>
    <n v="262345.82"/>
    <s v="POC/46/2/2"/>
    <n v="1"/>
    <s v="Axa 2"/>
  </r>
  <r>
    <n v="61"/>
    <x v="2"/>
    <x v="2"/>
    <x v="2"/>
    <n v="116265"/>
    <x v="103"/>
    <s v="Q-BIS CONSULT SRL"/>
    <s v="CREAREA UNEI PLATFORME CLOUD PENTRU APLICATII SOFTWARE"/>
    <s v="8"/>
    <n v="2"/>
    <x v="2"/>
    <s v="12"/>
    <n v="2"/>
    <n v="2019"/>
    <n v="80"/>
    <x v="7"/>
    <s v="Bucuresti Ilfov"/>
    <m/>
    <m/>
    <s v="Bucuresti"/>
    <s v="Privat"/>
    <s v="066"/>
    <n v="2069074.4"/>
    <n v="517268.6"/>
    <n v="1308001"/>
    <n v="209369.35999999987"/>
    <x v="109"/>
    <s v="Finalizat"/>
    <s v="AA1"/>
    <n v="1791221.4300000004"/>
    <n v="447805.36000000004"/>
    <s v="POC/46/2/2"/>
    <n v="1"/>
    <s v="Axa 2"/>
  </r>
  <r>
    <n v="62"/>
    <x v="2"/>
    <x v="2"/>
    <x v="2"/>
    <n v="115577"/>
    <x v="104"/>
    <s v="EXTEND STUDIO SRL"/>
    <s v="DEZVOLTAREA UNEI PLATFORME PENTRU CREAREA VIZUALA DE SITE-URI BAZATE PE WORDPRESS"/>
    <s v="5"/>
    <n v="25"/>
    <x v="2"/>
    <s v="5"/>
    <n v="25"/>
    <n v="2019"/>
    <n v="80"/>
    <x v="7"/>
    <s v="Bucuresti Ilfov"/>
    <m/>
    <m/>
    <s v="Bucuresti"/>
    <s v="Privat"/>
    <s v="066"/>
    <n v="2115826.5"/>
    <n v="528956.63"/>
    <n v="1064885.0900000003"/>
    <n v="0"/>
    <x v="110"/>
    <s v="Finalizat"/>
    <s v="AA1"/>
    <n v="1785769.69"/>
    <n v="446442.43999999994"/>
    <s v="POC/46/2/2"/>
    <n v="1"/>
    <s v="Axa 2"/>
  </r>
  <r>
    <n v="63"/>
    <x v="2"/>
    <x v="2"/>
    <x v="2"/>
    <n v="115917"/>
    <x v="105"/>
    <s v="4E SOFTWARE SRL"/>
    <s v="TempRent – platforma evolutivă de micro-tranzacționare"/>
    <s v="6"/>
    <n v="16"/>
    <x v="2"/>
    <s v="6"/>
    <n v="16"/>
    <n v="2020"/>
    <n v="80"/>
    <x v="7"/>
    <s v="Bucuresti Ilfov"/>
    <m/>
    <m/>
    <s v="Bucuresti"/>
    <s v="Privat"/>
    <s v="066"/>
    <n v="1227120"/>
    <n v="306780"/>
    <n v="429900"/>
    <n v="133722"/>
    <x v="111"/>
    <s v="Finalizat"/>
    <s v="AA1"/>
    <n v="1030223.8400000001"/>
    <n v="257555.96000000002"/>
    <s v="POC/46/2/2"/>
    <n v="1"/>
    <s v="Axa 2"/>
  </r>
  <r>
    <n v="64"/>
    <x v="2"/>
    <x v="2"/>
    <x v="2"/>
    <n v="115866"/>
    <x v="106"/>
    <s v="SENIOR SOFTWARE AGENCY SRL"/>
    <s v="DEZVOLTARE PRIN INOVARE LA SENIOR SOFTWARE AGENCY SRL"/>
    <s v="5"/>
    <n v="25"/>
    <x v="2"/>
    <s v="5"/>
    <n v="25"/>
    <n v="2019"/>
    <n v="80"/>
    <x v="7"/>
    <s v="Bucuresti Ilfov"/>
    <m/>
    <m/>
    <s v="Bucuresti"/>
    <s v="Privat"/>
    <s v="066"/>
    <n v="1587334.92"/>
    <n v="396833.73"/>
    <n v="1361979.77"/>
    <n v="99583.399999999907"/>
    <x v="112"/>
    <s v="Finalizat"/>
    <m/>
    <n v="1431113.98"/>
    <n v="310359.72000000003"/>
    <s v="POC/46/2/2"/>
    <n v="1"/>
    <s v="Axa 2"/>
  </r>
  <r>
    <n v="65"/>
    <x v="2"/>
    <x v="2"/>
    <x v="2"/>
    <n v="115622"/>
    <x v="107"/>
    <s v="INGENIO SOFTWARE SA"/>
    <s v="Studio Scope: Dezvoltare produs inovativ de tip Configure Price and Quoting"/>
    <s v="6"/>
    <n v="16"/>
    <x v="2"/>
    <s v="11"/>
    <n v="16"/>
    <n v="2019"/>
    <n v="80"/>
    <x v="7"/>
    <s v="Bucuresti Ilfov"/>
    <m/>
    <m/>
    <s v="Bucuresti"/>
    <s v="Privat"/>
    <s v="066"/>
    <n v="2242185"/>
    <n v="560546.25"/>
    <n v="2028751.25"/>
    <n v="54052.150000000373"/>
    <x v="113"/>
    <s v="Finalizat"/>
    <s v="AA1"/>
    <n v="2125327.27"/>
    <n v="531331.84000000008"/>
    <s v="POC/46/2/2"/>
    <n v="1"/>
    <s v="Axa 2"/>
  </r>
  <r>
    <n v="66"/>
    <x v="2"/>
    <x v="2"/>
    <x v="2"/>
    <n v="115722"/>
    <x v="108"/>
    <s v="ESSENSYS SOFTWARE SRL"/>
    <s v="SOLUȚIE PENTRU INTEGRAREA PE VERTICALĂ A SOLUȚIILOR TIC ÎN ECONOMIA ROMÂNEASCĂ PRIN DEZVOLTAREA PRODUSELOR INFORMATICE DYNAMIC DOX© CLOUD ȘI DYNAMIC DOX© MOBILE"/>
    <s v="8"/>
    <n v="2"/>
    <x v="2"/>
    <s v="8"/>
    <n v="2"/>
    <n v="2020"/>
    <n v="80"/>
    <x v="7"/>
    <s v="Bucuresti Ilfov"/>
    <m/>
    <m/>
    <s v="Bucuresti"/>
    <s v="Privat"/>
    <s v="066"/>
    <n v="1624958.86"/>
    <n v="406239.72"/>
    <n v="1132399.8700000001"/>
    <n v="58054.349999999627"/>
    <x v="114"/>
    <s v="Finalizat"/>
    <s v="AA1"/>
    <n v="1451542.14"/>
    <n v="362885.51"/>
    <s v="POC/46/2/2"/>
    <n v="1"/>
    <s v="Axa 2"/>
  </r>
  <r>
    <n v="67"/>
    <x v="2"/>
    <x v="2"/>
    <x v="2"/>
    <n v="115560"/>
    <x v="109"/>
    <s v="I-TOM SOLUTIONS SRL"/>
    <s v="SISTEM INFORMATIC INOVATIV DE TIP COMANDA SI CONTROL C2I (Command, Control &amp; Intelligence)"/>
    <s v="8"/>
    <n v="10"/>
    <x v="2"/>
    <s v="8"/>
    <n v="10"/>
    <n v="2020"/>
    <n v="80"/>
    <x v="7"/>
    <s v="Bucuresti Ilfov"/>
    <m/>
    <m/>
    <s v="Bucuresti"/>
    <s v="Privat"/>
    <s v="066"/>
    <n v="2532573.2599999998"/>
    <n v="633143.31999999995"/>
    <n v="1173003.8899999997"/>
    <n v="219042.47000000067"/>
    <x v="115"/>
    <s v="Finalizat"/>
    <s v="AA2"/>
    <n v="2378045.96"/>
    <n v="594511.4800000001"/>
    <s v="POC/46/2/2"/>
    <n v="1"/>
    <s v="Axa 2"/>
  </r>
  <r>
    <n v="68"/>
    <x v="2"/>
    <x v="2"/>
    <x v="2"/>
    <n v="115946"/>
    <x v="110"/>
    <s v="SAFETECH INNOVATIONS SRL"/>
    <s v="SISTEM INTEGRAT DE MANAGEMENT AL SECURITĂŢII INFORMAŢIEI ÎN CADRUL UNEI ORGANIZAŢII"/>
    <s v="6"/>
    <n v="16"/>
    <x v="2"/>
    <s v="2"/>
    <n v="28"/>
    <n v="2019"/>
    <n v="80"/>
    <x v="7"/>
    <s v="Bucuresti Ilfov"/>
    <m/>
    <m/>
    <s v="Bucuresti"/>
    <s v="Privat"/>
    <s v="066"/>
    <n v="1410126.65"/>
    <n v="352531.66"/>
    <n v="703318.79"/>
    <n v="108990.68999999994"/>
    <x v="116"/>
    <s v="Finalizat"/>
    <s v="AA1"/>
    <n v="1353287.28"/>
    <n v="338321.81999999995"/>
    <s v="POC/46/2/2"/>
    <n v="1"/>
    <s v="Axa 2"/>
  </r>
  <r>
    <n v="69"/>
    <x v="2"/>
    <x v="2"/>
    <x v="2"/>
    <n v="115847"/>
    <x v="111"/>
    <s v="RADCOM SRL"/>
    <s v="SISTEM INFORMATIC INTEGRAT, INOVATIV SI SECURIZAT DE EXAMINARE AUXOLOGICA, URMARIRE A PACIENTULUI SI GENERARE A DIAGRAMELOR DE CRESTERE PENTRU POPULATIA DIN ROMANIA"/>
    <s v="8"/>
    <n v="9"/>
    <x v="2"/>
    <s v="8"/>
    <n v="9"/>
    <n v="2019"/>
    <n v="80"/>
    <x v="7"/>
    <s v="Bucuresti Ilfov"/>
    <m/>
    <m/>
    <s v="Bucuresti"/>
    <s v="Privat"/>
    <s v="066"/>
    <n v="2091764"/>
    <n v="522941"/>
    <n v="862290"/>
    <n v="167575.10000000009"/>
    <x v="117"/>
    <s v="Finalizat"/>
    <s v="AA1"/>
    <n v="2003612.85"/>
    <n v="500903.21"/>
    <s v="POC/46/2/2"/>
    <n v="1"/>
    <s v="Axa 2"/>
  </r>
  <r>
    <n v="70"/>
    <x v="2"/>
    <x v="2"/>
    <x v="2"/>
    <n v="115688"/>
    <x v="112"/>
    <s v="AVANT CONSULTING SRL"/>
    <s v="LIVEHR – PLATFORMA DE GESTIONARE A RESURSELOR UMANE"/>
    <s v="8"/>
    <n v="8"/>
    <x v="2"/>
    <s v="7"/>
    <n v="8"/>
    <n v="2019"/>
    <n v="80"/>
    <x v="7"/>
    <s v="Bucuresti Ilfov"/>
    <m/>
    <m/>
    <s v="Bucuresti"/>
    <s v="Privat"/>
    <s v="066"/>
    <n v="2098872.2799999998"/>
    <n v="524718.06999999995"/>
    <n v="1507229.65"/>
    <n v="402174.95000000019"/>
    <x v="118"/>
    <s v="Finalizat"/>
    <s v="AA1"/>
    <n v="2098595.83"/>
    <n v="524374.61"/>
    <s v="POC/46/2/2"/>
    <n v="1"/>
    <s v="Axa 2"/>
  </r>
  <r>
    <n v="71"/>
    <x v="2"/>
    <x v="2"/>
    <x v="2"/>
    <n v="115817"/>
    <x v="113"/>
    <s v="IPRINT 3D DESIGN CONSULTING SRL"/>
    <s v="„INTEGRAREA PE VERTICALA A IP3D PRIN DEZVOLTAREA UNEI SOLUTII INFORMATICE – CABINA VIRTUALA - PRIN ACTIVITATI DE CDI „"/>
    <s v="8"/>
    <n v="11"/>
    <x v="2"/>
    <s v="2"/>
    <n v="11"/>
    <n v="2020"/>
    <n v="80"/>
    <x v="7"/>
    <s v="Bucuresti Ilfov"/>
    <m/>
    <m/>
    <s v="Bucuresti"/>
    <s v="Privat"/>
    <s v="066"/>
    <n v="782706.84"/>
    <n v="195676.71"/>
    <n v="277228.45999999996"/>
    <n v="35425.989999999991"/>
    <x v="119"/>
    <s v="Finalizat"/>
    <s v="AA1"/>
    <n v="777272.64000000013"/>
    <n v="194318.17"/>
    <s v="POC/46/2/2"/>
    <n v="1"/>
    <s v="Axa 2"/>
  </r>
  <r>
    <n v="72"/>
    <x v="2"/>
    <x v="2"/>
    <x v="2"/>
    <n v="115911"/>
    <x v="114"/>
    <s v="YALOS SOFTWARE LABS SRL"/>
    <s v="„CRESTEREA COMPETITIVITATII SC YALOS SOFTWARE LABS SRL PRIN DEZVOLTAREA UNEI SOLUTII INFORMATICE INOVATOARE”"/>
    <s v="8"/>
    <n v="3"/>
    <x v="2"/>
    <s v="8"/>
    <n v="3"/>
    <n v="2020"/>
    <n v="80"/>
    <x v="7"/>
    <s v="Bucuresti Ilfov"/>
    <m/>
    <m/>
    <s v="Bucuresti"/>
    <s v="Privat"/>
    <s v="066"/>
    <n v="2452875.5699999998"/>
    <n v="613218.89"/>
    <n v="657456.29999999981"/>
    <n v="100246.4700000002"/>
    <x v="120"/>
    <s v="Finalizat"/>
    <m/>
    <n v="2026421.53"/>
    <n v="506605.39"/>
    <s v="POC/46/2/2"/>
    <n v="1"/>
    <s v="Axa 2"/>
  </r>
  <r>
    <n v="73"/>
    <x v="2"/>
    <x v="2"/>
    <x v="2"/>
    <n v="115876"/>
    <x v="115"/>
    <s v="BUSINESSVIEW SOFTWARE SRL"/>
    <s v="Sistem Informatic Inovativ Factura Inteligenta"/>
    <s v="8"/>
    <n v="2"/>
    <x v="2"/>
    <s v="11"/>
    <n v="2"/>
    <n v="2019"/>
    <n v="80"/>
    <x v="7"/>
    <s v="Bucuresti Ilfov"/>
    <m/>
    <m/>
    <s v="Bucuresti"/>
    <s v="Privat"/>
    <s v="066"/>
    <n v="2432346.2999999998"/>
    <n v="608086.57999999996"/>
    <n v="652739.62000000011"/>
    <n v="182632.2799999998"/>
    <x v="121"/>
    <s v="Finalizat"/>
    <m/>
    <n v="2264935.13"/>
    <n v="566233.77"/>
    <s v="POC/46/2/2"/>
    <n v="1"/>
    <s v="Axa 2"/>
  </r>
  <r>
    <n v="74"/>
    <x v="2"/>
    <x v="2"/>
    <x v="2"/>
    <n v="115698"/>
    <x v="116"/>
    <s v="MOUNT SOFTWARE SRL"/>
    <s v="Sistem informatic integrat pentru colectarea si procesarea de date anonime in interiorul spatiilor comerciale"/>
    <s v="8"/>
    <n v="7"/>
    <x v="2"/>
    <s v="2"/>
    <n v="7"/>
    <n v="2019"/>
    <n v="80"/>
    <x v="7"/>
    <s v="Bucuresti Ilfov"/>
    <m/>
    <m/>
    <s v="Bucuresti"/>
    <s v="Privat"/>
    <s v="066"/>
    <n v="898360.23"/>
    <n v="224590.06"/>
    <n v="474760.01"/>
    <n v="51944.34999999986"/>
    <x v="122"/>
    <s v="Finalizat"/>
    <m/>
    <n v="750331.85"/>
    <n v="187582.96"/>
    <s v="POC/46/2/2"/>
    <n v="1"/>
    <s v="Axa 2"/>
  </r>
  <r>
    <n v="75"/>
    <x v="2"/>
    <x v="2"/>
    <x v="2"/>
    <n v="115857"/>
    <x v="117"/>
    <s v="SENIOR PROGRAMMING SA"/>
    <s v="Inovare prin conectare"/>
    <s v="8"/>
    <n v="2"/>
    <x v="2"/>
    <s v="11"/>
    <n v="2"/>
    <n v="2019"/>
    <n v="80"/>
    <x v="7"/>
    <s v="Bucuresti Ilfov"/>
    <m/>
    <m/>
    <s v="Bucuresti"/>
    <s v="Privat"/>
    <s v="066"/>
    <n v="2414726.98"/>
    <n v="603681.75"/>
    <n v="2406584.2200000002"/>
    <n v="251986.25"/>
    <x v="123"/>
    <s v="Finalizat"/>
    <s v="AA2"/>
    <n v="2208279.81"/>
    <n v="552069.96"/>
    <s v="POC/46/2/2"/>
    <n v="1"/>
    <s v="Axa 2"/>
  </r>
  <r>
    <n v="76"/>
    <x v="2"/>
    <x v="2"/>
    <x v="2"/>
    <n v="115646"/>
    <x v="118"/>
    <s v="INGENIOS.RO SRL"/>
    <s v="AdSelect – Platforma de Management pentru publicitate stradala"/>
    <s v="6"/>
    <n v="28"/>
    <x v="2"/>
    <s v="12"/>
    <n v="28"/>
    <n v="2019"/>
    <n v="80"/>
    <x v="7"/>
    <s v="Bucuresti Ilfov"/>
    <m/>
    <m/>
    <s v="Bucuresti"/>
    <s v="Privat"/>
    <s v="066"/>
    <n v="3065803.18"/>
    <n v="766450.79"/>
    <n v="965544.5299999998"/>
    <n v="51911"/>
    <x v="124"/>
    <s v="Finalizat"/>
    <m/>
    <n v="2872010.8"/>
    <n v="718002.71"/>
    <s v="POC/46/2/2"/>
    <n v="1"/>
    <s v="Axa 2"/>
  </r>
  <r>
    <n v="77"/>
    <x v="2"/>
    <x v="2"/>
    <x v="2"/>
    <n v="115834"/>
    <x v="119"/>
    <s v="HR SINCRON SRL"/>
    <s v="Obiectivul general este cresterea contributiei solutiilor/aplicatiilor IT inovative in dezvoltarea competitivitatii economice a sectorului privat prin dezvoltarea produselor si serviciilor TIC. In acest context, in care inclusiv recomandarea Comisiei Europene catre companiile romanesti este de a profita pe deplin de posibilitatile si avantajele oferite de tehnologiile digitale, HR Sincron SRL doreste sa dezvolte prin proiectul „HR fara hartie” o platforma software inovativa de managementul resurselor umane numita in continuare „Sincron HR Suite”."/>
    <s v="5"/>
    <n v="25"/>
    <x v="2"/>
    <s v="5"/>
    <n v="25"/>
    <n v="2019"/>
    <n v="80"/>
    <x v="7"/>
    <s v="Bucuresti Ilfov"/>
    <m/>
    <m/>
    <s v="Bucuresti"/>
    <s v="Privat"/>
    <s v="066"/>
    <n v="1952796.24"/>
    <n v="488199.06"/>
    <n v="1651738.81"/>
    <n v="140071.0400000005"/>
    <x v="125"/>
    <s v="Finalizat"/>
    <s v="AA2"/>
    <n v="1889212.9800000002"/>
    <n v="472303.24000000005"/>
    <s v="POC/46/2/2"/>
    <n v="1"/>
    <s v="Axa 2"/>
  </r>
  <r>
    <n v="78"/>
    <x v="2"/>
    <x v="2"/>
    <x v="2"/>
    <n v="115610"/>
    <x v="120"/>
    <s v="CORE SECURITY ADVISERS SRL"/>
    <s v="Dezvoltare aplicatie software si componente hardware pentru analizarea, controlul si partajarea fluxurilor de resurse"/>
    <s v="8"/>
    <n v="3"/>
    <x v="2"/>
    <s v="8"/>
    <n v="3"/>
    <n v="2020"/>
    <n v="80"/>
    <x v="7"/>
    <s v="Bucuresti Ilfov"/>
    <m/>
    <m/>
    <s v="Bucuresti"/>
    <s v="Privat"/>
    <s v="066"/>
    <n v="3292880"/>
    <n v="823220"/>
    <n v="807275"/>
    <n v="820530.33000000007"/>
    <x v="126"/>
    <s v="Reziliat"/>
    <m/>
    <n v="0"/>
    <n v="0"/>
    <s v="POC/46/2/2"/>
    <n v="1"/>
    <s v="Axa 2"/>
  </r>
  <r>
    <n v="79"/>
    <x v="2"/>
    <x v="2"/>
    <x v="2"/>
    <n v="115656"/>
    <x v="121"/>
    <s v="TGS SOFTWARE SRL"/>
    <s v="COOPID – SISTEM COOPERATIV DE MANAGEMENT AL IDENTITATII DIGITALE"/>
    <s v="6"/>
    <n v="28"/>
    <x v="2"/>
    <s v="6"/>
    <n v="28"/>
    <n v="2019"/>
    <n v="80"/>
    <x v="7"/>
    <s v="Bucuresti Ilfov"/>
    <m/>
    <m/>
    <s v="Bucuresti"/>
    <s v="Privat"/>
    <s v="066"/>
    <n v="2939783.6"/>
    <n v="734945.9"/>
    <n v="875000"/>
    <n v="276000.98000000045"/>
    <x v="127"/>
    <s v="Finalizat"/>
    <s v="AA1"/>
    <n v="2850573.22"/>
    <n v="712643.33"/>
    <s v="POC/46/2/2"/>
    <n v="1"/>
    <s v="Axa 2"/>
  </r>
  <r>
    <n v="80"/>
    <x v="2"/>
    <x v="2"/>
    <x v="2"/>
    <n v="116150"/>
    <x v="122"/>
    <s v="COGNISTUDIO SRL"/>
    <s v="DEZVOLTAREA UNUI SISTEM BUSINESS INTELLIGENCE PENTRU LANTURI FARMACEUTICE"/>
    <s v="8"/>
    <n v="2"/>
    <x v="2"/>
    <s v="8"/>
    <n v="2"/>
    <n v="2019"/>
    <n v="80"/>
    <x v="7"/>
    <s v="Bucuresti Ilfov"/>
    <m/>
    <m/>
    <s v="Bucuresti"/>
    <s v="Privat"/>
    <s v="066"/>
    <n v="1939595.35"/>
    <n v="484898.84"/>
    <n v="1023332.81"/>
    <n v="45938.649999999907"/>
    <x v="128"/>
    <s v="Finalizat"/>
    <m/>
    <n v="1384358.22"/>
    <n v="346089.57999999996"/>
    <s v="POC/46/2/2"/>
    <n v="1"/>
    <s v="Axa 2"/>
  </r>
  <r>
    <n v="81"/>
    <x v="2"/>
    <x v="2"/>
    <x v="2"/>
    <n v="115916"/>
    <x v="123"/>
    <s v="NETLINX SYSTEMS SRL"/>
    <s v="DEZVOLTAREA APLICATIEI SMART HUT- SOLUTIE SOFTWARE-HARDWARE CARE INTEGREAZA ECHIPAMENTE PENTRU FACILITAREA MANAGEMENTULUI CLADIRILOR"/>
    <s v="8"/>
    <n v="31"/>
    <x v="2"/>
    <s v="8"/>
    <n v="31"/>
    <n v="2019"/>
    <n v="80"/>
    <x v="7"/>
    <s v="Bucuresti Ilfov"/>
    <m/>
    <m/>
    <s v="Bucuresti"/>
    <s v="Privat"/>
    <s v="066"/>
    <n v="1185166.06"/>
    <n v="296291.51"/>
    <n v="760345.01999999979"/>
    <n v="209785.77000000002"/>
    <x v="129"/>
    <s v="Finalizat"/>
    <m/>
    <n v="1112912.58"/>
    <n v="278228.14"/>
    <s v="POC/46/2/2"/>
    <n v="1"/>
    <s v="Axa 2"/>
  </r>
  <r>
    <n v="82"/>
    <x v="2"/>
    <x v="2"/>
    <x v="2"/>
    <n v="116347"/>
    <x v="124"/>
    <s v="ALERON TRAINING CENTER SRL"/>
    <s v="MyTechJob – PLATFORMA INOVATIVA CU LOCURI DE MUNCA"/>
    <s v="8"/>
    <n v="11"/>
    <x v="2"/>
    <s v="10"/>
    <n v="11"/>
    <n v="2019"/>
    <n v="80"/>
    <x v="7"/>
    <s v="Bucuresti Ilfov"/>
    <m/>
    <m/>
    <s v="Bucuresti"/>
    <s v="Privat"/>
    <s v="066"/>
    <n v="1323168"/>
    <n v="330792"/>
    <n v="1301670"/>
    <n v="190130.70000000019"/>
    <x v="130"/>
    <s v="Finalizat"/>
    <s v="AA1"/>
    <n v="1281140.32"/>
    <n v="320285.08"/>
    <s v="POC/46/2/2"/>
    <n v="1"/>
    <s v="Axa 2"/>
  </r>
  <r>
    <n v="83"/>
    <x v="2"/>
    <x v="2"/>
    <x v="2"/>
    <n v="115806"/>
    <x v="125"/>
    <s v="OMNICONVERT SRL fosta MARKETIZATOR FRIENDS SRL"/>
    <s v="Obiectiv general al proiectului este: cresterea competitivitaþii economice a companiei Marketizator Friends prin dezvoltarea experimentala a unei solutii software inovative, care va permite trecerea de la outsourcing la tehnologia bazata pe inovare."/>
    <s v="5"/>
    <n v="25"/>
    <x v="2"/>
    <s v="11"/>
    <n v="25"/>
    <n v="2019"/>
    <n v="80"/>
    <x v="7"/>
    <s v="Bucuresti Ilfov"/>
    <m/>
    <m/>
    <s v="Bucuresti"/>
    <s v="Privat"/>
    <s v="066"/>
    <n v="1855368.68"/>
    <n v="463842.17"/>
    <n v="1114023.23"/>
    <n v="124343.43999999994"/>
    <x v="131"/>
    <s v="Finalizat"/>
    <m/>
    <n v="1850334.4300000002"/>
    <n v="462583.61"/>
    <s v="POC/46/2/2"/>
    <n v="1"/>
    <s v="Axa 2"/>
  </r>
  <r>
    <n v="84"/>
    <x v="2"/>
    <x v="2"/>
    <x v="2"/>
    <n v="117850"/>
    <x v="126"/>
    <s v="BLUE SKY SOFTWARE SRL"/>
    <s v="Obiectivul general al proiectului il reprezinta cresterea competitivitatii economice a societatii la nivel national prin dezvoltarea unui produs inovativ TIC, respectiv realizarea unei aplicatii informatice inovative cu aplicabilitate in domeniul asistentei sociale si edicala a persoanelor varstnice"/>
    <s v="6"/>
    <n v="29"/>
    <x v="2"/>
    <s v="6"/>
    <n v="29"/>
    <n v="2019"/>
    <n v="80"/>
    <x v="7"/>
    <s v="Bucuresti Ilfov"/>
    <m/>
    <m/>
    <s v="Bucuresti"/>
    <s v="Privat"/>
    <s v="066"/>
    <n v="1733067.68"/>
    <n v="433266.92"/>
    <n v="617580.39999999991"/>
    <n v="50170.450000000186"/>
    <x v="132"/>
    <s v="Reziliat"/>
    <m/>
    <n v="0"/>
    <n v="0"/>
    <s v="POC/46/2/2"/>
    <n v="1"/>
    <s v="Axa 2"/>
  </r>
  <r>
    <n v="85"/>
    <x v="2"/>
    <x v="2"/>
    <x v="2"/>
    <n v="117396"/>
    <x v="127"/>
    <s v="QUALITANCE QBS SRL"/>
    <s v="QRAM – sistem de optimizare a capitalului uman"/>
    <s v="8"/>
    <n v="8"/>
    <x v="2"/>
    <s v="8"/>
    <n v="8"/>
    <n v="2019"/>
    <n v="80"/>
    <x v="7"/>
    <s v="Bucuresti Ilfov"/>
    <m/>
    <m/>
    <s v="Bucuresti"/>
    <s v="Privat"/>
    <s v="066"/>
    <n v="1048354"/>
    <n v="262088.5"/>
    <n v="931062.5"/>
    <n v="6941.6699999999255"/>
    <x v="133"/>
    <s v="Reziliat"/>
    <m/>
    <n v="0"/>
    <n v="0"/>
    <s v="POC/46/2/2"/>
    <n v="1"/>
    <s v="Axa 2"/>
  </r>
  <r>
    <n v="86"/>
    <x v="2"/>
    <x v="2"/>
    <x v="2"/>
    <n v="115841"/>
    <x v="128"/>
    <s v="UNIT VISION SRL"/>
    <s v="Dezvoltarea unei solutii inovative de business discovery pentru cresterea competitivitatii si profitabilitatii companiilor"/>
    <s v="8"/>
    <n v="2"/>
    <x v="2"/>
    <s v="2"/>
    <n v="2"/>
    <n v="2019"/>
    <n v="80"/>
    <x v="7"/>
    <s v="Bucuresti Ilfov"/>
    <m/>
    <m/>
    <s v="Bucuresti"/>
    <s v="Privat"/>
    <s v="066"/>
    <n v="602276.25"/>
    <n v="150569.06"/>
    <n v="519610.41999999993"/>
    <n v="56195.459999999963"/>
    <x v="134"/>
    <s v="Finalizat"/>
    <m/>
    <n v="545262.65999999992"/>
    <n v="136315.67000000001"/>
    <s v="POC/46/2/2"/>
    <n v="1"/>
    <s v="Axa 2"/>
  </r>
  <r>
    <n v="87"/>
    <x v="2"/>
    <x v="2"/>
    <x v="2"/>
    <n v="115933"/>
    <x v="129"/>
    <s v="SOFT BUSINESS UNION SRL"/>
    <s v="SITAC – SISTEM INOVATIV DE TESTARE ADAPTIVĂ COMPUTERIZATĂ"/>
    <s v="6"/>
    <n v="16"/>
    <x v="2"/>
    <s v="6"/>
    <n v="16"/>
    <n v="2019"/>
    <n v="80"/>
    <x v="7"/>
    <s v="Bucuresti Ilfov"/>
    <m/>
    <m/>
    <s v="Bucuresti"/>
    <s v="Privat"/>
    <s v="066"/>
    <n v="2892483.23"/>
    <n v="723120.81"/>
    <n v="2037253.75"/>
    <n v="15"/>
    <x v="135"/>
    <s v="Finalizat"/>
    <m/>
    <n v="2463021.5199999996"/>
    <n v="615755.39999999991"/>
    <s v="POC/46/2/2"/>
    <n v="1"/>
    <s v="Axa 2"/>
  </r>
  <r>
    <n v="88"/>
    <x v="2"/>
    <x v="2"/>
    <x v="2"/>
    <n v="115643"/>
    <x v="130"/>
    <s v="NOVA INDUSTRIAL SA"/>
    <s v="SISTEM INOVATIV INTEGRAT TIC PENTRU CONTROLUL SI MONITORIZAREA IN TIMP REAL A CALITATII ENERGIEI ELECTRICE SI A PIERDERILOR PE LINIILE DE TRANSPORT SI DISTRIBUTIE DIN SISTEMUL ENERGETIC NATIONAL"/>
    <s v="6"/>
    <n v="28"/>
    <x v="2"/>
    <s v="6"/>
    <n v="28"/>
    <n v="2020"/>
    <n v="80"/>
    <x v="7"/>
    <s v="Bucuresti Ilfov"/>
    <m/>
    <m/>
    <s v="Bucuresti"/>
    <s v="Privat"/>
    <s v="066"/>
    <n v="3003435.74"/>
    <n v="750858.93"/>
    <n v="753244"/>
    <n v="54530"/>
    <x v="136"/>
    <s v="Finalizat"/>
    <m/>
    <n v="1968431.6"/>
    <n v="492107.92000000004"/>
    <s v="POC/46/2/2"/>
    <n v="1"/>
    <s v="Axa 2"/>
  </r>
  <r>
    <n v="89"/>
    <x v="2"/>
    <x v="2"/>
    <x v="2"/>
    <n v="115581"/>
    <x v="131"/>
    <s v="POWER NET CONSULTING SRL"/>
    <s v="Tehnologie inteligentă pentru sănătatea familiei"/>
    <s v="6"/>
    <n v="28"/>
    <x v="2"/>
    <s v="6"/>
    <n v="28"/>
    <n v="2019"/>
    <n v="80"/>
    <x v="7"/>
    <s v="Bucuresti Ilfov"/>
    <m/>
    <m/>
    <s v="Bucuresti"/>
    <s v="Privat"/>
    <s v="066"/>
    <n v="816443.79"/>
    <n v="204110.95"/>
    <n v="671801.19"/>
    <n v="0"/>
    <x v="137"/>
    <s v="Reziliat"/>
    <m/>
    <n v="0"/>
    <n v="0"/>
    <s v="POC/46/2/2"/>
    <n v="1"/>
    <s v="Axa 2"/>
  </r>
  <r>
    <n v="90"/>
    <x v="2"/>
    <x v="2"/>
    <x v="2"/>
    <n v="119666"/>
    <x v="132"/>
    <s v="R.A.I. SOFTWARE SRL"/>
    <s v="AV Sensors Manager"/>
    <s v="9"/>
    <n v="26"/>
    <x v="2"/>
    <s v="3"/>
    <n v="26"/>
    <n v="2020"/>
    <n v="80"/>
    <x v="7"/>
    <s v="Bucuresti Ilfov"/>
    <m/>
    <m/>
    <s v="Bucuresti"/>
    <s v="Privat"/>
    <s v="066"/>
    <n v="3270601.86"/>
    <n v="817650.47"/>
    <n v="917800"/>
    <n v="144000"/>
    <x v="138"/>
    <s v="Reziliat"/>
    <m/>
    <n v="0"/>
    <n v="0"/>
    <s v="POC/46/2/2"/>
    <n v="1"/>
    <s v="Axa 2"/>
  </r>
  <r>
    <n v="91"/>
    <x v="2"/>
    <x v="2"/>
    <x v="2"/>
    <n v="115788"/>
    <x v="133"/>
    <s v="NOVUSTECH SERVICES SRL"/>
    <s v="PLATFORMA INOVATIVA BAZATA PE TEHNOLOGII DE REALITATE VIRTUALA SI AUGMENTATĂ PENTRU TRATAREA FOBIILOR"/>
    <s v="9"/>
    <n v="4"/>
    <x v="2"/>
    <s v="8"/>
    <n v="4"/>
    <n v="2020"/>
    <n v="80"/>
    <x v="7"/>
    <s v="Bucuresti Ilfov"/>
    <m/>
    <m/>
    <s v="Bucuresti"/>
    <s v="Privat"/>
    <s v="066"/>
    <n v="2470998.2999999998"/>
    <n v="617749.57999999996"/>
    <n v="726389.62000000011"/>
    <n v="0"/>
    <x v="139"/>
    <s v="Finalizat"/>
    <s v="AA1"/>
    <n v="1385779.9"/>
    <n v="346444.95"/>
    <s v="POC/46/2/2"/>
    <n v="1"/>
    <s v="Axa 2"/>
  </r>
  <r>
    <n v="92"/>
    <x v="2"/>
    <x v="2"/>
    <x v="2"/>
    <n v="115980"/>
    <x v="134"/>
    <s v="MAGUAY COMPUTERS SRL"/>
    <s v="CloudBox"/>
    <s v="8"/>
    <n v="25"/>
    <x v="2"/>
    <s v="2"/>
    <n v="25"/>
    <n v="2019"/>
    <n v="80"/>
    <x v="7"/>
    <s v="Bucuresti Ilfov"/>
    <m/>
    <m/>
    <s v="Bucuresti"/>
    <s v="Privat"/>
    <s v="066"/>
    <n v="2847889.59"/>
    <n v="711972.4"/>
    <n v="977135"/>
    <n v="159457.50999999978"/>
    <x v="140"/>
    <s v="Finalizat"/>
    <m/>
    <n v="2694959.3500000006"/>
    <n v="673739.87"/>
    <s v="POC/46/2/2"/>
    <n v="1"/>
    <s v="Axa 2"/>
  </r>
  <r>
    <n v="93"/>
    <x v="2"/>
    <x v="2"/>
    <x v="2"/>
    <n v="115616"/>
    <x v="135"/>
    <s v="ASCENDIA SA ( fosta ASCENDIA DESIGN SRL)"/>
    <s v="SERVICII INOVATIVE PENTRU PUBLICAREA, EDITAREA, CONSULTAREA ŞI GESTIUNEA ONLINE A MANUALELOR ŞCOLARE"/>
    <s v="8"/>
    <n v="9"/>
    <x v="2"/>
    <s v="8"/>
    <n v="9"/>
    <n v="2019"/>
    <n v="80"/>
    <x v="7"/>
    <s v="Bucuresti Ilfov"/>
    <m/>
    <m/>
    <s v="Bucuresti"/>
    <s v="Privat"/>
    <s v="066"/>
    <n v="1802336.06"/>
    <n v="450584.02"/>
    <n v="570950.25"/>
    <n v="67578.25"/>
    <x v="141"/>
    <s v="Finalizat"/>
    <m/>
    <n v="1643757.9200000002"/>
    <n v="410939.49000000005"/>
    <s v="POC/46/2/2"/>
    <n v="1"/>
    <s v="Axa 2"/>
  </r>
  <r>
    <n v="94"/>
    <x v="2"/>
    <x v="2"/>
    <x v="2"/>
    <n v="115645"/>
    <x v="136"/>
    <s v="RUN IT SOLUTIONS SRL"/>
    <s v="ANSAMBLU DE INDICI IMOBILIARI STRUCTURAŢI PENTRU PIAŢA ROMÂNEASCĂ ACRONIM: RMI"/>
    <s v="8"/>
    <n v="16"/>
    <x v="2"/>
    <s v="12"/>
    <n v="16"/>
    <n v="2019"/>
    <n v="80"/>
    <x v="7"/>
    <s v="Bucuresti Ilfov"/>
    <m/>
    <m/>
    <s v="Bucuresti"/>
    <s v="Privat"/>
    <s v="066"/>
    <n v="1781188.8"/>
    <n v="445297.2"/>
    <n v="428734"/>
    <n v="71565.399999999907"/>
    <x v="142"/>
    <s v="Finalizat"/>
    <s v="AA1"/>
    <n v="1723820.3199999998"/>
    <n v="430955.07999999996"/>
    <s v="POC/46/2/2"/>
    <n v="1"/>
    <s v="Axa 2"/>
  </r>
  <r>
    <n v="95"/>
    <x v="2"/>
    <x v="2"/>
    <x v="2"/>
    <n v="116470"/>
    <x v="137"/>
    <s v="ZITEC COM SRL"/>
    <s v="ZIDOX – PLATFORMĂ INOVATIVĂ DE GESTIONARE A RESURSELOR UMANE"/>
    <s v="6"/>
    <n v="16"/>
    <x v="2"/>
    <s v="6"/>
    <n v="16"/>
    <n v="2019"/>
    <n v="80"/>
    <x v="7"/>
    <s v="Bucuresti Ilfov"/>
    <m/>
    <m/>
    <s v="Bucuresti"/>
    <s v="Privat"/>
    <s v="066"/>
    <n v="1330068.3799999999"/>
    <n v="332517.09999999998"/>
    <n v="2647755.7600000002"/>
    <n v="185412.4299999997"/>
    <x v="143"/>
    <s v="Finalizat"/>
    <m/>
    <n v="1195918.6599999999"/>
    <n v="298979.66000000003"/>
    <s v="POC/46/2/2"/>
    <n v="1"/>
    <s v="Axa 2"/>
  </r>
  <r>
    <n v="96"/>
    <x v="2"/>
    <x v="2"/>
    <x v="2"/>
    <n v="115612"/>
    <x v="138"/>
    <s v="OMEGA TRUST SRL"/>
    <s v="CREŞTEREA COMPETITIVITĂŢII COMPANIILOR ROMÂNEŞTI PRIN DEZVOLTAREA DE CĂTRE OMEGA TRUST A UNEI NOI PLATFORME INOVATIVE DE AUTO-TESTARE SPECIALIZATĂ ÎN DOMENIUL SECURITĂŢII CIBERNETICE"/>
    <s v="8"/>
    <n v="4"/>
    <x v="2"/>
    <s v="8"/>
    <n v="4"/>
    <n v="2020"/>
    <n v="80"/>
    <x v="7"/>
    <s v="Bucuresti Ilfov"/>
    <m/>
    <m/>
    <s v="Bucuresti"/>
    <s v="Privat"/>
    <s v="066"/>
    <n v="1481379.12"/>
    <n v="370344.78"/>
    <n v="406274.10000000009"/>
    <n v="52211.620000000097"/>
    <x v="144"/>
    <s v="Finalizat"/>
    <m/>
    <n v="1372875.3199999998"/>
    <n v="343218.81999999995"/>
    <s v="POC/46/2/2"/>
    <n v="1"/>
    <s v="Axa 2"/>
  </r>
  <r>
    <n v="97"/>
    <x v="1"/>
    <x v="3"/>
    <x v="10"/>
    <n v="104664"/>
    <x v="139"/>
    <s v="DAILY SOURCING &amp; RESEARCH SRL"/>
    <s v="Obiectivul principal al proiectului propus il reprezinta cresterea capacitatii si a infrastructurii de cercetare-dezvoltare si productie a DAILY SOURCING &amp; RESEARCH  SRL, prin realizarea unei linii tehnologice bazata pe reactoare cu manta ceramica (care absorb energia microundelor si o transforma cu randament ridicat in caldura), pentru fabricarea de rasini din deseuri precum uleiuri vegetale / uleiuri vegetale uzate/ uleiuri animale + glicerina uzata si fulgi de polietilen tereftalat PET. Obiectivul se incadreaza in preocuparile de baza ale firmei privind diversificarea alternativelor de valorificare a deseurilor pentru obtinerea de structuri cu proprietati controlate cu valoare adaugata mare."/>
    <s v="9"/>
    <n v="23"/>
    <x v="1"/>
    <s v="3"/>
    <n v="23"/>
    <n v="2018"/>
    <n v="80"/>
    <x v="7"/>
    <s v="Bucuresti Ilfov"/>
    <m/>
    <m/>
    <s v="Bucuresti"/>
    <s v="Privat"/>
    <s v="061"/>
    <n v="3531876"/>
    <n v="882969"/>
    <n v="0"/>
    <n v="536449"/>
    <x v="145"/>
    <s v="Finalizat"/>
    <s v="AA4"/>
    <n v="3510100.3"/>
    <n v="877525.08"/>
    <s v="POC/66/1/3"/>
    <n v="1"/>
    <s v="Axa 1"/>
  </r>
  <r>
    <n v="98"/>
    <x v="1"/>
    <x v="3"/>
    <x v="11"/>
    <n v="105890"/>
    <x v="140"/>
    <s v="Institutul National de Cercetare Dezvoltare Turbomotoare-COMOTI"/>
    <s v="Scopul acestei propuneri constăîn cercetarea, dezvoltarea şi realizarea unei instalaţii mobile pentru producerea energiei regenerabile folosind surse eoliene şi se va baza pe tehnologii de ultimă generaţie precum tehnologia materialelor compozite realizate în autoclavă pentru fabricarea, atât a modelelor experimentale cât şi a prototipului folosind fibra de carbon şi metode numerice (CFD) şi experimentale pentru evaluarea performanţelor aerodinamice"/>
    <s v="9"/>
    <n v="1"/>
    <x v="1"/>
    <s v="9"/>
    <n v="1"/>
    <n v="2021"/>
    <n v="83.72"/>
    <x v="7"/>
    <s v="Bucuresti Ilfov"/>
    <m/>
    <m/>
    <s v="Bucuresti"/>
    <s v="Public"/>
    <s v="062"/>
    <n v="4235185.5"/>
    <n v="823564.5"/>
    <n v="360000"/>
    <n v="122000"/>
    <x v="146"/>
    <s v="In implementare"/>
    <s v="AA4"/>
    <n v="3301681.1599999997"/>
    <n v="646242.5"/>
    <s v="POC/71/1/4"/>
    <n v="1"/>
    <s v="Axa 1"/>
  </r>
  <r>
    <n v="99"/>
    <x v="1"/>
    <x v="3"/>
    <x v="11"/>
    <n v="105542"/>
    <x v="141"/>
    <s v="INSTITUTUL NATIONAL DE CERCETARE DEZVOLTARE CHIMICO FARMACEUTICĂ - ICCF  BUCURESTI"/>
    <s v="Proiectul NOI TEHNOLOGII SI PRODUSE PENTRU SANATATE (acronim: INOVOPRODFARM) are ca obiectiv transferul de cunostinte de la Institutul National de Cercetare Dezvoltare Chimico-Farmaceutica, ICCF-Bucuresti, catre intreprinderi mici si mijlocii cu profil de activitate in domeniul produselor naturale (fito)farmaceutice (sau herbal medicines), in scopul implementarii tehnologiilor si procedeelor/metodelor de realizare ale unui numar cat mai mare de produse (fito)farmaceutice inovative cu tehnologii moderne si imbunatatite, pentru care exista interes pe piata (vezi Studiul  de piata). "/>
    <s v="9"/>
    <n v="5"/>
    <x v="1"/>
    <s v="9"/>
    <n v="5"/>
    <n v="2021"/>
    <n v="83.72"/>
    <x v="7"/>
    <s v="Bucuresti Ilfov"/>
    <m/>
    <m/>
    <s v="Bucuresti"/>
    <s v="Public"/>
    <s v="062"/>
    <n v="11142125.685600001"/>
    <n v="2166672.3143999986"/>
    <n v="2670500"/>
    <n v="40000"/>
    <x v="147"/>
    <s v="In implementare"/>
    <s v="AA4"/>
    <n v="9007064.0499999989"/>
    <n v="1644359.2200000002"/>
    <s v="POC/71/1/4"/>
    <n v="1"/>
    <s v="Axa 1"/>
  </r>
  <r>
    <n v="100"/>
    <x v="1"/>
    <x v="3"/>
    <x v="11"/>
    <n v="105886"/>
    <x v="142"/>
    <s v="INSTITUTUL NATIONAL DE CERCETARE - DEZVOLTARE TURBOMOTOARE COMOTI"/>
    <s v="Obiectivul principal al proiectului_x000a_Obiectivul proiectului este transferul de cunostințe de la entitatea de cercetare la parteneri din mediul economic pentru realizarea unei instalații inovatoare de stocare a energie în sistem CAES (Compressed Air Energy Storage) prin utilizarea de compresoare –expandere cu șurub._x000a_"/>
    <s v="9"/>
    <n v="8"/>
    <x v="1"/>
    <s v="3"/>
    <n v="7"/>
    <n v="2020"/>
    <n v="83.72"/>
    <x v="7"/>
    <s v="Bucuresti Ilfov"/>
    <m/>
    <m/>
    <s v="Bucuresti"/>
    <s v="Public"/>
    <s v="062"/>
    <n v="3791678.8"/>
    <n v="737321.2"/>
    <n v="584500"/>
    <n v="280000"/>
    <x v="148"/>
    <s v="Finalizat"/>
    <s v="AA7"/>
    <n v="3776397.68"/>
    <n v="734486.36"/>
    <s v="POC/71/1/4"/>
    <n v="1"/>
    <s v="Axa 1"/>
  </r>
  <r>
    <n v="101"/>
    <x v="1"/>
    <x v="3"/>
    <x v="11"/>
    <n v="105535"/>
    <x v="143"/>
    <s v="Institutul National de Cercetare-dezvoltare pentru Stiinte Biologice Bucuresti"/>
    <s v="Obiectivul acestui proiect este de a creste eficienta economica a companiilor partenere prin dezvoltarea si implementarea unor solutii tehnologice inovative pentru extractia si caracterizarea principiilor active din material vegetal si prelucrarea mai eficienta a reziduurilor din industria agro-alimentara in scopul obtinerii de sub-produse/produse secundare noi, cu calitati nutritionale superioare"/>
    <s v="9"/>
    <n v="8"/>
    <x v="1"/>
    <s v="3"/>
    <n v="8"/>
    <n v="2021"/>
    <n v="83.72"/>
    <x v="7"/>
    <s v="Bucuresti Ilfov"/>
    <m/>
    <m/>
    <s v="Bucuresti"/>
    <s v="Public"/>
    <s v="062"/>
    <n v="6216333.0684000002"/>
    <n v="1208813.9315999998"/>
    <n v="1528788"/>
    <n v="62000"/>
    <x v="149"/>
    <s v="In implementare"/>
    <s v="AA3"/>
    <n v="3452017.43"/>
    <n v="636528.64999999991"/>
    <s v="POC/71/1/4"/>
    <n v="1"/>
    <s v="Axa 1"/>
  </r>
  <r>
    <n v="102"/>
    <x v="1"/>
    <x v="3"/>
    <x v="11"/>
    <n v="105555"/>
    <x v="144"/>
    <s v="Universitatea POLITEHNICA Bucuresti"/>
    <s v="Obiectivul general urmărit de echipa proiectului este creșterea capacității de producție spațială a întreprinderilor partenere în colaborare cu U.P.B. prin trei componente:_x000a_- fabricarea unui produs inovativ industrial, nou în propulsia spațială pe plan mondial, a cărui competitivitate este asigurată prin eficiența propulsivă superioară altor produse;_x000a_- amplificarea colaborării U.P.B. cu întreprinderile prin transferul de tehnologie în domeniul proiectării și experimentării propulsoarelor spațiale;_x000a_- asigurarea rolului U.P.B. de lider în cercetare și învățământ universitar în domeniul spațial european și creșterea vizibilității U.P.B. în această poziție;_x000a_"/>
    <s v="9"/>
    <n v="9"/>
    <x v="1"/>
    <s v="9"/>
    <n v="9"/>
    <n v="2019"/>
    <n v="83.72"/>
    <x v="7"/>
    <s v="Bucuresti Ilfov"/>
    <m/>
    <m/>
    <s v="Bucuresti"/>
    <s v="Public"/>
    <s v="062"/>
    <n v="11302200"/>
    <n v="2197800"/>
    <n v="3435910"/>
    <n v="10000"/>
    <x v="150"/>
    <s v="Reziliat"/>
    <m/>
    <n v="761883.92"/>
    <n v="148154.20000000001"/>
    <s v="POC/71/1/4"/>
    <n v="1"/>
    <s v="Axa 1"/>
  </r>
  <r>
    <n v="103"/>
    <x v="1"/>
    <x v="3"/>
    <x v="11"/>
    <n v="105567"/>
    <x v="145"/>
    <s v="Institutul National de Cercetare-Dezvoltare pentru Inginerie Electrica ICPE-CA"/>
    <s v="Realizarea si implementarea in perioada 2016-2021 a unui portofoliu de proiecte de colaborare cu    intreprinderiile din domeniul 3. Energie, Mediu și Schimbari Climatice._x000a_             Realizarea unui portofoliu de servicii / produse / tehnologii al ECCE cu intreprinderile care      desfasoara activitati din domeniul 3. Energie, Mediu și Schimbari Climatice, in perioada 2016-2021.                                   _x000a_"/>
    <s v="9"/>
    <n v="16"/>
    <x v="1"/>
    <s v="9"/>
    <n v="16"/>
    <n v="2021"/>
    <n v="83.72"/>
    <x v="7"/>
    <s v="Bucuresti Ilfov"/>
    <m/>
    <m/>
    <s v="Bucuresti"/>
    <s v="Public"/>
    <s v="062"/>
    <n v="11302200"/>
    <n v="2197800"/>
    <n v="3484512"/>
    <n v="65000"/>
    <x v="151"/>
    <s v="In implementare"/>
    <s v="AA4"/>
    <n v="3944907.82"/>
    <n v="689275.5199999999"/>
    <s v="POC/71/1/4"/>
    <n v="1"/>
    <s v="Axa 1"/>
  </r>
  <r>
    <n v="104"/>
    <x v="1"/>
    <x v="3"/>
    <x v="11"/>
    <n v="105693"/>
    <x v="146"/>
    <s v="INCD pentru Optoelectronica INOE 2000 - IHP"/>
    <s v="Obiectivul general:_x000a_         Dezvoltarea interactiunii INOE 2000 – IHP cu intreprinderile de productie pentru transferul de cunostinte in subdomeniul tehnologiilor eco-inovative de valorificare a deseurilor de biomasa._x000a_"/>
    <s v="9"/>
    <n v="23"/>
    <x v="1"/>
    <s v="1"/>
    <n v="23"/>
    <n v="2022"/>
    <n v="83.72"/>
    <x v="7"/>
    <s v="Bucuresti Ilfov"/>
    <m/>
    <m/>
    <s v="Bucuresti"/>
    <s v="Public"/>
    <s v="062"/>
    <n v="4829349.6900000004"/>
    <n v="939104.31"/>
    <n v="1747543"/>
    <n v="35960"/>
    <x v="152"/>
    <s v="In implementare"/>
    <s v="AA5"/>
    <n v="2133725.75"/>
    <n v="357714.85"/>
    <s v="POC/71/1/4"/>
    <n v="1"/>
    <s v="Axa 1"/>
  </r>
  <r>
    <n v="105"/>
    <x v="1"/>
    <x v="3"/>
    <x v="11"/>
    <n v="105888"/>
    <x v="147"/>
    <s v="Institutul National de Cercetare Dezvoltare Turbomotoare-COMOTI"/>
    <s v="Obiectivul proiectului este de a realiza o activitate de cercetare-dezvoltare ȋn colaborare, având drept scop proiectarea, executia si omologarea acţionărilor electrice ale vanelor din fluxul tehnologic al echipamentelor de comprimare a gazelor, care lucrează în condiţii extreme cu o largǎ aplicație industrial pe uscat cum ar fi: echipamente de comprimare gaze natural, stații de mǎsurǎ, vane cu acționare electrica de proces (echipamente de camp), aplicatii pe aer, refrigerare, aplicatii pentru controlul fluidelor (rafinarii, instalatii hidraulice, etc.) în scopul creșterii eficienței energetice. Activitatea isi propune să abordeze o gamă largă a variabilelor de proces cum ar fi: locaţia, componenţa agentului de lucru, debitele şi presiunile de producţie, procesul selectat şi dimensiunea instalaţiei, în condiţiile cresterii fiabilitatii, reducerii timpului de intervenţie în cazul unor defecte, respectiv reducerea preţului de cost a mentenanţei."/>
    <s v="9"/>
    <n v="23"/>
    <x v="1"/>
    <s v="3"/>
    <n v="22"/>
    <n v="2021"/>
    <n v="83.72"/>
    <x v="7"/>
    <s v="Bucuresti Ilfov"/>
    <m/>
    <m/>
    <s v="Bucuresti"/>
    <s v="Public"/>
    <s v="062"/>
    <n v="6243209.7000000002"/>
    <n v="1214040.3"/>
    <n v="1469000"/>
    <n v="100000"/>
    <x v="153"/>
    <s v="In implementare"/>
    <s v="AA3"/>
    <n v="4146493.79"/>
    <n v="804425.63000000012"/>
    <s v="POC/71/1/4"/>
    <n v="1"/>
    <s v="Axa 1"/>
  </r>
  <r>
    <n v="106"/>
    <x v="1"/>
    <x v="3"/>
    <x v="11"/>
    <n v="105568"/>
    <x v="148"/>
    <s v="Institutul National de Cercetare Dezvoltare pentru Inginerie Electrica ICPE-CA"/>
    <s v="Obiectiv general:_x000a_Valorificarea investiţiilor în infrastructura CD derulate în perioada 2007- 2015 şi a capitalului uman ale INCDIE ICPE-CA prin realizarea şi implementarea în perioada 2016-2021 a unui portofoliu de proiecte de colaborare al Departamentului Materiale Avansate al INCDIE ICPE-CA cu întreprinderiile din domeniul ECO-NANO-TEHNOLOGIILOR şi MATERIALELOR AVANSATE, ca răspuns la nevoile de inovare ale întreprinderilor._x000a_"/>
    <s v="9"/>
    <n v="23"/>
    <x v="1"/>
    <s v="9"/>
    <n v="22"/>
    <n v="2021"/>
    <n v="83.72"/>
    <x v="7"/>
    <s v="Bucuresti Ilfov"/>
    <m/>
    <m/>
    <s v="Bucuresti"/>
    <s v="Public"/>
    <s v="062"/>
    <n v="11178828.533600001"/>
    <n v="2173809.4663999993"/>
    <n v="1489462"/>
    <n v="20800"/>
    <x v="154"/>
    <s v="In implementare"/>
    <s v="AA3"/>
    <n v="6324832.5300000021"/>
    <n v="1171385.08"/>
    <s v="POC/71/1/4"/>
    <n v="1"/>
    <s v="Axa 1"/>
  </r>
  <r>
    <n v="107"/>
    <x v="1"/>
    <x v="3"/>
    <x v="11"/>
    <n v="111954"/>
    <x v="149"/>
    <s v="Institutul National de Cercetare-Dezvoltare pentru protectia muncii INCDPM Alexandru Darabonţ - Bucuresti"/>
    <s v="Obiectivul principal al proiectului îl constituie transferul eficient de cunostinþe specifice domeniului riscurilor ocupaþionale si a securitaþii si sanataþii în munca de la generator (depozitar) INCDPM ”Alexandru Darabont” catre unitaþile economice (toate unitaþile de la nivelul economiei naþionale- cu excepþiile prevazute de legea 319) prin dezvoltarea de legaturi si sinergii orientate spre procesul de cercetare tehnica colaborativa între întreprinderi si INCDPM ”Alexandru Darabont”"/>
    <s v="5"/>
    <n v="21"/>
    <x v="5"/>
    <s v="5"/>
    <n v="21"/>
    <n v="2023"/>
    <n v="83.72"/>
    <x v="7"/>
    <s v="Bucuresti Ilfov"/>
    <m/>
    <m/>
    <s v="Bucuresti"/>
    <s v="Public"/>
    <s v="062"/>
    <n v="9863262.5"/>
    <n v="1917987.5"/>
    <n v="1363750"/>
    <n v="5000"/>
    <x v="155"/>
    <s v="In implementare"/>
    <m/>
    <n v="2969764.8800000004"/>
    <n v="564997.76000000013"/>
    <s v="POC/71/1/4"/>
    <n v="1"/>
    <s v="Axa 1"/>
  </r>
  <r>
    <n v="108"/>
    <x v="1"/>
    <x v="3"/>
    <x v="11"/>
    <n v="119809"/>
    <x v="150"/>
    <s v="INSTITUTUL NAȚIONAL DE CERCETARE-DEZVOLTARE PENTRU OPTOELECTRONICA - INOE 2000"/>
    <s v="Obiectivul general al proiectului este dezvoltarea interacţiunii INOE 2000 – IHP cu întreprinderile specializate în producţia si mentenanţa de echipamente hidraulice, pentru transferul de cunostinţe în subdomeniul aplicaþiilor de nisa privind tehnologiile destinate producþiei de subansamble mecanohidraulice la cerere, întreþinere, reparaþii, verificari si control, in scopul eficientizarii energetice a utilajelor mobile."/>
    <s v="6"/>
    <n v="25"/>
    <x v="5"/>
    <s v="12"/>
    <n v="25"/>
    <n v="2022"/>
    <n v="83.72"/>
    <x v="7"/>
    <s v="Bucuresti Ilfov"/>
    <m/>
    <m/>
    <s v="Bucuresti"/>
    <s v="Public"/>
    <s v="062"/>
    <n v="5315369.4050000003"/>
    <n v="1033614.595"/>
    <n v="1922298"/>
    <n v="30000"/>
    <x v="156"/>
    <s v="In implementare"/>
    <m/>
    <n v="818359.09999999986"/>
    <n v="483128.05"/>
    <s v="POC/71/1/4"/>
    <n v="1"/>
    <s v="Axa 1"/>
  </r>
  <r>
    <n v="109"/>
    <x v="1"/>
    <x v="3"/>
    <x v="11"/>
    <n v="119598"/>
    <x v="151"/>
    <s v="ACADEMIA DE STUDII ECONOMICE BUCUREȘTI"/>
    <s v="Obiectivul princpal al proiectului Parteneriate pentru competitivitate in vederea transferului de cunostinte prin dezvoltarea unor modele computationale inovative pentru cresterea economica si sustenabilitatea sectorului de afaceri din România este promovarea investitiilor în Cercetare-Dezvoltare-Inovare, dezvoltarea de legaturi si sinergii între întreprinderi si învaþamântul superior."/>
    <s v="7"/>
    <n v="4"/>
    <x v="5"/>
    <s v="7"/>
    <n v="4"/>
    <n v="2023"/>
    <n v="83.72"/>
    <x v="7"/>
    <s v="Bucuresti Ilfov"/>
    <m/>
    <m/>
    <s v="Bucuresti"/>
    <s v="Public"/>
    <s v="062"/>
    <n v="10963739.296"/>
    <n v="2131983.7039999999"/>
    <n v="1738517.75"/>
    <n v="50000"/>
    <x v="157"/>
    <s v="In implementare"/>
    <m/>
    <n v="6359109.1099999994"/>
    <n v="913289.18000000017"/>
    <s v="POC/71/1/4"/>
    <n v="1"/>
    <s v="Axa 1"/>
  </r>
  <r>
    <n v="110"/>
    <x v="1"/>
    <x v="5"/>
    <x v="0"/>
    <n v="121784"/>
    <x v="152"/>
    <s v="UNIVERSITATEA POLITEHNICA DIN BUCURESTI"/>
    <s v="Obiectivul general al proiectului PRYSTINE este realizarea unui sistem de perceptie a mediului înconjurator al unui autovehicul, bazat pe fuziunea robusta dintre date RADAR („Radio Detection and Ranging”) si LiDAR („Light Detection and Ranging”), care sa permita conducerea autonoma în medii rurale si urbane în conditii de siguranta."/>
    <s v="4"/>
    <n v="24"/>
    <x v="3"/>
    <s v="4"/>
    <n v="24"/>
    <n v="2022"/>
    <n v="80"/>
    <x v="7"/>
    <s v="Bucuresti Ilfov"/>
    <m/>
    <m/>
    <s v="Bucuresti"/>
    <s v="Public"/>
    <s v="060"/>
    <n v="712000"/>
    <n v="178000"/>
    <n v="0"/>
    <n v="1000"/>
    <x v="158"/>
    <s v="In implementare"/>
    <m/>
    <n v="490015"/>
    <n v="122503.75"/>
    <s v="POC/72/1/2"/>
    <n v="1"/>
    <s v="Axa 1"/>
  </r>
  <r>
    <n v="111"/>
    <x v="1"/>
    <x v="5"/>
    <x v="0"/>
    <n v="121169"/>
    <x v="153"/>
    <s v="UNIVERSITATEA POLITEHNICA DIN BUCURESTI"/>
    <s v="Obiectivul general al prezentului proiect, acceptat la finantare in cadrul ECSEL Joint Undertaking il reprezinta realizarea primei Facilitati Mondiale de tip Linie Pilot pentru Carbura de Siliciu (SiC) de 200 mm dedicata tehnologiei de Putere. Acest lucru îi va permite industriei Europene sa devina o referinþa mondiala capabila sa ofere soluþii inovatoare si competitive pentru provocarile societale critice, cum ar fi economisirea de Energie si Reducerea emisiilor de CO2 ."/>
    <s v="4"/>
    <n v="24"/>
    <x v="3"/>
    <s v="10"/>
    <n v="24"/>
    <n v="2022"/>
    <n v="80"/>
    <x v="7"/>
    <s v="Bucuresti Ilfov"/>
    <m/>
    <m/>
    <s v="Bucuresti"/>
    <s v="Public"/>
    <s v="060"/>
    <n v="4800000"/>
    <n v="1200000"/>
    <n v="0"/>
    <n v="3000"/>
    <x v="159"/>
    <s v="In implementare"/>
    <s v="AA1"/>
    <n v="3532195.81"/>
    <n v="883048.95"/>
    <s v="POC/72/1/2"/>
    <n v="1"/>
    <s v="Axa 1"/>
  </r>
  <r>
    <n v="112"/>
    <x v="1"/>
    <x v="5"/>
    <x v="0"/>
    <n v="112962"/>
    <x v="154"/>
    <s v="INFINEON TECHNOLOGIES ROMANIA &amp; CO. SCS"/>
    <s v="Obiectivul proiectului AutoDrive este dezvoltarea urmatorului nivel de prevenire a defectiunilor (”fail-aware”), siguranta defectiunilor (”failsafe”), si operationalizarea defectiunilor (”failoperational”) arhitecturi de autovehicule preemptive pentru a intari si promova pozitia Europei de leader in folosirea echipamentelor performante pentru conducerea automata a autovehiculelor."/>
    <s v="5"/>
    <n v="3"/>
    <x v="3"/>
    <s v="6"/>
    <n v="30"/>
    <n v="2020"/>
    <n v="80"/>
    <x v="7"/>
    <s v="Bucuresti Ilfov"/>
    <m/>
    <m/>
    <s v="Bucuresti"/>
    <s v="Privat"/>
    <s v="061"/>
    <n v="2640000"/>
    <n v="660000"/>
    <n v="3302200"/>
    <n v="50340"/>
    <x v="160"/>
    <s v="Finalizat"/>
    <m/>
    <n v="1551401.03"/>
    <n v="387850.26"/>
    <s v="POC/72/1/2"/>
    <n v="1"/>
    <s v="Axa 1"/>
  </r>
  <r>
    <n v="113"/>
    <x v="1"/>
    <x v="5"/>
    <x v="0"/>
    <n v="122386"/>
    <x v="155"/>
    <s v="INFINEON TECHNOLOGIES ROMANIA &amp; CO. SCS"/>
    <s v="Obiectivul general al proiectului il constituie finantarea activitatilor de cercetare – dezvoltare si de inovare ale consortiului IFRO (beneficiar), UTCN (partener) si UPB (partener) in cadrul proiectului iDev4.0 selectat la finantare de catre Initiativa Tehnologica Comuna_x000a_ECSEL Joint Undertaking in cadrul programului cadru Orizont 2020."/>
    <s v="11"/>
    <n v="26"/>
    <x v="3"/>
    <s v="5"/>
    <n v="26"/>
    <n v="2021"/>
    <n v="82.028899999999993"/>
    <x v="8"/>
    <s v="Bucuresti Ilfov"/>
    <s v=" Nord Vest"/>
    <m/>
    <s v="Bucuresti; Cluj Napoca"/>
    <s v="Privat + Public"/>
    <s v="061 + 060"/>
    <n v="4872558.1100000003"/>
    <n v="1067492.06"/>
    <n v="765360.61"/>
    <n v="553506.31999999995"/>
    <x v="161"/>
    <s v="In implementare"/>
    <m/>
    <n v="2088919.12"/>
    <n v="414054.62"/>
    <s v="POC/72/1/2"/>
    <n v="1"/>
    <s v="Axa 1"/>
  </r>
  <r>
    <n v="114"/>
    <x v="2"/>
    <x v="2"/>
    <x v="9"/>
    <n v="129001"/>
    <x v="156"/>
    <s v="FORDAQ INTERNATIONAL SRL"/>
    <s v="Obiectivul general al acestui proiect este cresterea competitivitatii Fordaq International SRL pe piata nationala si internationala de aplicatii specifice pentru industria lemnului prin crearea sistemului automat Neural Grader de gradare si analiza semantica a lemnului folosind metode eficiente de vedere computationala si retele neurale convolutionale adanci."/>
    <s v="12"/>
    <n v="11"/>
    <x v="3"/>
    <s v="12"/>
    <n v="11"/>
    <n v="2021"/>
    <n v="80"/>
    <x v="7"/>
    <s v="Bucuresti Ilfov"/>
    <m/>
    <m/>
    <s v="Bucuresti"/>
    <s v="Privat"/>
    <s v="066"/>
    <n v="3707116.84"/>
    <n v="919241.66"/>
    <n v="1481720.5"/>
    <n v="746991.5"/>
    <x v="162"/>
    <s v="In implementare"/>
    <m/>
    <n v="1984260.88"/>
    <n v="496064.22"/>
    <s v="POC/524/2/2"/>
    <n v="1"/>
    <s v="Axa 2"/>
  </r>
  <r>
    <n v="115"/>
    <x v="2"/>
    <x v="2"/>
    <x v="9"/>
    <n v="129090"/>
    <x v="157"/>
    <s v="KNOWLEDGE INVESTMENT GROUP SRL"/>
    <s v="Obiectivul generic al proiectului &quot; SEER - Sistem Electronic de Evaluare si Raspuns a scenariilor de afaceri prin analiza predictiva a datelor cu ajutorul inteligentei artificiale&quot; este acela de a cerceta, dezvolta, disemina si pune in productie un sistem inovativ online webbased de analiza predictiva a afacerilor cu adresare atat la nivelul pietei locale din Romania dar in special la nivel international."/>
    <s v="12"/>
    <n v="23"/>
    <x v="3"/>
    <s v="12"/>
    <n v="23"/>
    <n v="2020"/>
    <n v="80"/>
    <x v="7"/>
    <s v="Bucuresti Ilfov"/>
    <m/>
    <m/>
    <s v="Bucuresti"/>
    <s v="Privat"/>
    <s v="066"/>
    <n v="2158721.98"/>
    <n v="539680.5"/>
    <n v="824336.12"/>
    <n v="293689.65000000002"/>
    <x v="163"/>
    <s v="Finalizat"/>
    <m/>
    <n v="1091097.29"/>
    <n v="272774.32"/>
    <s v="POC/524/2/2"/>
    <n v="1"/>
    <s v="Axa 2"/>
  </r>
  <r>
    <n v="116"/>
    <x v="1"/>
    <x v="5"/>
    <x v="0"/>
    <n v="127454"/>
    <x v="158"/>
    <s v="Universitatea Politehnică Bucureşti"/>
    <s v="Proiectul are ca scop principal de a finanta participarea unui grup de cercetatori din cadrul Universitatii Politehnica din Bucuresti la activitatile specifice proiectului de cercetare european SECREDAS (Nr. 783119), care au inceput la data de 1 mai 2018."/>
    <s v="1"/>
    <n v="6"/>
    <x v="4"/>
    <s v="1"/>
    <n v="6"/>
    <n v="2023"/>
    <n v="80"/>
    <x v="7"/>
    <s v="Bucuresti Ilfov"/>
    <m/>
    <m/>
    <s v="Bucuresti"/>
    <s v="Public"/>
    <s v="060"/>
    <n v="379790.03"/>
    <n v="94947.51"/>
    <n v="0"/>
    <n v="2999.99"/>
    <x v="164"/>
    <s v="In implementare"/>
    <m/>
    <n v="67059"/>
    <n v="16764.75"/>
    <s v="POC/72/1/2"/>
    <n v="1"/>
    <s v="Axa 1"/>
  </r>
  <r>
    <n v="117"/>
    <x v="1"/>
    <x v="5"/>
    <x v="0"/>
    <n v="128826"/>
    <x v="159"/>
    <s v="Universitatea Politehnică Bucureşti"/>
    <s v="Obiectivul general al prezentului proiect, acceptat la finantare in cadrul ECSEL Joint Undertaking este de a demonstra îmbunataþirea productivitatii industriei 4.0 prin dezvoltarea unor sisteme fizice avansate, extrem de productive si conectate, care combina analiza si proiectarea datelor metrologice cu metodologiile de învatare a masinilor. MADEin4 include realizarea unei linii pilot avansate ECS &quot;Industria 4.0 randament predictiv si instrumente de performanta&quot;, in jurul IMEC."/>
    <s v="1"/>
    <n v="6"/>
    <x v="4"/>
    <s v="1"/>
    <n v="6"/>
    <n v="2023"/>
    <n v="80"/>
    <x v="7"/>
    <s v="Bucuresti Ilfov"/>
    <m/>
    <m/>
    <s v="Bucuresti"/>
    <s v="Public"/>
    <s v="060"/>
    <n v="4800000"/>
    <n v="1200000"/>
    <n v="0"/>
    <n v="3000"/>
    <x v="159"/>
    <s v="In implementare"/>
    <m/>
    <n v="2956559.75"/>
    <n v="739139.94"/>
    <s v="POC/72/1/2"/>
    <n v="1"/>
    <s v="Axa 1"/>
  </r>
  <r>
    <n v="118"/>
    <x v="1"/>
    <x v="5"/>
    <x v="0"/>
    <n v="129948"/>
    <x v="160"/>
    <s v="Universitatea Politehnică Bucureşti"/>
    <s v="Obiectivul general al prezentului proiect, acceptat la finantare in cadrul ECSEL Joint Undertaking este dezvoltarea condusului autonom al vehiculelor terestre si aeriene in Europa utilizand tehnologia FDSOI cu nod electronic de 12nm. OCEAN12 îsi propune sa aduca solutii tehnologice concrete si demonstratori corespunzatori provocarii societale cheie a mobilitaþii inteligente."/>
    <s v="1"/>
    <n v="20"/>
    <x v="4"/>
    <s v="9"/>
    <n v="20"/>
    <n v="2022"/>
    <n v="80"/>
    <x v="7"/>
    <s v="Bucuresti Ilfov"/>
    <m/>
    <m/>
    <s v="Bucuresti"/>
    <s v="Public"/>
    <s v="060"/>
    <n v="4800000"/>
    <n v="1200000"/>
    <n v="0"/>
    <n v="3000"/>
    <x v="159"/>
    <s v="In implementare"/>
    <m/>
    <n v="446079"/>
    <n v="111519.75"/>
    <s v="POC/72/1/2"/>
    <n v="1"/>
    <s v="Axa 1"/>
  </r>
  <r>
    <n v="119"/>
    <x v="2"/>
    <x v="2"/>
    <x v="9"/>
    <n v="129490"/>
    <x v="161"/>
    <s v="AXES SOFTWARE SRL"/>
    <s v="Obiectivul general al proiectului consta in dezvoltarea de catre AXES SOFTWARE SRL a aplicatiei xTrackLMS, solutie ce face parte din suita LMS (Logistics Management Suite) si se adreseaza domeniului logistic, intr-o perioada de implementare de 36 de luni."/>
    <s v="3"/>
    <n v="19"/>
    <x v="4"/>
    <s v="3"/>
    <n v="19"/>
    <n v="2023"/>
    <n v="80"/>
    <x v="7"/>
    <s v="Bucuresti Ilfov"/>
    <m/>
    <m/>
    <s v="Bucuresti"/>
    <s v="Privat"/>
    <s v="066"/>
    <n v="5287749.8"/>
    <n v="1321937.45"/>
    <n v="1213568.45"/>
    <n v="983344.27"/>
    <x v="165"/>
    <s v="In implementare"/>
    <m/>
    <n v="570657.38"/>
    <n v="142664.35999999999"/>
    <s v="POC/524/2/2"/>
    <n v="1"/>
    <s v="Axa 2"/>
  </r>
  <r>
    <n v="120"/>
    <x v="1"/>
    <x v="5"/>
    <x v="0"/>
    <n v="135127"/>
    <x v="162"/>
    <s v="Universitatea Politehnică Bucureşti"/>
    <s v="Obiectivul general al prezentului proiect (PIn3S), acceptat la finantare in cadrul ECSEL Joint Undertaking este realizarea unei linii Pilot pentru circuite integrate semiconductoare cu noduri electronice de 3nm. Aceast lucru implica dezvoltarea si integrarea cu succes a modulelor de procesare la un nivel ridicat, dezvoltarea unei tehnologii adecvate de modelare si a capacitaþilor de metrologie. In plus, PIn3S isi propune sa completeze infrastructura Masca EUV prin dezvoltarea echipamentelor de reparare a mastilor pentru a permite crearea unei masti eficiente din punct de vedere al costurilor pentru nodul de 3nm si nu numai."/>
    <s v="4"/>
    <n v="3"/>
    <x v="4"/>
    <s v="4"/>
    <n v="3"/>
    <n v="2023"/>
    <n v="80"/>
    <x v="7"/>
    <s v="Bucuresti Ilfov"/>
    <m/>
    <m/>
    <s v="Bucuresti"/>
    <s v="Public"/>
    <s v="060"/>
    <n v="4800000"/>
    <n v="1200000"/>
    <n v="0"/>
    <n v="3000"/>
    <x v="159"/>
    <s v="In implementare"/>
    <m/>
    <n v="244130.42"/>
    <n v="61032.61"/>
    <s v="POC/72/1/2"/>
    <n v="1"/>
    <s v="Axa 1"/>
  </r>
  <r>
    <n v="121"/>
    <x v="2"/>
    <x v="2"/>
    <x v="9"/>
    <n v="129606"/>
    <x v="163"/>
    <s v="OMEGA TRUST SRL"/>
    <s v="Obiectivul general al proiectului consta in trecerea de la outsourcing la dezvoltarea bazata pe inovare prin realizarea unei aplicatii inovative in scopul detectarii intruziunilor si tentativelor de atacuri cibernetice la nivelul sistemelor industriale critice pe seama activitatilor de cercetare industriala si dezvoltare experimentala din proiect si a solutiilor de sprijin si consultanta in inovare, pentru a integra aplicatiei algoritmi de ultima generatie in zona – Machine learning si Intelligence Artificial "/>
    <s v="4"/>
    <n v="15"/>
    <x v="4"/>
    <s v="10"/>
    <n v="15"/>
    <n v="2022"/>
    <n v="80"/>
    <x v="7"/>
    <s v="Bucuresti Ilfov"/>
    <m/>
    <m/>
    <s v="Bucuresti"/>
    <s v="Privat"/>
    <s v="066"/>
    <n v="3329551.36"/>
    <n v="832387.84"/>
    <n v="975434.8"/>
    <n v="457368"/>
    <x v="166"/>
    <s v="In implementare"/>
    <m/>
    <n v="242185.19"/>
    <n v="60546.3"/>
    <s v="POC/524/2/2"/>
    <n v="1"/>
    <s v="Axa 2"/>
  </r>
  <r>
    <n v="122"/>
    <x v="1"/>
    <x v="7"/>
    <x v="0"/>
    <n v="107540"/>
    <x v="164"/>
    <s v="INSTITUTUL DE ECONOMIE MONDIALA"/>
    <s v="Obiectivul general al proiectului este dezvoltarea pe baze consolidate a domeniilor de cercetare şi inovare (C&amp;I) în Institutul de Economie Mondială al Academiei Române în special de interes naţional şi european, conform Strategiei Naţionale de Cercetare, Dezvoltare şi Inovare 2014-2020 ."/>
    <s v="4"/>
    <n v="27"/>
    <x v="4"/>
    <s v="4"/>
    <n v="27"/>
    <n v="2023"/>
    <n v="80"/>
    <x v="7"/>
    <s v="Bucuresti Ilfov"/>
    <m/>
    <m/>
    <s v="Bucuresti"/>
    <s v="Public"/>
    <s v="060"/>
    <n v="1586030.0419999999"/>
    <n v="396507.50799999997"/>
    <n v="0"/>
    <n v="3000"/>
    <x v="167"/>
    <s v="In implementare"/>
    <m/>
    <n v="356877.68"/>
    <n v="0"/>
    <s v="POC/80/1/2/"/>
    <n v="1"/>
    <s v="Axa 1"/>
  </r>
  <r>
    <n v="123"/>
    <x v="1"/>
    <x v="6"/>
    <x v="0"/>
    <n v="133818"/>
    <x v="165"/>
    <s v="INSTITUTUL NATIONAL DE CERCETARE-DEZVOLTARE TURBOMOTOARE - COMOTI"/>
    <s v="Proiectul INFRASEAL, pentru care se solicita finantarea, este un proiect complement la proiectul AIRSEAL aflat in implementare la INCD Turbomotoare COMOTI avand finantare directa de la Comisia Europeana prin programul Clean Sky 2. Propunerea de proiect INFRASEAL_x000a_a fost evaluata in cadrul Comisiei Europene si intens recomandata pentru finantare (Clean Sky 2 Synergy Label) prin European Structural and Investment Funds (ESIF) si Autoritatea Nationala de Management."/>
    <s v="4"/>
    <n v="28"/>
    <x v="4"/>
    <s v="7"/>
    <n v="28"/>
    <n v="2022"/>
    <n v="80"/>
    <x v="7"/>
    <s v="Bucuresti Ilfov"/>
    <m/>
    <m/>
    <s v="Bucuresti"/>
    <s v="Public"/>
    <s v="060"/>
    <n v="7196856"/>
    <n v="1799214"/>
    <n v="0"/>
    <n v="20000"/>
    <x v="168"/>
    <s v="In implementare"/>
    <m/>
    <n v="1257092.3700000001"/>
    <n v="91773.09"/>
    <s v="POC/76/1/2"/>
    <n v="1"/>
    <s v="Axa 1"/>
  </r>
  <r>
    <n v="124"/>
    <x v="1"/>
    <x v="6"/>
    <x v="0"/>
    <n v="132263"/>
    <x v="166"/>
    <s v="INSTITUTUL NATIONAL DE CERCETARE-DEZVOLTARE TURBOMOTOARE - COMOTI"/>
    <s v="Obiectivul general al prezentei propuneri de complementaritate este de a creste capabilitaþile de cercetare în domeniul arhitecturilor de materiale inteligente, cu greutate redusa si performanþe structurale ridicate, al proceselor de fabricaþie avansate, si al investigatiilor experimentale pentru tehnologii inovative referitoare la statoarele de ghidare a iesirii din ventilatoare (REMASTER), în vederea reducerii zgomotului produs de motoarele aeronavelor civile ale viitorului."/>
    <s v="4"/>
    <n v="28"/>
    <x v="4"/>
    <s v="10"/>
    <n v="28"/>
    <n v="2022"/>
    <n v="80"/>
    <x v="7"/>
    <s v="Bucuresti Ilfov"/>
    <m/>
    <m/>
    <s v="Bucuresti"/>
    <s v="Public"/>
    <s v="060"/>
    <n v="5611718.2000000002"/>
    <n v="1402929.55"/>
    <n v="0"/>
    <n v="15000"/>
    <x v="169"/>
    <s v="In implementare"/>
    <m/>
    <n v="2296054.7999999998"/>
    <n v="48013.7"/>
    <s v="POC/76/1/2"/>
    <n v="1"/>
    <s v="Axa 1"/>
  </r>
  <r>
    <n v="125"/>
    <x v="1"/>
    <x v="7"/>
    <x v="0"/>
    <n v="108663"/>
    <x v="167"/>
    <s v="INSTITUTUL NATIONAL DE CERCETARE-DEZVOLTARE PENTRU GEOLOGIE SI GEOECOLOGIE MARINA - GEOECOMAR"/>
    <s v="Obiectivul general al proiectului este creşterea capacităţii GeoEcoMar de a participa la Programele Cadru de cercetare al Uniunii Europene (Orizont 2020 şi programul cadru următor din perioada 2020 – 2027) prin infiintarea unei structuri de sprijin al cercetatorilor ce se va numi &quot;Centru Suport pentru Proiecte CD Europede si Internaţionale&quot;,fara  personalitate juridica, in cadrul Biroului de Management Proiecte si Marketing, existent in organigrama INCD GeoEcoMar "/>
    <s v="4"/>
    <n v="28"/>
    <x v="4"/>
    <s v="4"/>
    <n v="28"/>
    <n v="2023"/>
    <n v="80"/>
    <x v="7"/>
    <s v="Bucuresti Ilfov"/>
    <m/>
    <m/>
    <s v="Bucuresti"/>
    <s v="Public"/>
    <s v="060"/>
    <n v="1974027.12"/>
    <n v="493506.78"/>
    <n v="0"/>
    <n v="81554.16"/>
    <x v="170"/>
    <s v="In implementare"/>
    <m/>
    <n v="194898.25"/>
    <n v="31973"/>
    <s v="POC/80/1/2/"/>
    <n v="1"/>
    <s v="Axa 1"/>
  </r>
  <r>
    <n v="126"/>
    <x v="1"/>
    <x v="7"/>
    <x v="0"/>
    <n v="108792"/>
    <x v="168"/>
    <s v="UNIVERSITATEA POLITEHNICA DIN BUCURESTI"/>
    <s v="Crearea Centrului Suport – UPB4H, care va fi focalizat pe intarirea excelentei stiintifice in domeniile bioeconomie, tehnologii informationale de comunicatii, spatiu si securitate, energie mediu si schimbari climatice, eco-nanotehnologii si materiale avansate si respectiv sanatate si care sa sprijine activitatea de cercetare la nivelul UPB."/>
    <s v="5"/>
    <n v="11"/>
    <x v="4"/>
    <s v="5"/>
    <n v="11"/>
    <n v="2023"/>
    <n v="80"/>
    <x v="7"/>
    <s v="Bucuresti Ilfov"/>
    <m/>
    <m/>
    <s v="Bucuresti"/>
    <s v="Public"/>
    <s v="060"/>
    <n v="2397916.41"/>
    <n v="599479.12"/>
    <n v="0"/>
    <n v="11900"/>
    <x v="171"/>
    <s v="In implementare"/>
    <m/>
    <n v="139588"/>
    <n v="34897"/>
    <s v="POC/80/1/2/"/>
    <n v="1"/>
    <s v="Axa 1"/>
  </r>
  <r>
    <n v="127"/>
    <x v="1"/>
    <x v="4"/>
    <x v="13"/>
    <n v="121220"/>
    <x v="169"/>
    <s v="LIGHTNING NET SRL"/>
    <s v="Obiectivul general al proiectului il reprezinta sustinerea investitiei private in CDI prin introducerea inovarii de tehnologii si servicii in activitatea proprie a S.C. LIGHTNING NET SRL prin realizarea, bazata pe cercetare in colaborare cu un colectiv de cercetare dintr-o universitate tehnica de prestigiu, a unei baze de robot polimorfic cu orientare si miscare libera sau asistata in cladiri si areale din Smart City."/>
    <s v="6"/>
    <n v="5"/>
    <x v="4"/>
    <s v="6"/>
    <n v="5"/>
    <n v="2023"/>
    <n v="80"/>
    <x v="7"/>
    <s v="Bucuresti Ilfov"/>
    <m/>
    <m/>
    <s v="Bucuresti"/>
    <s v="Privat"/>
    <s v="064"/>
    <n v="8189945.5199999996"/>
    <n v="2047486.37"/>
    <n v="2813593.07"/>
    <n v="660791.98"/>
    <x v="172"/>
    <s v="In implementare"/>
    <m/>
    <n v="1836637.0000000002"/>
    <n v="315613.50000000006"/>
    <s v="POC/222/1/3/"/>
    <n v="1"/>
    <s v="Axa 1"/>
  </r>
  <r>
    <n v="128"/>
    <x v="2"/>
    <x v="2"/>
    <x v="9"/>
    <n v="129132"/>
    <x v="170"/>
    <s v="IMOPEDIA SRL"/>
    <s v="IMOPEDIA şi-a propus ca obiectiv general dezvoltarea inovativă a serviciilor oferite clienţilor săi precum şi îmbunătăţirea celor existente. Acest obiectiv va sprijini compania pentru a fi competitivă pe o piaţă atât de dinamică cum este cea imobiliară."/>
    <s v="6"/>
    <n v="12"/>
    <x v="4"/>
    <s v="6"/>
    <n v="12"/>
    <n v="2022"/>
    <s v="80.00; 85.00"/>
    <x v="8"/>
    <s v="Bucuresti Ilfov"/>
    <s v=" Centru"/>
    <m/>
    <s v="Bucuresti; Sibiu; "/>
    <s v="Privat"/>
    <s v="066"/>
    <n v="6440519.4100000001"/>
    <n v="1350507.75"/>
    <n v="2161816.86"/>
    <n v="0"/>
    <x v="173"/>
    <s v="In implementare"/>
    <m/>
    <n v="1547846.49"/>
    <n v="307984.09999999998"/>
    <s v="POC/524/2/2"/>
    <n v="1"/>
    <s v="Axa 2"/>
  </r>
  <r>
    <n v="129"/>
    <x v="2"/>
    <x v="2"/>
    <x v="9"/>
    <n v="129553"/>
    <x v="171"/>
    <s v="BEIA CONSULT INTERNATIONAL SRL"/>
    <s v="Obiectivul general este dezvoltarea unei platforme de de averizare timpurie în caz de dezastru care să permită minimizarea pagubelor şi intervenţia promptă în cazul unor situaţii de urgenţă care s-ar putea solda cu pierderi de vieţi omeneşti sau distrugerea unor ecosisteme. "/>
    <s v="6"/>
    <n v="18"/>
    <x v="4"/>
    <s v="6"/>
    <n v="18"/>
    <n v="2023"/>
    <n v="80"/>
    <x v="7"/>
    <s v="Bucuresti Ilfov"/>
    <m/>
    <m/>
    <s v="Bucuresti"/>
    <s v="Privat"/>
    <s v="066"/>
    <n v="11034426.48"/>
    <n v="2758606.62"/>
    <n v="4137186.9"/>
    <n v="4780904.33"/>
    <x v="174"/>
    <s v="In implementare"/>
    <m/>
    <n v="764649.53"/>
    <n v="191162.38"/>
    <s v="POC/524/2/2"/>
    <n v="1"/>
    <s v="Axa 2"/>
  </r>
  <r>
    <n v="130"/>
    <x v="2"/>
    <x v="2"/>
    <x v="9"/>
    <n v="129965"/>
    <x v="172"/>
    <s v="MEDY SPORT LINE SRL"/>
    <s v="Obiectivul general este dezvoltarea uni sistem informatic de management inovativ al tratamentului scoliozei şi al herniei de disc prin combinarea tehnologia IT, inclusiv cea disponibilă în echipamentele medicale de ultimă generaţie, cu cazuistica, know-how-ul şi expertiza acumulate de către personalul clinicii până acum, toate aceste elemente formând un arsenal terapeutic în vederea evitării intervenţiei chirurgicale."/>
    <s v="6"/>
    <n v="18"/>
    <x v="4"/>
    <s v="6"/>
    <n v="18"/>
    <n v="2023"/>
    <n v="80"/>
    <x v="7"/>
    <s v="Bucuresti Ilfov"/>
    <m/>
    <m/>
    <s v="Bucuresti"/>
    <s v="Privat"/>
    <s v="066"/>
    <n v="12995888.59"/>
    <n v="3248972.15"/>
    <n v="3833759.75"/>
    <n v="0"/>
    <x v="175"/>
    <s v="In implementare"/>
    <m/>
    <n v="126160"/>
    <n v="31540"/>
    <s v="POC/524/2/2"/>
    <n v="1"/>
    <s v="Axa 2"/>
  </r>
  <r>
    <n v="131"/>
    <x v="1"/>
    <x v="3"/>
    <x v="5"/>
    <n v="117148"/>
    <x v="173"/>
    <s v="SKYNET PROJECT SRL"/>
    <s v="Obiectivul general al proiectului este cercetarea-dezvoltarea si lansarea in productie a unei aeronave de tip drona ce va utiliza un sistem de propulsie inovativ cu decolare si aterizare pe verticala, ce va fi destinata unor multiple domenii de activitate, avand potentialul de a imbunatati semnificativ modul de functionare si utilizare al dronelor, asa cum este cunoscut in momentul de fata."/>
    <s v="6"/>
    <n v="22"/>
    <x v="4"/>
    <s v="8"/>
    <n v="22"/>
    <n v="2021"/>
    <n v="80"/>
    <x v="7"/>
    <s v="Bucuresti Ilfov"/>
    <m/>
    <m/>
    <s v="Bucuresti"/>
    <s v="Privat"/>
    <s v="061"/>
    <n v="665578.9"/>
    <n v="166394.72"/>
    <n v="92441.51"/>
    <n v="4880"/>
    <x v="176"/>
    <s v="In implementare"/>
    <m/>
    <n v="87720.15"/>
    <n v="8872.7900000000009"/>
    <s v="POC/62/1/3"/>
    <n v="1"/>
    <s v="Axa 1"/>
  </r>
  <r>
    <n v="132"/>
    <x v="1"/>
    <x v="4"/>
    <x v="13"/>
    <n v="120436"/>
    <x v="174"/>
    <s v="SC SAFETECH INNOVATIONS SRL"/>
    <s v="Obiectivul geneneral al proiectului SafePIC este cresterea capacitaþii Safetech de a contribui la dezvoltarea unor soluþii, produse si servicii inovative în domeniul securitaþii cibernetice, interoperabilitaþii si protecþiei cibernetice a infrastructurilor critice în baza unui parteneriat de cercetare cu cele doua prestigioase instituþii de învaþamânt si cercetare."/>
    <s v="6"/>
    <n v="23"/>
    <x v="4"/>
    <s v="6"/>
    <n v="23"/>
    <n v="2023"/>
    <n v="80"/>
    <x v="7"/>
    <s v="Bucuresti Ilfov"/>
    <m/>
    <m/>
    <s v="Bucuresti"/>
    <s v="Privat"/>
    <s v="064"/>
    <n v="16193028.560000001"/>
    <n v="4048257.14"/>
    <n v="3763795"/>
    <n v="2285052.2000000002"/>
    <x v="177"/>
    <s v="In implementare"/>
    <m/>
    <n v="3745699.3"/>
    <n v="434465.59"/>
    <s v="POC/222/1/3/"/>
    <n v="1"/>
    <s v="Axa 1"/>
  </r>
  <r>
    <n v="133"/>
    <x v="1"/>
    <x v="4"/>
    <x v="13"/>
    <n v="121542"/>
    <x v="175"/>
    <s v="HESPER SA"/>
    <s v="Obiectivul general al proiectului este diversificarea activităţii SC HESPER SA Bucureşti prin produse care nu au fost realizate anterior în unitate, respectiv a unor sisteme sisteme mecatronice digitale de pompare, cu presiune de 1000 bar, cu eficienţă energetică ridicată, impact pozitiv asupra mediului şi performanţe funcţionale îmbunătăţite."/>
    <s v="6"/>
    <n v="24"/>
    <x v="4"/>
    <s v="6"/>
    <n v="24"/>
    <n v="2023"/>
    <n v="80"/>
    <x v="7"/>
    <s v="Bucuresti Ilfov"/>
    <m/>
    <m/>
    <s v="Bucuresti"/>
    <s v="Privat"/>
    <s v="064"/>
    <n v="5373141"/>
    <n v="1343285.25"/>
    <n v="2540116.25"/>
    <n v="789909.62"/>
    <x v="178"/>
    <s v="In implementare"/>
    <m/>
    <n v="102553.5"/>
    <n v="22380.129999999997"/>
    <s v="POC/222/1/3/"/>
    <n v="1"/>
    <s v="Axa 1"/>
  </r>
  <r>
    <n v="134"/>
    <x v="1"/>
    <x v="4"/>
    <x v="13"/>
    <n v="121611"/>
    <x v="176"/>
    <s v="ICPE ACTEL SA"/>
    <s v="Proiectul SIPAMASRE are ca scop realizarea in cadrul ICPE ACTEL a unui produs inovativ si anume a unui sistem de protecţie anticorozivă activă a metalelor alimentat de la surse regenerabile de energie. "/>
    <s v="6"/>
    <n v="24"/>
    <x v="4"/>
    <s v="6"/>
    <n v="24"/>
    <n v="2023"/>
    <n v="80"/>
    <x v="7"/>
    <s v="Bucuresti Ilfov"/>
    <m/>
    <m/>
    <s v="Bucuresti"/>
    <s v="Privat"/>
    <s v="064"/>
    <n v="1799929.28"/>
    <n v="449982.32"/>
    <n v="1989321.4"/>
    <n v="150452.5"/>
    <x v="179"/>
    <s v="In implementare"/>
    <m/>
    <n v="18883.2"/>
    <n v="19739.28"/>
    <s v="POC/222/1/3/"/>
    <n v="1"/>
    <s v="Axa 1"/>
  </r>
  <r>
    <n v="135"/>
    <x v="1"/>
    <x v="4"/>
    <x v="13"/>
    <n v="121610"/>
    <x v="177"/>
    <s v="ICPE ACTEL SA"/>
    <s v="Proiectul SICEEIF are ca scop realizarea în cadrul ICPE ACTEL S.A. a unei inovari de produs si anume a unui sistem inovativ de recuperare a energiei electrice pierduta în prezent în timpul utilizarii instalaþiilor de foraj marin si terestru (extragerii/coborârii rapide si frecvente a prajinilor garniturii de foraj), cu posibilitatea exploatarii resurselor regenerabile de energie fotovoltaica existente pe arealul aferent zonei de forare si folosirea energiei recuperate în fluxul operaþional din staþia/platforma de foraj."/>
    <s v="6"/>
    <n v="24"/>
    <x v="4"/>
    <s v="6"/>
    <n v="24"/>
    <n v="2022"/>
    <n v="80"/>
    <x v="7"/>
    <s v="Bucuresti Ilfov"/>
    <m/>
    <m/>
    <s v="Bucuresti"/>
    <s v="Privat"/>
    <s v="064"/>
    <n v="1813302.42"/>
    <n v="453325.6"/>
    <n v="1954341.68"/>
    <n v="148733.82"/>
    <x v="180"/>
    <s v="In implementare"/>
    <m/>
    <n v="138218.07999999999"/>
    <n v="19536.04"/>
    <s v="POC/222/1/3/"/>
    <n v="1"/>
    <s v="Axa 1"/>
  </r>
  <r>
    <n v="136"/>
    <x v="1"/>
    <x v="3"/>
    <x v="5"/>
    <n v="122469"/>
    <x v="178"/>
    <s v="SONOVORTEX SRL"/>
    <s v="Obiectivul general al proiectului este stimularea cercetarii si inovarii in compania SONOVORTEX SRL prin cercetarea unui produs inovativ, un tun sonic acustic care are la baza un sistem inovativ de generare a undelor de soc, dezvoltarea prototipului si lansarea acestuia in productie in vederea comercializarii."/>
    <s v="6"/>
    <n v="24"/>
    <x v="4"/>
    <s v="12"/>
    <n v="24"/>
    <n v="2021"/>
    <n v="80"/>
    <x v="7"/>
    <s v="Bucuresti Ilfov"/>
    <m/>
    <m/>
    <s v="Bucuresti"/>
    <s v="Privat"/>
    <s v="061"/>
    <n v="564706.41"/>
    <n v="141176.57999999999"/>
    <n v="78431.44"/>
    <n v="9428.0400000000009"/>
    <x v="181"/>
    <s v="In implementare"/>
    <m/>
    <n v="14702.28"/>
    <n v="3675.57"/>
    <s v="POC/62/1/3"/>
    <n v="1"/>
    <s v="Axa 1"/>
  </r>
  <r>
    <n v="137"/>
    <x v="1"/>
    <x v="3"/>
    <x v="5"/>
    <n v="111699"/>
    <x v="179"/>
    <s v="OPTICA INVENT SRL"/>
    <s v="Obiectivul general consta în dezvoltarea unui sistem optic inovativ, care sa corespunda tendinţelor actuale de dezvoltare a performanţelor senzorilor utilizaţi pentru camerele integrate în sistemele de supraveghere existente în acest moment pe piaţa."/>
    <s v="6"/>
    <n v="24"/>
    <x v="4"/>
    <s v="6"/>
    <n v="24"/>
    <n v="2022"/>
    <n v="80"/>
    <x v="7"/>
    <s v="Bucuresti Ilfov"/>
    <m/>
    <m/>
    <s v="Bucuresti"/>
    <s v="Privat"/>
    <s v="061"/>
    <n v="671973.6"/>
    <n v="167993.4"/>
    <n v="93343"/>
    <n v="105651.96"/>
    <x v="182"/>
    <s v="Reziliat"/>
    <m/>
    <n v="0"/>
    <n v="0"/>
    <s v="POC/62/1/3"/>
    <n v="1"/>
    <s v="Axa 1"/>
  </r>
  <r>
    <n v="138"/>
    <x v="1"/>
    <x v="3"/>
    <x v="5"/>
    <n v="115939"/>
    <x v="180"/>
    <s v="ADEMA EQUIP SRL"/>
    <s v="Se vor realiza produse/servicii noi pe baza unei noi tehnologii inovative dedicata managementului inteligent al eficientei stocarii energiei electrice in baterii de acumulatori de diverse tipuri."/>
    <s v="6"/>
    <n v="29"/>
    <x v="4"/>
    <s v="9"/>
    <n v="29"/>
    <n v="2021"/>
    <n v="80"/>
    <x v="7"/>
    <s v="Bucuresti Ilfov"/>
    <m/>
    <m/>
    <s v="Bucuresti"/>
    <s v="Privat"/>
    <s v="061"/>
    <n v="670521.18999999994"/>
    <n v="167630.29999999999"/>
    <n v="93127.95"/>
    <n v="25223.18"/>
    <x v="183"/>
    <s v="In implementare"/>
    <m/>
    <n v="190171.2"/>
    <n v="24292.799999999999"/>
    <s v="POC/62/1/3"/>
    <n v="1"/>
    <s v="Axa 1"/>
  </r>
  <r>
    <n v="139"/>
    <x v="1"/>
    <x v="3"/>
    <x v="5"/>
    <n v="108699"/>
    <x v="181"/>
    <s v="INDUSTRIAL SHIELD  SRL"/>
    <s v="Obiectivul general al proiectului este stimularea cercetarii si inovarii in intreprindere prin cercetarea unui produs inovativ, un sistem de propulsie integrat, numit SPI pentru vehicule electrice, dezvoltarea prototipului si lansarea acestuia in productie in scopul comercializarii."/>
    <s v="6"/>
    <n v="29"/>
    <x v="4"/>
    <s v="10"/>
    <n v="29"/>
    <n v="2021"/>
    <n v="80"/>
    <x v="7"/>
    <s v="Bucuresti Ilfov"/>
    <m/>
    <m/>
    <s v="Bucuresti"/>
    <s v="Privat"/>
    <s v="061"/>
    <n v="671633.82"/>
    <n v="167908.45"/>
    <n v="93282.48"/>
    <n v="10653"/>
    <x v="184"/>
    <s v="In implementare"/>
    <m/>
    <n v="13070.7"/>
    <n v="3267.67"/>
    <s v="POC/62/1/3"/>
    <n v="1"/>
    <s v="Axa 1"/>
  </r>
  <r>
    <n v="140"/>
    <x v="1"/>
    <x v="4"/>
    <x v="13"/>
    <n v="122587"/>
    <x v="182"/>
    <s v="NOVA INDUSTRIAL SA"/>
    <s v="Obiectivul general al proiectului consta in realizarea in cadrul NOVA INDUSTRIAL SA a unui sistem software nou (inovare de produs) prin integrarea conceptului / principiilor managementului Activelor si al Riscului la necesitatile / realitatile Sistemului Energetic National, prin cresterea capacitatii de cercetare – dezvoltare si inovare a companiei si realizarea unei investitii initiale pentru inovare in vederea introducerii in productie a rezultatelor obtinute din cercetare-dezvoltare (si anume: extinderea capacitatii unitatii existente (prin imbunatatirea semnificativa a infrastructurii (TIC) si diversificarea activitatii unitatii (printr-un realizarea unui produs software nou))."/>
    <s v="6"/>
    <n v="30"/>
    <x v="4"/>
    <s v="6"/>
    <n v="30"/>
    <n v="2023"/>
    <n v="80"/>
    <x v="7"/>
    <s v="Bucuresti Ilfov"/>
    <m/>
    <m/>
    <s v="Bucuresti"/>
    <s v="Privat"/>
    <s v="064"/>
    <n v="2970606.4"/>
    <n v="742651.6"/>
    <n v="1245447"/>
    <n v="247420"/>
    <x v="185"/>
    <s v="In implementare"/>
    <s v="AA1"/>
    <n v="450610.8"/>
    <n v="35919.199999999997"/>
    <s v="POC/222/1/3/"/>
    <n v="1"/>
    <s v="Axa 1"/>
  </r>
  <r>
    <n v="141"/>
    <x v="1"/>
    <x v="3"/>
    <x v="5"/>
    <n v="115835"/>
    <x v="183"/>
    <s v="VISION RESEARCH LABORATORIES SRL"/>
    <s v="Obiectivul general al proiectului “PRODUSE ALIMENTARE SANOGENE CU IMPACT BIOECONOMIC SUSTENABIL” consta în realizarea de produse alimentare inovatoare, sigure, sanatoase, accesibile si optimizate nutriþional, prin procedee de prelucrare avansata, în baza brevetului de invenþie „Produs alimentar de aditivare prebiotic din frunze de mur si de zmeur si procedeu de obtinere a acestuia”."/>
    <s v="6"/>
    <n v="30"/>
    <x v="4"/>
    <s v="6"/>
    <n v="30"/>
    <n v="2022"/>
    <n v="80"/>
    <x v="7"/>
    <s v="Bucuresti Ilfov"/>
    <m/>
    <m/>
    <s v="Bucuresti"/>
    <s v="Privat"/>
    <s v="061"/>
    <n v="671760.41"/>
    <n v="167940.1"/>
    <n v="93300.06"/>
    <n v="181157.8"/>
    <x v="186"/>
    <s v="In implementare"/>
    <m/>
    <n v="76227.320000000007"/>
    <n v="0"/>
    <s v="POC/62/1/3"/>
    <n v="1"/>
    <s v="Axa 1"/>
  </r>
  <r>
    <n v="142"/>
    <x v="1"/>
    <x v="4"/>
    <x v="13"/>
    <n v="123423"/>
    <x v="184"/>
    <s v="CERTSIGN SA"/>
    <s v="Obiectivul general al proiectului consta in inovarea bazata pe cercetare-dezvoltare in vederea crearii unui nou serviciu electronic pentru pastrarea si garantarea pe termen lung a semnaturilor electronice. "/>
    <s v="6"/>
    <n v="30"/>
    <x v="4"/>
    <s v="6"/>
    <n v="30"/>
    <n v="2022"/>
    <n v="80"/>
    <x v="7"/>
    <s v="Bucuresti Ilfov"/>
    <m/>
    <m/>
    <s v="Bucuresti"/>
    <s v="Privat"/>
    <s v="064"/>
    <n v="2795160.8"/>
    <n v="698790.2"/>
    <n v="2317256.25"/>
    <n v="359110.28"/>
    <x v="187"/>
    <s v="In implementare"/>
    <m/>
    <n v="71465.600000000006"/>
    <n v="17866.400000000001"/>
    <s v="POC/222/1/3/"/>
    <n v="1"/>
    <s v="Axa 1"/>
  </r>
  <r>
    <n v="143"/>
    <x v="1"/>
    <x v="3"/>
    <x v="5"/>
    <n v="117527"/>
    <x v="185"/>
    <s v="IRISVAYU SRL"/>
    <s v="Scopul proiectului este reprezentat de cumularea urmatoarelor componente: - atingerea unor obiective strategice în dezvoltarea stiintei si a tehnologiilor de vârf în domeniul materialelor (de construcþii) avansate, respectiv de dezvoltarea capacitatii si infrastructurii de Cercetare-Dezvoltare"/>
    <s v="7"/>
    <n v="1"/>
    <x v="4"/>
    <s v="7"/>
    <n v="1"/>
    <n v="2021"/>
    <n v="80"/>
    <x v="7"/>
    <s v="Bucuresti Ilfov"/>
    <m/>
    <m/>
    <s v="Bucuresti"/>
    <s v="Privat"/>
    <s v="061"/>
    <n v="671737.39"/>
    <n v="167934.35"/>
    <n v="93296.86"/>
    <n v="179769.64"/>
    <x v="188"/>
    <s v="Reziliat"/>
    <m/>
    <n v="0"/>
    <n v="0"/>
    <s v="POC/62/1/3"/>
    <n v="1"/>
    <s v="Axa 1"/>
  </r>
  <r>
    <n v="144"/>
    <x v="1"/>
    <x v="5"/>
    <x v="0"/>
    <n v="136697"/>
    <x v="186"/>
    <s v="UNIVERSITATEA POLITEHNICA DIN BUCURESTI"/>
    <s v="Obiectivul general al proiectului Tehnologie pentru circuite integrate cu nod electronic de 2 nm - (IT2), acceptat la finantare in cadrul ECSEL Joint Undertaking este explorarea, descoperirea, dezvoltarea si demonstrarea opþiunilor tehnologice necesare pentru realizarea tehnologiei logice CMOS de 2nm. Acest obiectiv implica urmatoarele activitati: Litografie, Explorare de Procese si Module si Metrologie."/>
    <s v="7"/>
    <n v="6"/>
    <x v="4"/>
    <s v="7"/>
    <n v="6"/>
    <n v="2023"/>
    <n v="80"/>
    <x v="7"/>
    <s v="Bucuresti Ilfov"/>
    <m/>
    <m/>
    <s v="Bucuresti"/>
    <s v="Public"/>
    <s v="060"/>
    <n v="4800000"/>
    <n v="1200000"/>
    <n v="0"/>
    <n v="3000"/>
    <x v="159"/>
    <s v="In implementare"/>
    <m/>
    <n v="46301"/>
    <n v="11575.25"/>
    <s v="POC/72/1/2"/>
    <n v="1"/>
    <s v="Axa 1"/>
  </r>
  <r>
    <n v="145"/>
    <x v="1"/>
    <x v="3"/>
    <x v="5"/>
    <n v="108585"/>
    <x v="187"/>
    <s v="HALSTOP SRL"/>
    <s v="Obiectivul general al proiectului este reprezentat de dezvoltarea unui protocol nou si a unui serviciu inovativ, de diagnosticare corecta si tratare personalizata a halenei de cauze orale si extra-orale, in cadrul start-up-ului HALSTOP SRL, cu scopul producerii si comercializarii acestora."/>
    <s v="7"/>
    <n v="13"/>
    <x v="4"/>
    <s v="4"/>
    <n v="13"/>
    <n v="2024"/>
    <n v="80"/>
    <x v="7"/>
    <s v="Bucuresti Ilfov"/>
    <m/>
    <m/>
    <s v="Bucuresti"/>
    <s v="Privat"/>
    <s v="061"/>
    <n v="655150.49"/>
    <n v="163787.60999999999"/>
    <n v="90993.13"/>
    <n v="101370"/>
    <x v="189"/>
    <s v="In implementare"/>
    <m/>
    <n v="158925.88"/>
    <n v="20835.48"/>
    <s v="POC/62/1/3"/>
    <n v="1"/>
    <s v="Axa 1"/>
  </r>
  <r>
    <n v="146"/>
    <x v="1"/>
    <x v="5"/>
    <x v="0"/>
    <n v="136877"/>
    <x v="188"/>
    <s v="UNIVERSITATEA POLITEHNICA DIN BUCURESTI"/>
    <s v="Obiectivul general este de a construi un lant de furnizare complet european de componente si sisteme electronice pentru radio frecvenþa, care sa permita noi domenii RF pentru detectare, comunicare, infrastructura radio 5G si nu numai."/>
    <s v="7"/>
    <n v="31"/>
    <x v="4"/>
    <s v="7"/>
    <n v="31"/>
    <n v="2023"/>
    <n v="80"/>
    <x v="7"/>
    <s v="Bucuresti Ilfov"/>
    <m/>
    <m/>
    <s v="Bucuresti"/>
    <s v="Public"/>
    <s v="060"/>
    <n v="4800000"/>
    <n v="1200000"/>
    <n v="0"/>
    <n v="3000"/>
    <x v="159"/>
    <s v="In implementare"/>
    <m/>
    <n v="29841"/>
    <n v="7460.25"/>
    <s v="POC/72/1/2"/>
    <n v="1"/>
    <s v="Axa 1"/>
  </r>
  <r>
    <n v="147"/>
    <x v="2"/>
    <x v="2"/>
    <x v="9"/>
    <n v="129112"/>
    <x v="189"/>
    <s v="CODE OF TALENT SRL"/>
    <s v="Obiectivul general al proiectului este de a asigura cresterea contributiei companiilor TIC din Romania (inclusiv prin contributia firmei aplicant ) la competitivitate economica. Acest lucru va fi asigurat prin cresterea nivelului de inovare la nivelul companiei aplicant (si altor companii TIC cu care va colabora), trecerea de la outsourcing la dezvoltare bazata pe inovare chiar in interiorul companiilor Romanesti, prin intarirea capabilitatilor tehnice si a resurselor umane proprii dar si prin colaborarea cu alte intreprinderi TIC , inclusiv in cadrul clusterelor din domeniu."/>
    <s v="8"/>
    <n v="3"/>
    <x v="4"/>
    <s v="8"/>
    <n v="3"/>
    <n v="2022"/>
    <n v="80"/>
    <x v="7"/>
    <s v="Bucuresti Ilfov"/>
    <m/>
    <m/>
    <s v="Balotesti"/>
    <s v="Privat"/>
    <s v="066"/>
    <n v="3639339.46"/>
    <n v="909834.86"/>
    <n v="1593365.7"/>
    <n v="674385.09"/>
    <x v="190"/>
    <s v="In implementare"/>
    <m/>
    <n v="1200000"/>
    <n v="0"/>
    <s v="POC/524/2/2"/>
    <n v="1"/>
    <s v="Axa 2"/>
  </r>
  <r>
    <n v="148"/>
    <x v="2"/>
    <x v="2"/>
    <x v="9"/>
    <n v="129846"/>
    <x v="190"/>
    <s v="LAIF COMPUTATION SRL"/>
    <s v="Obiectivul general al proiectului THOVEN consta in cresterea contributiei sectorului TIC prin trecerea de la outsourcing la dezvoltarea bazata pe inovare prin dezvoltarea unui sistem inovativ care va contribui semnificativ la reducerea timpilor de interventie in cazul urgentelor majore din sfera cardiovasculara."/>
    <s v="8"/>
    <n v="3"/>
    <x v="4"/>
    <s v="8"/>
    <n v="3"/>
    <n v="2023"/>
    <s v="80.00; 85.00"/>
    <x v="8"/>
    <s v=" Bucuresti Ilfov"/>
    <s v=" Nord Vest"/>
    <m/>
    <s v="Bucuresti; Cluj Napoca; "/>
    <s v="Privat"/>
    <s v="066"/>
    <n v="12931384.82"/>
    <n v="2297267.92"/>
    <n v="5031538.37"/>
    <n v="3394310.92"/>
    <x v="191"/>
    <s v="In implementare"/>
    <m/>
    <n v="0"/>
    <n v="0"/>
    <s v="POC/524/2/2"/>
    <n v="1"/>
    <s v="Axa 2"/>
  </r>
  <r>
    <n v="149"/>
    <x v="1"/>
    <x v="7"/>
    <x v="0"/>
    <n v="108119"/>
    <x v="191"/>
    <s v="INSTITUTUL NATIONAL DE CERCETARE-DEZVOLTARE PENTRU MECATRONICA SI TEHNICA MASURARII - I.N.C.D.M.T.M. BUCURESTI"/>
    <s v="Obiectivul general ale proiectului este crearea unui Centru Suport pentru proiecte CDI Internationale in domeniul mecatronica si cybermix- mecatronica pentru a creste capacitatea de participare la competitiile europene a tuturor entitatilor care solicita sprijinul."/>
    <s v="9"/>
    <n v="22"/>
    <x v="4"/>
    <s v="7"/>
    <n v="22"/>
    <n v="2023"/>
    <n v="80"/>
    <x v="7"/>
    <s v="Bucuresti Ilfov"/>
    <m/>
    <m/>
    <s v="Bucuresti"/>
    <s v="Public"/>
    <s v="060"/>
    <n v="2395701.9300000002"/>
    <n v="598925.5"/>
    <n v="0"/>
    <n v="3570"/>
    <x v="192"/>
    <s v="In implementare"/>
    <m/>
    <n v="299462.74"/>
    <n v="0"/>
    <s v="POC/80/1/2/"/>
    <n v="1"/>
    <s v="Axa 1"/>
  </r>
  <r>
    <n v="150"/>
    <x v="1"/>
    <x v="7"/>
    <x v="0"/>
    <n v="108234"/>
    <x v="192"/>
    <s v="INSTITUTUL NATIONAL DE CERCETARE-DEZVOLTARE PENTRU BIORESURSE ALIMENTARE - IBA BUCURESTI"/>
    <s v="Obiectivul general al proiectului constă în creşterea capacităţii Institutului Naţional de Cercetare-Dezvoltare pentru Bioresurse AlimentareIBA Bucureşti de a participa la  Programele Cadru de cercetare ale Uniunii Europene (Orizont 2020 şi programul cadru următor din perioada 2020 – 2027), precum şi la alte programe CDI internaţionale, prin crearea unui Centru Managerial SUPORT (la nivelul unui departament orizontal), denumit în continuare, IBA SUPORT."/>
    <s v="12"/>
    <n v="4"/>
    <x v="4"/>
    <s v="8"/>
    <n v="4"/>
    <n v="2023"/>
    <n v="80"/>
    <x v="7"/>
    <s v="Bucuresti Ilfov"/>
    <m/>
    <m/>
    <s v="Bucuresti"/>
    <s v="Public"/>
    <s v="060"/>
    <n v="1970227.61"/>
    <n v="492556.9"/>
    <n v="0"/>
    <n v="616647.41"/>
    <x v="193"/>
    <s v="In implementare"/>
    <m/>
    <n v="246278.45"/>
    <n v="0"/>
    <s v="POC/80/1/2"/>
    <n v="1"/>
    <s v="Axa 1"/>
  </r>
  <r>
    <n v="151"/>
    <x v="1"/>
    <x v="3"/>
    <x v="5"/>
    <n v="108789"/>
    <x v="193"/>
    <s v="CMB PREVENT SRL"/>
    <s v="Obiectivul general al proiectului este reprezentat de: - Realizarea unui serviciu inovator reprezentat de terapia inovatoare personalizata în domeniul SANATAII având ca baza de cercetare Teza de Doctorat ”ABORDARI TERAPEUTICE ÎN LEZIUNEA CICATRICEALA ÎN DERMATOLOGIE”. - Societatea va obtine terapia personalizata regenerativa unica cu aplicabilitate multipla în domeniile dermatologie si ortopedie prin  utilizarea terapiei PRP si terapiei celulelor stem mezenchimale din tesutul adipos."/>
    <s v="12"/>
    <n v="24"/>
    <x v="4"/>
    <s v="12"/>
    <n v="23"/>
    <n v="2021"/>
    <n v="80"/>
    <x v="7"/>
    <s v="Bucuresti Ilfov"/>
    <m/>
    <m/>
    <s v="Bucuresti"/>
    <s v="Privat"/>
    <s v="061"/>
    <n v="672000"/>
    <n v="168000"/>
    <n v="93333.33"/>
    <n v="68306"/>
    <x v="194"/>
    <s v="In implementare"/>
    <m/>
    <n v="84000"/>
    <n v="0"/>
    <s v="POC/62/1/3"/>
    <n v="1"/>
    <s v="Axa 1"/>
  </r>
  <r>
    <n v="152"/>
    <x v="1"/>
    <x v="8"/>
    <x v="0"/>
    <n v="136213"/>
    <x v="194"/>
    <s v="INSTITUTUL NATIONAL DE CERCETARE-DEZVOLTARE PENTRU BIORESURSE ALIMENTARE - IBA BUCURESTI"/>
    <s v="Obiectivul general al proiectului este dezvoltarea si consolidarea capacitatii de cercetare-dezvoltare-inovare si de furnizare de servicii stiintifice a METROFOOD-RO, ca parte integranta a infrastructurii pan-europene METROFOOD-RI prin dezvoltarea instrumentelor necesare cresterii performantei de testare a calitatii produselor agroalimentare, astfel încât România sa raspunda cerintelor europene în domeniul securitatii si sigurantei alimentare."/>
    <s v="1"/>
    <n v="21"/>
    <x v="6"/>
    <s v="7"/>
    <n v="21"/>
    <n v="2023"/>
    <s v="80.00; 85.00"/>
    <x v="8"/>
    <s v="Bucuresti Ilfov"/>
    <s v=" Sud Est"/>
    <s v=" Vest"/>
    <s v="Bucuresti; Galaţi; Timisoara;"/>
    <s v="Public"/>
    <s v="060"/>
    <n v="3470171.9"/>
    <n v="833670.01"/>
    <n v="0"/>
    <n v="109915.38"/>
    <x v="195"/>
    <s v="In implementare"/>
    <m/>
    <n v="430384.19"/>
    <n v="0"/>
    <s v="POC/78/1/2"/>
    <n v="1"/>
    <s v="Axa 1"/>
  </r>
  <r>
    <n v="153"/>
    <x v="1"/>
    <x v="8"/>
    <x v="0"/>
    <n v="108206"/>
    <x v="195"/>
    <s v="INSTITUTUL NATIONAL DE CERCETARE-DEZVOLTARE PENTRU FIZICA PAMANTULUI - INCDFP"/>
    <s v="Obiectivul general este consolidarea cercetarii si inovarii in domeniul Stiintelor Pamantului si cresterea participarii in cercetarea europeana din domeniu prin: - asigurarea vizibilitatii si accesului la date multi-disciplinare interoperabile, disponibile la nivel national si international: - coordonarea si operarea unei infrastructuri distribuite capabila sa ofere servicii, sa faciliteze noi cercetari si sa genereze noi produse pe baza acestora; - dezvoltarea si implementarea de instrumente informatice moderne care sa faciliteze  tandardizarea, integrarea si accesul la volume mari de date"/>
    <s v="2"/>
    <n v="1"/>
    <x v="6"/>
    <s v="6"/>
    <n v="30"/>
    <n v="2023"/>
    <n v="80"/>
    <x v="7"/>
    <s v="Bucuresti Ilfov"/>
    <m/>
    <m/>
    <s v="Bucuresti; Magurele"/>
    <s v="Public"/>
    <s v="060"/>
    <n v="3154798.12"/>
    <n v="788699.53"/>
    <n v="0"/>
    <n v="541331.41"/>
    <x v="196"/>
    <s v="In implementare"/>
    <m/>
    <n v="0"/>
    <n v="0"/>
    <s v="POC/78/1/2"/>
    <n v="1"/>
    <s v="Axa 1"/>
  </r>
  <r>
    <s v="TOTAL BUCURESTI"/>
    <x v="0"/>
    <x v="0"/>
    <x v="0"/>
    <m/>
    <x v="0"/>
    <m/>
    <m/>
    <m/>
    <m/>
    <x v="0"/>
    <m/>
    <m/>
    <m/>
    <m/>
    <x v="0"/>
    <m/>
    <m/>
    <m/>
    <m/>
    <m/>
    <m/>
    <n v="742644421.17258906"/>
    <n v="164765002.08491105"/>
    <n v="134284322.06000003"/>
    <n v="48202071.639999993"/>
    <x v="197"/>
    <m/>
    <m/>
    <n v="442652598.82000017"/>
    <n v="87299119.540000021"/>
    <m/>
    <m/>
    <m/>
  </r>
  <r>
    <s v="JUDEŢUL BUZAU"/>
    <x v="0"/>
    <x v="0"/>
    <x v="0"/>
    <m/>
    <x v="0"/>
    <m/>
    <m/>
    <m/>
    <m/>
    <x v="0"/>
    <m/>
    <m/>
    <m/>
    <m/>
    <x v="0"/>
    <m/>
    <m/>
    <m/>
    <m/>
    <m/>
    <m/>
    <m/>
    <m/>
    <m/>
    <m/>
    <x v="0"/>
    <m/>
    <m/>
    <m/>
    <m/>
    <m/>
    <m/>
    <m/>
  </r>
  <r>
    <n v="1"/>
    <x v="2"/>
    <x v="2"/>
    <x v="2"/>
    <n v="115595"/>
    <x v="196"/>
    <s v="ALBOSMART SRL"/>
    <s v="CERCETAREA SI DEZVOLTAREA UNUI SISTEM INOVATIV DE MONITORIZARE, IN TIMP REAL, A CONSUMURILOR ENERGETICE INDUSTRIALE PE PLATFORMA CLOUD PRIVATA"/>
    <s v="6"/>
    <n v="28"/>
    <x v="2"/>
    <s v="6"/>
    <n v="28"/>
    <n v="2020"/>
    <n v="85"/>
    <x v="6"/>
    <s v="Sud Est"/>
    <m/>
    <m/>
    <s v="Buzau"/>
    <s v="Privat"/>
    <s v="066"/>
    <n v="1790109.03"/>
    <n v="315901.59000000003"/>
    <n v="501660.33999999985"/>
    <n v="55907.189999999944"/>
    <x v="198"/>
    <s v="Finalizat"/>
    <m/>
    <n v="1738323.03"/>
    <n v="306762.8899999999"/>
    <s v="POC/46/2/2"/>
    <n v="1"/>
    <s v="Axa 2"/>
  </r>
  <r>
    <n v="2"/>
    <x v="2"/>
    <x v="2"/>
    <x v="3"/>
    <n v="126343"/>
    <x v="197"/>
    <s v="INVITE SYSTEMS SRL"/>
    <s v="Obiectivul principal al proiectului este dezvoltarea infrastructurii de internet in banda larga, in zonele albe NGA din judetul Buzau, cu o larga raspândire a nodurilor de comunicaþii si partea de transmisie a datelor (backbone si blackhaul), cât mai aproape de utilizatorul final si cu niveluri adecvate de simetrie si de interactivitate, pentru a garanta transmitere mai buna de informatii în ambele sensuri."/>
    <s v="6"/>
    <n v="13"/>
    <x v="3"/>
    <s v="6"/>
    <n v="13"/>
    <n v="2022"/>
    <n v="85"/>
    <x v="6"/>
    <s v="Sud Est"/>
    <m/>
    <m/>
    <s v="Balta Alba; Baile; Braesti; Ivanetu; Bratilesti; Goidesti; Pinu; Ruginoasa; Buda; Alexandru Odobescu; Mucesti Danulesti; Toropalesti; Balaceanu; C.A. Rosetti; Cotu Ciorii; Vizireni; Balhacu; calvini; Bascenii de Jos; Bascenii de Sus; Olari; Chiojdu; Basca Chiojdului; Lera; Catiasu; poenitele; Plescioara; Chilibia; Movila Oii; Gara Cilibia; Posta; Manzatu; Cislau; Barasti; Gura Bascei; Ghergheasa; Salcioara; Gura Teghi; Furtunesti; Nemertea; Scortoasa; Policiori; Plopeasa; Balta Tocila; Gura Vaii; Beciu; Siriu; Muscelusa; Casoca; Valcelele; Ziduri; Heliade Radulescu; Lanurile;"/>
    <s v="Privat"/>
    <s v="046"/>
    <n v="18418179.18"/>
    <n v="3250266.9"/>
    <n v="5121176.6399999997"/>
    <n v="5894635.5700000003"/>
    <x v="199"/>
    <s v="In implementare"/>
    <m/>
    <n v="7072286.25"/>
    <n v="1248050.52"/>
    <s v="POC/366/2/1"/>
    <n v="1"/>
    <s v="Axa 2"/>
  </r>
  <r>
    <n v="3"/>
    <x v="2"/>
    <x v="2"/>
    <x v="9"/>
    <n v="129617"/>
    <x v="198"/>
    <s v="ONLINE SERVICES SRL"/>
    <s v="Obiectivul general al proiectului este de a dezvolta un sistem hardware/software/comunicatii/servicii inovator semnificativ îmbunatatit, pe baza rezultatelor activitatilor de cercetare dezvoltare tehnologica si inovare („CDI”), care se bazeaza pe cele mai noi practici: cum sunt fault tolerant cloud computing, internet of things (IoT) etc. utilizând metode noi si inovative pentru identificarea utilizatorilor, autorizarea accesului de la distanta sau prin intermediul siturilor web Internet partenere, astfel încât datele personale ale utilizatorilor sa fie protejate în conformitate cu cerintele legilor si directivelor europene (GDPR, NIS etc.)."/>
    <s v="8"/>
    <n v="4"/>
    <x v="4"/>
    <s v="8"/>
    <n v="4"/>
    <n v="2022"/>
    <n v="85"/>
    <x v="8"/>
    <s v="Sud Est"/>
    <s v="  Sud Muntenia"/>
    <s v=" Centru"/>
    <s v=" Buzau; Crevedia; Brasov;"/>
    <s v="Privat"/>
    <s v="066"/>
    <n v="5196080.82"/>
    <n v="916955.4"/>
    <n v="2362348.71"/>
    <n v="923748.25"/>
    <x v="200"/>
    <s v="In implementare"/>
    <m/>
    <n v="390342.99000000005"/>
    <n v="68884.05"/>
    <s v="POC/524/2/2"/>
    <n v="1"/>
    <s v="Axa 2"/>
  </r>
  <r>
    <s v="TOTAL BUZAU"/>
    <x v="0"/>
    <x v="0"/>
    <x v="0"/>
    <m/>
    <x v="0"/>
    <m/>
    <m/>
    <m/>
    <m/>
    <x v="0"/>
    <m/>
    <m/>
    <m/>
    <m/>
    <x v="0"/>
    <m/>
    <m/>
    <m/>
    <m/>
    <m/>
    <m/>
    <n v="25404369.030000001"/>
    <n v="4483123.8899999997"/>
    <n v="7985185.6899999995"/>
    <n v="6874291.0099999998"/>
    <x v="201"/>
    <m/>
    <m/>
    <n v="9200952.2699999996"/>
    <n v="1623697.46"/>
    <m/>
    <m/>
    <m/>
  </r>
  <r>
    <s v="JUDEŢUL CALARASI"/>
    <x v="0"/>
    <x v="0"/>
    <x v="0"/>
    <m/>
    <x v="0"/>
    <m/>
    <m/>
    <m/>
    <m/>
    <x v="0"/>
    <m/>
    <m/>
    <m/>
    <m/>
    <x v="0"/>
    <m/>
    <m/>
    <m/>
    <m/>
    <m/>
    <m/>
    <m/>
    <m/>
    <m/>
    <m/>
    <x v="0"/>
    <m/>
    <m/>
    <m/>
    <m/>
    <m/>
    <m/>
    <m/>
  </r>
  <r>
    <n v="1"/>
    <x v="1"/>
    <x v="3"/>
    <x v="10"/>
    <n v="104931"/>
    <x v="199"/>
    <s v="C4PRO ENGINEERING SRL"/>
    <s v="Obiectivul general al proiectului constă în dezvoltarea de către C4PRO ENGINEERING S.R.L. a unei platforme mobile de intervenţii în situaţii de urgenţă, într-o perioadă de implementare de 24 de luni, la punctul de lucru al solicitantului situat în localitatea Frumuşani, Str. Principală nr.27, cam. 2, jud. Călăraşi. "/>
    <s v="9"/>
    <n v="9"/>
    <x v="1"/>
    <s v="9"/>
    <n v="9"/>
    <n v="2018"/>
    <n v="85"/>
    <x v="3"/>
    <s v="Sud Muntenia"/>
    <m/>
    <m/>
    <s v="Frumusani"/>
    <s v="Privat"/>
    <s v="061"/>
    <n v="5512930"/>
    <n v="972870"/>
    <n v="0"/>
    <n v="874408"/>
    <x v="202"/>
    <s v="Finalizat"/>
    <s v="AA2"/>
    <n v="5078569.71"/>
    <n v="896218.19"/>
    <s v="POC/66/1/3"/>
    <n v="1"/>
    <s v="Axa 1"/>
  </r>
  <r>
    <n v="2"/>
    <x v="2"/>
    <x v="2"/>
    <x v="3"/>
    <n v="126956"/>
    <x v="200"/>
    <s v="INVITE SYSTEMS SRL"/>
    <s v="Obiectivul principal al proiectului este dezvoltarea infrastructurii de internet in banda larga, in zonele albe NGA din judetele Calarasi-Ialomita, cu o larga raspândire a nodurilor de comunicaþii si partea de transmisie a datelor (backbone si blackhaul), cât mai aproape de utilizatorul final si cu niveluri adecvate de simetrie si de interactivitate, pentru a garanta transmitere mai buna de informatii în ambele sensuri."/>
    <s v="1"/>
    <n v="4"/>
    <x v="3"/>
    <s v="1"/>
    <n v="4"/>
    <n v="2022"/>
    <n v="85"/>
    <x v="3"/>
    <s v="Sud Muntenia"/>
    <m/>
    <m/>
    <s v="Dor Marunt; sat Ogoru; Perisoru; sat Tudor Vladimirescu; Sarulesti; sat Sandulita; Milosesti; sat Nicolesti; sat Tovarasia; Perieti; sat Misleanu; Reviga; sat Rovine; Valea Ciorii; sat Murgeanca;"/>
    <s v="Privat"/>
    <s v="046"/>
    <n v="7440887.1500000004"/>
    <n v="1313097.74"/>
    <n v="1308066.4100000001"/>
    <n v="1725570.709999999"/>
    <x v="203"/>
    <s v="In implementare"/>
    <m/>
    <n v="3428944.66"/>
    <n v="605107.88"/>
    <s v="POC/366/2/1"/>
    <n v="1"/>
    <s v="Axa 2"/>
  </r>
  <r>
    <n v="3"/>
    <x v="1"/>
    <x v="3"/>
    <x v="5"/>
    <n v="122312"/>
    <x v="201"/>
    <s v="TECHNOLOGICAL BRAND SRL"/>
    <s v="Obiectivul general al proiectului este cercetarea, dezvoltarea si lansarea in productie a unei noi turbine eoliene cu ax vertical destinata unor sectoare economice care prezinta potential de crestere, precum sectorul turistic, rezidential, agricol si industria energiei regenerabile."/>
    <s v="6"/>
    <n v="25"/>
    <x v="4"/>
    <s v="12"/>
    <n v="25"/>
    <n v="2021"/>
    <n v="85"/>
    <x v="3"/>
    <s v="Sud Muntenia"/>
    <m/>
    <m/>
    <s v="Fundeni"/>
    <s v="Privat"/>
    <s v="061"/>
    <n v="710521.64"/>
    <n v="125386.15"/>
    <n v="92878.66"/>
    <n v="9428.0499999999993"/>
    <x v="204"/>
    <s v="In implementare"/>
    <m/>
    <n v="12762.5"/>
    <n v="2252.1999999999998"/>
    <s v="POC/62/1/3"/>
    <n v="1"/>
    <s v="Axa 1"/>
  </r>
  <r>
    <s v="TOTAL CALARASI"/>
    <x v="0"/>
    <x v="0"/>
    <x v="0"/>
    <m/>
    <x v="0"/>
    <m/>
    <m/>
    <m/>
    <m/>
    <x v="0"/>
    <m/>
    <m/>
    <m/>
    <m/>
    <x v="0"/>
    <m/>
    <m/>
    <m/>
    <m/>
    <m/>
    <m/>
    <n v="13664338.790000001"/>
    <n v="2411353.89"/>
    <n v="1400945.07"/>
    <n v="2609406.7599999988"/>
    <x v="205"/>
    <m/>
    <m/>
    <n v="8520276.870000001"/>
    <n v="1503578.2699999998"/>
    <m/>
    <m/>
    <m/>
  </r>
  <r>
    <s v="JUDEŢUL CLUJ"/>
    <x v="0"/>
    <x v="0"/>
    <x v="0"/>
    <m/>
    <x v="0"/>
    <m/>
    <m/>
    <m/>
    <m/>
    <x v="0"/>
    <m/>
    <m/>
    <m/>
    <m/>
    <x v="0"/>
    <m/>
    <m/>
    <m/>
    <m/>
    <m/>
    <m/>
    <m/>
    <m/>
    <m/>
    <m/>
    <x v="0"/>
    <m/>
    <m/>
    <m/>
    <m/>
    <m/>
    <m/>
    <m/>
  </r>
  <r>
    <n v="1"/>
    <x v="1"/>
    <x v="1"/>
    <x v="1"/>
    <n v="103392"/>
    <x v="202"/>
    <s v="MEDISPROF SRL"/>
    <s v="Înființarea și dotarea cu aparatură performantă a unui laborator de cerecetare-dezvoltare în cadrul MEDISPROF în care să se efectueze studii de eficiență aterapiei personalizate în tratamentul pacienților diagnosticați cu cancer."/>
    <s v="9"/>
    <n v="2"/>
    <x v="1"/>
    <s v="12"/>
    <n v="2"/>
    <n v="2018"/>
    <n v="85"/>
    <x v="4"/>
    <s v="Nord Vest"/>
    <m/>
    <m/>
    <s v="Cluj Napoca"/>
    <s v="Privat"/>
    <s v="059"/>
    <n v="12421088.5305"/>
    <n v="2191956.7994999997"/>
    <n v="6262733.71"/>
    <n v="4389848.7699999996"/>
    <x v="206"/>
    <s v="Finalizat"/>
    <s v="AA3"/>
    <n v="12421088.529999999"/>
    <n v="2191956.8000000003"/>
    <s v="POC/65/1/1"/>
    <n v="1"/>
    <s v="Axa 1"/>
  </r>
  <r>
    <n v="2"/>
    <x v="1"/>
    <x v="1"/>
    <x v="14"/>
    <n v="103720"/>
    <x v="203"/>
    <s v="Cluster TREC, Institutul Naţional de Cercetare-Dezvoltare pentru Tehnologii Izotopice şi Moleculare"/>
    <s v="Crearea unui laborator de cercetare pilot pentru testarea în condiții reale a eficienței energetice produse de panouri fotovoltaice şi instalații eoliene moderne, precum  şi maximizarea acestei eficienţe funcţie de caracteristicile consumatorului. Acest laborator experimental va permite de asemenea creşterea capacității de CDI, în domeniul energiilor alternative, a entităților de cercetare din clusterul TREC-Transylvania Energy Cluster, susţinând totodată capacitatea firmelor din cluster de creştere a competivităţii şi productivităţii pe baze inovative.  "/>
    <s v="9"/>
    <n v="1"/>
    <x v="1"/>
    <s v="8"/>
    <n v="31"/>
    <n v="2021"/>
    <n v="85"/>
    <x v="4"/>
    <s v="Nord Vest"/>
    <m/>
    <m/>
    <s v="Cluj Napoca"/>
    <s v="Privat"/>
    <s v="059"/>
    <n v="5821927.0999999996"/>
    <n v="1027398.9000000004"/>
    <n v="4652290"/>
    <n v="1516800"/>
    <x v="207"/>
    <s v="In implementare"/>
    <s v="AA4"/>
    <n v="1516687.94"/>
    <n v="267650.8"/>
    <s v="POC/64/1/1"/>
    <n v="1"/>
    <s v="Axa 1"/>
  </r>
  <r>
    <n v="3"/>
    <x v="1"/>
    <x v="1"/>
    <x v="14"/>
    <n v="104449"/>
    <x v="204"/>
    <s v="ASOCIAŢIA “CLUSTERUL AGRO-FOOD-IND NAPOCA"/>
    <s v="Obiectivul proiectului: Creșterea capacității de CDI în domeniul bioeconomiei și consolidarea imaginii pe plan național și internațional a AgroTransilvania Cluster, ca și cluster inovativ de specializare inteligentă, prin crearea „Centrului de Cercetări Avansate pentru Produse şi Procese Alimentare Inovative”."/>
    <s v="9"/>
    <n v="1"/>
    <x v="1"/>
    <s v="8"/>
    <n v="31"/>
    <n v="2021"/>
    <n v="85"/>
    <x v="4"/>
    <s v="Nord Vest"/>
    <m/>
    <m/>
    <s v="Cluj Napoca"/>
    <s v="Privat"/>
    <s v="059"/>
    <n v="8508551.2464999985"/>
    <n v="1501509.0434999999"/>
    <n v="7249934.1500000004"/>
    <n v="227225"/>
    <x v="208"/>
    <s v="In implementare"/>
    <s v="AA2"/>
    <n v="3489065.5000000005"/>
    <n v="615717.35000000009"/>
    <s v="POC/64/1/1"/>
    <n v="1"/>
    <s v="Axa 1"/>
  </r>
  <r>
    <n v="4"/>
    <x v="1"/>
    <x v="1"/>
    <x v="14"/>
    <n v="104219"/>
    <x v="205"/>
    <s v="ASOCIAȚIA CLUSTER MOBILIER TRANSILVAN"/>
    <s v="Dezvoltarea la nivelul Cluster Mobilier Transilvan a unei infrastructuri de CDI în domeniul materialelor și consolidarea imaginii entității ca și cluster inovativ cu reprezentativitate regională, națională și europeană, până în anul 2020."/>
    <s v="9"/>
    <n v="1"/>
    <x v="1"/>
    <s v="8"/>
    <n v="31"/>
    <n v="2021"/>
    <n v="85"/>
    <x v="4"/>
    <s v="Nord Vest"/>
    <m/>
    <m/>
    <s v="Cluj Napoca"/>
    <s v="Privat"/>
    <s v="059"/>
    <n v="5509233.0185000002"/>
    <n v="972217.5915000001"/>
    <n v="4866927.9400000004"/>
    <n v="227225"/>
    <x v="209"/>
    <s v="In implementare"/>
    <s v="AA2"/>
    <n v="3840473.4"/>
    <n v="677730.54"/>
    <s v="POC/64/1/1"/>
    <n v="1"/>
    <s v="Axa 1"/>
  </r>
  <r>
    <n v="5"/>
    <x v="1"/>
    <x v="1"/>
    <x v="4"/>
    <n v="103415"/>
    <x v="206"/>
    <s v="UNIVERSITATEA TEHNICA DIN CLUJ-NAPOCA "/>
    <s v="AgeWell intenționează să crească și să exploateze experienţa şi rezultatele anterioare ale unui specialist din străinătate şi a unei echipe interdisciplinare cu competențe complementare integrând specialiști în robotica medicală și cadre medicale (neurologi, kinetoterapeuţi) pentru a crea un pol de competență în reabilitare în cadrul Universității  Tehnice din Cluj-Napoca, instituție care va livra soluții europene relevante pe plan medical, pregătite pentru realizarea transferului tehnologic, soluții care corespund provocărilor și pericolelor curente în ceea ce privește îmbătrânirea sănătoasă, stil de viață și sănătate publică."/>
    <s v="9"/>
    <n v="1"/>
    <x v="1"/>
    <s v="9"/>
    <n v="1"/>
    <n v="2020"/>
    <n v="84.435339999999997"/>
    <x v="4"/>
    <s v="Nord Vest"/>
    <m/>
    <m/>
    <s v="Cluj Napoca"/>
    <s v="Public"/>
    <s v="060"/>
    <n v="6755200"/>
    <n v="1244800"/>
    <n v="0"/>
    <n v="8000"/>
    <x v="210"/>
    <s v="Finalizat"/>
    <s v="AA4"/>
    <n v="6201328.71"/>
    <n v="1096772.22"/>
    <s v="POC/61/1/1"/>
    <n v="1"/>
    <s v="Axa 1"/>
  </r>
  <r>
    <n v="6"/>
    <x v="1"/>
    <x v="1"/>
    <x v="4"/>
    <n v="103509"/>
    <x v="207"/>
    <s v="UNIVERSITATEA BABEȘ-BOLYAI, CLUJ-NAPOCA"/>
    <s v="Obiectivul principal al proiectului de cercetare îl reprezinta obþinerea de materiale active pentru celule solare noi si inovative, capabile sa conduca la dezvoltarea de tehnologii ecologice, ieftine si eficiente precum si la o crestere a fiabilitatii acestora si crearea la Cluj a unui pol de excelenta la nivel mondial în domeniul celulelor fotovoltaice "/>
    <s v="9"/>
    <n v="1"/>
    <x v="1"/>
    <s v="9"/>
    <n v="1"/>
    <n v="2020"/>
    <n v="84.435339999999997"/>
    <x v="4"/>
    <s v="Nord Vest"/>
    <m/>
    <m/>
    <s v="Cluj Napoca"/>
    <s v="Public"/>
    <s v="060"/>
    <n v="7276617"/>
    <n v="1340883"/>
    <n v="0"/>
    <n v="316000"/>
    <x v="211"/>
    <s v="Finalizat"/>
    <s v="AA2"/>
    <n v="6673070.6000000006"/>
    <n v="1229777.8200000003"/>
    <s v="POC/61/1/1"/>
    <n v="1"/>
    <s v="Axa 1"/>
  </r>
  <r>
    <n v="7"/>
    <x v="1"/>
    <x v="1"/>
    <x v="4"/>
    <n v="103427"/>
    <x v="208"/>
    <s v="UNIVERSITATEA BABEȘ-BOLYAI, CLUJ-NAPOCA"/>
    <s v="Creşterea siguranţei şi sănătăţii populaţiei, îmbunătăţirea calităţii mediului interior şi optimizarea eficienţei energetice a locuinţelor prin dezvoltarea unor sisteme inteligente integrate pentru monitorizarea, controlul şi reducerea expunerii la radon şi la alţi poluanţi casnici aerieni în 5 aglomerări urbane din România (Bucureşti, Cluj-Napoca, Iaşi, Sibiu şi Timişoara), pe baza cercetării inovatoare interdisciplinare. "/>
    <s v="9"/>
    <n v="1"/>
    <x v="1"/>
    <s v="9"/>
    <n v="1"/>
    <n v="2020"/>
    <n v="84.435339999999997"/>
    <x v="4"/>
    <s v="Nord Vest"/>
    <m/>
    <m/>
    <s v="Cluj Napoca"/>
    <s v="Public"/>
    <s v="060"/>
    <n v="7273872.7000000002"/>
    <n v="1340377.3"/>
    <n v="0"/>
    <n v="311000"/>
    <x v="212"/>
    <s v="Finalizat _x000a_(ajuns la teremen; fara nota de finalizare)"/>
    <s v="AA2"/>
    <n v="6926518.4700000007"/>
    <n v="1276498.3700000001"/>
    <s v="POC/61/1/1"/>
    <n v="1"/>
    <s v="Axa 1"/>
  </r>
  <r>
    <n v="8"/>
    <x v="1"/>
    <x v="1"/>
    <x v="4"/>
    <n v="104004"/>
    <x v="209"/>
    <s v="SPITALUL CLINIC JUDEŢEAN DE URGENŢĂ CLUJ-NAPOCA"/>
    <s v="Obiectivul principal al acestui proiect este de a dezvolta un instrument bazat pe imagistică medicală pentru a determina originea fibrilaţiei atriale persistente. Rezultatul proiectului este o nouă metodă de diagnosticare pentru pacienţii care suferă de această boală."/>
    <s v="9"/>
    <n v="1"/>
    <x v="1"/>
    <s v="9"/>
    <n v="1"/>
    <n v="2020"/>
    <n v="84.435339999999997"/>
    <x v="4"/>
    <s v="Nord Vest"/>
    <m/>
    <m/>
    <s v="Cluj Napoca"/>
    <s v="Public"/>
    <s v="060"/>
    <n v="7151700.8971000006"/>
    <n v="1317864.3528999994"/>
    <n v="0"/>
    <n v="84696"/>
    <x v="213"/>
    <s v="Finalizat _x000a_(ajuns la teremen; fara nota de finalizare)"/>
    <s v="AA2"/>
    <n v="5965388.3999999994"/>
    <n v="1089670.2899999998"/>
    <s v="POC/61/1/1"/>
    <n v="1"/>
    <s v="Axa 1"/>
  </r>
  <r>
    <n v="9"/>
    <x v="1"/>
    <x v="1"/>
    <x v="4"/>
    <n v="103413"/>
    <x v="210"/>
    <s v="UNIVERSITATEA BABEȘ-BOLYAI, CLUJ-NAPOCA"/>
    <s v="Proiectul își propune dezvoltarea unor sisteme metabolice artificiale inteligente - cu ajutorul enzimelor depuse pe suporturi nano și integrate în dispozitive microfluidice - în vederea producerii de compuși relevanți industrial, cum ar fi forme de mare enatiopuritate ale unor aminoacizi, amine, aminoalcooli și alcooli"/>
    <s v="9"/>
    <n v="1"/>
    <x v="1"/>
    <s v="9"/>
    <n v="1"/>
    <n v="2020"/>
    <n v="84.435339999999997"/>
    <x v="4"/>
    <s v="Nord Vest"/>
    <m/>
    <m/>
    <s v="Cluj Napoca"/>
    <s v="Public"/>
    <s v="060"/>
    <n v="7276617"/>
    <n v="1340883"/>
    <n v="0"/>
    <n v="5000"/>
    <x v="214"/>
    <s v="Finalizat"/>
    <s v="AA2"/>
    <n v="7021318.6100000013"/>
    <n v="1294009.31"/>
    <s v="POC/61/1/1"/>
    <n v="1"/>
    <s v="Axa 1"/>
  </r>
  <r>
    <n v="10"/>
    <x v="1"/>
    <x v="1"/>
    <x v="4"/>
    <n v="103587"/>
    <x v="211"/>
    <s v="UNIVERSITATEA DE MEDICINĂ ŞI FARMACIE  “IULIU HAŢIEGANU” CLUJ-NAPOCA"/>
    <s v="1. Evaluarea capaciatatii acidului uric de a induce aprentare metabolica (metabolic imprinting) a sistemului imun nespecific, innascut.2. Validarea epigenetica si moleculara a cailor patogenetice identificate anterior la pacientii cu guta si boli cardiovasculare. 3. Evaluarea determinismului variantelor genice ale unor factori cheie asociati cu aceste procese inflamatorii si epigenetice in susceptibilitatea, severitatea clinica si raspunsul la tratament in guta si bolile cardiovasculare. 4. Evaluarea capacitatii tratamentului - in baza modulatorilor epigenetici- de a restaura echilibrul imun in statusul hiperinflamator indus de acidul uric. "/>
    <s v="9"/>
    <n v="1"/>
    <x v="1"/>
    <s v="9"/>
    <n v="1"/>
    <n v="2020"/>
    <n v="84.435339999999997"/>
    <x v="4"/>
    <s v="Nord Vest"/>
    <m/>
    <m/>
    <s v="Cluj Napoca"/>
    <s v="Public"/>
    <s v="060"/>
    <n v="7276616.1900000004"/>
    <n v="1340882.8500000001"/>
    <n v="0"/>
    <n v="734830.96"/>
    <x v="215"/>
    <s v="Finalizat _x000a_(ajuns la teremen; fara nota de finalizare)"/>
    <s v="AA2"/>
    <n v="6562011.4299999997"/>
    <n v="1296423.1499999999"/>
    <s v="POC/61/1/1"/>
    <n v="1"/>
    <s v="Axa 1"/>
  </r>
  <r>
    <n v="11"/>
    <x v="1"/>
    <x v="1"/>
    <x v="4"/>
    <n v="103375"/>
    <x v="212"/>
    <s v="UNIVERSITATEA DE MEDICINĂ ȘI FARMACIE _x000a_„IULIU HAȚIEGANU” CLUJ NAPOCA _x000a_"/>
    <s v="Obiectivul general al acestui studiu este resensibilizarea celulelor tumorale pulmonare la acțiunea chimioterapiei pe bază de platină, cu ajutorul unui medicament țintit anti-miR-155 pe bază de liposomi, într-un mod eficient, precis, și non-toxic. În urma finalizării cu succes a prezentului proiect, vom arăta că țintirea specifică a acestui microARN are potențialul de a participa, alături de chimioterapia tradițională, la eliminarea completă a celulelor tumorale și la prevenirea recidivelor. celulelor tumorale. "/>
    <s v="9"/>
    <n v="1"/>
    <x v="1"/>
    <s v="5"/>
    <n v="1"/>
    <n v="2021"/>
    <n v="84.435339999999997"/>
    <x v="4"/>
    <s v="Nord Vest"/>
    <m/>
    <m/>
    <s v="Cluj Napoca"/>
    <s v="Public"/>
    <s v="060"/>
    <n v="7254133.0598720014"/>
    <n v="1336739.8201279994"/>
    <n v="0"/>
    <n v="646928.12"/>
    <x v="216"/>
    <s v="In implementare"/>
    <s v="AA3"/>
    <n v="6698745.4299999997"/>
    <n v="1147553.8600000001"/>
    <s v="POC/61/1/1"/>
    <n v="1"/>
    <s v="Axa 1"/>
  </r>
  <r>
    <n v="12"/>
    <x v="1"/>
    <x v="1"/>
    <x v="4"/>
    <n v="103774"/>
    <x v="213"/>
    <s v="Universitatea de Medicină și Farmacie Iuliu Hațieganu Cluj-Napoca"/>
    <s v="Dezvoltarea unei platforme de nano-screening bazată pe tehnica SERS-TFF care să aibă o funcționalitate duală: detecția timpurie și determinarea evoluției cancerului de sân în baza unor analize de sânge. "/>
    <s v="9"/>
    <n v="2"/>
    <x v="1"/>
    <s v="9"/>
    <n v="2"/>
    <n v="2020"/>
    <n v="84.435339999999997"/>
    <x v="4"/>
    <s v="Nord Vest"/>
    <m/>
    <m/>
    <s v="Cluj Napoca"/>
    <s v="Public"/>
    <s v="060"/>
    <n v="7273112.0898120003"/>
    <n v="1340237.1401880002"/>
    <n v="0"/>
    <n v="548819.77"/>
    <x v="217"/>
    <s v="Finalizat _x000a_(ajuns la teremen; fara nota de finalizare)"/>
    <s v="AA3"/>
    <n v="7243586.5000000019"/>
    <n v="1334967.1099999999"/>
    <s v="POC/61/1/1"/>
    <n v="1"/>
    <s v="Axa 1"/>
  </r>
  <r>
    <n v="13"/>
    <x v="1"/>
    <x v="1"/>
    <x v="4"/>
    <n v="103557"/>
    <x v="214"/>
    <s v="INSTITUTUL ONCOLOGIC “PROF DR. ION CHIRICUTA” CLUJ-NAPOCA  "/>
    <s v="Obiectivul general al acestui proiect vizează caracterizarea și țintirea selectivă a invazivitatii celulelor tumorale în vederea îmbunătățirii raspunsului la tratament în cancerul de sân."/>
    <s v="9"/>
    <n v="2"/>
    <x v="1"/>
    <s v="9"/>
    <n v="2"/>
    <n v="2020"/>
    <n v="84.435339999999997"/>
    <x v="4"/>
    <s v="Nord Vest"/>
    <m/>
    <m/>
    <s v="Cluj Napoca"/>
    <s v="Public"/>
    <s v="060"/>
    <n v="7276617"/>
    <n v="1340883"/>
    <n v="0"/>
    <n v="1015958"/>
    <x v="218"/>
    <s v="Finalizat _x000a_(ajuns la teremen; fara nota de finalizare)"/>
    <s v="AA2"/>
    <n v="7206667.9200000009"/>
    <n v="1180677.1399999994"/>
    <s v="POC/61/1/1"/>
    <n v="1"/>
    <s v="Axa 1"/>
  </r>
  <r>
    <n v="14"/>
    <x v="1"/>
    <x v="1"/>
    <x v="4"/>
    <n v="105258"/>
    <x v="215"/>
    <s v="UNIVERSITATEA DE ȘTIINȚE AGRICOLE ȘI MEDICINA VETERINARĂ DIN CLUJ-NAPOCA "/>
    <s v="Utilizarea, exploatarea și dezvoltarea în continuare a stadiului tehnicii în domeniul bio-produselor obținute din glicerol cu aplicații în industria alimelor funcționale, precum și dezvoltarea de cercetării condusă de utilizarea de glicerol brut pentru producția de compuși cu  valoare adăugată, precum și produse finite de valoare, valorificarea proceselor biotehnologice"/>
    <s v="9"/>
    <n v="5"/>
    <x v="1"/>
    <s v="9"/>
    <n v="5"/>
    <n v="2020"/>
    <n v="84.435339999999997"/>
    <x v="4"/>
    <s v="Nord Vest"/>
    <m/>
    <m/>
    <s v="Cluj Napoca"/>
    <s v="Public"/>
    <s v="060"/>
    <n v="5424561.2400000002"/>
    <n v="999599.39"/>
    <n v="0"/>
    <n v="233471.5"/>
    <x v="219"/>
    <s v="Finalizat"/>
    <s v="AA1"/>
    <n v="4412000.0899999989"/>
    <n v="813085.1"/>
    <s v="POC/61/1/1"/>
    <n v="1"/>
    <s v="Axa 1"/>
  </r>
  <r>
    <n v="15"/>
    <x v="1"/>
    <x v="1"/>
    <x v="4"/>
    <n v="103321"/>
    <x v="216"/>
    <s v="INSTITUTUL ROMÂN DE ȘTIINȚĂ ȘI TEHNOLOGIE "/>
    <s v="Proiectul DeepRiemann se ocupă cu punerea în aplicare a noțiunilor de geometrie riemanniană în analiza și proiectarea algoritmilor de ordinul întâi și al doilea pentru rețele neuronale în învățare profundă._x000a__x000a_În proiect se studiază antrenarea unei rețele neuronale prin folosirea unor unelte de geometria informației și optimizarea varietăților, ca o problemă de optimizare definită peste o varietate statistică. Proiectul este deosebit de inovator și interdisciplinar, cu competențe de la învățarea automată la statistică, optimizare și geometrie diferențială, iar obiectivele proiectului sunt multiple și includ rezultate ale cercetării atât teoretice, cât și aplicate._x000a_"/>
    <s v="9"/>
    <n v="27"/>
    <x v="1"/>
    <s v="2"/>
    <n v="27"/>
    <n v="2021"/>
    <n v="84.435339999999997"/>
    <x v="4"/>
    <s v="Nord Vest"/>
    <m/>
    <m/>
    <s v="Cluj Napoca"/>
    <s v="Public"/>
    <s v="060"/>
    <n v="7276617"/>
    <n v="1340883"/>
    <n v="0"/>
    <n v="72000"/>
    <x v="220"/>
    <s v="Finalizat _x000a_(ajuns la teremen; fara nota de finalizare)"/>
    <s v="AA3"/>
    <n v="6635073.370000001"/>
    <n v="1064704.6800000002"/>
    <s v="POC/61/1/1"/>
    <n v="1"/>
    <s v="Axa 1"/>
  </r>
  <r>
    <n v="16"/>
    <x v="1"/>
    <x v="1"/>
    <x v="4"/>
    <n v="103319"/>
    <x v="217"/>
    <s v="INSTITUTUL ROMÂN DE ȘTIINȚĂ ȘI TEHNOLOGIE "/>
    <s v="Obiectivul proiectului AutoWare este crearea unor metode disruptive pentru automatizarea dezvoltării de software și pentru simplificarea muncii programatorilor, prin aplicarea celor mai avansate tehnologii de învățare automată și a unor teorii cognitive."/>
    <s v="12"/>
    <n v="16"/>
    <x v="1"/>
    <s v="6"/>
    <n v="16"/>
    <n v="2021"/>
    <n v="84.435339999999997"/>
    <x v="4"/>
    <s v="Nord Vest"/>
    <m/>
    <m/>
    <s v="Cluj Napoca"/>
    <s v="Public"/>
    <s v="060"/>
    <n v="7274674.8799999999"/>
    <n v="1340525.1200000001"/>
    <n v="0"/>
    <n v="71980"/>
    <x v="221"/>
    <s v="In implementare"/>
    <s v="AA5"/>
    <n v="6886195.2400000002"/>
    <n v="1235404.82"/>
    <s v="POC/61/1/1"/>
    <n v="1"/>
    <s v="Axa 1"/>
  </r>
  <r>
    <n v="17"/>
    <x v="1"/>
    <x v="3"/>
    <x v="8"/>
    <n v="104938"/>
    <x v="218"/>
    <s v="SILVER BULLET SOFTWARE SRL Cluj Napoca"/>
    <s v="Dezvoltarea și comercializarea unui produs de tip aplicație web și mobile pentru evaluarea, monitorizarea și optimizarea utilizării capitalului uman în organizații bazat pe modele psihologice de interacțiune a principalilor factori organizaționali, de grup și individuali care influențează performanța în sarcini specifice în cadrul echipelor distribuite și modelarea acestora."/>
    <s v="9"/>
    <n v="8"/>
    <x v="1"/>
    <s v="5"/>
    <n v="8"/>
    <n v="2018"/>
    <n v="85"/>
    <x v="4"/>
    <s v="Nord Vest"/>
    <m/>
    <m/>
    <s v="Cluj Napoca"/>
    <s v="Privat"/>
    <s v="061"/>
    <n v="673093.90300000005"/>
    <n v="118781.277"/>
    <n v="87986.13"/>
    <n v="102356.42"/>
    <x v="222"/>
    <s v="Finalizat"/>
    <s v="AA2"/>
    <n v="670791.60000000009"/>
    <n v="118374.99"/>
    <s v="POC/63/1/3"/>
    <n v="1"/>
    <s v="Axa 1"/>
  </r>
  <r>
    <n v="18"/>
    <x v="1"/>
    <x v="3"/>
    <x v="11"/>
    <n v="105654"/>
    <x v="219"/>
    <s v="Institutul National de Cercetare Dezvoltare pentru Optoelectronica INOE 2000"/>
    <s v="Realizarea transferului de cunostinte acumulate si tehnologii dezvoltate de INCDO-INOE 2000, Filiala ICIA în domeniul Materiale pentru implementarea lor la IMM-uri din Romania, TREND, are ca scop principal transferul cunostinþelor dobândite de INCDO-INOE 2000, Filiala ICIA Cluj-Napoca în domeniul Materiale catre întreprinderile care îsi dezvolta afaceri cerute de piaþa în domeniul zeoliþilor, pentru valorificarea superioara a tufului vulcanic zeolitic existent în depozite din România."/>
    <s v="9"/>
    <n v="1"/>
    <x v="1"/>
    <s v="9"/>
    <n v="1"/>
    <n v="2022"/>
    <n v="83.72"/>
    <x v="4"/>
    <s v="Nord Vest"/>
    <m/>
    <m/>
    <s v="Cluj Napoca"/>
    <s v="Public"/>
    <s v="062"/>
    <n v="10667027.243600002"/>
    <n v="2074285.7563999984"/>
    <n v="1315802"/>
    <n v="50000"/>
    <x v="223"/>
    <s v="In implementare"/>
    <s v="AA5"/>
    <n v="5568748.7299999995"/>
    <n v="1082782.1399999999"/>
    <s v="POC/71/1/4"/>
    <n v="1"/>
    <s v="Axa 1"/>
  </r>
  <r>
    <n v="19"/>
    <x v="1"/>
    <x v="3"/>
    <x v="11"/>
    <n v="105774"/>
    <x v="220"/>
    <s v="UNIVERSITATEA DE MEDICINĂ ȘI FARMACIE „IULIU HAȚIEGANU”CLUJ - NAPOCA"/>
    <s v="Obiectivul proiectului este dezvoltarea, prin transfer de cunoștințe, în parteneriat cu minimum 10 firme, de produse și servicii noi/îmbunătățite, inovative, cerute de piață, derivate prin aplicații practice ale biogenomicii în oncologie, într-o perioadă de 60 de luni. Efectul pozitiv pe termen lung constă în creșterea calității serviciilor medicale pentru pacientul cu cancer și creșterea rentabilității pe piață a firmelor partenere."/>
    <s v="9"/>
    <n v="1"/>
    <x v="1"/>
    <s v="9"/>
    <n v="1"/>
    <n v="2021"/>
    <n v="83.72"/>
    <x v="4"/>
    <s v="Nord Vest"/>
    <m/>
    <m/>
    <s v="Cluj Napoca"/>
    <s v="Public"/>
    <s v="062"/>
    <n v="11252251.601500001"/>
    <n v="2188087.1484999992"/>
    <n v="4379127.5"/>
    <n v="45000"/>
    <x v="224"/>
    <s v="In implementare"/>
    <s v="AA4"/>
    <n v="5186372.8099999987"/>
    <n v="989900.28"/>
    <s v="POC/71/1/4"/>
    <n v="1"/>
    <s v="Axa 1"/>
  </r>
  <r>
    <n v="20"/>
    <x v="1"/>
    <x v="3"/>
    <x v="11"/>
    <n v="105533"/>
    <x v="221"/>
    <s v="INSTITUTUL NATIONAL DE CERCETARE DEZVOLTARE PENTRU TEHNOLOGII IZOTOPICE SI MOLECULARE "/>
    <s v="Obiectiv general: Valorificarea prin transfer tehnologic a rezultatelor cercetării și a cunoștințelor cu caracter aplicativ din INCDTIM către mediul privat și implementarea de mecanisme instituționale care să conducă la dezvoltarea pe baze sustenabile a relației laboratoare de cercetare-mediu economic în domeniul inovației tehnologice. Rezultă astfel și integrarea activităților de transfer tehnologic ale INCDTIM în cadrul unui ecosistem eficace și eficient de inovare."/>
    <s v="9"/>
    <n v="1"/>
    <x v="1"/>
    <s v="9"/>
    <n v="1"/>
    <n v="2021"/>
    <n v="83.72"/>
    <x v="4"/>
    <s v="Nord Vest"/>
    <m/>
    <m/>
    <s v="Cluj Napoca"/>
    <s v="Public"/>
    <s v="062"/>
    <n v="11302200"/>
    <n v="2197800"/>
    <n v="1975000"/>
    <n v="55000"/>
    <x v="225"/>
    <s v="In implementare"/>
    <s v="AA2"/>
    <n v="9141776.6599999983"/>
    <n v="1796505.7499999998"/>
    <s v="POC/71/1/4"/>
    <n v="1"/>
    <s v="Axa 1"/>
  </r>
  <r>
    <n v="21"/>
    <x v="1"/>
    <x v="3"/>
    <x v="11"/>
    <n v="105742"/>
    <x v="222"/>
    <s v="UNIVERSITATEA TEHNICA DIN CLUJ-NAPOCA"/>
    <s v="Obiectivul general al proiectului PartEnerIC este transferul de cunostinte si tehnologie dintre Universitatea Tehnica din Cluj Napoca si intreprinderile cu activitati de cercetare-dezvoltare in domeniul circuitelor integrate pentru industria auto, in scopul dezvoltarii de noi tehnici si metodologii de proiectare, verificare, caracterizare si modelare a principalelor tipuri de circuite integrate de mare eficienta pentru managementul puterii in industria auto, validate prin realizarea de prototipuri si medii de modelare-simulare a acestora, precum si comercializarea rezultatelor de cercetare catre mediul privat care isi dezvolta afaceri cerute de piata. _x000a_Proiectul urmareste sa ofere acestor întreprinderi acces la serviciile de cercetare avansata ale Universitatii Tehnice din Cluj-Napoca (UTC-N), precum si posibilitatea de a incheia parteneriate cu UTC-N, in vederea dobandirii de cunostinte si competente necesare elaborarii unor produse inovatoare, semnificativ imbunatatite,_x000a_identificate ca fiind cerute de piata. _x000a_"/>
    <s v="9"/>
    <n v="1"/>
    <x v="1"/>
    <s v="8"/>
    <n v="1"/>
    <n v="2022"/>
    <n v="83.72"/>
    <x v="4"/>
    <s v="Nord Vest"/>
    <m/>
    <m/>
    <s v="Cluj Napoca"/>
    <s v="Public"/>
    <s v="062"/>
    <n v="5807694.3753920011"/>
    <n v="1129350.9846079992"/>
    <n v="1391062.71"/>
    <n v="98486"/>
    <x v="226"/>
    <s v="In implementare"/>
    <s v="AA3"/>
    <n v="4333847.4000000004"/>
    <n v="745411.17000000016"/>
    <s v="POC/71/1/4"/>
    <n v="1"/>
    <s v="Axa 1"/>
  </r>
  <r>
    <n v="22"/>
    <x v="1"/>
    <x v="3"/>
    <x v="8"/>
    <n v="119878"/>
    <x v="223"/>
    <s v="ECOTEHNIC CONTROL SRL"/>
    <s v="Obiectivul general al proiectului constă în testarea şi implementarea unor tehnologii inovative de producere a unor pulberi aliate tip Cu–Zn–Al utilizate la obtinerea aliajelor cu memoria formei prin procedeul de sinterizare si care sa asigure pieselor realizate din aceste aliaje caracteristici tehnice superioare de memorie a formei si rezistenta la coroziune. Pentru realizarea acestui obiectiv se vor testa tehnologii de producere a pulberilor din aliaje cu memoria formei pe baza de Cu, toate acestea în condiţii de productivitate şi de protecţie a mediului ridicate utilizând un procedeu de fabricare conform revendicarii din Brevetul de invenţie nr. RO 00129302."/>
    <s v="9"/>
    <n v="27"/>
    <x v="2"/>
    <s v="9"/>
    <n v="27"/>
    <n v="2019"/>
    <n v="85.000000595397793"/>
    <x v="4"/>
    <s v="Nord Vest"/>
    <m/>
    <m/>
    <s v="Cluj Napoca"/>
    <s v="Privat"/>
    <s v="061"/>
    <n v="713808.5"/>
    <n v="125966.2"/>
    <n v="93308.3"/>
    <n v="34193"/>
    <x v="227"/>
    <s v="Finalizat"/>
    <s v="AA"/>
    <n v="713791.96000000008"/>
    <n v="125963.28000000001"/>
    <s v="POC/63/1/3"/>
    <n v="1"/>
    <s v="Axa 1"/>
  </r>
  <r>
    <n v="23"/>
    <x v="1"/>
    <x v="3"/>
    <x v="8"/>
    <n v="106167"/>
    <x v="224"/>
    <s v="ZA CLOUD SRL"/>
    <s v="Obiectivul general al proiectului este realizarea in 18 luni a unui model functional pentru platforma de publicitate online de tip semantic (semantic advertisting server) bazându­se pe algoritmi de Inteligență Artificială  in scopul de a optimiza relatiile intre jucatorii pe piata de publicitate online, de a creste rezultatele colaborarii lor cu minim 20% si de a obtine rapoarte de conversie mai mari cu cel putin 25% pentru cumparatorii de publicitate. "/>
    <s v="9"/>
    <n v="27"/>
    <x v="2"/>
    <s v="3"/>
    <n v="27"/>
    <n v="2019"/>
    <n v="85.000000000000014"/>
    <x v="4"/>
    <s v="Nord Vest"/>
    <m/>
    <m/>
    <s v="Cluj Napoca"/>
    <s v="Privat"/>
    <s v="061"/>
    <n v="706567.09"/>
    <n v="124688.31"/>
    <n v="92361.73"/>
    <n v="27584.11"/>
    <x v="228"/>
    <s v="Finalizat"/>
    <s v="AA1"/>
    <n v="705115.14999999991"/>
    <n v="124432.07"/>
    <s v="POC/63/1/3"/>
    <n v="1"/>
    <s v="Axa 1"/>
  </r>
  <r>
    <n v="24"/>
    <x v="1"/>
    <x v="3"/>
    <x v="8"/>
    <n v="113030"/>
    <x v="225"/>
    <s v="AVIVA COSMETICS SRL"/>
    <s v="Obiectivul operațional al acestui proiect este îmbunătățirea unei formulări cosmetice anti-ageing (Anti-Ageing Light Day Cream) elaborată în teza de doctorat intitulată „Analiza unor Antioxidanți utilizați în Cosmetică prin Metode Cromatografice/ Analysis of some Antioxidants used in Cosmetics by Chromatographic Methods” și dezvoltarea ei într-un produs vandabil pe piața cosmetică autohtonă. De asemenea, se propune dezvoltarea și formularea unor produse cosmetice complementare, pentru tratamentul anti-ageing, în scopul dezvoltării unei game unitare, precum și studiul eficacității acestor formulări"/>
    <s v="10"/>
    <n v="4"/>
    <x v="2"/>
    <s v="10"/>
    <n v="4"/>
    <n v="2019"/>
    <n v="84.999999041413716"/>
    <x v="4"/>
    <s v="Nord Vest"/>
    <m/>
    <m/>
    <s v="Cluj Napoca"/>
    <s v="Privat"/>
    <s v="061"/>
    <n v="576369.6"/>
    <n v="101712.29"/>
    <n v="75342.47"/>
    <n v="18577.04"/>
    <x v="229"/>
    <s v="Finalizat"/>
    <s v="AA1"/>
    <n v="576352.14"/>
    <n v="101709.18000000002"/>
    <s v="POC/63/1/3"/>
    <n v="1"/>
    <s v="Axa 1"/>
  </r>
  <r>
    <n v="25"/>
    <x v="1"/>
    <x v="3"/>
    <x v="8"/>
    <n v="113593"/>
    <x v="226"/>
    <s v="AGROFERM GCB SRL"/>
    <s v="Obiectivul principal al proiectului este realizarea unui produs inovativ în scopul producerii și comercializării, care va fi destinat lucrărilor minime ale solului în vederea conservării şi menținerii fertilității solurilor de cultură si care sa asigure, totodată, protejarea resurselor naturale si a sănătății consumatorilor, precum si reducerea decalajelor economice si tehnologice fata de nivelul mediu al Uniunii Europene."/>
    <s v="10"/>
    <n v="12"/>
    <x v="2"/>
    <s v="10"/>
    <n v="12"/>
    <n v="2019"/>
    <n v="85.000000120487201"/>
    <x v="4"/>
    <s v="Nord Vest"/>
    <m/>
    <m/>
    <s v="Poeni, Sat Valea Draganului"/>
    <s v="Privat"/>
    <s v="061"/>
    <n v="705469.18"/>
    <n v="124494.56"/>
    <n v="92218.2"/>
    <n v="48905.5"/>
    <x v="230"/>
    <s v="Reziliat"/>
    <s v="AA1"/>
    <n v="0"/>
    <n v="0"/>
    <s v="POC/63/1/3"/>
    <n v="1"/>
    <s v="Axa 1"/>
  </r>
  <r>
    <n v="26"/>
    <x v="1"/>
    <x v="3"/>
    <x v="8"/>
    <n v="113124"/>
    <x v="227"/>
    <s v="CHIFOR RESEARCH SRL"/>
    <s v="Obiectivul general al proiectului propus spre finantare consta in cresterea competitivitatii si a performantei societatii prin inovare, prin introducerea pe piata a unui serviciu nou de diagnosticare si monitorizare, in medicina dentara, a evolutiei afectiunilor parodontale cu ajutorul ultrasonografiei parodontiului marginal."/>
    <s v="10"/>
    <n v="12"/>
    <x v="2"/>
    <s v="10"/>
    <n v="12"/>
    <n v="2019"/>
    <n v="84.999999282764023"/>
    <x v="4"/>
    <s v="Nord Vest"/>
    <m/>
    <m/>
    <s v="Cluj Napoca"/>
    <s v="Privat"/>
    <s v="061"/>
    <n v="711063.04000000004"/>
    <n v="125481.72"/>
    <n v="92949.47"/>
    <n v="30940"/>
    <x v="231"/>
    <s v="Finalizat"/>
    <s v="AA2"/>
    <n v="706823.50999999989"/>
    <n v="124733.57"/>
    <s v="POC/63/1/3"/>
    <n v="1"/>
    <s v="Axa 1"/>
  </r>
  <r>
    <n v="27"/>
    <x v="2"/>
    <x v="2"/>
    <x v="2"/>
    <n v="119086"/>
    <x v="228"/>
    <s v="POLYSOFT SRL"/>
    <s v="DEZVOLTARE TEHNOLOGICĂ ŞI INOVARE IN DOMENIUL ASISTENTEI SOCIALE LA DOMNICILIU PRIN APLICATIA DEZVOLTATA DE POLYSOFT SRL"/>
    <s v="10"/>
    <n v="9"/>
    <x v="2"/>
    <s v="3"/>
    <n v="9"/>
    <n v="2020"/>
    <n v="85"/>
    <x v="4"/>
    <s v="Nord Vest"/>
    <m/>
    <m/>
    <s v="Cluj Napoca"/>
    <s v="Privat"/>
    <s v="066"/>
    <n v="756992.66"/>
    <n v="133586.94"/>
    <n v="420803.4"/>
    <n v="58429.370000000112"/>
    <x v="232"/>
    <s v="Finalizat"/>
    <s v="AA1"/>
    <n v="404617.68"/>
    <n v="71403.100000000006"/>
    <s v="POC/46/2/2"/>
    <n v="1"/>
    <s v="Axa 2"/>
  </r>
  <r>
    <n v="28"/>
    <x v="2"/>
    <x v="2"/>
    <x v="2"/>
    <n v="115618"/>
    <x v="229"/>
    <s v="BUSINESS SERVICE CONSULT INTERNATIONAL SRL"/>
    <s v="PLATFORMA INOVATIVA DE TIP DATA CENTER MODULAR"/>
    <s v="6"/>
    <n v="16"/>
    <x v="2"/>
    <s v="12"/>
    <n v="16"/>
    <n v="2019"/>
    <n v="85"/>
    <x v="4"/>
    <s v="Nord Vest"/>
    <m/>
    <m/>
    <s v="Cluj Napoca"/>
    <s v="Privat"/>
    <s v="066"/>
    <n v="3410001.74"/>
    <n v="601765.01"/>
    <n v="1364614.75"/>
    <n v="1021512.4900000002"/>
    <x v="233"/>
    <s v="Finalizat"/>
    <s v="AA1"/>
    <n v="3324491.54"/>
    <n v="586674.96"/>
    <s v="POC/46/2/2"/>
    <n v="1"/>
    <s v="Axa 2"/>
  </r>
  <r>
    <n v="29"/>
    <x v="2"/>
    <x v="2"/>
    <x v="2"/>
    <n v="116487"/>
    <x v="230"/>
    <s v="GLOBAL E BUSINESS SOLUTION GROUP SRL"/>
    <s v="ACTIVAREA ORAȘELOR INTELIGENTE CU ZONIZ SMARTCITY"/>
    <s v="8"/>
    <n v="9"/>
    <x v="2"/>
    <s v="2"/>
    <n v="9"/>
    <n v="2019"/>
    <n v="85"/>
    <x v="4"/>
    <s v="Nord Vest"/>
    <m/>
    <m/>
    <s v="Cluj Napoca"/>
    <s v="Privat"/>
    <s v="066"/>
    <n v="1411250.21"/>
    <n v="249044.15"/>
    <n v="766896.24"/>
    <n v="52936.949999999721"/>
    <x v="234"/>
    <s v="Finalizat"/>
    <m/>
    <n v="1390901.16"/>
    <n v="245453.14"/>
    <s v="POC/46/2/2"/>
    <n v="1"/>
    <s v="Axa 2"/>
  </r>
  <r>
    <n v="30"/>
    <x v="2"/>
    <x v="2"/>
    <x v="2"/>
    <n v="116028"/>
    <x v="231"/>
    <s v="EVERCODER SOFTWARE SRL"/>
    <s v="MOQUPS - Aplicație online inovativă, bazată pe tehnologii cloud, pentru realizarea machetelor software, design grafic și prototipuri interactive într-un mediu colaborativ"/>
    <s v="5"/>
    <n v="25"/>
    <x v="2"/>
    <s v="5"/>
    <n v="25"/>
    <n v="2020"/>
    <n v="85"/>
    <x v="4"/>
    <s v="Nord Vest"/>
    <m/>
    <m/>
    <s v="Cluj Napoca"/>
    <s v="Privat"/>
    <s v="066"/>
    <n v="3434052.7"/>
    <n v="606009.30000000005"/>
    <n v="2435574"/>
    <n v="169480"/>
    <x v="235"/>
    <s v="Reziliat"/>
    <m/>
    <n v="-5.8207660913467407E-11"/>
    <n v="0"/>
    <s v="POC/46/2/2"/>
    <n v="1"/>
    <s v="Axa 2"/>
  </r>
  <r>
    <n v="31"/>
    <x v="2"/>
    <x v="2"/>
    <x v="2"/>
    <n v="116105"/>
    <x v="232"/>
    <s v="SIM SOFT DISTRIBUTION SRL"/>
    <s v="INSTRUMENT INFORMATIC INOVATIV PENTRU INSTRUIREA SI TESTAREA CONTROLORILOR DE TRAFIC AERIAN"/>
    <s v="8"/>
    <n v="2"/>
    <x v="2"/>
    <s v="10"/>
    <n v="2"/>
    <n v="2019"/>
    <n v="85"/>
    <x v="4"/>
    <s v="Nord Vest"/>
    <m/>
    <m/>
    <s v="Cluj Napoca"/>
    <s v="Privat"/>
    <s v="066"/>
    <n v="3029107.69"/>
    <n v="534548.41"/>
    <n v="970606.89999999991"/>
    <n v="382771.96999999974"/>
    <x v="236"/>
    <s v="Finalizat"/>
    <s v="suspendare"/>
    <n v="2435533.31"/>
    <n v="429800.00999999995"/>
    <s v="POC/46/2/2"/>
    <n v="1"/>
    <s v="Axa 2"/>
  </r>
  <r>
    <n v="32"/>
    <x v="2"/>
    <x v="2"/>
    <x v="2"/>
    <n v="116081"/>
    <x v="233"/>
    <s v="DRAGAN SI ASOCIATII SRL-D"/>
    <s v="DEZVOLTAREA UNEI PLATFORME INTELIGENTE PENTRU MONITORIZARE RUTIERĂ – ”MR - IOT”"/>
    <s v="8"/>
    <n v="1"/>
    <x v="2"/>
    <s v="10"/>
    <n v="3"/>
    <n v="2019"/>
    <n v="85"/>
    <x v="4"/>
    <s v="Nord Vest"/>
    <m/>
    <m/>
    <s v="Cluj Napoca"/>
    <s v="Privat"/>
    <s v="066"/>
    <n v="2810731.55"/>
    <n v="496011.45"/>
    <n v="1050150"/>
    <n v="74125.200000000186"/>
    <x v="237"/>
    <s v="Finalizat"/>
    <s v="suspendare"/>
    <n v="2431737.9099999997"/>
    <n v="429208.41"/>
    <s v="POC/46/2/2"/>
    <n v="1"/>
    <s v="Axa 2"/>
  </r>
  <r>
    <n v="33"/>
    <x v="2"/>
    <x v="2"/>
    <x v="2"/>
    <n v="117534"/>
    <x v="234"/>
    <s v="LIFE IS HARD SA"/>
    <s v="DEZVOLTAREA UNUI SISTEM DEDICAT DE LICITAȚIE ELECTRONICĂ ON – LINE PENTRU IMM– 24Auction"/>
    <s v="8"/>
    <n v="2"/>
    <x v="2"/>
    <s v="2"/>
    <n v="2"/>
    <n v="2019"/>
    <n v="85"/>
    <x v="4"/>
    <s v="Nord Vest"/>
    <m/>
    <m/>
    <s v="Cluj Napoca"/>
    <s v="Privat"/>
    <s v="066"/>
    <n v="998501.3"/>
    <n v="176206.11"/>
    <n v="586565.55000000005"/>
    <n v="144612.02000000002"/>
    <x v="238"/>
    <s v="Finalizat"/>
    <m/>
    <n v="948702.3899999999"/>
    <n v="167418.08000000002"/>
    <s v="POC/46/2/2"/>
    <n v="1"/>
    <s v="Axa 2"/>
  </r>
  <r>
    <n v="34"/>
    <x v="2"/>
    <x v="2"/>
    <x v="2"/>
    <n v="116673"/>
    <x v="235"/>
    <s v="INOVO FINANCE SRL"/>
    <s v="INOTIC - PROGRAMMATIC CONSULTING ONLINE PLATFORM"/>
    <s v="8"/>
    <n v="11"/>
    <x v="2"/>
    <s v="8"/>
    <n v="11"/>
    <n v="2019"/>
    <n v="85"/>
    <x v="4"/>
    <s v="Nord Vest"/>
    <m/>
    <m/>
    <s v="Floresti"/>
    <s v="Privat"/>
    <s v="066"/>
    <n v="1394266.36"/>
    <n v="246047"/>
    <n v="686761.59000000008"/>
    <n v="23719.079999999609"/>
    <x v="239"/>
    <s v="Finalizat"/>
    <m/>
    <n v="1104825.74"/>
    <n v="194969.25"/>
    <s v="POC/46/2/2"/>
    <n v="1"/>
    <s v="Axa 2"/>
  </r>
  <r>
    <n v="35"/>
    <x v="2"/>
    <x v="2"/>
    <x v="2"/>
    <n v="116247"/>
    <x v="236"/>
    <s v="SPHERIK TECHNOLOGIES SRL"/>
    <s v="„PLATFORMĂ INOVATIVĂ INTELLIGENT ENVIRONMENT CU ASISTENT VIRTUAL DE INTELIGENȚĂ ARTIFICIALĂ”"/>
    <s v="8"/>
    <n v="3"/>
    <x v="2"/>
    <s v="2"/>
    <n v="3"/>
    <n v="2019"/>
    <n v="85"/>
    <x v="4"/>
    <s v="Nord Vest"/>
    <m/>
    <m/>
    <s v="Cluj Napoca"/>
    <s v="Privat"/>
    <s v="066"/>
    <n v="823125.91"/>
    <n v="145257.51"/>
    <n v="423863.52999999991"/>
    <n v="130122.05000000005"/>
    <x v="240"/>
    <s v="Finalizat"/>
    <s v="AA1"/>
    <n v="697957.58000000019"/>
    <n v="123168.97"/>
    <s v="POC/46/2/2"/>
    <n v="1"/>
    <s v="Axa 2"/>
  </r>
  <r>
    <n v="36"/>
    <x v="2"/>
    <x v="2"/>
    <x v="2"/>
    <n v="115854"/>
    <x v="237"/>
    <s v="INVESTO CORP SRL"/>
    <s v="InvestoApp – platformă online bazată pe inteligență artificială pentru managementul și realizarea investițiilor"/>
    <s v="6"/>
    <n v="20"/>
    <x v="2"/>
    <s v="9"/>
    <n v="20"/>
    <n v="2019"/>
    <n v="85"/>
    <x v="4"/>
    <s v="Nord Vest"/>
    <m/>
    <m/>
    <s v="Cluj Napoca"/>
    <s v="Privat"/>
    <s v="066"/>
    <n v="2625437.94"/>
    <n v="463312.58"/>
    <n v="1307178.1800000002"/>
    <n v="45"/>
    <x v="241"/>
    <s v="Finalizat"/>
    <s v="AA1"/>
    <n v="1964905.04"/>
    <n v="346747.94000000006"/>
    <s v="POC/46/2/2"/>
    <n v="1"/>
    <s v="Axa 2"/>
  </r>
  <r>
    <n v="37"/>
    <x v="2"/>
    <x v="2"/>
    <x v="2"/>
    <n v="115579"/>
    <x v="238"/>
    <s v="REAL ESTATE BUSINESS SOLUTIONS SRL"/>
    <s v="PLATFORMĂ INTELIGENTĂ PENTRU EFICIENTIZAREA ACTIVITĂȚII COMPANIILOR DIN SECTORUL IMOBILIAR"/>
    <s v="6"/>
    <n v="28"/>
    <x v="2"/>
    <s v="9"/>
    <n v="28"/>
    <n v="2020"/>
    <n v="85"/>
    <x v="4"/>
    <s v="Nord Vest"/>
    <m/>
    <m/>
    <s v="Cluj Napoca"/>
    <s v="Privat"/>
    <s v="066"/>
    <n v="2360732.2000000002"/>
    <n v="416599.8"/>
    <n v="1307252"/>
    <n v="56430"/>
    <x v="242"/>
    <s v="Finalizat"/>
    <s v="AA2+suspendare"/>
    <n v="1887692.2200000002"/>
    <n v="333122.15000000002"/>
    <s v="POC/46/2/2"/>
    <n v="1"/>
    <s v="Axa 2"/>
  </r>
  <r>
    <n v="38"/>
    <x v="2"/>
    <x v="2"/>
    <x v="2"/>
    <n v="116285"/>
    <x v="239"/>
    <s v="LACAN TECHNOLOGIES RO SRL"/>
    <s v="DEZVOLTAREA UNEI APLICATII INFORMATICE DE CALCUL A SUMELOR PARTIALE IN EVIDENTA TEMPORARA A STOCURILOR DIN INTERIORUL SPATIILOR LOGISTICE"/>
    <s v="8"/>
    <n v="7"/>
    <x v="2"/>
    <s v="8"/>
    <n v="7"/>
    <n v="2019"/>
    <n v="85"/>
    <x v="1"/>
    <s v="Centru"/>
    <m/>
    <m/>
    <s v="Cluj Napoca"/>
    <s v="Privat"/>
    <s v="066"/>
    <n v="1489904.8"/>
    <n v="372476.2"/>
    <n v="784014"/>
    <n v="308804.20000000019"/>
    <x v="243"/>
    <s v="Finalizat"/>
    <s v="AA2"/>
    <n v="850298"/>
    <n v="141582"/>
    <s v="POC/46/2/2"/>
    <n v="1"/>
    <s v="Axa 2"/>
  </r>
  <r>
    <n v="39"/>
    <x v="2"/>
    <x v="2"/>
    <x v="2"/>
    <n v="115930"/>
    <x v="240"/>
    <s v="ART DYNASTY SRL"/>
    <s v="ASISTENT PENTRU NUTRIȚIE ȘI ANTRENAMENT BAZAT PE I.A."/>
    <s v="8"/>
    <n v="9"/>
    <x v="2"/>
    <s v="8"/>
    <n v="9"/>
    <n v="2020"/>
    <n v="85"/>
    <x v="4"/>
    <s v="Nord Vest"/>
    <m/>
    <m/>
    <s v="Cluj Napoca"/>
    <s v="Privat"/>
    <s v="066"/>
    <n v="2586200.4500000002"/>
    <n v="456388.32"/>
    <n v="1556454.52"/>
    <n v="0"/>
    <x v="244"/>
    <s v="Finalizat"/>
    <s v="AA1"/>
    <n v="2471447.21"/>
    <n v="436137.30999999994"/>
    <s v="POC/46/2/2"/>
    <n v="1"/>
    <s v="Axa 2"/>
  </r>
  <r>
    <n v="40"/>
    <x v="2"/>
    <x v="2"/>
    <x v="2"/>
    <n v="115905"/>
    <x v="241"/>
    <s v=" COMKNOW SRL"/>
    <s v="Dezvoltarea de produse TIC integrabile pe verticala in economia reala"/>
    <s v="9"/>
    <n v="6"/>
    <x v="2"/>
    <s v="9"/>
    <n v="6"/>
    <n v="2019"/>
    <n v="85"/>
    <x v="4"/>
    <s v="Nord Vest"/>
    <m/>
    <m/>
    <s v="Cluj Napoca"/>
    <s v="Privat"/>
    <s v="066"/>
    <n v="1126999.17"/>
    <n v="198882.21"/>
    <n v="858082.41999999993"/>
    <n v="620311.74000000022"/>
    <x v="245"/>
    <s v="Reziliat"/>
    <m/>
    <n v="11609.73"/>
    <n v="2048.77"/>
    <s v="POC/46/2/2"/>
    <n v="1"/>
    <s v="Axa 2"/>
  </r>
  <r>
    <n v="41"/>
    <x v="2"/>
    <x v="2"/>
    <x v="2"/>
    <n v="115932"/>
    <x v="242"/>
    <s v="LINKSCREENS SRL"/>
    <s v="DEZVOLTAREA UNEI PLATFORME INOVATIVE DE MARKETING INTERACTIV PENTRU SUSŢINEREA CREŞTERII ANTREPRENORIALE ŞI COMPETITIVITĂŢII ORGANIZAŢIILOR"/>
    <s v="8"/>
    <n v="4"/>
    <x v="2"/>
    <s v="8"/>
    <n v="4"/>
    <n v="2020"/>
    <n v="85"/>
    <x v="4"/>
    <s v="Nord Vest"/>
    <m/>
    <m/>
    <s v="Cluj Napoca"/>
    <s v="Privat"/>
    <s v="066"/>
    <n v="3257406.29"/>
    <n v="574836.4"/>
    <n v="3748862.55"/>
    <n v="218484.39999999944"/>
    <x v="246"/>
    <s v="Reziliat"/>
    <m/>
    <n v="0"/>
    <n v="0"/>
    <s v="POC/46/2/2"/>
    <n v="1"/>
    <s v="Axa 2"/>
  </r>
  <r>
    <n v="42"/>
    <x v="2"/>
    <x v="2"/>
    <x v="2"/>
    <n v="115897"/>
    <x v="243"/>
    <s v="HYPERMEDIA SRL"/>
    <s v="Dezvoltarea unui framework flexibil și scalabil pentru video colaborare cu aplicații în domenii precum telecomunicații, educație și formare profesională, sănătate și mediul de afaceri"/>
    <s v="8"/>
    <n v="10"/>
    <x v="2"/>
    <s v="8"/>
    <n v="10"/>
    <n v="2020"/>
    <n v="85"/>
    <x v="4"/>
    <s v="Nord Vest"/>
    <m/>
    <m/>
    <s v="Cluj Napoca"/>
    <s v="Privat"/>
    <s v="066"/>
    <n v="3136946.25"/>
    <n v="553578.75"/>
    <n v="892850"/>
    <n v="30750"/>
    <x v="247"/>
    <s v="Finalizat"/>
    <m/>
    <n v="3030906.9099999997"/>
    <n v="534865.91"/>
    <s v="POC/46/2/2"/>
    <n v="1"/>
    <s v="Axa 2"/>
  </r>
  <r>
    <n v="43"/>
    <x v="2"/>
    <x v="2"/>
    <x v="2"/>
    <n v="115940"/>
    <x v="244"/>
    <s v="EVO FORGE SRL"/>
    <s v="DEZVOLTAREA PRODUSULUI TIC UNICORNSPACE, INSTRUMENT DE PROTOTIPARE, DESIGN VIZUAL SI GENERATOR DE COD CU APLICABILITATE IN SECTOARELE INDUSTRII CREATIVE, SANATATE SI TIC PENTRU INTEGRAREA PE VERTICALA A SOLUTIILOR TIC"/>
    <s v="8"/>
    <n v="16"/>
    <x v="2"/>
    <s v="11"/>
    <n v="16"/>
    <n v="2019"/>
    <n v="85"/>
    <x v="4"/>
    <s v="Nord Vest"/>
    <m/>
    <m/>
    <s v="Cluj Napoca"/>
    <s v="Privat"/>
    <s v="066"/>
    <n v="3208791.77"/>
    <n v="566257.37"/>
    <n v="735384.85"/>
    <n v="14025.549999999814"/>
    <x v="248"/>
    <s v="Finalizat"/>
    <s v="AA1"/>
    <n v="3055909.4600000004"/>
    <n v="539278.14999999991"/>
    <s v="POC/46/2/2"/>
    <n v="1"/>
    <s v="Axa 2"/>
  </r>
  <r>
    <n v="44"/>
    <x v="1"/>
    <x v="3"/>
    <x v="11"/>
    <n v="105565"/>
    <x v="245"/>
    <s v="Universitatea Tehnica din Cluj-Napoca"/>
    <s v="Obiectivul principal al proiectului vizează întărirea şi diversificarea interacţiunii Universităţii Tehnice din Cluj-Napoca cu mediul de afaceri, regional şi naţional, într-un domeniu strategic la nivel naţional şi european, domeniul Transportului inteligent, ecologic şi integrat, prin valorificarea potenţialului infrastructurilor CDI dezvoltate/modernizate în UTCN în perioada 2007-2013. "/>
    <s v="9"/>
    <n v="1"/>
    <x v="1"/>
    <s v="9"/>
    <n v="1"/>
    <n v="2021"/>
    <n v="83.72"/>
    <x v="4"/>
    <s v="Nord Vest"/>
    <m/>
    <m/>
    <s v="Cluj Napoca; Brasov"/>
    <s v="Public"/>
    <s v="062"/>
    <n v="11040501.1171"/>
    <n v="2146910.6328999996"/>
    <n v="2446875"/>
    <n v="48387"/>
    <x v="249"/>
    <s v="In implementare"/>
    <s v="AA3"/>
    <n v="10011599.65"/>
    <n v="1886453.3699999996"/>
    <s v="POC/71/1/4"/>
    <n v="1"/>
    <s v="Axa 1"/>
  </r>
  <r>
    <n v="45"/>
    <x v="1"/>
    <x v="3"/>
    <x v="11"/>
    <n v="105616"/>
    <x v="246"/>
    <s v="Universitatea Tehnica din Cluj-Napoca"/>
    <s v="Obiectivul proiectului MICROINV este intensificarea rapoartelor de colaborare dintre UTCN și mediul privat într-un domeniu de importanță majoră și anume eficientizarea sistemelor de conversie a energiei din surse regenerabile. Întărirea și ramificarea relațiilor de colaborare prin transfer de ”know-how” dinspre mediul academic spre mediul privat va duce la efecte benefice de dezvoltare pentru ambele tipuri de organizații"/>
    <s v="9"/>
    <n v="1"/>
    <x v="1"/>
    <s v="9"/>
    <n v="1"/>
    <n v="2021"/>
    <n v="83.72"/>
    <x v="4"/>
    <s v="Nord Vest"/>
    <m/>
    <m/>
    <s v="Cluj Napoca"/>
    <s v="Public"/>
    <s v="062"/>
    <n v="6340743.5"/>
    <n v="1233006.5"/>
    <n v="1210000"/>
    <n v="50000"/>
    <x v="250"/>
    <s v="In implementare"/>
    <s v="AA2"/>
    <n v="5267730.28"/>
    <n v="907575.61999999988"/>
    <s v="POC/71/1/4"/>
    <n v="1"/>
    <s v="Axa 1"/>
  </r>
  <r>
    <n v="46"/>
    <x v="2"/>
    <x v="2"/>
    <x v="2"/>
    <n v="115683"/>
    <x v="247"/>
    <s v="ONLINE SOFTWARE SYSTEMS SRL"/>
    <s v="Platforma colaborativă online pentru clustere si membrii acestora"/>
    <s v="8"/>
    <n v="29"/>
    <x v="2"/>
    <s v="6"/>
    <n v="29"/>
    <n v="2019"/>
    <n v="85"/>
    <x v="4"/>
    <s v="Nord Vest"/>
    <m/>
    <m/>
    <s v="Cluj Napoca"/>
    <s v="Privat"/>
    <s v="066"/>
    <n v="2498290.04"/>
    <n v="440874.71"/>
    <n v="1327520.5899999999"/>
    <n v="28500"/>
    <x v="251"/>
    <s v="Finalizat"/>
    <s v="AA1"/>
    <n v="1944169.42"/>
    <n v="343092.29"/>
    <s v="POC/46/2/2"/>
    <n v="1"/>
    <s v="Axa 2"/>
  </r>
  <r>
    <n v="47"/>
    <x v="1"/>
    <x v="3"/>
    <x v="11"/>
    <n v="119601"/>
    <x v="248"/>
    <s v="Universitatea de Stiinte Agricole si Medicina Veterinara dun Cluj Napoca"/>
    <s v="Obiectivul general al proiectului consta în obþinerea unui produs îmbogaþit nutriþional, pe substrat constituit din resurse autohtone de fructe de padure (mure, afine, coacaze, merisoare) si struguri prin cresterea conþinutului acestora în resveratrol natural, important principiu activ cu proprietaþi antioxidante; si transferul tehnologic în parteneriat  cu PARAPHARM SRL"/>
    <s v="5"/>
    <n v="30"/>
    <x v="5"/>
    <s v="5"/>
    <n v="30"/>
    <n v="2023"/>
    <n v="83.72"/>
    <x v="4"/>
    <s v="Nord Vest"/>
    <m/>
    <m/>
    <s v="Cluj Napoca"/>
    <s v="Public"/>
    <s v="062"/>
    <n v="4121316.72"/>
    <n v="801421.84"/>
    <n v="896617.19"/>
    <n v="20000"/>
    <x v="252"/>
    <s v="In implementare"/>
    <s v="suspendare"/>
    <n v="707273.54"/>
    <n v="137525.94"/>
    <s v="POC/71/1/4"/>
    <n v="1"/>
    <s v="Axa 1"/>
  </r>
  <r>
    <n v="48"/>
    <x v="1"/>
    <x v="3"/>
    <x v="11"/>
    <n v="119675"/>
    <x v="249"/>
    <s v="Universitatea de Stiinte Agricole si Medicina Veterinara dun Cluj Napoca"/>
    <s v="Obiectivul principal al propunerii de proiect consta în elaborarea, proiectarea si implementarea metodologiei de obþinere a unui produs alimentar cu calitaþi nutritive îmbunataþite, reformulat sub forma de supliment, valorificând, prin metodologii inovatoare, soiurile indigene de Apium graveolens L. (þelina)."/>
    <s v="5"/>
    <n v="30"/>
    <x v="5"/>
    <s v="5"/>
    <n v="30"/>
    <n v="2023"/>
    <n v="83.72"/>
    <x v="4"/>
    <s v="Nord Vest"/>
    <m/>
    <m/>
    <s v="Cluj Napoca"/>
    <s v="Public"/>
    <s v="062"/>
    <n v="4121316.72"/>
    <n v="801421.84"/>
    <n v="896617.19"/>
    <n v="20000"/>
    <x v="252"/>
    <s v="In implementare"/>
    <s v="suspendare"/>
    <n v="670439.44000000006"/>
    <n v="130378.54"/>
    <s v="POC/71/1/4"/>
    <n v="1"/>
    <s v="Axa 1"/>
  </r>
  <r>
    <n v="49"/>
    <x v="1"/>
    <x v="1"/>
    <x v="1"/>
    <n v="121574"/>
    <x v="250"/>
    <s v="CENTRUL MEDICAL TRANSILVANIA SRL"/>
    <s v="Obiectivul general al proiectului este dezvoltarea si modernizarea capacitatii si infrastructurii de CDI a societatii, realizabil prin infiintarea unui centru de Cercetare - Dezvoltare in domeniul Sanatatii privind una dintre cele mai raspandite cauze de morbiditate si mortalitate din Romania - accidentul vascular cerebral (AVC)-, cu departamente de cercetare specializate in care vor fi realizate studii privind urgentele neurovasculare. "/>
    <s v="6"/>
    <n v="4"/>
    <x v="5"/>
    <s v="6"/>
    <n v="4"/>
    <n v="2021"/>
    <n v="85"/>
    <x v="4"/>
    <s v="Nord Vest"/>
    <m/>
    <m/>
    <s v="Cluj Napoca"/>
    <s v="Privat"/>
    <s v="059"/>
    <n v="11494093.380000001"/>
    <n v="2028369.42"/>
    <n v="5795341.21"/>
    <n v="4277806.79"/>
    <x v="253"/>
    <s v="In implementare"/>
    <s v="AA1"/>
    <n v="4617238.3100000005"/>
    <n v="814806.75"/>
    <s v="POC/65/1/1"/>
    <n v="1"/>
    <s v="Axa 1"/>
  </r>
  <r>
    <n v="50"/>
    <x v="1"/>
    <x v="1"/>
    <x v="1"/>
    <n v="121349"/>
    <x v="251"/>
    <s v="GUHRING SRL"/>
    <s v="Obiectivul general al proiectului propus spre finantare vizeaza cresterea performantei in cercetare - dezvoltare a SC GUHRING SRL pe piata internationala de profil prin construirea unui centru CDI pentru eco-nano-tehnologii si materiale avansate, compus din 6 noi laboratoare de cercetare – dezvoltare si inovare tehnologica si dotarea acestora cu utilaje si echipamente de cercetare de ultima generatie, care va conduce la cresterea capacitatii de cercetare si la dezvoltarea durabila si sustenabila a potentialului de inovare_x000a_tehnologica pentru realizarea si omologarea de prototipuri cu valoare adaugata mare, folosind nano-tehnologii si materiale polimerice."/>
    <s v="6"/>
    <n v="5"/>
    <x v="5"/>
    <s v="6"/>
    <n v="5"/>
    <n v="2021"/>
    <n v="85"/>
    <x v="4"/>
    <s v="Nord Vest"/>
    <m/>
    <m/>
    <s v="Cluj Napoca"/>
    <s v="Privat"/>
    <s v="059"/>
    <n v="20214588.649999999"/>
    <n v="3567280.35"/>
    <n v="23781869"/>
    <n v="23546636.48"/>
    <x v="254"/>
    <s v="In implementare"/>
    <s v="AA3"/>
    <n v="18542577.509999998"/>
    <n v="2461966.2999999998"/>
    <s v="POC/65/1/1"/>
    <n v="1"/>
    <s v="Axa 1"/>
  </r>
  <r>
    <n v="51"/>
    <x v="2"/>
    <x v="2"/>
    <x v="3"/>
    <n v="127185"/>
    <x v="252"/>
    <s v="DAM SERVICE SRL"/>
    <s v="Obiectivul general al proiectului il reprezinta construirea unei infrastructuri de comunicatii electronice pentru conectarea localitatiilor aferente prezentului proiect la internet. Investitia face parte dintr-un program de dezvoltare a reelelor de telecomunicatii din tara noastra prin care se propune dezvoltarea de reele avansate de comunicaii electronice în localitati din zona alba NGA. "/>
    <s v="6"/>
    <n v="5"/>
    <x v="3"/>
    <s v="6"/>
    <n v="5"/>
    <n v="2022"/>
    <n v="85"/>
    <x v="4"/>
    <s v="Nord Vest"/>
    <m/>
    <m/>
    <s v=" Alunis; Ghirolt; Apahida; Corpadea; Belis; Bobalna; Babdiu; Cremenea; Osorhel; Razbuneni; Suaras; Borsa; Ciumafaia; Giula; Ceanu Mare; Boian; Boldut; Chinteni; Deusu; Macicasu; Sanmartin; Vechea; Chiuiesti; Strambu; Cornesti; Lujerdiu; Stoiana; Calarasi; Caseiu; Guga; Dabaca; Paglis; Iclod; Orman; Jichisu de Jos; Mica; Nires; Mociu; Boteni; Ghirisu Roman; Margau; Panticeu; Cublesu Somesan; Darja; Petricestii de Jos; Craesti; Livada; Ploscos; Valea Florilor; Poieni; Morlaca; Suatu; Aruncuta; Sancraiu; Braisoru; Sanmartin; Ceaba; Vad; Curtuiusu Dejului; Vultureni; Badesti; Chidea; Faurei; Taga; Nasal;"/>
    <s v="Privat"/>
    <s v="046"/>
    <n v="11481224.130000001"/>
    <n v="2026098.37"/>
    <n v="1500813.61"/>
    <n v="2818028.77"/>
    <x v="255"/>
    <s v="In implementare"/>
    <m/>
    <n v="3830723.73"/>
    <n v="676010.07"/>
    <s v="POC/366/2/1"/>
    <n v="1"/>
    <s v="Axa 2"/>
  </r>
  <r>
    <n v="52"/>
    <x v="1"/>
    <x v="9"/>
    <x v="0"/>
    <n v="124831"/>
    <x v="253"/>
    <s v="SPITALUL CLINIC JUDETEAN DE URGENTA CLUJ-NAPOCA"/>
    <s v="Realizarea primului Registru al Patologiilor Cerebro-Spinale, atât din Regiunea de N-V, cât şi din România, care să permită stocarea datelor clinice şi imagistice ale pacienţilor într-un data center de tip CLOUD. Acest registru va fi administrat si exploatat prin intermediul unor software-uri specifice, care să permită stocarea standardizată a datelor, si analiza acestor date de dimensiuni mari prin intermediul unor metadate simple."/>
    <s v="4"/>
    <n v="15"/>
    <x v="4"/>
    <s v="10"/>
    <n v="15"/>
    <n v="2022"/>
    <n v="85"/>
    <x v="4"/>
    <s v="Nord Vest"/>
    <m/>
    <m/>
    <s v="Cluj Napoca"/>
    <s v="Public"/>
    <s v="058"/>
    <n v="4249688.05"/>
    <n v="749944.95"/>
    <n v="0"/>
    <n v="19999.14"/>
    <x v="256"/>
    <s v="In implementare"/>
    <s v="AA1+suspendare"/>
    <n v="232024"/>
    <n v="0"/>
    <s v="POC/398/1/1/"/>
    <n v="1"/>
    <s v="Axa 1"/>
  </r>
  <r>
    <n v="53"/>
    <x v="1"/>
    <x v="7"/>
    <x v="0"/>
    <n v="108473"/>
    <x v="254"/>
    <s v="UNIVERSITATEA &quot;BABES-BOLYAI&quot;"/>
    <s v="Obiectivul general al proiectului consta in cresterea implicarii universitatii cat si a altor actori interesati din mediul academic si din mediul de afaceri, in cercetare la nivelul Uniunii Europene prin masuri concrete de stimulare a participarii la competitii internationale in special in cadrul programului de finantare Orizont 2020."/>
    <s v="4"/>
    <n v="16"/>
    <x v="4"/>
    <s v="7"/>
    <n v="16"/>
    <n v="2023"/>
    <n v="85"/>
    <x v="4"/>
    <s v="Nord Vest"/>
    <m/>
    <m/>
    <s v="Cluj Napoca"/>
    <s v="Public"/>
    <s v="060"/>
    <n v="2524813.16"/>
    <n v="445555.26"/>
    <n v="0"/>
    <n v="5950"/>
    <x v="257"/>
    <s v="In implementare"/>
    <m/>
    <n v="75270.69"/>
    <n v="13283.06"/>
    <s v="POC/80/1/2/"/>
    <n v="1"/>
    <s v="Axa 1"/>
  </r>
  <r>
    <n v="54"/>
    <x v="1"/>
    <x v="9"/>
    <x v="0"/>
    <n v="124493"/>
    <x v="255"/>
    <s v="UNIVERSITATEA TEHNICA DIN CLUJ - NAPOCA"/>
    <s v="Creşterea capacităţii de cercetare în scopul ridicării nivelului de competitivitate ştiinţifică pe plan internaţional al UTCN, prin crearea unei infrastructuri de tip cloud, numita CLOUDUT, integrabilă în structuri naţionale şi internaţionale de tip CLOUD şi INFRASTRUCTURI MASIVE DE DATE, care sa permită cercetarea şi dezvoltarea în domeniile big data, deep learning, date spaţiale şi IoT, precum şi utilizarea acestor tehnologii într-o gamă largă de aplicaţii inginereşti, economice şi administrative, solicitate de mediul economic regional si naţional. Infrastructura CLOUDUT va extinde posibilitatea de participare în proiecte de cercetare naţionale şi internaţionale de tip Orizont 2020._x000a_"/>
    <s v="4"/>
    <n v="21"/>
    <x v="4"/>
    <s v="4"/>
    <n v="21"/>
    <n v="2022"/>
    <n v="85"/>
    <x v="4"/>
    <s v="Nord Vest"/>
    <m/>
    <m/>
    <s v="Cluj Napoca"/>
    <s v="Public"/>
    <s v="058"/>
    <n v="4207500"/>
    <n v="742500"/>
    <n v="0"/>
    <n v="5000"/>
    <x v="258"/>
    <s v="In implementare"/>
    <m/>
    <n v="492360.68"/>
    <n v="16082.05"/>
    <s v="POC/398/1/1/"/>
    <n v="1"/>
    <s v="Axa 1"/>
  </r>
  <r>
    <n v="55"/>
    <x v="1"/>
    <x v="9"/>
    <x v="0"/>
    <n v="124155"/>
    <x v="256"/>
    <s v="UNIVERSITATEA &quot;BABES-BOLYAI&quot;"/>
    <s v="Obiectivul general al proiectului: Modernizarea infrastructurii cloud a Universitatii Babes-Bolyai Cluj-Napoca prin realizarea unui sistem integrat de management academic_x000a_si suport decizional bazat pe Big&amp;Smart Data."/>
    <s v="4"/>
    <n v="22"/>
    <x v="4"/>
    <s v="12"/>
    <n v="22"/>
    <n v="2021"/>
    <n v="85"/>
    <x v="4"/>
    <s v="Nord Vest"/>
    <m/>
    <m/>
    <s v="Cluj Napoca"/>
    <s v="Public"/>
    <s v="058"/>
    <n v="4250000"/>
    <n v="750000"/>
    <n v="0"/>
    <n v="32844"/>
    <x v="259"/>
    <s v="In implementare"/>
    <s v="AA1"/>
    <n v="464990.77"/>
    <n v="35009.230000000003"/>
    <s v="POC/398/1/1/"/>
    <n v="1"/>
    <s v="Axa 1"/>
  </r>
  <r>
    <n v="56"/>
    <x v="1"/>
    <x v="7"/>
    <x v="0"/>
    <n v="108428"/>
    <x v="257"/>
    <s v="UNIVERSITATEA TEHNICA DIN CLUJ - NAPOCA"/>
    <s v="Obiectivul general al proiectului vizeaza cresterea participarii romanesti in activitatile/proiectele de cercetare la nivelul Uniunii Europene, prin crearea unui Centru Suport - CeS-UTCN cu rolul de a sprijini entitatile de cercetare din UTCN (dar nu limitatuv) de a participa la competitiile programului cadru Orizont 2020 dar si de a oferi suport in implementarea proiectelele internationale castigate deja. "/>
    <s v="4"/>
    <n v="30"/>
    <x v="4"/>
    <s v="7"/>
    <n v="30"/>
    <n v="2023"/>
    <n v="85"/>
    <x v="4"/>
    <s v="Nord Vest"/>
    <m/>
    <m/>
    <s v="Cluj Napoca"/>
    <s v="Public"/>
    <s v="060"/>
    <n v="1926715.27"/>
    <n v="340008.6"/>
    <n v="0"/>
    <n v="4500"/>
    <x v="260"/>
    <s v="In implementare"/>
    <m/>
    <n v="208022.3"/>
    <n v="17977.7"/>
    <s v="POC/80/1/2/"/>
    <n v="1"/>
    <s v="Axa 1"/>
  </r>
  <r>
    <n v="57"/>
    <x v="1"/>
    <x v="9"/>
    <x v="0"/>
    <n v="125371"/>
    <x v="258"/>
    <s v="UNIVERSITATEA DE MEDICINA SI FARMACIE ,, IULIU HATIEGANU&quot; CLUJ NAPOCA"/>
    <s v="Obiectivul general al proiectului este cresterea capacitatii de cercetare a UMF Iuliu Hatieganu Cluj Napoca, prin dezvoltarea unei infrastructuri de tip CLOUD, infrastructura care va furniza resursele informatice si de comunicatii necesare atat pentru stocarea si analiza volumelor mari de date care rezulta din activitatea de cercetare a universitatii, cat si pentru schimbul de date stiintifice la nivel european si international."/>
    <s v="5"/>
    <n v="7"/>
    <x v="4"/>
    <s v="11"/>
    <n v="7"/>
    <n v="2021"/>
    <n v="85"/>
    <x v="4"/>
    <s v="Nord Vest"/>
    <m/>
    <m/>
    <s v="Cluj Napoca"/>
    <s v="Public"/>
    <s v="058"/>
    <n v="4238287.84"/>
    <n v="747933.14"/>
    <n v="0"/>
    <n v="23800"/>
    <x v="261"/>
    <s v="In implementare"/>
    <m/>
    <n v="63136.78"/>
    <n v="11141.77"/>
    <s v="POC/398/1/1/"/>
    <n v="1"/>
    <s v="Axa 1"/>
  </r>
  <r>
    <n v="58"/>
    <x v="2"/>
    <x v="2"/>
    <x v="9"/>
    <n v="129841"/>
    <x v="259"/>
    <s v="POWERSOFT BUSINESS SOLUTIONS SRL"/>
    <s v="Obiectivul general al proiectului este cercetarea unui algoritm , care se pliaza pe o noua viziune bazandu-se pe diferite mecanisme de predictie, astfel încat pe baza datelor care sunt puse la dispozitia sistemului respectiv si pe baza proprietatilor structurale a bazei de date sa se ajunga la o prognoza rapida si îndestulatoare. Astfel utilizatorii acestui sistem reusesc sa aiba acces la un instrument extrem de util , care ofera suportul necesar în luarea deciziilor strategice ideale, fiind sustinute de date concrete."/>
    <s v="5"/>
    <n v="29"/>
    <x v="4"/>
    <s v="5"/>
    <n v="29"/>
    <n v="2023"/>
    <n v="85"/>
    <x v="4"/>
    <s v="Nord Vest"/>
    <m/>
    <m/>
    <s v="Cluj Napoca"/>
    <s v="Privat"/>
    <s v="066"/>
    <n v="3923698.97"/>
    <n v="692417.46"/>
    <n v="1104890.1499999999"/>
    <n v="699247.85"/>
    <x v="262"/>
    <s v="In implementare"/>
    <m/>
    <n v="577960.85"/>
    <n v="101993.09"/>
    <s v="POC/524/2/2"/>
    <n v="1"/>
    <s v="Axa 2"/>
  </r>
  <r>
    <n v="59"/>
    <x v="2"/>
    <x v="2"/>
    <x v="9"/>
    <n v="130016"/>
    <x v="260"/>
    <s v="CRAFTING SOFTWARE INNOVATION SRL"/>
    <s v="Obiectivul general al programului este de a asigura trecerea de la outsourcing la dezvoltarea bazata pe inovare, precum si colaborarea între întreprinderile centrare pe domeniul TIC, precum si colaborarea între întreprinderile centrare pe domeniul TIC si clusterele din domeniu, pentru asigurarea unui acces rapid si facil la implementarea rezultatelor cercetarii / dezvoltarii în scopul obþinerii de produse inovatoare. Obiectivul general al proiectului de fata este dezvoltarea unei aplicatii inovative sub forma unei platforme interactive de jocuri terapeutice pentru copii cu probleme de dezvoltare."/>
    <s v="5"/>
    <n v="29"/>
    <x v="4"/>
    <s v="5"/>
    <n v="29"/>
    <n v="2021"/>
    <n v="85"/>
    <x v="4"/>
    <s v="Nord Vest"/>
    <m/>
    <m/>
    <s v="Cluj Napoca"/>
    <s v="Privat"/>
    <s v="066"/>
    <n v="2867278.35"/>
    <n v="505990.29"/>
    <n v="979206.07"/>
    <n v="413216.32"/>
    <x v="263"/>
    <s v="In implementare"/>
    <m/>
    <n v="997812.03"/>
    <n v="176084.46"/>
    <s v="POC/524/2/2"/>
    <n v="1"/>
    <s v="Axa 2"/>
  </r>
  <r>
    <n v="60"/>
    <x v="1"/>
    <x v="3"/>
    <x v="5"/>
    <n v="121344"/>
    <x v="261"/>
    <s v="PENTRU CUPLU SRL"/>
    <s v="Obiect ivul general este de dezvolta si promova programe de formare si psihoeducationale bazate pe modele noi, inovative, validate empiric in domeniul psihologiei cu aplicare practica in domeniul sanatatii emotionale a copiilor, parintilor si cuplurilor."/>
    <s v="6"/>
    <n v="19"/>
    <x v="4"/>
    <s v="12"/>
    <n v="19"/>
    <n v="2021"/>
    <n v="85"/>
    <x v="4"/>
    <s v="Nord Vest"/>
    <m/>
    <m/>
    <s v="Cluj Napoca"/>
    <s v="Privat"/>
    <s v="061"/>
    <n v="670665.6"/>
    <n v="167666.4"/>
    <n v="93148"/>
    <n v="26702"/>
    <x v="264"/>
    <s v="In implementare"/>
    <m/>
    <n v="24852.639999999999"/>
    <n v="6213.16"/>
    <s v="POC/62/1/3"/>
    <n v="1"/>
    <s v="Axa 1"/>
  </r>
  <r>
    <n v="61"/>
    <x v="1"/>
    <x v="3"/>
    <x v="5"/>
    <n v="108954"/>
    <x v="262"/>
    <s v="MIBREX SOFT SRL"/>
    <s v="Obiectivul proiectului este de a răspunde unor nevoi de piaţă reale prin crearea de soluţii optime, fezabile şi sustenabile, care pot fi comercializate şi care produc efecte economice după lansarea lor pe piaţă, bazate pe rezultatele cercetării ştiinţifice din domeniul Cibernetică şi statistică, aplicate ca nouă tehnologie in IT."/>
    <s v="6"/>
    <n v="24"/>
    <x v="4"/>
    <s v="10"/>
    <n v="24"/>
    <n v="2021"/>
    <n v="85"/>
    <x v="4"/>
    <s v="Nord Vest"/>
    <m/>
    <m/>
    <s v="Cluj Napoca"/>
    <s v="Privat"/>
    <s v="061"/>
    <n v="713296.96"/>
    <n v="125875.93"/>
    <n v="93241.44"/>
    <n v="72863.509999999995"/>
    <x v="265"/>
    <s v="In implementare"/>
    <m/>
    <n v="60360.92"/>
    <n v="10651.93"/>
    <s v="POC/62/1/3"/>
    <n v="1"/>
    <s v="Axa 1"/>
  </r>
  <r>
    <n v="62"/>
    <x v="1"/>
    <x v="3"/>
    <x v="5"/>
    <n v="109466"/>
    <x v="263"/>
    <s v="NIPNTUCK SRL-D"/>
    <s v="Obiectivul general - Dezvoltarea de servicii inovative in domeniul chirurgiei plastice si a microchirurgiei reconstructive bazate pe rezultate ale cercetarii stiintifice."/>
    <s v="6"/>
    <n v="29"/>
    <x v="4"/>
    <s v="12"/>
    <n v="29"/>
    <n v="2021"/>
    <n v="85"/>
    <x v="4"/>
    <s v="Nord Vest"/>
    <m/>
    <m/>
    <s v="Cluj Napoca"/>
    <s v="Privat"/>
    <s v="061"/>
    <n v="708470.83"/>
    <n v="125024.25"/>
    <n v="92610.559999999998"/>
    <n v="22285"/>
    <x v="266"/>
    <s v="In implementare"/>
    <m/>
    <n v="32997.17"/>
    <n v="5823.03"/>
    <s v="POC/62/1/3"/>
    <n v="1"/>
    <s v="Axa 1"/>
  </r>
  <r>
    <n v="63"/>
    <x v="1"/>
    <x v="3"/>
    <x v="5"/>
    <n v="114981"/>
    <x v="264"/>
    <s v="RECONDUR SRL"/>
    <s v="Obiectivul general al proiectului constă în testarea şi implementarea unui procedeu inovativ de producere a pieselor solicitate la uzura realizate din oteluri nealiate sau slab aliate ca suport si pe care se depun straturi durificabile prin metalizare, iar apoi aceste straturi de supun unui tratament de durificare prin improscare cu alice din otel. Acest procedeu se poate aplica cu succes si la reconditionarea pieselor uzate si durificarea zonelor solicitate la uzare in scopul cresterii duratei de functionare a acestora"/>
    <s v="6"/>
    <n v="30"/>
    <x v="4"/>
    <s v="12"/>
    <n v="30"/>
    <n v="2021"/>
    <n v="85"/>
    <x v="4"/>
    <s v="Nord Vest"/>
    <m/>
    <m/>
    <s v="Cluj Napoca"/>
    <s v="Privat"/>
    <s v="061"/>
    <n v="712437.71"/>
    <n v="125724.29"/>
    <n v="93130"/>
    <n v="36823.440000000002"/>
    <x v="267"/>
    <s v="In implementare"/>
    <m/>
    <n v="0"/>
    <n v="0"/>
    <s v="POC/62/1/3"/>
    <n v="1"/>
    <s v="Axa 1"/>
  </r>
  <r>
    <n v="64"/>
    <x v="2"/>
    <x v="2"/>
    <x v="9"/>
    <n v="129898"/>
    <x v="265"/>
    <s v="PRODIGY IT SOLUTIONS SRL"/>
    <s v="Obiectivul general al proiectului a fost stabilit,  în sensul ca prin implementarea prezentului proiect ce vizeaza automatizarea inteligenta, se va contribui la cresterea impactului sectorului TIC în viata profesionala a angajatilor din orice domeniu, asigurând astfel o diminuare de costuri, o crestere a flexibilitaþii si a acuratetei derularii proceselor, astfel generându-se, conform teoriei economice, competitivitate în mai multe ramuri economice. "/>
    <s v="7"/>
    <n v="9"/>
    <x v="4"/>
    <s v="7"/>
    <n v="9"/>
    <n v="2023"/>
    <n v="85"/>
    <x v="4"/>
    <s v="Nord Vest"/>
    <m/>
    <m/>
    <s v="Cluj Napoca"/>
    <s v="Privat"/>
    <s v="066"/>
    <n v="7430424.5999999996"/>
    <n v="1311251.3999999999"/>
    <n v="2428035.86"/>
    <n v="0"/>
    <x v="268"/>
    <s v="In implementare"/>
    <m/>
    <n v="2140124.0499999998"/>
    <n v="377668.94"/>
    <s v="POC/524/2/2"/>
    <n v="1"/>
    <s v="Axa 2"/>
  </r>
  <r>
    <n v="65"/>
    <x v="1"/>
    <x v="3"/>
    <x v="5"/>
    <n v="122348"/>
    <x v="266"/>
    <s v="ARTIFICIAL INTELLIGENCE EXPERT SRL"/>
    <s v="Cresterea competitivitaTtii companiei ARTIFICIAL INTELLIGENCE EXPERT SRL prin dezvoltarea si punerea in productie de servicii inovative, bazate pe inteligenta artificiala (AI), pentru crearea de teste moleculare de diagnostic, inclusiv precoce, tratamentul personalizat, monitorizarea si prognosticul în oncologie."/>
    <s v="7"/>
    <n v="10"/>
    <x v="4"/>
    <s v="7"/>
    <n v="10"/>
    <n v="2022"/>
    <n v="85"/>
    <x v="4"/>
    <s v="Nord Vest"/>
    <m/>
    <m/>
    <s v="Cluj Napoca"/>
    <s v="Privat"/>
    <s v="061"/>
    <n v="574262.55000000005"/>
    <n v="101340.45"/>
    <n v="75067"/>
    <n v="191300"/>
    <x v="269"/>
    <s v="In implementare"/>
    <m/>
    <n v="84148.47"/>
    <n v="5966.73"/>
    <s v="POC/62/1/3"/>
    <n v="1"/>
    <s v="Axa 1"/>
  </r>
  <r>
    <n v="66"/>
    <x v="1"/>
    <x v="3"/>
    <x v="5"/>
    <n v="111216"/>
    <x v="267"/>
    <s v="3D X-RAY SRL (fost PETRUTIU ADRIAN STEFAN)"/>
    <s v="Scopul prezentului plan de afaceri este de a dezvolta servicii inovative pe baza rezultatelor obtinute din cercetarea doctorala, prin dezvoltarea unui protocol de examinare care sa permita identificarea imagistica a pacientilor cu diverse forme de afectare parodontala. În functie de gradul afectarii, pacientul va fi încadrat într-o anumita clasa de risc."/>
    <s v="7"/>
    <n v="10"/>
    <x v="4"/>
    <s v="7"/>
    <n v="10"/>
    <n v="2022"/>
    <n v="85"/>
    <x v="4"/>
    <s v="Nord Vest"/>
    <m/>
    <m/>
    <s v="Turda"/>
    <s v="Privat"/>
    <s v="061"/>
    <n v="713937.06"/>
    <n v="125988.88"/>
    <n v="93325.11"/>
    <n v="27611.919999999998"/>
    <x v="270"/>
    <s v="In implementare"/>
    <m/>
    <n v="15102.9"/>
    <n v="2665.21"/>
    <s v="POC/62/1/3"/>
    <n v="1"/>
    <s v="Axa 1"/>
  </r>
  <r>
    <n v="67"/>
    <x v="1"/>
    <x v="3"/>
    <x v="5"/>
    <n v="110891"/>
    <x v="268"/>
    <s v="Ungureanu Loredana"/>
    <s v="Obiectivul general va fi acela de a inova si a optimiza practica actuala în ceea ce priveste adresarea nevoilor pacienþilor cu cancer de piele – malanoame, carcinoame bazocelulare si limfoame cutanate."/>
    <s v="7"/>
    <n v="16"/>
    <x v="4"/>
    <s v="1"/>
    <n v="16"/>
    <n v="2022"/>
    <n v="85"/>
    <x v="4"/>
    <s v="Nord Vest"/>
    <m/>
    <m/>
    <s v="Cluj Napoca"/>
    <s v="Privat"/>
    <s v="061"/>
    <n v="713745.47"/>
    <n v="125955.08"/>
    <n v="93300.06"/>
    <n v="22152.880000000001"/>
    <x v="271"/>
    <s v="In implementare"/>
    <m/>
    <n v="21978.57"/>
    <n v="3878.57"/>
    <s v="POC/62/1/3"/>
    <n v="1"/>
    <s v="Axa 1"/>
  </r>
  <r>
    <n v="68"/>
    <x v="1"/>
    <x v="1"/>
    <x v="7"/>
    <n v="126436"/>
    <x v="269"/>
    <s v="UNIVERSITATEA &quot;BABES-BOLYAI&quot;"/>
    <s v="ACTRIS-RI reprezinta o retea nationala de facilitati echipate cu instrumente pentru cercetarea aerosolilor, norilor si a gazelor cu durata scurta de viata, ACTRIS-RI monitorizarea componentele atmosferice cu ciclu de viata scurt (observatii cu un inalt nivel de calitate) pentru a imbunatati controlul calitatii aerului, pentru a monitoriza tendintele climatice, pentru a avertiza cu privire la hazardurile atmosferice si pentru a acumula cunostinte despre procesele care influenteaza manifestarea acestor hazarduri in atmosfera "/>
    <s v="7"/>
    <n v="17"/>
    <x v="4"/>
    <s v="1"/>
    <n v="17"/>
    <n v="2024"/>
    <n v="85"/>
    <x v="4"/>
    <s v="Nord Vest"/>
    <m/>
    <m/>
    <s v="Cluj Napoca"/>
    <s v="Public"/>
    <s v="058"/>
    <n v="18826852.309999999"/>
    <n v="3322385.7"/>
    <n v="0"/>
    <n v="115520.57"/>
    <x v="272"/>
    <s v="In implementare"/>
    <m/>
    <n v="473735.27"/>
    <n v="26264.73"/>
    <s v="POC/448/1/1"/>
    <n v="1"/>
    <s v="Axa 1"/>
  </r>
  <r>
    <n v="69"/>
    <x v="2"/>
    <x v="2"/>
    <x v="9"/>
    <n v="129874"/>
    <x v="270"/>
    <s v="SITLINE TECHNOLOGY SRL"/>
    <s v="Obiectivul general al proiectul propune crearea unei platforma care sa aiba arhitectura deschisa, extensibilitatea sa se poate face si prin folosirea unor produse software open source bine cunoscute la nivel global si in aceeasi timp sa ajute la crearea unor solutii prin fluxuri de procesare gata pregatite care sa fie folosite ca si puncte de pornire diseminand practici validate."/>
    <s v="7"/>
    <n v="22"/>
    <x v="4"/>
    <s v="7"/>
    <n v="22"/>
    <n v="2021"/>
    <n v="85"/>
    <x v="4"/>
    <s v="Nord Vest"/>
    <m/>
    <m/>
    <s v="Cluj Napoca"/>
    <s v="Privat"/>
    <s v="066"/>
    <n v="2661342.94"/>
    <n v="469648.75"/>
    <n v="1121260.04"/>
    <n v="385414.93"/>
    <x v="273"/>
    <s v="In implementare"/>
    <m/>
    <n v="422395.46"/>
    <n v="74540.37"/>
    <s v="POC/524/2/2"/>
    <n v="1"/>
    <s v="Axa 2"/>
  </r>
  <r>
    <n v="70"/>
    <x v="2"/>
    <x v="2"/>
    <x v="9"/>
    <n v="128960"/>
    <x v="271"/>
    <s v="CICADA TECHNOLOGIES SRL"/>
    <s v="Obiectivul general al proiectului, este cresterea competitivitaþii companiei CICADA TECHNOLOGIES S.R.L prin dezvoltarea unui produs propriu, cu aplicabilitate în domeniul marketingului. Produsul consta intr-o platforma software inovativa pentru masurarea audientelor TV si identificarea automata a telespectatorilor din fata televizoarelor, informatii care sunt corelate cu date relevante despre publicul telespectator, extrase de pe platformele de socializare online."/>
    <s v="8"/>
    <n v="11"/>
    <x v="4"/>
    <s v="11"/>
    <n v="11"/>
    <n v="2022"/>
    <n v="85"/>
    <x v="4"/>
    <s v="Nord Vest"/>
    <m/>
    <m/>
    <s v="Cluj Napoca"/>
    <s v="Privat"/>
    <s v="066"/>
    <n v="7733358.46"/>
    <n v="1364710.3"/>
    <n v="2228942.31"/>
    <n v="367641.5"/>
    <x v="274"/>
    <s v="In implementare"/>
    <m/>
    <n v="2695500.18"/>
    <n v="210970.62"/>
    <s v="POC/524/2/2"/>
    <n v="1"/>
    <s v="Axa 2"/>
  </r>
  <r>
    <n v="71"/>
    <x v="2"/>
    <x v="2"/>
    <x v="9"/>
    <n v="129916"/>
    <x v="272"/>
    <s v="MYIT SOFTWARE SRL"/>
    <s v="Obiectivul general al proiectului consta în dezvoltarea unei aplicatii informatice si a unei metodologii de lucru care sa conduca la crearea unui cadru de servicii TIC de tip „cloud”, care sa impulsioneze cresterea competivitatii economice a sectorului de IMM prin simplificarea si eficientizarea activitatilor IT din cadrul intreprinderilor. Serviciile oferite vor fi de tip BaaS, SaaS, PaaS si vor putea fi oferite tuturor agentilor economici interesati, în special întreprinderilor din sectorul TIC."/>
    <s v="8"/>
    <n v="18"/>
    <x v="4"/>
    <s v="8"/>
    <n v="18"/>
    <n v="2023"/>
    <n v="85"/>
    <x v="4"/>
    <s v="Nord Vest"/>
    <m/>
    <m/>
    <s v="Cluj Napoca, sat Chinteni"/>
    <s v="Privat"/>
    <s v="066"/>
    <n v="6864090.9400000004"/>
    <n v="1211310.1499999999"/>
    <n v="3253383.69"/>
    <n v="1224611.01"/>
    <x v="275"/>
    <s v="In implementare"/>
    <m/>
    <n v="1555456.05"/>
    <n v="224175.43"/>
    <s v="POC/524/2/2"/>
    <n v="1"/>
    <s v="Axa 2"/>
  </r>
  <r>
    <n v="72"/>
    <x v="2"/>
    <x v="2"/>
    <x v="9"/>
    <n v="129400"/>
    <x v="273"/>
    <s v="FRONTIER MANAGEMENT CONSULTING"/>
    <s v="Obiectivul general al proiectului PROMED consta in cresterea contributiei sectorului TIC prin trecerea de la outsourcing la dezvoltarea bazata pe inovare si obtinerea unui produs software inovativ si a unui serviciu inovativ, care vor oferi un diagnostic precoce in cancerul pulmonar si colorectal."/>
    <s v="8"/>
    <n v="20"/>
    <x v="4"/>
    <s v="8"/>
    <n v="20"/>
    <n v="2023"/>
    <n v="85"/>
    <x v="4"/>
    <s v="Nord Vest"/>
    <m/>
    <m/>
    <s v="Cluj Napoca, sat Chinteni"/>
    <s v="Privat"/>
    <s v="066"/>
    <n v="11618677.65"/>
    <n v="2050354.88"/>
    <n v="3271044.29"/>
    <n v="2158628.14"/>
    <x v="276"/>
    <s v="In implementare"/>
    <m/>
    <n v="267394.74"/>
    <n v="0"/>
    <s v="POC/524/2/2"/>
    <n v="1"/>
    <s v="Axa 2"/>
  </r>
  <r>
    <n v="73"/>
    <x v="2"/>
    <x v="2"/>
    <x v="9"/>
    <n v="129200"/>
    <x v="274"/>
    <s v="GLOBAL E BUSINESS SOLUTION GROUP SRL"/>
    <s v="Obiectivul general al prezentului proiect este dezvoltarea unui produs inovativ, sub forma unei platforme de administrare ierarhica, care are ca scop administrarea si gestionarea unor sisteme ierarhice ale organizatiilor mari, cum ar fi federatiile sportive, asociatiile_x000a_profesionale sau de business, organizatii de voluntariat, etc."/>
    <s v="9"/>
    <n v="18"/>
    <x v="4"/>
    <s v="3"/>
    <n v="18"/>
    <n v="2022"/>
    <n v="85"/>
    <x v="4"/>
    <s v="Nord Vest"/>
    <m/>
    <m/>
    <s v="Cluj Napoca"/>
    <s v="Privat"/>
    <s v="066"/>
    <n v="5696971.7800000003"/>
    <n v="1005347.94"/>
    <n v="2213093.56"/>
    <n v="1706560.95"/>
    <x v="277"/>
    <s v="In implementare"/>
    <m/>
    <n v="2200088.5499999998"/>
    <n v="230920.09"/>
    <s v="POC/524/2/2"/>
    <n v="1"/>
    <s v="Axa 2"/>
  </r>
  <r>
    <s v="TOTAL CLUJ"/>
    <x v="0"/>
    <x v="0"/>
    <x v="0"/>
    <m/>
    <x v="0"/>
    <m/>
    <m/>
    <m/>
    <m/>
    <x v="0"/>
    <m/>
    <m/>
    <m/>
    <m/>
    <x v="0"/>
    <m/>
    <m/>
    <m/>
    <m/>
    <m/>
    <m/>
    <n v="363165723.23287594"/>
    <n v="66071413.827124"/>
    <n v="107612290.72000001"/>
    <n v="52599417.410000011"/>
    <x v="278"/>
    <m/>
    <m/>
    <n v="212011840.93000004"/>
    <n v="36513408.989999995"/>
    <m/>
    <m/>
    <m/>
  </r>
  <r>
    <s v="JUDEŢUL CONSTANTA"/>
    <x v="0"/>
    <x v="0"/>
    <x v="0"/>
    <m/>
    <x v="0"/>
    <m/>
    <m/>
    <m/>
    <m/>
    <x v="0"/>
    <m/>
    <m/>
    <m/>
    <m/>
    <x v="0"/>
    <m/>
    <m/>
    <m/>
    <m/>
    <m/>
    <m/>
    <m/>
    <m/>
    <m/>
    <m/>
    <x v="0"/>
    <m/>
    <m/>
    <m/>
    <m/>
    <m/>
    <m/>
    <m/>
  </r>
  <r>
    <n v="1"/>
    <x v="1"/>
    <x v="3"/>
    <x v="11"/>
    <n v="105531"/>
    <x v="275"/>
    <s v="UNIVERSITATEA OVIDIUS CONSTANŢA"/>
    <s v="Scopul proiectului este facilitarea accesului unui grup de întreprinderi interesate in dezvoltarea de produse si servicii cu valoare adaugata ridicata prin transferul de cunostinþe din activitatea de cercetare, la expertiza avansata din cadrul UOC-INSAE in domeniul dezvoltarii de materiale nano-structurate si al integrarii acestora in sisteme energetice complexe si accesul la facilitaþile existente pe platforma de cercetare HyRES din cadrul institutului."/>
    <s v="9"/>
    <n v="1"/>
    <x v="1"/>
    <s v="9"/>
    <n v="1"/>
    <n v="2021"/>
    <n v="83.72"/>
    <x v="6"/>
    <s v="Sud Est"/>
    <m/>
    <m/>
    <s v="Constanta"/>
    <s v="Public"/>
    <s v="062"/>
    <n v="6067114.3078000005"/>
    <n v="1179797.1921999995"/>
    <n v="948026"/>
    <n v="60000"/>
    <x v="279"/>
    <s v="In implementare"/>
    <s v="AA3"/>
    <n v="2936036.9199999995"/>
    <n v="570886.9"/>
    <s v="POC/71/1/4"/>
    <n v="1"/>
    <s v="Axa 1"/>
  </r>
  <r>
    <n v="2"/>
    <x v="2"/>
    <x v="2"/>
    <x v="2"/>
    <n v="115978"/>
    <x v="276"/>
    <s v="YUKA MOBILI SRL"/>
    <s v="MARGO - UN START PENTRU IMM-URI COMPETITIVE"/>
    <s v="8"/>
    <n v="17"/>
    <x v="2"/>
    <s v="8"/>
    <n v="17"/>
    <n v="2020"/>
    <n v="85"/>
    <x v="6"/>
    <s v="Sud Est"/>
    <m/>
    <m/>
    <s v="Constanta"/>
    <s v="Privat"/>
    <s v="066"/>
    <n v="3468174.25"/>
    <n v="612030.75"/>
    <n v="2049045"/>
    <n v="621062.5"/>
    <x v="280"/>
    <s v="Finalizat"/>
    <s v="AA1"/>
    <n v="3096365.1100000008"/>
    <n v="605005.59000000008"/>
    <s v="POC/46/2/2"/>
    <n v="1"/>
    <s v="Axa 2"/>
  </r>
  <r>
    <n v="3"/>
    <x v="2"/>
    <x v="2"/>
    <x v="2"/>
    <n v="115665"/>
    <x v="277"/>
    <s v="MULTISOFT SRL"/>
    <s v="Un sistem informatic inovativ - o colectie de servicii integrate"/>
    <s v="6"/>
    <n v="28"/>
    <x v="2"/>
    <s v="6"/>
    <n v="28"/>
    <n v="2019"/>
    <n v="85"/>
    <x v="6"/>
    <s v="Sud Est"/>
    <m/>
    <m/>
    <s v="Constanta"/>
    <s v="Privat"/>
    <s v="066"/>
    <n v="1368912.79"/>
    <n v="241572.85"/>
    <n v="1078008.7500000002"/>
    <n v="32923.929999999702"/>
    <x v="281"/>
    <s v="Finalizat"/>
    <m/>
    <n v="1361630.91"/>
    <n v="240287.8"/>
    <s v="POC/46/2/2"/>
    <n v="1"/>
    <s v="Axa 2"/>
  </r>
  <r>
    <n v="4"/>
    <x v="2"/>
    <x v="2"/>
    <x v="2"/>
    <n v="115991"/>
    <x v="278"/>
    <s v="DIRECT CONSULTING &amp; ADVERTISING SRL"/>
    <s v="PLATFORMA CLOUD SAAS INOVATIVA DE ARHIVARE ELECTRONICA EDI SI NON EDI INTEGRATA CU SISTEM DE MANAGEMENT A DOCUMENTELOR"/>
    <s v="8"/>
    <n v="4"/>
    <x v="2"/>
    <s v="8"/>
    <n v="4"/>
    <n v="2020"/>
    <n v="85"/>
    <x v="6"/>
    <s v="Sud Est"/>
    <m/>
    <m/>
    <s v="Mangalia"/>
    <s v="Privat"/>
    <s v="066"/>
    <n v="1547343.33"/>
    <n v="273060.59000000003"/>
    <n v="651027.91000000015"/>
    <n v="441382.50999999978"/>
    <x v="282"/>
    <s v="Finalizat"/>
    <m/>
    <n v="1454578"/>
    <n v="256690.21999999994"/>
    <s v="POC/46/2/2"/>
    <n v="1"/>
    <s v="Axa 2"/>
  </r>
  <r>
    <n v="5"/>
    <x v="2"/>
    <x v="2"/>
    <x v="3"/>
    <n v="127127"/>
    <x v="279"/>
    <s v="INVOKER TRANS IT SRL"/>
    <s v="Obiectivul principal al proiectului este dezvoltarea infrastructurii de comunicaþii în banda larga de mare viteza in localitatile albe din punct de vedere al conexiunii NGA din judetul Constant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n v="85"/>
    <x v="6"/>
    <s v="Sud Est"/>
    <m/>
    <m/>
    <s v="Topalau; Garliciu; Amzacea; Albesti; Targusor; sat Plopeni; Saraiu; sat Arsa; sat Tataru; sat Osmancea; sat Baltagesti; sat Crisan; sat Ciobanita; Ciungani; Ludestii de Jos; Stejarel; Ociu; Brotuna; Prihodiste; Dincu;"/>
    <s v="Privat"/>
    <s v="046"/>
    <n v="7462452.79"/>
    <n v="1316903.43"/>
    <n v="1798181.38"/>
    <n v="2009600.85"/>
    <x v="283"/>
    <s v="In implementare"/>
    <m/>
    <n v="3051034.94"/>
    <n v="538417.91999999993"/>
    <s v="POC/366/2/1"/>
    <n v="1"/>
    <s v="Axa 2"/>
  </r>
  <r>
    <n v="6"/>
    <x v="1"/>
    <x v="9"/>
    <x v="0"/>
    <n v="124883"/>
    <x v="280"/>
    <s v="UNIVERSITATEA MARITIMA DIN CONSTANTA"/>
    <s v="Obiectivul general este creşterea capacităţii de cercetare în scopul ridicării nivelului de competitivitate ştiinţifică pe plan internaţional al Universitaţii Maritime din Constanţa, prin crearea de infrastructuri CLOUD / centre de date cu performanţă înaltă, care să fie integrate în structuri internaţionale de tip CLOUD şi INFRASTRUCTURI MASIVE DE DATE._x000a_Obiectivul general este creşterea capacităţii de cercetare în scopul ridicării nivelului de competitivitate ştiinţifică pe plan internaţional al_x000a_Universitaţii Maritime din Constanţa, prin crearea de infrastructuri CLOUD / centre de date cu performanţă înaltă, care să fie integrate în structuri internaţionale de tip CLOUD şi INFRASTRUCTURI MASIVE DE DATE."/>
    <s v="4"/>
    <n v="16"/>
    <x v="4"/>
    <s v="4"/>
    <n v="16"/>
    <n v="2021"/>
    <n v="85"/>
    <x v="6"/>
    <s v="Sud Est"/>
    <m/>
    <m/>
    <s v="Constanta"/>
    <s v="Public"/>
    <s v="058"/>
    <n v="4095016.76"/>
    <n v="722650.01"/>
    <n v="0"/>
    <n v="11900"/>
    <x v="284"/>
    <s v="In implementare"/>
    <m/>
    <n v="481766.67"/>
    <n v="0"/>
    <s v="POC/398/1/1/"/>
    <n v="1"/>
    <s v="Axa 1"/>
  </r>
  <r>
    <n v="7"/>
    <x v="1"/>
    <x v="9"/>
    <x v="0"/>
    <n v="124984"/>
    <x v="281"/>
    <s v="UNIVERSITATEA OVIDIUS DIN CONSTANTA"/>
    <s v="Obiectivul general al proiectului este reprezentat de cresterea capacitatii de cercetare a Universitatii Ovidius in vederea ridicarii nivelului de competitivitate stiintifica pe plan international prin crearea unui Centru de Date mobil si a unei infrastructuri Cloud de inalta performantain vederea integrarii in structuri international de tip Cloud si infrastructuri masive de date."/>
    <s v="5"/>
    <n v="29"/>
    <x v="4"/>
    <s v="1"/>
    <n v="29"/>
    <n v="2022"/>
    <n v="85"/>
    <x v="6"/>
    <s v="Sud Est"/>
    <m/>
    <m/>
    <s v="Constanta"/>
    <s v="Public"/>
    <s v="058"/>
    <n v="4248282.29"/>
    <n v="749696.87"/>
    <n v="0"/>
    <n v="20000"/>
    <x v="285"/>
    <s v="In implementare"/>
    <m/>
    <n v="21689.51"/>
    <n v="3827.5599999999995"/>
    <s v="POC/398/1/1/"/>
    <n v="1"/>
    <s v="Axa 1"/>
  </r>
  <r>
    <n v="8"/>
    <x v="2"/>
    <x v="2"/>
    <x v="9"/>
    <n v="129680"/>
    <x v="282"/>
    <s v="RADCOM SRL"/>
    <s v="Obiectivul general al proiectului este ca societatea sa dezvolte produse si servicii TIC inovative si sa dezvolte capacitatea si infrastructura de cercetare-dezvoltare-inovare, conducand la cresterea competitivitatii econimice a societatii."/>
    <s v="6"/>
    <n v="25"/>
    <x v="4"/>
    <s v="12"/>
    <n v="25"/>
    <n v="2022"/>
    <n v="85"/>
    <x v="6"/>
    <s v="Sud Est"/>
    <m/>
    <m/>
    <s v="Constanta"/>
    <s v="Privat"/>
    <s v="066"/>
    <n v="10127478.550000001"/>
    <n v="1787202.08"/>
    <n v="5665873.5300000003"/>
    <n v="2012842.55"/>
    <x v="286"/>
    <s v="In implementare"/>
    <m/>
    <n v="1000000"/>
    <n v="0"/>
    <s v="POC/524/2/2"/>
    <n v="1"/>
    <s v="Axa 2"/>
  </r>
  <r>
    <n v="9"/>
    <x v="1"/>
    <x v="10"/>
    <x v="0"/>
    <n v="108048"/>
    <x v="283"/>
    <s v="UNIVERSITATEA OVIDIUS DIN CONSTANTA"/>
    <s v="Obiectivul general al proiectului îl reprezinta sprijinirea participarii organizatiilor de cercetare dezvoltare si inovare din România la activitatile si proiectele derulate în cadrul Comunitatii pentru Inovare si Cunoastere specializata în managementul durabil al materiilor prime si materialelor avansate -EIT Raw Materials, ca parte a Institutului European pentru Inovare si Tehnologie –EIT."/>
    <s v="2"/>
    <n v="9"/>
    <x v="6"/>
    <s v="6"/>
    <n v="30"/>
    <n v="2023"/>
    <n v="85"/>
    <x v="6"/>
    <s v="Sud Est"/>
    <m/>
    <m/>
    <s v="Constanta"/>
    <s v="Public"/>
    <s v="060"/>
    <n v="1396890"/>
    <n v="246510"/>
    <n v="0"/>
    <n v="366600"/>
    <x v="287"/>
    <s v="In implementare"/>
    <m/>
    <n v="0"/>
    <n v="0"/>
    <s v="POC/77/1/2"/>
    <n v="1"/>
    <s v="Axa 1"/>
  </r>
  <r>
    <s v="TOTAL CLUJ"/>
    <x v="0"/>
    <x v="0"/>
    <x v="0"/>
    <m/>
    <x v="0"/>
    <m/>
    <m/>
    <m/>
    <m/>
    <x v="0"/>
    <m/>
    <m/>
    <m/>
    <m/>
    <x v="0"/>
    <m/>
    <m/>
    <m/>
    <m/>
    <m/>
    <m/>
    <n v="39781665.0678"/>
    <n v="7129423.7721999995"/>
    <n v="12190162.57"/>
    <n v="5576312.3399999999"/>
    <x v="288"/>
    <m/>
    <m/>
    <n v="13403102.060000001"/>
    <n v="2215115.9900000002"/>
    <m/>
    <m/>
    <m/>
  </r>
  <r>
    <s v="JUDEŢUL COVASNA"/>
    <x v="0"/>
    <x v="0"/>
    <x v="0"/>
    <m/>
    <x v="0"/>
    <m/>
    <m/>
    <m/>
    <m/>
    <x v="0"/>
    <m/>
    <m/>
    <m/>
    <m/>
    <x v="0"/>
    <m/>
    <m/>
    <m/>
    <m/>
    <m/>
    <m/>
    <m/>
    <m/>
    <m/>
    <m/>
    <x v="0"/>
    <m/>
    <m/>
    <m/>
    <m/>
    <m/>
    <m/>
    <m/>
  </r>
  <r>
    <n v="1"/>
    <x v="1"/>
    <x v="3"/>
    <x v="8"/>
    <n v="119828"/>
    <x v="284"/>
    <s v="AB INITIO RESEARCH SERVICES SRL-D"/>
    <s v="Obiectivul general al proiectului este dezvoltarea unui pachet de software comercial inovativ utilizat în designul materiilor avansate, nanomaterialelor și substanțelor farmaceutice, într-o perioadă de  24 de luni, care să răspundă nevoilor pieței identificate în cadrul SNCDI și care aparține unui domeniu de specializare inteligentă și sănătate. Rezultatele atinse vor influența în mod direct și pozitiv activitățile de cercetare-dezvoltare în România, prin urmare vor influența impactul economic a acestor activități pe plan național.    "/>
    <s v="9"/>
    <n v="27"/>
    <x v="2"/>
    <s v="9"/>
    <n v="27"/>
    <n v="2019"/>
    <n v="84.999999638510033"/>
    <x v="1"/>
    <s v="Centru"/>
    <m/>
    <m/>
    <s v="Sfantu Gheorghe"/>
    <s v="Privat"/>
    <s v="061"/>
    <n v="705413.79"/>
    <n v="124484.79"/>
    <n v="92210.99"/>
    <n v="8924.6"/>
    <x v="289"/>
    <s v="Finalizat"/>
    <s v="AA1"/>
    <n v="705411.07"/>
    <n v="124476.49"/>
    <s v="POC/63/1/3"/>
    <n v="1"/>
    <s v="Axa 1"/>
  </r>
  <r>
    <n v="2"/>
    <x v="1"/>
    <x v="3"/>
    <x v="5"/>
    <n v="122390"/>
    <x v="285"/>
    <s v="TE-K 26 SYSTEM S.R.L."/>
    <s v="Obiectivul general al proiectului propus spre finantare este reprezentat de valorificarea unei idei tehnologice brevetabile privitoare la realizarea unor UPS-uri (surse neîntreruptibile de energie, folosite pe lânga calculatoare, servere si alte istalatii electrice care necesita sursa de energie constanta) de catre SC TE-K 26 SYSTEM SRL la un pret mult mai scazut, datorita diminuarii investitiei în acumulatoare."/>
    <s v="1"/>
    <n v="21"/>
    <x v="6"/>
    <s v="1"/>
    <n v="21"/>
    <n v="2023"/>
    <n v="85"/>
    <x v="1"/>
    <s v="Centru"/>
    <m/>
    <m/>
    <s v="Sfantu Gheorghe"/>
    <s v="Privat"/>
    <s v="061"/>
    <n v="617882.43000000005"/>
    <n v="109038.08"/>
    <n v="80768.929999999993"/>
    <n v="146070"/>
    <x v="290"/>
    <s v="In implementare"/>
    <m/>
    <n v="0"/>
    <n v="0"/>
    <s v="POC/62/1/3"/>
    <n v="1"/>
    <s v="Axa 1"/>
  </r>
  <r>
    <s v="TOTAL COVASNA"/>
    <x v="0"/>
    <x v="0"/>
    <x v="0"/>
    <m/>
    <x v="0"/>
    <m/>
    <m/>
    <m/>
    <m/>
    <x v="0"/>
    <m/>
    <m/>
    <m/>
    <m/>
    <x v="0"/>
    <m/>
    <m/>
    <m/>
    <m/>
    <m/>
    <m/>
    <n v="1323296.2200000002"/>
    <n v="233522.87"/>
    <n v="172979.91999999998"/>
    <n v="154994.6"/>
    <x v="291"/>
    <m/>
    <m/>
    <n v="705411.07"/>
    <n v="124476.49"/>
    <m/>
    <m/>
    <m/>
  </r>
  <r>
    <s v="JUDEŢUL DAMBOVITA"/>
    <x v="0"/>
    <x v="0"/>
    <x v="0"/>
    <m/>
    <x v="0"/>
    <m/>
    <m/>
    <m/>
    <m/>
    <x v="0"/>
    <m/>
    <m/>
    <m/>
    <m/>
    <x v="0"/>
    <m/>
    <m/>
    <m/>
    <m/>
    <m/>
    <m/>
    <m/>
    <m/>
    <m/>
    <m/>
    <x v="0"/>
    <m/>
    <m/>
    <m/>
    <m/>
    <m/>
    <m/>
    <m/>
  </r>
  <r>
    <n v="1"/>
    <x v="1"/>
    <x v="1"/>
    <x v="1"/>
    <n v="103195"/>
    <x v="286"/>
    <s v="RENAULT TECHNOLOGIE ROUMANIE SRL"/>
    <s v="Obiectivul general al proiectului propus spre finanțare este reprezentat de dezvoltarea activității de cercetare-dezvoltare a SC RENAULT TECHNOLOGIE ROUMANIE SRL prin modernizarea departamentelor de CD existente și dotarea acestora cu echipamente și instrumente de cercetare în scopul obținerii de produse inovative în sectorul de automobile, cu valoare adăugată mare, competitive atât pe piața națională cât şi cea internațională."/>
    <s v="9"/>
    <n v="8"/>
    <x v="1"/>
    <s v="10"/>
    <n v="8"/>
    <n v="2019"/>
    <n v="85"/>
    <x v="3"/>
    <s v="Sud Muntenia"/>
    <m/>
    <m/>
    <s v="Titu"/>
    <s v="Privat"/>
    <s v="059"/>
    <n v="4696102.5080000004"/>
    <n v="828723.97200000007"/>
    <n v="5524826.4800000004"/>
    <n v="8417771.75"/>
    <x v="292"/>
    <s v="Finalizat"/>
    <s v="AA5"/>
    <n v="4555667.33"/>
    <n v="803941.28"/>
    <s v="POC/65/1/1"/>
    <n v="1"/>
    <s v="Axa 1"/>
  </r>
  <r>
    <n v="2"/>
    <x v="1"/>
    <x v="3"/>
    <x v="10"/>
    <n v="105188"/>
    <x v="287"/>
    <s v="TOP AMBIENT SRL"/>
    <s v="Obiectivul general al proiectului, conform programului (POC 2-14-2020, Axa prioritară 1, Acţiunea 1.2.1) este de a stimula inovarea întreprinderii nou-înființate (Top Ambient SRL), prin valorificarea potenţialului ideii brevetate (Brevet nr. 123527 / 30.04.2013) pentru dezvoltarea de produse (constructii metalice ecologice si sustenabile) şi tehnologie eficientă de fabricare (profile metalice).  Atât pentru produsele menţionate, căt şi pentru tehnologia asociată acestora, întreprinderea inovatoare deţine două (2) pre-contracte ferme."/>
    <s v="9"/>
    <n v="9"/>
    <x v="1"/>
    <s v="9"/>
    <n v="9"/>
    <n v="2018"/>
    <n v="85"/>
    <x v="3"/>
    <s v="Sud Muntenia"/>
    <m/>
    <m/>
    <s v="Crevedia"/>
    <s v="Privat"/>
    <s v="061"/>
    <n v="5414113.6100000003"/>
    <n v="955431.81"/>
    <n v="0"/>
    <n v="1064929.8899999999"/>
    <x v="293"/>
    <s v="Finalizat"/>
    <s v="AA5"/>
    <n v="5295010.74"/>
    <n v="896945.72"/>
    <s v="POC/66/1/3"/>
    <n v="1"/>
    <s v="Axa 1"/>
  </r>
  <r>
    <n v="3"/>
    <x v="1"/>
    <x v="3"/>
    <x v="10"/>
    <n v="104873"/>
    <x v="288"/>
    <s v="PROSIG EXPERT SRL"/>
    <s v="Obiectivul General: Introducerea inovarii in intreprinderea nou-infiintata inovatoare „Prosig Expert_x000a_SRL”, pentru dezvoltarea de produse si procese noi, in scopul productiei si comercializarii, prin valorificarea rezultatelor de cercetare-dezvoltare obtinute in cadrul tezei de doctorat „Aplicarea tehnologiilor laser la studiul topografic al bazinului hidrografic Somes-Tisa”, ca baza de pornire pentru dezvoltarea noilor produse si procese, identificate de aplicantul „Prosig Expert” ca fiind cerute de piata pe baza de pre-contracte ferme detinute de aplicant._x000a_"/>
    <s v="9"/>
    <n v="16"/>
    <x v="1"/>
    <s v="9"/>
    <n v="16"/>
    <n v="2018"/>
    <n v="85"/>
    <x v="3"/>
    <s v="Sud Muntenia"/>
    <m/>
    <m/>
    <s v="Targoviste"/>
    <s v="Privat"/>
    <s v="061"/>
    <n v="5712085"/>
    <n v="1008015"/>
    <n v="0"/>
    <n v="1011700"/>
    <x v="294"/>
    <s v="Finalizat"/>
    <s v="AA3"/>
    <n v="5683770.1799999997"/>
    <n v="1003017.87"/>
    <s v="POC/66/1/3"/>
    <n v="1"/>
    <s v="Axa 1"/>
  </r>
  <r>
    <n v="4"/>
    <x v="2"/>
    <x v="2"/>
    <x v="2"/>
    <n v="115705"/>
    <x v="289"/>
    <s v="PHOENIX IT SRL"/>
    <s v="CaseBond"/>
    <s v="6"/>
    <n v="16"/>
    <x v="2"/>
    <s v="12"/>
    <n v="16"/>
    <n v="2018"/>
    <n v="85"/>
    <x v="3"/>
    <s v="Sud Muntenia"/>
    <m/>
    <m/>
    <s v="Targoviste"/>
    <s v="Privat"/>
    <s v="066"/>
    <n v="2251640.89"/>
    <n v="397348.39"/>
    <n v="1494030.9000000004"/>
    <n v="657762.10000000009"/>
    <x v="295"/>
    <s v="Finalizat"/>
    <m/>
    <n v="2148432.41"/>
    <n v="379135.12"/>
    <s v="POC/46/2/2"/>
    <n v="1"/>
    <s v="Axa 2"/>
  </r>
  <r>
    <n v="5"/>
    <x v="1"/>
    <x v="3"/>
    <x v="10"/>
    <n v="104350"/>
    <x v="290"/>
    <s v="ENERGY&amp;ECO CONCEPT SRL"/>
    <s v="Obiectivul general al proiectului îl constituie stimularea inovării în cadrul SC ENERGY &amp; ECO CONCEPT SRL prin realizarea unui sistem inteligent de monitorizare și inspecţie avansată a infrastructurilor critice (IC) - SMIATIC, bazat pe utilizarea unor drone aeriene cu autonomie crescută, care achiziţionează informaţii provenite de la un ansamblu de senzori, în vederea detectării eventualelor evenimente apărute în zona operaţională. În cadrul soluţiei tehnice, se vor dezvolta algoritmi inovativi care stau la baza realizării unor pachete software de procesare şi prelucrare a imaginilor video, în vederea identificării şi soluţionării eventualelor incidente, defecte şi impedimente. De asemenea, în cadrul proiectului se va dezvolta atât o componentă software de generare a planului de management al zborului pentru dronele aflate în misiune, cât şi soluţii inovative de reîncărcare, inclusiv wireless sau în zbor, a acestor drone. "/>
    <s v="9"/>
    <n v="8"/>
    <x v="1"/>
    <s v="9"/>
    <n v="8"/>
    <n v="2018"/>
    <n v="85"/>
    <x v="3"/>
    <s v="Sud Muntenia"/>
    <m/>
    <m/>
    <s v="Aninoasa"/>
    <s v="Privat"/>
    <s v="061"/>
    <n v="5722324.6439999994"/>
    <n v="1009821.9960000003"/>
    <n v="0"/>
    <n v="663486.93999999994"/>
    <x v="296"/>
    <s v="Finalizat"/>
    <s v="AA4"/>
    <n v="5709808.9699999997"/>
    <n v="1007613.3399999999"/>
    <s v="POC/66/1/3"/>
    <n v="1"/>
    <s v="Axa 1"/>
  </r>
  <r>
    <n v="6"/>
    <x v="2"/>
    <x v="2"/>
    <x v="3"/>
    <n v="127299"/>
    <x v="291"/>
    <s v="Cloudsys Telecom SRL"/>
    <s v="Obiectivul principal al proiectului este dezvoltarea infrastructurii de internet in banda larga, in zonele albe NGA din judetele Prahova si Dambovit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12"/>
    <x v="3"/>
    <s v="3"/>
    <n v="12"/>
    <n v="2022"/>
    <n v="85"/>
    <x v="3"/>
    <s v="Sud Muntenia"/>
    <m/>
    <m/>
    <s v="Pucheni; Crivatu; Hodarasti; Ibrianu; Glod; Chiojdeanca; Nucet; Trenu; Hatcrau; Ologeni; Nucsoara de Jos; Nucsoara de Sus; Bratesti; Habud; Plaiu Cornului; Stancesti; Melicesti;"/>
    <s v="Privat"/>
    <s v="046"/>
    <n v="5767238.3200000003"/>
    <n v="1017747.92"/>
    <n v="2907851.26"/>
    <n v="1656650.92"/>
    <x v="297"/>
    <s v="In implementare"/>
    <m/>
    <n v="1449302.74"/>
    <n v="255759.3"/>
    <s v="POC/366/2/1"/>
    <n v="1"/>
    <s v="Axa 2"/>
  </r>
  <r>
    <n v="7"/>
    <x v="2"/>
    <x v="2"/>
    <x v="9"/>
    <n v="129354"/>
    <x v="292"/>
    <s v="TEHNOBAT CONSULTING SRL"/>
    <s v="Proiectul propune realizarea unei aplicatii software complexe pentru gestionarea completa si autonoma a unei retele de drone aeriene capabila sa execute misiuni de cautare si salvare în situatii de urgenta, în zone cu acoperire larga si acces dificil, precum si alte misiuni de tip supraveghere si inspectie aeriana."/>
    <s v="3"/>
    <n v="25"/>
    <x v="4"/>
    <s v="3"/>
    <n v="19"/>
    <n v="2023"/>
    <n v="85"/>
    <x v="3"/>
    <s v="Sud Muntenia"/>
    <m/>
    <m/>
    <s v="Gura Ocnitei, Sat Sacueni"/>
    <s v="Privat"/>
    <s v="066"/>
    <n v="6426388.5300000003"/>
    <n v="1134068.56"/>
    <n v="1793498.02"/>
    <n v="0"/>
    <x v="298"/>
    <s v="Reziliat"/>
    <m/>
    <n v="0"/>
    <n v="0"/>
    <s v="POC/524/2/2"/>
    <n v="1"/>
    <s v="Axa 2"/>
  </r>
  <r>
    <n v="8"/>
    <x v="2"/>
    <x v="2"/>
    <x v="9"/>
    <n v="130057"/>
    <x v="293"/>
    <s v="SIMARTIS TELECOM SRL"/>
    <s v="Obiectiv principal este cercetarea, proiectarea şi implementarea unui sistem de management a dispozitivelor compatibile eSIM denumit eSIM RSP precum şi actualizări majore la nivel funcţional, cu elemente de noutate şi originalitate pentru platformele curente OTA SIM Management şi Device Management, n scopul de a efectua configurarea la distanţă a planurilor celulare existente pe o cartelă eSIM."/>
    <s v="6"/>
    <n v="5"/>
    <x v="4"/>
    <s v="6"/>
    <n v="5"/>
    <n v="2023"/>
    <n v="85"/>
    <x v="3"/>
    <s v="Sud Muntenia"/>
    <m/>
    <m/>
    <s v="Tartasesti, sat Gulia"/>
    <s v="Privat"/>
    <s v="066"/>
    <n v="6458604.8899999997"/>
    <n v="1139753.77"/>
    <n v="2824975.9"/>
    <n v="1060392.18"/>
    <x v="299"/>
    <s v="In implementare"/>
    <m/>
    <n v="212362.27"/>
    <n v="37475.69"/>
    <s v="POC/524/2/2"/>
    <n v="1"/>
    <s v="Axa 2"/>
  </r>
  <r>
    <n v="9"/>
    <x v="2"/>
    <x v="2"/>
    <x v="9"/>
    <n v="129405"/>
    <x v="294"/>
    <s v="COMPANIA DE SUNET SRL"/>
    <s v="Obiectivul general il constituie diversificarea serviciilor si cresterea productivitatii firmei COMPANIA DE SUNET srl prin dezvoltarea unei Solutii Inovative &amp; Colaborative pentru post-productia audio-video de inalta rezolutie utilizand mecanisme de Inteligenta Artificiala."/>
    <s v="7"/>
    <n v="30"/>
    <x v="4"/>
    <s v="7"/>
    <n v="30"/>
    <n v="2022"/>
    <n v="85"/>
    <x v="3"/>
    <s v="Sud Muntenia"/>
    <m/>
    <m/>
    <s v="Crevedia, sat Cocani"/>
    <s v="Privat"/>
    <s v="066"/>
    <n v="8406988.1300000008"/>
    <n v="1483586.13"/>
    <n v="2900336.49"/>
    <n v="179061.91"/>
    <x v="300"/>
    <s v="In implementare"/>
    <m/>
    <n v="2905142.61"/>
    <n v="94857.39"/>
    <s v="POC/524/2/2"/>
    <n v="1"/>
    <s v="Axa 2"/>
  </r>
  <r>
    <n v="10"/>
    <x v="2"/>
    <x v="2"/>
    <x v="9"/>
    <n v="129731"/>
    <x v="295"/>
    <s v="8000 PLUS DESIGN SOLUTIONS SRL"/>
    <s v="Obiectivul general al proiectuluiexperimental pentru realizarea unei platforme solftware inovatoare care va furniza instrumente de creare, optimizare si promovare automatizat a magazinelor online cu accent pe piaþa digital, care va integra pe verticala solutiile TIC obtinute prin abordarea domeniilor stiintifice: -Sisteme informatice avansate pentru e-servicii; -Noi metode manageriale, de marketing si dezvoltare antreprenoriala pentru competitivitate organizationala; -Tehnologie, organizatie si schimbare culturala; -Patrimoniul material/nonmaterial, turismul cultural; -industriile creative; -Capitalul uman, cultural si social;  -Calculatoare si sisteme automate;  -Tehnologia societatii informationale."/>
    <s v="8"/>
    <n v="6"/>
    <x v="4"/>
    <s v="8"/>
    <n v="6"/>
    <n v="2022"/>
    <n v="85"/>
    <x v="3"/>
    <s v="Sud Muntenia"/>
    <m/>
    <m/>
    <s v="Targoviste"/>
    <s v="Privat"/>
    <s v="066"/>
    <n v="4534206"/>
    <n v="800154"/>
    <n v="1476920"/>
    <n v="974966"/>
    <x v="301"/>
    <s v="In implementare"/>
    <m/>
    <n v="448632.57"/>
    <n v="79170.45"/>
    <s v="POC/524/2/2"/>
    <n v="1"/>
    <s v="Axa 2"/>
  </r>
  <r>
    <n v="11"/>
    <x v="2"/>
    <x v="2"/>
    <x v="9"/>
    <n v="129993"/>
    <x v="296"/>
    <s v="IMADO SRL"/>
    <s v="Obiectivul general al proiectului este cresterea competitivitatii economice a firmei IMADO SRL, prin activitati de inovare si inglobarea tehnologiilor TIC si realizarea unui produs inovativ nou, prin dezvoltarea unui aplicatii software inovative de management a activelor din spitale si optimizarea utilizarii acestora de catre stakeholderii interesati."/>
    <s v="8"/>
    <n v="11"/>
    <x v="4"/>
    <s v="8"/>
    <n v="11"/>
    <n v="2023"/>
    <n v="85"/>
    <x v="3"/>
    <s v="Sud Muntenia"/>
    <m/>
    <m/>
    <s v="Targoviste"/>
    <s v="Privat"/>
    <s v="066"/>
    <n v="10632592.24"/>
    <n v="1876339.8"/>
    <n v="3693521.8"/>
    <n v="1049826.79"/>
    <x v="302"/>
    <s v="In implementare"/>
    <m/>
    <n v="973852"/>
    <n v="171856.24"/>
    <s v="POC/524/2/2"/>
    <n v="1"/>
    <s v="Axa 2"/>
  </r>
  <r>
    <n v="12"/>
    <x v="2"/>
    <x v="2"/>
    <x v="9"/>
    <n v="129143"/>
    <x v="297"/>
    <s v="VERTET OIL SRL"/>
    <s v="Obiectivul general al proiectul îl reprezinta sustinerea inovarii si cresterea productivitatii societatii Vertet Oil SRL prin crearea unei platforme inovative (E-CIRCLE) pentru gestionarea integrata a deseurilor in vederea implementarii conceptului de economie circulara cu ajutorul a patru componente digitale: OPEN DATA si OPEN PLATFORM, AI (ARTIFICIAL INTELIGENCE), precum si CLOUD COMPUTING."/>
    <s v="8"/>
    <n v="21"/>
    <x v="4"/>
    <s v="8"/>
    <n v="21"/>
    <n v="2022"/>
    <n v="85"/>
    <x v="3"/>
    <s v="Sud Muntenia"/>
    <m/>
    <m/>
    <s v="Targoviste"/>
    <s v="Privat"/>
    <s v="066"/>
    <n v="10426922.050000001"/>
    <n v="1840045.07"/>
    <n v="4305759.4800000004"/>
    <n v="3249521.65"/>
    <x v="303"/>
    <s v="In implementare"/>
    <m/>
    <n v="110500"/>
    <n v="19500"/>
    <s v="POC/524/2/2"/>
    <n v="1"/>
    <s v="Axa 2"/>
  </r>
  <r>
    <s v="TOTAL DAMBOVITA"/>
    <x v="0"/>
    <x v="0"/>
    <x v="0"/>
    <m/>
    <x v="0"/>
    <m/>
    <m/>
    <m/>
    <m/>
    <x v="0"/>
    <m/>
    <m/>
    <m/>
    <m/>
    <x v="0"/>
    <m/>
    <m/>
    <m/>
    <m/>
    <m/>
    <m/>
    <n v="76449206.812000006"/>
    <n v="13491036.418000001"/>
    <n v="26921720.330000002"/>
    <n v="19986070.129999999"/>
    <x v="304"/>
    <m/>
    <m/>
    <n v="29492481.819999997"/>
    <n v="4749272.4000000004"/>
    <m/>
    <m/>
    <m/>
  </r>
  <r>
    <s v="JUDEŢUL DOLJ"/>
    <x v="0"/>
    <x v="0"/>
    <x v="0"/>
    <m/>
    <x v="0"/>
    <m/>
    <m/>
    <m/>
    <m/>
    <x v="0"/>
    <m/>
    <m/>
    <m/>
    <m/>
    <x v="0"/>
    <m/>
    <m/>
    <m/>
    <m/>
    <m/>
    <m/>
    <m/>
    <m/>
    <m/>
    <m/>
    <x v="0"/>
    <m/>
    <m/>
    <m/>
    <m/>
    <m/>
    <m/>
    <m/>
  </r>
  <r>
    <n v="1"/>
    <x v="1"/>
    <x v="1"/>
    <x v="4"/>
    <n v="103454"/>
    <x v="298"/>
    <s v="Universitatea de medicina si farmacie din Craiova "/>
    <s v="Obiectiv general 1: descrierea interacțiunii dintre genomul gazdă și flora bacteriană și fungică (bacteriom și micobiom), și efectele sale asupra imunității la persoanele sănătoase._x000a_Obiectiv general 2: identificarea dezechilibrelor dintre aceste interacțiuni la pacienții cu sepsis și asocierea cu vulnerabilitatea și severitatea sepsisului, pentru a proiecta noi strategii terapeutice._x000a_"/>
    <s v="9"/>
    <n v="1"/>
    <x v="1"/>
    <s v="12"/>
    <n v="1"/>
    <n v="2020"/>
    <n v="84.435339999999997"/>
    <x v="9"/>
    <s v="Sud Vest"/>
    <m/>
    <m/>
    <s v="Craiova"/>
    <s v="Public"/>
    <s v="060"/>
    <n v="7257102.7555640005"/>
    <n v="1337287.0544360001"/>
    <n v="0"/>
    <n v="219231.31"/>
    <x v="305"/>
    <s v="Finalizat _x000a_(ajuns la teremen; fara nota de finalizare)"/>
    <s v="AA3+suspendare"/>
    <n v="6885036.0199999986"/>
    <n v="1268990.75"/>
    <s v="POC/61/1/1"/>
    <n v="1"/>
    <s v="Axa 1"/>
  </r>
  <r>
    <n v="2"/>
    <x v="1"/>
    <x v="1"/>
    <x v="4"/>
    <n v="103633"/>
    <x v="299"/>
    <s v="Universitatea de medicina si farmacie din Craiova "/>
    <s v="Obiectivul general al proiectului constă în crearea unui nucleu de înaltă competență științifică şi tehnologică, la standarde internationale, în cadrul Universităţi din Craiova (UCV), pentru promovarea cercetării și inovației în medicină, sub conducerea unui specialist romano-american, Dr. Gabriel Gruionu cu peste 20 ani de experiență în științe și inginerie biomedicală de la Harvard Medical School, USA. Dr. Gruionu este originar din Craiova, a terminat cursurile Facultății de Matematică de la UCV și a lucrat în colaborare cu grupul de la Craiova neîntrerupt în tot acest timp. Acum vrea să extindă și să diversifice aceasta colaborare prin prezentul program de cercetare. "/>
    <s v="9"/>
    <n v="8"/>
    <x v="1"/>
    <s v="9"/>
    <n v="8"/>
    <n v="2020"/>
    <n v="84.435339999999997"/>
    <x v="9"/>
    <s v="Sud Vest"/>
    <m/>
    <m/>
    <s v="Craiova"/>
    <s v="Public"/>
    <s v="060"/>
    <n v="7216366.5300000003"/>
    <n v="1329780.47"/>
    <n v="0"/>
    <n v="360595"/>
    <x v="306"/>
    <s v="Finalizat"/>
    <s v="AA4"/>
    <n v="6889099.8100000005"/>
    <n v="1254255.1600000001"/>
    <s v="POC/61/1/1"/>
    <n v="1"/>
    <s v="Axa 1"/>
  </r>
  <r>
    <n v="3"/>
    <x v="1"/>
    <x v="3"/>
    <x v="8"/>
    <n v="104769"/>
    <x v="300"/>
    <s v="INTERLAB MEDICAL SRL"/>
    <s v="Obiectivul general al proiectului se refera la cresterea competitivitatii societatii INTERLAB MEDICAL SRL pe piata medicala prin introducere inovării în activitatea proprie prin efectuarea unor explorari biochimice si imagistice care sa permita dezvoltarea unui proces substanțial îmbunătățit de depistare precoce a bolii cronice renale (BCR) bazata pe rezultatele cercetarii efectuate in cadrul tezei de doctorat a directorului de proiect."/>
    <s v="9"/>
    <n v="16"/>
    <x v="1"/>
    <s v="12"/>
    <n v="16"/>
    <n v="2017"/>
    <n v="85"/>
    <x v="9"/>
    <s v="Sud Vest"/>
    <m/>
    <m/>
    <s v="Craiova"/>
    <s v="Privat"/>
    <s v="061"/>
    <n v="696107.46"/>
    <n v="122842.49"/>
    <n v="90994.45"/>
    <n v="32903.230000000003"/>
    <x v="307"/>
    <s v="Finalizat"/>
    <s v="AA2"/>
    <n v="682788.85999999987"/>
    <n v="120492.13"/>
    <s v="POC/63/1/3"/>
    <n v="1"/>
    <s v="Axa 1"/>
  </r>
  <r>
    <n v="4"/>
    <x v="1"/>
    <x v="3"/>
    <x v="10"/>
    <n v="105076"/>
    <x v="301"/>
    <s v="ENDOGYN A.M. SRL"/>
    <s v="Obiectivul general al proiectului este cresterea competitivitatii firmei ENDOGYN A.M. SRL pe piata nationala si europeana prin crearea si aplicarea unui protocol investigational  imagistic ultrasonografic inovativ in vederea optimizarii metodei de detectie precoce a anomaliilor fetale.  Proiectul porneste de la cercetarea efectuata in cadrul tezei de doctorat: „FEZABILITATEA ECOGRAFIEI MORFOLOGICE ȘI GENETICE ÎN PRIMUL TRIMESTRU DE SARCINĂ (CHALLENGES IN SONOGRAPHIC DETECTION OF FETAL STRUCTURAL ABNORMALITIES AT THE 11–13 - WEEKS SCAN)”, a directorului de proiect, Lector Doctor Dominic – Gabriel Iliescu."/>
    <s v="9"/>
    <n v="8"/>
    <x v="1"/>
    <s v="9"/>
    <n v="8"/>
    <n v="2018"/>
    <n v="85"/>
    <x v="9"/>
    <s v="Sud Vest"/>
    <m/>
    <m/>
    <s v="Craiova"/>
    <s v="Privat"/>
    <s v="061"/>
    <n v="1639539.075"/>
    <n v="289330.42500000005"/>
    <n v="0"/>
    <n v="25769.03"/>
    <x v="308"/>
    <s v="Finalizat"/>
    <s v="AA3"/>
    <n v="1605983.6899999997"/>
    <n v="283408.87999999995"/>
    <s v="POC/66/1/3"/>
    <n v="1"/>
    <s v="Axa 1"/>
  </r>
  <r>
    <n v="5"/>
    <x v="1"/>
    <x v="3"/>
    <x v="11"/>
    <n v="106021"/>
    <x v="302"/>
    <s v="Universitatea din Craiova"/>
    <s v="Obiectivul general al proiectului este creşterea competitivităţii economice atât a unor întreprinderi mari cât şi a unor întreprinderi mici, care, prin dezvoltarea de legături şi sinergii între întreprinderile respective şi centrele de cercetare şi dezvoltare din învăţământul superior create în ultimii ani, permit promovarea investiţiilor pentru elaborarea unui sistem de tracţiune inteligent, eficient energetic, pentru noi generaţii de maşini feroviare uşoare, simultan cu realizarea de modele experimentale care să ajute la verificări mai rapide ale soluţiilor inteligente propuse. "/>
    <s v="9"/>
    <n v="5"/>
    <x v="1"/>
    <s v="9"/>
    <n v="5"/>
    <n v="2021"/>
    <n v="83.72"/>
    <x v="9"/>
    <s v="Sud Vest"/>
    <m/>
    <m/>
    <s v="Craiova"/>
    <s v="Public"/>
    <s v="062"/>
    <n v="5887120.9124000007"/>
    <n v="1144796.0875999993"/>
    <n v="1122000"/>
    <n v="6000"/>
    <x v="309"/>
    <s v="In implementare"/>
    <s v="AA3"/>
    <n v="5257800.4400000004"/>
    <n v="896117.30999999982"/>
    <s v="POC/71/1/4"/>
    <n v="1"/>
    <s v="Axa 1"/>
  </r>
  <r>
    <n v="6"/>
    <x v="1"/>
    <x v="3"/>
    <x v="11"/>
    <n v="105736"/>
    <x v="303"/>
    <s v="Universitatea din Craiova"/>
    <s v="Obiectivul general al proiectului este creșterea interacțiunii Universității din Craiova (UCV) cu mediul industrial, bazată pe facilitarea accesului întreprinderilor la expertiza ştiinţifică și infrastructura de cercetare a Universității din Craiova, Facultatea de Automatică, Calculatoare și Electronică, în scopul transferării rezultatelor de cercetare către întreprinderile industriale. Atingerea acestui obiectiv se va concretiza prin obţinerea unor instrumente software aplicabile direct în mediul industrial specific întreprinderilor din regiune dar şi din ţară. "/>
    <s v="9"/>
    <n v="5"/>
    <x v="1"/>
    <s v="9"/>
    <n v="5"/>
    <n v="2021"/>
    <n v="83.72"/>
    <x v="9"/>
    <s v="Sud Vest"/>
    <m/>
    <m/>
    <s v="Craiova"/>
    <s v="Public"/>
    <s v="062"/>
    <n v="4645920.8432"/>
    <n v="903435.1568"/>
    <n v="600000"/>
    <n v="29032"/>
    <x v="310"/>
    <s v="In implementare"/>
    <s v="AA3"/>
    <n v="4048030.93"/>
    <n v="733342.4"/>
    <s v="POC/71/1/4"/>
    <n v="1"/>
    <s v="Axa 1"/>
  </r>
  <r>
    <n v="7"/>
    <x v="1"/>
    <x v="3"/>
    <x v="11"/>
    <n v="105687"/>
    <x v="304"/>
    <s v="Universitatea din Craiova"/>
    <s v="Obiectivul general - Realizarea unor parteneriate pe termen lung, pentru transfer de cunoștinţe, cercetare tehnologică și aplicată pentru soluţii inovative de sisteme inteligente destinate creşterii eficientei energetice, între Universitatea din Craiova şi întreprinderi."/>
    <s v="9"/>
    <n v="8"/>
    <x v="1"/>
    <s v="9"/>
    <n v="8"/>
    <n v="2021"/>
    <n v="83.72"/>
    <x v="9"/>
    <s v="Sud Vest"/>
    <m/>
    <m/>
    <s v="Craiova"/>
    <s v="Public"/>
    <s v="062"/>
    <n v="5929520.0692000007"/>
    <n v="1153040.9307999993"/>
    <n v="917692"/>
    <n v="14400"/>
    <x v="311"/>
    <s v="In implementare"/>
    <s v="AA3"/>
    <n v="5342381.08"/>
    <n v="986299.74000000011"/>
    <s v="POC/71/1/4"/>
    <n v="1"/>
    <s v="Axa 1"/>
  </r>
  <r>
    <n v="8"/>
    <x v="1"/>
    <x v="3"/>
    <x v="8"/>
    <n v="119868"/>
    <x v="305"/>
    <s v="DENTIMAGISTIC SRL"/>
    <s v="Obiectivul general al proiectului este acela de a dezvolta un serviciu bidirecţional de diagnostic şi tratament al afecţiunilor parodontale la pacienţii cu diabet zaharat, pornind de la o evaluare si apreciere precisă a gradului de evoluţie a bolii parodontale, precum şi a afecţiunii metabolice la aceşti pacienţi. Rolul acestei cercetări este acela de a crea o bază de date utilă în detectarea patologiei parodontale la pacienţii diabetici în scopul abordării în echipă a managementului pacientului diabetic."/>
    <s v="9"/>
    <n v="27"/>
    <x v="2"/>
    <s v="3"/>
    <n v="27"/>
    <n v="2019"/>
    <n v="84.999999690697123"/>
    <x v="9"/>
    <s v="Sud Vest"/>
    <m/>
    <m/>
    <s v="Craiova"/>
    <s v="Privat"/>
    <s v="061"/>
    <n v="687028.86"/>
    <n v="121240.39"/>
    <n v="89807.7"/>
    <n v="29405.5"/>
    <x v="312"/>
    <s v="Finalizat"/>
    <m/>
    <n v="635441.94000000006"/>
    <n v="112136.78000000001"/>
    <s v="POC/63/1/3"/>
    <n v="1"/>
    <s v="Axa 1"/>
  </r>
  <r>
    <n v="9"/>
    <x v="1"/>
    <x v="3"/>
    <x v="8"/>
    <n v="119903"/>
    <x v="306"/>
    <s v="Open Medical SRL "/>
    <s v="Obiectivul general al proiectului este cresterea competitivitatii societatii SC OPEN MEDICAL SRL pe piata medicala prin introducerea in platforma de servicii medicale a unei noi metode de diagnostic bazata pe un proces inovativ, un algoritm standardizat, pentru depistarea precoce a formatiunilor tumorale ovariene cu potential malign. Proiectul are ca punct de plecare Teza de doctorat a Directorului de proiect Dr. Dijmarescu Anda Lorena, cu titlul: „Corespondenţe clinice şi paraclinice în tumorile epiteliale ale ovarului”."/>
    <s v="9"/>
    <n v="27"/>
    <x v="2"/>
    <s v="11"/>
    <n v="27"/>
    <n v="2018"/>
    <n v="84.99999946112726"/>
    <x v="9"/>
    <s v="Sud Vest"/>
    <m/>
    <m/>
    <s v="Craiova"/>
    <s v="Privat"/>
    <s v="061"/>
    <n v="709815.08"/>
    <n v="125261.49"/>
    <n v="92786.29"/>
    <n v="7771.57"/>
    <x v="313"/>
    <s v="Finalizat"/>
    <m/>
    <n v="707463.2699999999"/>
    <n v="124846.46"/>
    <s v="POC/63/1/3"/>
    <n v="1"/>
    <s v="Axa 1"/>
  </r>
  <r>
    <n v="10"/>
    <x v="1"/>
    <x v="3"/>
    <x v="8"/>
    <n v="119867"/>
    <x v="307"/>
    <s v="Cadiax Med SRL"/>
    <s v="Obiectivul general al proiectului se refera la realizarea de produse, tehnologii/procese noi sau semnificativ îmbunătăţite în scopul producţiei şi comercializării, prin introducerea pe piața medicala a unui nou serviciu „Algoritm de diagnostic si management al ischemiei cardiace -ADMIC-” bazata pe rezultatele cercetării efectuate in cadrul tezei de doctorat a directorului de proiect."/>
    <s v="9"/>
    <n v="27"/>
    <x v="2"/>
    <s v="9"/>
    <n v="27"/>
    <n v="2019"/>
    <n v="84.999998980713912"/>
    <x v="9"/>
    <s v="Sud Vest"/>
    <m/>
    <m/>
    <s v="Craiova"/>
    <s v="Privat"/>
    <s v="061"/>
    <n v="708829.45"/>
    <n v="125087.56"/>
    <n v="92657.46"/>
    <n v="34447.33"/>
    <x v="314"/>
    <s v="Finalizat"/>
    <m/>
    <n v="703749.51000000024"/>
    <n v="124191.09"/>
    <s v="POC/63/1/3"/>
    <n v="1"/>
    <s v="Axa 1"/>
  </r>
  <r>
    <n v="11"/>
    <x v="2"/>
    <x v="2"/>
    <x v="2"/>
    <n v="118302"/>
    <x v="308"/>
    <s v="SYNCHRO SRL"/>
    <s v="DEZVOLTAREA UNOR GAME DE PRODUSE/SERVICII TIC CU APLICABILITATE IN RESTUL ECONOMIEI ROMANESTI PENTRU INTEGRAREA PE VERTICALA A SOLUTIILOR TIC"/>
    <s v="8"/>
    <n v="10"/>
    <x v="2"/>
    <s v="8"/>
    <n v="10"/>
    <n v="2019"/>
    <n v="85"/>
    <x v="9"/>
    <s v="Sud Vest"/>
    <m/>
    <m/>
    <s v="Craiova"/>
    <s v="Privat"/>
    <s v="066"/>
    <n v="240398.56"/>
    <n v="42423.28"/>
    <n v="165820.5"/>
    <n v="32268.309999999998"/>
    <x v="315"/>
    <s v="Finalizat"/>
    <m/>
    <n v="211008.15"/>
    <n v="37236.729999999996"/>
    <s v="POC/46/2/2"/>
    <n v="1"/>
    <s v="Axa 2"/>
  </r>
  <r>
    <n v="12"/>
    <x v="2"/>
    <x v="2"/>
    <x v="2"/>
    <n v="115921"/>
    <x v="309"/>
    <s v="INTELIVE METRICS SRL"/>
    <s v="CRESTEREA COMPETITIVITATII SC INTELIVE METRICS SRL PRIN DEZVOLTAREA UNEI SOLUTII INFORMATICE INOVATOARE"/>
    <s v="9"/>
    <n v="28"/>
    <x v="2"/>
    <s v="9"/>
    <n v="28"/>
    <n v="2020"/>
    <n v="85"/>
    <x v="9"/>
    <s v="Sud Vest"/>
    <m/>
    <m/>
    <s v="Craiova"/>
    <s v="Privat"/>
    <s v="066"/>
    <n v="1557406.55"/>
    <n v="274836.45"/>
    <n v="378297"/>
    <n v="121662"/>
    <x v="316"/>
    <s v="Finalizat"/>
    <m/>
    <n v="1436390.5700000003"/>
    <n v="253480.95000000007"/>
    <s v="POC/46/2/2"/>
    <n v="1"/>
    <s v="Axa 2"/>
  </r>
  <r>
    <n v="13"/>
    <x v="2"/>
    <x v="2"/>
    <x v="2"/>
    <n v="115586"/>
    <x v="310"/>
    <s v="DEMIUMA COMIMPEX SRL"/>
    <s v="CRESTEREA CONTRIBUTIEI SECTORULUI TIC PENTRU COMPETITIVITATEA ECONOMICĂ PRIN DEZVOLTAREA UNEI PLATFORME ELECTRONICE INOVATIVE E-RETAIL"/>
    <s v="6"/>
    <n v="29"/>
    <x v="2"/>
    <s v="6"/>
    <n v="29"/>
    <n v="2019"/>
    <n v="85"/>
    <x v="9"/>
    <s v="Sud Vest"/>
    <m/>
    <m/>
    <s v="Craiova"/>
    <s v="Privat"/>
    <s v="066"/>
    <n v="2984077.07"/>
    <n v="526601.82999999996"/>
    <n v="1767040.1"/>
    <n v="842349.61000000034"/>
    <x v="317"/>
    <s v="Finalizat"/>
    <s v="AA1"/>
    <n v="2974396.86"/>
    <n v="524893.54"/>
    <s v="POC/46/2/2"/>
    <n v="1"/>
    <s v="Axa 2"/>
  </r>
  <r>
    <n v="14"/>
    <x v="1"/>
    <x v="3"/>
    <x v="11"/>
    <n v="106020"/>
    <x v="311"/>
    <s v="Universitatea din Craiova"/>
    <s v="Obiectivul general al proiectului este creşterea competitivităţii economice atăt a unor întreprinderi mari cât şi a unor întreprinderi mici, care, prin dezvoltarea de legături şi sinergii între întreprinderile respective şi centrele de cercetare şi dezvoltare din învăţământul superior create în ultimii ani, permit promovarea investiţiilor pentru elaborarea de Soluţii inteligente pentru creşterea securităţii şi competitivităţii grupurilor energetice de putere prin monitorizare, diagnoză şi prin reducerea efectelor energetice nedorite şi creşterea eficienţei energetice la generare şi la consumatori industriali, simultan cu realizarea de instalaţii-pilot care să ajute la verificări mai rapide ale soluţiilor inteligente propuse. "/>
    <s v="9"/>
    <n v="8"/>
    <x v="1"/>
    <s v="9"/>
    <n v="8"/>
    <n v="2021"/>
    <n v="83.72"/>
    <x v="9"/>
    <s v="Sud Vest"/>
    <m/>
    <m/>
    <s v="Craiova"/>
    <s v="Public"/>
    <s v="062"/>
    <n v="5217791.2332000006"/>
    <n v="1014639.7667999994"/>
    <n v="910899"/>
    <n v="6000"/>
    <x v="318"/>
    <s v="In implementare"/>
    <s v="AA2"/>
    <n v="4442407.38"/>
    <n v="803258.53"/>
    <s v="POC/71/1/4"/>
    <n v="1"/>
    <s v="Axa 1"/>
  </r>
  <r>
    <n v="15"/>
    <x v="2"/>
    <x v="2"/>
    <x v="3"/>
    <n v="126953"/>
    <x v="312"/>
    <s v="INVITE SYSTEMS SRL"/>
    <s v="Obiectivul principal al proiectului este dezvoltarea infrastructurii de internet in banda larga, in zonele albe NGA din judetul Dolj,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2"/>
    <n v="25"/>
    <x v="3"/>
    <s v="2"/>
    <n v="25"/>
    <n v="2022"/>
    <n v="85"/>
    <x v="9"/>
    <s v="Sud Vest"/>
    <m/>
    <m/>
    <s v="Bralostita; sat Sfarcea; sat Valea Fantanilor; sat Schitu; Bulzesti; sat Seculesti; sat Infratirea; sat Stoicesti; sat Fratila; Cernatesti; sat Tiu; Grecesti; sat Barboi; Gangiova; sat Comosteni; Melinesti; sat Ohaba; sat Bodaiestii de Sus; Secu; sat Smadovicioara de Secu; sat Sumandra; Sopot; sat Bascov; sat Belot; Valea Stanciului; sat Horezu Poienari; Vela; sat Gubucea;"/>
    <s v="Privat"/>
    <s v="046"/>
    <n v="11468792.710000001"/>
    <n v="2023904.58"/>
    <n v="1839912.99"/>
    <n v="2913412.98"/>
    <x v="319"/>
    <s v="In implementare"/>
    <m/>
    <n v="8738663.75"/>
    <n v="1542117.13"/>
    <s v="POC/366/2/1"/>
    <n v="1"/>
    <s v="Axa 2"/>
  </r>
  <r>
    <n v="16"/>
    <x v="2"/>
    <x v="2"/>
    <x v="9"/>
    <n v="129325"/>
    <x v="313"/>
    <s v="DEMIUMA COMIMPEX SRL"/>
    <s v="OBIECTUL GENERAL AL PROIECTULUI il constituie cresterea productivitatii si a vanzarilor companiei Demiuma Comimpex SRL prin realizarea unui produs inovativ si complex de marketig – AIDAA (Artificial Intelligence Data Automation Assistant) platforma software inovativa pentru procesarea automata a informatiilor pentru afaceri atat pentru domeniul online, cat si pentru campaniile desfasurata in cadrul propriilor magazine."/>
    <s v="1"/>
    <n v="15"/>
    <x v="4"/>
    <s v="1"/>
    <n v="15"/>
    <n v="2022"/>
    <n v="85"/>
    <x v="9"/>
    <s v="Sud Vest"/>
    <m/>
    <m/>
    <s v="Craiova"/>
    <s v="Privat"/>
    <s v="066"/>
    <n v="10227939.42"/>
    <n v="1804930.46"/>
    <n v="6161761.8399999999"/>
    <n v="3190052.07"/>
    <x v="320"/>
    <s v="In implementare"/>
    <m/>
    <n v="8611164.120000001"/>
    <n v="1454355.9300000002"/>
    <s v="POC/524/2/2"/>
    <n v="1"/>
    <s v="Axa 2"/>
  </r>
  <r>
    <n v="17"/>
    <x v="1"/>
    <x v="7"/>
    <x v="0"/>
    <n v="107885"/>
    <x v="314"/>
    <s v="UNIVERSITATEA DIN CRAIOVA"/>
    <s v="Obiectivul general al proiectului constă în crearea unui centru suport pentru regiunea de Sud-Vest, cu rolul de a creşte capacitatea de participare la competiţiile europene pentru proiecte de cercetare-dezvoltare internaţionale a tuturor entităţilor care solicită sprijinul, precum si a Universitatii din Craiova."/>
    <s v="4"/>
    <n v="15"/>
    <x v="4"/>
    <s v="8"/>
    <n v="15"/>
    <n v="2023"/>
    <n v="85"/>
    <x v="9"/>
    <s v="Sud Vest"/>
    <m/>
    <m/>
    <s v="Craiova"/>
    <s v="Public"/>
    <s v="060"/>
    <n v="2382820.42"/>
    <n v="420497.72"/>
    <n v="0"/>
    <n v="30000"/>
    <x v="321"/>
    <s v="In implementare"/>
    <s v="suspendare"/>
    <n v="120840"/>
    <n v="0"/>
    <s v="POC/80/1/2/"/>
    <n v="1"/>
    <s v="Axa 1"/>
  </r>
  <r>
    <n v="18"/>
    <x v="1"/>
    <x v="9"/>
    <x v="0"/>
    <n v="124488"/>
    <x v="315"/>
    <s v="UNIVERSITATEA DIN CRAIOVA"/>
    <s v="Obiectivul general al proiectului vizează creşterea capacităţii de cercetare a Universitatii din Craiova prin realizarea de investiţii în infrastructura de tip CLOUD şi integrarea acesteia în structuri internaţionale de tip CLOUD şi infrastructuri masive de date, in scopul ridicarii nivelului de competitivitate stiintifica. "/>
    <s v="4"/>
    <n v="21"/>
    <x v="4"/>
    <s v="4"/>
    <n v="21"/>
    <n v="2021"/>
    <n v="85"/>
    <x v="9"/>
    <s v="Sud Vest"/>
    <m/>
    <m/>
    <s v="Craiova"/>
    <s v="Public"/>
    <s v="058"/>
    <n v="4199933.1100000003"/>
    <n v="741164.66"/>
    <n v="0"/>
    <n v="11900"/>
    <x v="322"/>
    <s v="In implementare"/>
    <m/>
    <n v="0"/>
    <n v="0"/>
    <s v="POC/398/1/1/"/>
    <n v="1"/>
    <s v="Axa 1"/>
  </r>
  <r>
    <n v="19"/>
    <x v="1"/>
    <x v="4"/>
    <x v="6"/>
    <n v="121863"/>
    <x v="316"/>
    <s v="SOFTRONIC SRL"/>
    <s v="Obiectivul general al proiectului urmareste îmbunataţirea substanţiala a performanþelor energetice ale locomotivei LEMA prin cresterea eficienþei frânarii recuperative. Obiectivul va fi atins prin obiective specifice al caror rezultat se va obþine prin activitaþi de cercetare derulate în parteneriat cu o organizaþie de cercetare."/>
    <s v="6"/>
    <n v="22"/>
    <x v="4"/>
    <s v="1"/>
    <n v="22"/>
    <n v="2023"/>
    <n v="85"/>
    <x v="9"/>
    <s v="Sud Vest"/>
    <m/>
    <m/>
    <s v="Craiova"/>
    <s v="Privat"/>
    <s v="064"/>
    <n v="2734252.57"/>
    <n v="482515.13"/>
    <n v="1977844.14"/>
    <n v="901270.7"/>
    <x v="323"/>
    <s v="In implementare"/>
    <m/>
    <n v="463664.41"/>
    <n v="18741.53"/>
    <s v="POC/163/1/3/"/>
    <n v="1"/>
    <s v="Axa 1"/>
  </r>
  <r>
    <n v="20"/>
    <x v="1"/>
    <x v="3"/>
    <x v="5"/>
    <n v="109722"/>
    <x v="317"/>
    <s v="ONCOMETRICS SRL"/>
    <s v="Obiectivul general al proiectului este cresterea competitivitaþii intreprinderii SC ONCOMETRICS SRL pe piaþa medicala prin introducerea în platforma de servicii medicale a unui nou sistem expert computerizat bazat pe reþele neuronale pentru clasificarea si prognosticul formatiunilor tumorale hepatice."/>
    <s v="6"/>
    <n v="24"/>
    <x v="4"/>
    <s v="6"/>
    <n v="24"/>
    <n v="2022"/>
    <n v="85"/>
    <x v="9"/>
    <s v="Sud Vest"/>
    <m/>
    <m/>
    <s v="Craiova"/>
    <s v="Privat"/>
    <s v="061"/>
    <n v="713880.93"/>
    <n v="125978.98"/>
    <n v="93317.81"/>
    <n v="14193.84"/>
    <x v="324"/>
    <s v="In implementare"/>
    <m/>
    <n v="125000.3"/>
    <n v="9868.51"/>
    <s v="POC/62/1/3"/>
    <n v="1"/>
    <s v="Axa 1"/>
  </r>
  <r>
    <n v="21"/>
    <x v="1"/>
    <x v="3"/>
    <x v="5"/>
    <n v="109022"/>
    <x v="318"/>
    <s v="NOVAMED RESEARCH CENTER SRL"/>
    <s v="Obiectivul general al proiectului este acela de a implementa un serviciu medical inovativ de de diagnostic precoce, stadializare si terapie personalizata in carcinoamele gastrice, bazat pe rezultatele cercetarii efectuate in cadrul tezei de doctorat a directorului de proiect."/>
    <s v="6"/>
    <n v="25"/>
    <x v="4"/>
    <s v="6"/>
    <n v="25"/>
    <n v="2022"/>
    <n v="85"/>
    <x v="9"/>
    <s v="Sud Vest"/>
    <m/>
    <m/>
    <s v="Craiova"/>
    <s v="Privat"/>
    <s v="061"/>
    <n v="713050.99"/>
    <n v="125832.53"/>
    <n v="93209.27"/>
    <n v="42662.5"/>
    <x v="325"/>
    <s v="In implementare"/>
    <m/>
    <n v="35886.15"/>
    <n v="6332.85"/>
    <s v="POC/62/1/3"/>
    <n v="1"/>
    <s v="Axa 1"/>
  </r>
  <r>
    <n v="22"/>
    <x v="1"/>
    <x v="3"/>
    <x v="5"/>
    <n v="108758"/>
    <x v="319"/>
    <s v="FLUID STRUCT SRL"/>
    <s v="Obiectivul general al proiectului se refera la cresterea competitivitaþii întreprinderii FLUID STRUCT SRL pe piaþa de software prin introducerea în practica a unui program software inovativ de analiza cu elemente finite pentru studiul vibraþiilor neliniare si aleatoare."/>
    <s v="6"/>
    <n v="26"/>
    <x v="4"/>
    <s v="6"/>
    <n v="26"/>
    <n v="2022"/>
    <n v="85"/>
    <x v="9"/>
    <s v="Sud Vest"/>
    <m/>
    <m/>
    <s v="Craiova"/>
    <s v="Privat"/>
    <s v="061"/>
    <n v="712492.26"/>
    <n v="125733.93"/>
    <n v="93136.24"/>
    <n v="18847.28"/>
    <x v="326"/>
    <s v="In implementare"/>
    <m/>
    <n v="76799.259999999995"/>
    <n v="3851.25"/>
    <s v="POC/62/1/3"/>
    <n v="1"/>
    <s v="Axa 1"/>
  </r>
  <r>
    <n v="23"/>
    <x v="1"/>
    <x v="3"/>
    <x v="5"/>
    <n v="122578"/>
    <x v="320"/>
    <s v="ATB VISION CARE SRL"/>
    <s v="Obiectivul general al proiectului este de a dezvolta in perioada de implementare prin activitatile de cercetare industriala si dezvoltare experimentala un serviciu inovativ de screening si diagnostic precoce in tumorile maligne oculare si perioculare, ce are la baza rezultatele activitatii de cercetare realizate in cadrul tezei de doctorat a directorului de proiect cu titlul ,,Studiul clinic, histopatologic, imunohistochimic si genetic al carcinoamelor de pleoapa&quot;"/>
    <s v="6"/>
    <n v="30"/>
    <x v="4"/>
    <s v="6"/>
    <n v="30"/>
    <n v="2021"/>
    <n v="85"/>
    <x v="9"/>
    <s v="Sud Vest"/>
    <m/>
    <m/>
    <s v="Craiova"/>
    <s v="Privat"/>
    <s v="061"/>
    <n v="710948.31"/>
    <n v="125461.45"/>
    <n v="92934.42"/>
    <n v="31624"/>
    <x v="327"/>
    <s v="In implementare"/>
    <m/>
    <n v="84098.75"/>
    <n v="14840.95"/>
    <s v="POC/62/1/3"/>
    <n v="1"/>
    <s v="Axa 1"/>
  </r>
  <r>
    <n v="24"/>
    <x v="1"/>
    <x v="1"/>
    <x v="7"/>
    <n v="127115"/>
    <x v="321"/>
    <s v="INSTITUTUL NATIONAL DE CERCETARE-DEZVOLTARE AEROSPATIALA &quot;ELIE CARAFOLI&quot; - I.N.C.A.S. BUCURESTI"/>
    <s v="Obiectivul general al proiectului îl reprezinta dezvoltarea unui centru de tehnologii avansate pentru industria aerospaþiala bazat pe principiile Industry 4.0, ca o componenta de baza a infrastructurii unice de cercetare a INCAS (AEROSPATIAL), concomitent cu asigurarea mediului de valorificare a potentialului inovativ asociat dezvoltarilor tehnologice de tip ”Green” în domeniul aerospatial."/>
    <s v="7"/>
    <n v="14"/>
    <x v="4"/>
    <s v="3"/>
    <n v="14"/>
    <n v="2024"/>
    <n v="85"/>
    <x v="9"/>
    <s v="Sud Vest"/>
    <m/>
    <m/>
    <s v="Ghercesti"/>
    <s v="Public"/>
    <s v="058"/>
    <n v="72043227.189999998"/>
    <n v="12713510.68"/>
    <n v="0"/>
    <n v="478182.78"/>
    <x v="328"/>
    <s v="In implementare"/>
    <m/>
    <n v="296028.84999999998"/>
    <n v="9864.15"/>
    <s v="POC/448/1/1"/>
    <n v="1"/>
    <s v="Axa 1"/>
  </r>
  <r>
    <n v="25"/>
    <x v="2"/>
    <x v="2"/>
    <x v="9"/>
    <n v="129906"/>
    <x v="322"/>
    <s v="ROM ELECTRONIC COMPANY SRL"/>
    <s v="Obiectivul general al proiectului consta in dezvoltarea competitivitatii economice a firmelor partenere in proiect - ROM ELECTRONIC COMPANY SRL si ROFIND SOLUTIONS SRL – prin sprijin acordat activitatilor de cercetare-dezvoltare-inovare in scopul dezvoltarii unui sistem de telecitire a contoarelor de utilitati casnice (electricitate, gaz, apa) – TEL - EGA - utilizand infrastructura bazata pe protocolul LoRaWan, in orasul Craiova si imprejurimi (o zona cu o raza de 2-3 km in mediul urban, utilizand frecventa 868 MHz, respectiv o zona cu_x000a_o raza de 10-15 km in mediul rural, utilizand frecventa 433 MHz)."/>
    <s v="8"/>
    <n v="5"/>
    <x v="4"/>
    <s v="2"/>
    <n v="5"/>
    <n v="2023"/>
    <n v="85"/>
    <x v="9"/>
    <s v="Sud Vest"/>
    <m/>
    <m/>
    <s v="Craiova"/>
    <s v="Privat"/>
    <s v="066"/>
    <n v="7074907.4900000002"/>
    <n v="1248513.08"/>
    <n v="2870622.7"/>
    <n v="0"/>
    <x v="329"/>
    <s v="In implementare"/>
    <m/>
    <n v="0"/>
    <n v="0"/>
    <s v="POC/524/2/2"/>
    <n v="1"/>
    <s v="Axa 2"/>
  </r>
  <r>
    <s v="TOTAL DOLJ"/>
    <x v="0"/>
    <x v="0"/>
    <x v="0"/>
    <m/>
    <x v="0"/>
    <m/>
    <m/>
    <m/>
    <m/>
    <x v="0"/>
    <m/>
    <m/>
    <m/>
    <m/>
    <x v="0"/>
    <m/>
    <m/>
    <m/>
    <m/>
    <m/>
    <m/>
    <n v="158359269.84856403"/>
    <n v="28448646.581435993"/>
    <n v="19450733.91"/>
    <n v="9393981.0399999972"/>
    <x v="330"/>
    <m/>
    <m/>
    <n v="60374124.099999987"/>
    <n v="10582922.75"/>
    <m/>
    <m/>
    <m/>
  </r>
  <r>
    <s v="JUDEŢUL GALATI"/>
    <x v="0"/>
    <x v="0"/>
    <x v="0"/>
    <m/>
    <x v="0"/>
    <m/>
    <m/>
    <m/>
    <m/>
    <x v="0"/>
    <m/>
    <m/>
    <m/>
    <m/>
    <x v="0"/>
    <m/>
    <m/>
    <m/>
    <m/>
    <m/>
    <m/>
    <m/>
    <m/>
    <m/>
    <m/>
    <x v="0"/>
    <m/>
    <m/>
    <m/>
    <m/>
    <m/>
    <m/>
    <m/>
  </r>
  <r>
    <n v="1"/>
    <x v="1"/>
    <x v="1"/>
    <x v="1"/>
    <n v="108511"/>
    <x v="323"/>
    <s v="GRUPUL DE MASURATORI SI DIAGNOZA SRL Galati"/>
    <s v="Obiectivul principal al proiectului il constituie cresterea capacitatii de cercetare-dezvoltare a companiei Grupul de Masuratori si Diagnoza SRL prin infiintarea unui centru de cercetare in domeniul materialelor avansate pentru membrane polimerice nanostructurale care sa conduca pe termen mediu si lung la cresterea competitivitatii firmei pe piata. Investiție se va concretizată prin construirea unei clădiri ce va avea ca scop crearea unui centru regional și dotarea acestuia cu echipamente de cercetare. În plus, acest centru va valorifica potențialul CD și baza materială aflată în cadrul societății Grupul de Măsurători și Diagnoză S.R.L"/>
    <s v="11"/>
    <n v="7"/>
    <x v="1"/>
    <s v="11"/>
    <n v="7"/>
    <n v="2019"/>
    <n v="85"/>
    <x v="6"/>
    <s v="Sud Est"/>
    <m/>
    <m/>
    <s v="Galati; Sat Vanatori"/>
    <s v="Privat"/>
    <s v="059"/>
    <n v="3825756.449"/>
    <n v="675133.49100000004"/>
    <n v="1928952.83"/>
    <n v="1784040.55"/>
    <x v="331"/>
    <s v="Reziliat"/>
    <s v="AA1"/>
    <n v="0"/>
    <n v="0"/>
    <s v="POC/65/1/1"/>
    <n v="1"/>
    <s v="Axa 1"/>
  </r>
  <r>
    <n v="2"/>
    <x v="1"/>
    <x v="3"/>
    <x v="11"/>
    <n v="105803"/>
    <x v="324"/>
    <s v="UNIVERSITATEA „DUNĂREA DE JOS” DIN GALAȚI"/>
    <s v="Obiectivul general al proiectului îl reprezintă creșterea transferului de cunoștințe tehnologice și personal cu competențe CDI între Universitatea „Dunărea de Jos” din Galați și întreprinderi care dezvoltă afaceri în domeniul energiei electrice cu rezultate cerute de piață. Proiectul vizează constituirea de parteneriate între Universitatea „Dunărea de Jos” din Galați și întreprinderile interesate să obțină cunoștințe, inclusiv abilități și competențe privind creșterea eficienței energetice și sisteme inteligente de putere în vederea obținerii unei soluții competitive, tehnice și economice, pentru un sistem inteligent de tip Filtru Activ de Putere (FAP). "/>
    <s v="9"/>
    <n v="1"/>
    <x v="1"/>
    <s v="9"/>
    <n v="1"/>
    <n v="2021"/>
    <n v="83.72"/>
    <x v="6"/>
    <s v="Sud Est"/>
    <m/>
    <m/>
    <s v="Galati"/>
    <s v="Public"/>
    <s v="062"/>
    <n v="9852437.6714399997"/>
    <n v="1915882.5285599995"/>
    <n v="4655725.8099999996"/>
    <n v="136129.03"/>
    <x v="332"/>
    <s v="In implementare"/>
    <s v="AA2"/>
    <n v="6183926.0999999987"/>
    <n v="1172642.8100000003"/>
    <s v="POC/71/1/4"/>
    <n v="1"/>
    <s v="Axa 1"/>
  </r>
  <r>
    <n v="3"/>
    <x v="2"/>
    <x v="2"/>
    <x v="2"/>
    <n v="115869"/>
    <x v="325"/>
    <s v="EUROPEAN FUNDS INVEST SRL"/>
    <s v="ESV – APLICATIE DE COMUNICATII MOBILE SECURIZATE"/>
    <s v="8"/>
    <n v="24"/>
    <x v="2"/>
    <s v="6"/>
    <n v="24"/>
    <n v="2019"/>
    <n v="85"/>
    <x v="6"/>
    <s v="Sud Est"/>
    <m/>
    <m/>
    <s v="Galati"/>
    <s v="Privat"/>
    <s v="066"/>
    <n v="3061016.43"/>
    <n v="540179.37"/>
    <n v="810680.96999999974"/>
    <n v="231210.3900000006"/>
    <x v="333"/>
    <s v="Reziliat"/>
    <m/>
    <n v="315197"/>
    <n v="55623"/>
    <s v="POC/46/2/2"/>
    <n v="1"/>
    <s v="Axa 2"/>
  </r>
  <r>
    <n v="4"/>
    <x v="2"/>
    <x v="2"/>
    <x v="2"/>
    <n v="116428"/>
    <x v="326"/>
    <s v="EXPREMIO MARKETING SRL"/>
    <s v="TEMPO – solutie pentru cresterea relevantei in relatia cu clientul si oferirea de beneficii de fidelitate pentru stimularea vanzarilor"/>
    <s v="8"/>
    <n v="8"/>
    <x v="2"/>
    <s v="2"/>
    <n v="8"/>
    <n v="2020"/>
    <n v="85"/>
    <x v="6"/>
    <s v="Sud Est"/>
    <m/>
    <m/>
    <s v="Galati"/>
    <s v="Privat"/>
    <s v="066"/>
    <n v="2477925.66"/>
    <n v="437281"/>
    <n v="813694.44"/>
    <n v="150666.41"/>
    <x v="334"/>
    <s v="Finalizat"/>
    <s v="AA1"/>
    <n v="2327379.62"/>
    <n v="410714.04999999993"/>
    <s v="POC/46/2/2"/>
    <n v="1"/>
    <s v="Axa 2"/>
  </r>
  <r>
    <n v="5"/>
    <x v="2"/>
    <x v="2"/>
    <x v="2"/>
    <n v="119223"/>
    <x v="327"/>
    <s v="XCOMM TELECOM SRL"/>
    <s v="DEZVOLTAREA APLICATIILOR TIC INOVATIVE MULTIMODALE ADAPTATE LA NEVOILE CLIENTULUI"/>
    <s v="8"/>
    <n v="4"/>
    <x v="2"/>
    <s v="2"/>
    <n v="4"/>
    <n v="2019"/>
    <n v="85"/>
    <x v="5"/>
    <s v="Nord Est"/>
    <m/>
    <m/>
    <s v="Galati"/>
    <s v="Privat"/>
    <s v="066"/>
    <n v="2876730.33"/>
    <n v="507658.29"/>
    <n v="2036651.88"/>
    <n v="0"/>
    <x v="335"/>
    <s v="Reziliat"/>
    <s v="AA1"/>
    <n v="0"/>
    <n v="0"/>
    <s v="POC/46/2/2"/>
    <n v="1"/>
    <s v="Axa 2"/>
  </r>
  <r>
    <n v="6"/>
    <x v="2"/>
    <x v="2"/>
    <x v="2"/>
    <n v="115732"/>
    <x v="328"/>
    <s v="MIRA TECHNOLOGIES GROUP SRL"/>
    <s v="SISTEM DE SUPORT DECIZIONAL PENTRU VITICULTURA DE PRECIZIE"/>
    <s v="8"/>
    <n v="4"/>
    <x v="2"/>
    <s v="8"/>
    <n v="4"/>
    <n v="2019"/>
    <n v="85"/>
    <x v="6"/>
    <s v="Sud Est"/>
    <m/>
    <m/>
    <s v="Galati"/>
    <s v="Privat"/>
    <s v="066"/>
    <n v="2505119.34"/>
    <n v="442079.88"/>
    <n v="918663.86999999965"/>
    <n v="385366.3200000003"/>
    <x v="336"/>
    <s v="Reziliat"/>
    <m/>
    <n v="0"/>
    <n v="0"/>
    <s v="POC/46/2/2"/>
    <n v="1"/>
    <s v="Axa 2"/>
  </r>
  <r>
    <n v="7"/>
    <x v="2"/>
    <x v="2"/>
    <x v="2"/>
    <n v="115945"/>
    <x v="329"/>
    <s v="CONVEX NETWORK SRL"/>
    <s v="APLICAȚIE INFORMATICA INOVATIVA BAZATA PE MODELE MATEMATICE PENTRU OPTIMIZAREA BUGETELOR DE MARKETING"/>
    <s v="8"/>
    <n v="4"/>
    <x v="2"/>
    <s v="1"/>
    <n v="4"/>
    <n v="2020"/>
    <n v="85"/>
    <x v="6"/>
    <s v="Sud Est"/>
    <m/>
    <m/>
    <s v="Galati"/>
    <s v="Privat"/>
    <s v="066"/>
    <n v="3480898.89"/>
    <n v="614276.28"/>
    <n v="1099479.2000000002"/>
    <n v="276400.08"/>
    <x v="337"/>
    <s v="Finalizat"/>
    <s v="AA2"/>
    <n v="3142203.65"/>
    <n v="554506.52"/>
    <s v="POC/46/2/2"/>
    <n v="1"/>
    <s v="Axa 2"/>
  </r>
  <r>
    <n v="8"/>
    <x v="2"/>
    <x v="2"/>
    <x v="2"/>
    <n v="118840"/>
    <x v="330"/>
    <s v="HD PHOTO PRINT SOLUTIONS SRL"/>
    <s v="AKADEMIA.RO – SPECIALIZARE INTELIGENTA, TESTARE SI RECRUTARE IN DOMENIUL TEHNOLOGIEI INFORMATIEI"/>
    <s v="9"/>
    <n v="22"/>
    <x v="2"/>
    <s v="10"/>
    <n v="22"/>
    <n v="2020"/>
    <n v="85"/>
    <x v="6"/>
    <s v="Sud Est"/>
    <m/>
    <m/>
    <s v="Galati"/>
    <s v="Privat"/>
    <s v="066"/>
    <n v="2922549.31"/>
    <n v="515743.99"/>
    <n v="931446.85000000056"/>
    <n v="0"/>
    <x v="338"/>
    <s v="Finalizat"/>
    <s v="AA3"/>
    <n v="2639854.1500000004"/>
    <n v="465856.6"/>
    <s v="POC/46/2/2"/>
    <n v="1"/>
    <s v="Axa 2"/>
  </r>
  <r>
    <n v="9"/>
    <x v="2"/>
    <x v="2"/>
    <x v="2"/>
    <n v="119148"/>
    <x v="331"/>
    <s v="ACTIVE HD PRINTING SOLUTIONS SRL"/>
    <s v="CONTROL PANEL – SISTEM DE ADMINISTRARE SERVERE SI DOMENII WEB"/>
    <s v="9"/>
    <n v="22"/>
    <x v="2"/>
    <s v="10"/>
    <n v="22"/>
    <n v="2020"/>
    <n v="85"/>
    <x v="6"/>
    <s v="Sud Est"/>
    <m/>
    <m/>
    <s v="Galati"/>
    <s v="Privat"/>
    <s v="066"/>
    <n v="2999407.46"/>
    <n v="529307.19999999995"/>
    <n v="945807.5"/>
    <n v="0"/>
    <x v="339"/>
    <s v="Finalizat"/>
    <s v="AA2"/>
    <n v="2690000.08"/>
    <n v="474705.9"/>
    <s v="POC/46/2/2"/>
    <n v="1"/>
    <s v="Axa 2"/>
  </r>
  <r>
    <n v="10"/>
    <x v="2"/>
    <x v="2"/>
    <x v="2"/>
    <n v="116371"/>
    <x v="332"/>
    <s v="TOPALIS ENGINEERING SRL"/>
    <s v="SISTEM INTEGRAT TIC, ACCESIBIL, PENTRU CONTROLUL MICROCLIMATULUI, OPTIMIZAREA INTELIGENTĂ A PRODUCȚIEI ȘI A CONSUMULUI DE APĂ ȘI SUBSTANȚE NUTRITIVE, ÎN VEDEREA CREȘTERII COMPETITIVITĂȚII ECONOMICE A PRODUCĂTORILOR AGRICOLI- SOLATIC"/>
    <s v="8"/>
    <n v="4"/>
    <x v="2"/>
    <s v="8"/>
    <n v="4"/>
    <n v="2020"/>
    <n v="85"/>
    <x v="6"/>
    <s v="Sud Est"/>
    <m/>
    <m/>
    <s v="Galati"/>
    <s v="Privat"/>
    <s v="066"/>
    <n v="1899630.81"/>
    <n v="335228.96999999997"/>
    <n v="637863.23"/>
    <n v="59344.780000000261"/>
    <x v="340"/>
    <s v="Finalizat"/>
    <s v="AA1"/>
    <n v="1769296.1800000006"/>
    <n v="304971.52999999997"/>
    <s v="POC/46/2/2"/>
    <n v="1"/>
    <s v="Axa 2"/>
  </r>
  <r>
    <n v="11"/>
    <x v="2"/>
    <x v="2"/>
    <x v="2"/>
    <n v="115783"/>
    <x v="333"/>
    <s v="ALTFACTOR SRL"/>
    <s v="EDUVR APPS – APLICATIE PENTRU GENERAREA CURSURILOR MULTIMEDIA INTERACTIVE FOLOSIND REALITATE VIRTUALA SI AUGMENTATA"/>
    <s v="8"/>
    <n v="10"/>
    <x v="2"/>
    <s v="12"/>
    <n v="10"/>
    <n v="2019"/>
    <n v="85"/>
    <x v="6"/>
    <s v="Sud Est"/>
    <m/>
    <m/>
    <s v="Galati"/>
    <s v="Privat"/>
    <s v="066"/>
    <n v="2375888.12"/>
    <n v="419274.38"/>
    <n v="832137.5"/>
    <n v="123946.5"/>
    <x v="341"/>
    <s v="Finalizat"/>
    <s v="AA1"/>
    <n v="2344921.5400000005"/>
    <n v="413809.68"/>
    <s v="POC/46/2/2"/>
    <n v="1"/>
    <s v="Axa 2"/>
  </r>
  <r>
    <n v="12"/>
    <x v="2"/>
    <x v="2"/>
    <x v="3"/>
    <n v="127135"/>
    <x v="334"/>
    <s v="NETWORK INNOVATION FUTURE  SRL"/>
    <s v="Obiectivul principal al proiectului este realizarea de investitii in infrastructura broadband in zonele albe NGA din judetul Galati,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n v="85"/>
    <x v="6"/>
    <s v="Sud Est"/>
    <m/>
    <m/>
    <s v="Draguseni; Toflea; Cavadinesti; Balasesti; Ganesti; Fundeanu; Ceresti; Balabanesti; Adam; Cotoroata; Cirlomanesti; Lungesti; Bursucani; Ciurestii Noi; Cauiesti; Vadeni; Ciuresti; Stietesti; Ghinghesti; Comanesti; Pupezeni; Cositeni;"/>
    <s v="Privat"/>
    <s v="046"/>
    <n v="11490170.35"/>
    <n v="2027677.09"/>
    <n v="1501983.04"/>
    <n v="2767306.78"/>
    <x v="342"/>
    <s v="In implementare"/>
    <m/>
    <n v="5352183.05"/>
    <n v="944502.88"/>
    <s v="POC/366/2/1"/>
    <n v="1"/>
    <s v="Axa 2"/>
  </r>
  <r>
    <n v="13"/>
    <x v="2"/>
    <x v="2"/>
    <x v="9"/>
    <n v="130084"/>
    <x v="335"/>
    <s v="REDANS SRL"/>
    <s v="Obiectivul general este obţinerea unui prototip de sistem hard/soft inovativ ce va funcţiona în Cloud cu scop de monitorizare, diagnoza şi integrare inteligenta a proceselor tehnologice în domenii diverse."/>
    <s v="6"/>
    <n v="18"/>
    <x v="4"/>
    <s v="6"/>
    <n v="18"/>
    <n v="2023"/>
    <n v="85"/>
    <x v="6"/>
    <s v="Sud Est"/>
    <m/>
    <m/>
    <s v="Galati"/>
    <s v="Privat"/>
    <s v="066"/>
    <n v="8049980.6200000001"/>
    <n v="1420584.81"/>
    <n v="2720379.09"/>
    <n v="587171.96"/>
    <x v="343"/>
    <s v="In implementare"/>
    <m/>
    <n v="932491.15"/>
    <n v="164557.25"/>
    <s v="POC/524/2/2"/>
    <n v="1"/>
    <s v="Axa 2"/>
  </r>
  <r>
    <n v="14"/>
    <x v="2"/>
    <x v="2"/>
    <x v="9"/>
    <n v="129817"/>
    <x v="336"/>
    <s v="DATAWARE CONSULTING SRL"/>
    <s v="Obiectivul general al proiectului il reprezinta dezvoltarea prin inovare a capacitatii firmelor partenere, Synergetix Educational si Dataware Consulting, de a raspunde cu produse competitive de e-educatie, bazate pe strategii personalizate de instruire si pe solutii tehnice inovatoare, la nevoia sistemului educational de a asigura generatii mai bine pregatite de absolventi si promovarea unui model viabil de implementare a rezultatelor cercetarii si dezvoltarii in produse inovatoare in cadrul mediului colaborativ al cluster-ului IT&amp;C Dunarea de Jos."/>
    <s v="7"/>
    <n v="6"/>
    <x v="4"/>
    <s v="7"/>
    <n v="6"/>
    <n v="2023"/>
    <n v="85"/>
    <x v="6"/>
    <s v="Sud Est"/>
    <m/>
    <m/>
    <s v="Galati"/>
    <s v="Privat"/>
    <s v="066"/>
    <n v="8721387.3599999994"/>
    <n v="1539068.36"/>
    <n v="2862825.08"/>
    <n v="1252571.3500000001"/>
    <x v="344"/>
    <s v="In implementare"/>
    <m/>
    <n v="1519913.9"/>
    <n v="268220.09999999998"/>
    <s v="POC/524/2/2"/>
    <n v="1"/>
    <s v="Axa 2"/>
  </r>
  <r>
    <n v="15"/>
    <x v="1"/>
    <x v="1"/>
    <x v="7"/>
    <n v="127065"/>
    <x v="337"/>
    <s v="UNIVERSITATEA „DUNĂREA DE JOS” DIN GALAŢI"/>
    <s v="Obiectivul general este cresterea capacitatii de cercetare a Universitatii “Dunarea de Jos” din Galati in domeniul de specializare inteligenta: Energie, mediu, schimbari climatice in bazinul hidrografic al Dunarii in virtutea includerii infrastructurii finantate prin proiect in Roadmap-ul naþional al infrastructurilor de cercetare din România 2017-2027, aprobat prin Ordinul ministrului cercetarii si inovarii nr. 624/03.10.2017 si pentru asigurarea sinergiilor cu proiectul Danubius RI si cu proiectul ACTRIS, ambele incluse in Forumul de Strategie Europeana privind Infrastructurile de Cercetare (European Strategy Forum on Research Infrastructures - ESFRI)."/>
    <s v="7"/>
    <n v="10"/>
    <x v="4"/>
    <s v="1"/>
    <n v="10"/>
    <n v="2024"/>
    <n v="85"/>
    <x v="6"/>
    <s v="Sud Est"/>
    <m/>
    <m/>
    <s v="Galati"/>
    <s v="Public"/>
    <s v="058"/>
    <n v="78098088.659999996"/>
    <n v="13782015.640000001"/>
    <n v="0"/>
    <n v="91992"/>
    <x v="345"/>
    <s v="In implementare"/>
    <m/>
    <n v="4009674.6900000004"/>
    <n v="366843.22"/>
    <s v="POC/448/1/1"/>
    <n v="1"/>
    <s v="Axa 1"/>
  </r>
  <r>
    <n v="16"/>
    <x v="2"/>
    <x v="2"/>
    <x v="9"/>
    <n v="129318"/>
    <x v="338"/>
    <s v="THECON SRL"/>
    <s v="Obiectivul general al proiectului propus este dezvoltarea unei platforme de digital marketing care sa raspunda cerinþelor moderne de  promovare online."/>
    <s v="9"/>
    <n v="1"/>
    <x v="4"/>
    <s v="9"/>
    <n v="1"/>
    <n v="2023"/>
    <n v="85"/>
    <x v="6"/>
    <s v="Sud Est"/>
    <m/>
    <m/>
    <s v="Galati"/>
    <s v="Privat"/>
    <s v="066"/>
    <n v="9664282.0099999998"/>
    <n v="1705461.53"/>
    <n v="3173894.82"/>
    <n v="413238.27"/>
    <x v="346"/>
    <s v="In implementare"/>
    <m/>
    <n v="1250548.23"/>
    <n v="220684.98"/>
    <s v="POC/524/2/2"/>
    <n v="1"/>
    <s v="Axa 2"/>
  </r>
  <r>
    <s v="TOTAL GALATI"/>
    <x v="0"/>
    <x v="0"/>
    <x v="0"/>
    <m/>
    <x v="0"/>
    <m/>
    <m/>
    <m/>
    <m/>
    <x v="0"/>
    <m/>
    <m/>
    <m/>
    <m/>
    <x v="0"/>
    <m/>
    <m/>
    <m/>
    <m/>
    <m/>
    <m/>
    <n v="154301269.47043997"/>
    <n v="27406852.809560001"/>
    <n v="25870186.109999999"/>
    <n v="8259384.4200000018"/>
    <x v="347"/>
    <m/>
    <m/>
    <n v="34477589.339999996"/>
    <n v="5817638.5200000005"/>
    <m/>
    <m/>
    <m/>
  </r>
  <r>
    <s v="JUDEŢUL GIURGIU"/>
    <x v="0"/>
    <x v="0"/>
    <x v="0"/>
    <m/>
    <x v="0"/>
    <m/>
    <m/>
    <m/>
    <m/>
    <x v="0"/>
    <m/>
    <m/>
    <m/>
    <m/>
    <x v="0"/>
    <m/>
    <m/>
    <m/>
    <m/>
    <m/>
    <m/>
    <m/>
    <m/>
    <m/>
    <m/>
    <x v="0"/>
    <m/>
    <m/>
    <m/>
    <m/>
    <m/>
    <m/>
    <m/>
  </r>
  <r>
    <n v="1"/>
    <x v="1"/>
    <x v="3"/>
    <x v="8"/>
    <n v="119692"/>
    <x v="339"/>
    <s v="PRO MEDIU DUNAREAN SRL"/>
    <s v="Obiectivul principal al proiectului il reprezinta lansarea in productie a caramizilor si tencuielii realizate pe baza namolului rezultat de la statia de preepurare aflata in gestiunea SC PRO MEDIU DUNAREAN SRL. Astfel, prin prezentul proiect se realizeaza implementarea unei tehnologii inovative de valorificare si reutilizare a deseurilor rezultate din tratarea apelor uzate provenite din procese industriale inlaturandu-se impactul negativ asupra mediului si a sanatatii umane. "/>
    <s v="9"/>
    <n v="9"/>
    <x v="1"/>
    <s v="7"/>
    <n v="9"/>
    <n v="2018"/>
    <n v="85"/>
    <x v="3"/>
    <s v="Sud Muntenia"/>
    <m/>
    <m/>
    <s v="Giurgiu"/>
    <s v="Privat"/>
    <s v="061"/>
    <n v="697803.56449999998"/>
    <n v="123141.80550000002"/>
    <n v="91216.15"/>
    <n v="244253.7"/>
    <x v="348"/>
    <s v="Finalizat"/>
    <s v="AA1"/>
    <n v="691392.91"/>
    <n v="122010.53"/>
    <s v="POC/63/1/3"/>
    <n v="1"/>
    <s v="Axa 1"/>
  </r>
  <r>
    <n v="2"/>
    <x v="1"/>
    <x v="3"/>
    <x v="10"/>
    <n v="104269"/>
    <x v="340"/>
    <s v="Process Innovation Nucleus SRL"/>
    <s v="Obiectivul proiectului_x000a_Prin prezentul proiect, societatea Process Innovation Nucleus S.R.L. (PIN) urmăreşte cercetarea-dezvoltarea unei noi metode industriale de producere a nanopulberilor şi a echipamentului aferent şi, ulterior, introducerea în producţia la scară largă şi vânzarea unor astfel de echipamente. Noua tehnologie va permite o productivitate foarte ridicată şi costuri reduse faţă de metodele convenţionale,  la o calitate foarte înaltă, într-un timp mai scurt de procesare. Ca şi activitate conexă, se urmăreşte inclusiv comercializarea nanopulberilor astfel produse._x000a_"/>
    <s v="9"/>
    <n v="8"/>
    <x v="1"/>
    <s v="9"/>
    <n v="8"/>
    <n v="2018"/>
    <n v="85"/>
    <x v="3"/>
    <s v="Sud Muntenia"/>
    <m/>
    <m/>
    <s v="Mihailesti"/>
    <s v="Privat"/>
    <s v="061"/>
    <n v="5513808.3985000001"/>
    <n v="973025.01150000002"/>
    <n v="0"/>
    <n v="75088.789999999994"/>
    <x v="349"/>
    <s v="Finalizat"/>
    <s v="AA3"/>
    <n v="5485030.3099999996"/>
    <n v="967946.52"/>
    <s v="POC/66/1/3"/>
    <n v="1"/>
    <s v="Axa 1"/>
  </r>
  <r>
    <n v="3"/>
    <x v="1"/>
    <x v="3"/>
    <x v="10"/>
    <n v="104809"/>
    <x v="341"/>
    <s v="DENTIX MILLENNIUM SRL"/>
    <s v="Obiectivul general al acestui proiect este creşterea competitivităţii SC DENTIX MILLENNIUM SRL pe piata nationala a implanturilor dentare prin introducerea in productie a unui implant cu acoperire cu nanotuburi de titan ce permit funcţionalizarea suprafeţei prin adaugarea de proteină osteoindutoare, NPs-Ag, antibiotice sau anti-inflamatoare, bazat pe rezultatele de cercetare-dezvoltare efectuate în cadrul  societăţii în ultimii doi ani. Atingerea acestui obiectiv va duce la :_x000a_• Realizarea unei cifre de afaceri mai mare de peste 19 ori încă din primul an de funcţionare;_x000a_• Locuri de muncă create - menţinute – trei ani de  la sfârşitul perioadei de implementare: Creşterea numărului de angajaţi cu 7 persoane_x000a_• Brevete rezultate din proiect: 1 brevet pentru implant dentar cu suprafaţa funcţionalizată_x000a_"/>
    <s v="9"/>
    <n v="8"/>
    <x v="1"/>
    <s v="9"/>
    <n v="8"/>
    <n v="2018"/>
    <n v="85"/>
    <x v="3"/>
    <s v="Sud Muntenia"/>
    <m/>
    <m/>
    <s v="Sabareni"/>
    <s v="Privat"/>
    <s v="061"/>
    <n v="5737500"/>
    <n v="1012500"/>
    <n v="0"/>
    <n v="1409400"/>
    <x v="350"/>
    <s v="Finalizat"/>
    <s v="AA3"/>
    <n v="5724704.5299999993"/>
    <n v="1010241.9600000001"/>
    <s v="POC/66/1/3"/>
    <n v="1"/>
    <s v="Axa 1"/>
  </r>
  <r>
    <n v="4"/>
    <x v="2"/>
    <x v="2"/>
    <x v="2"/>
    <m/>
    <x v="342"/>
    <s v="SANIMED INTERNATIONAL IMPEX SRL"/>
    <s v="DEZVOLTARE PLATFORMĂ COLABORATIVĂ ÎN DOMENIUL CERCETĂRII"/>
    <s v="9"/>
    <n v="22"/>
    <x v="2"/>
    <s v="9"/>
    <n v="22"/>
    <n v="2019"/>
    <n v="85"/>
    <x v="3"/>
    <s v="Sud Muntenia"/>
    <m/>
    <m/>
    <s v="Comuna Călugăreni"/>
    <s v="Privat"/>
    <s v="066"/>
    <n v="2551444.27"/>
    <n v="450254.87"/>
    <n v="1190748.2799999998"/>
    <n v="316160.0700000003"/>
    <x v="351"/>
    <s v="Reziliat"/>
    <m/>
    <n v="0"/>
    <n v="0"/>
    <s v="POC/46/2/2"/>
    <n v="1"/>
    <s v="Axa 2"/>
  </r>
  <r>
    <n v="5"/>
    <x v="1"/>
    <x v="3"/>
    <x v="8"/>
    <n v="105518"/>
    <x v="343"/>
    <s v="Global Electronics Solutions SRL"/>
    <s v="Obiectivul general al proiectului il reprezinta valorificarea sprijinului public si privat acordat microintreprinderii start-up pentru dotarea tehnologica si de personal, in scopul cercetarii/dezvoltarii, introducerii in fabricatie si comercializarii rezultatelor CD referitoare la un nou produs numit Sistem Mobil de Informare si Dirijare Optica a Traficului  - SMIDOT, avand la baza conceptul si rezultatele brevetului de inventie nr  RO125937 B1 / 30.07.2012, intitulat  „Element programabil de semnalizare optica, multifunctional, policrom si poligrafic” ."/>
    <s v="11"/>
    <n v="15"/>
    <x v="2"/>
    <s v="2"/>
    <n v="15"/>
    <n v="2020"/>
    <n v="85"/>
    <x v="3"/>
    <s v="Sud Muntenia"/>
    <m/>
    <m/>
    <s v="Bulbucata, Sat Teisori"/>
    <s v="Privat"/>
    <s v="061"/>
    <n v="661342.5"/>
    <n v="116707.5"/>
    <n v="86450"/>
    <n v="35000"/>
    <x v="352"/>
    <s v="Finalizat"/>
    <s v="AA4"/>
    <n v="660607.95000000019"/>
    <n v="116577.85"/>
    <s v="POC/63/1/3"/>
    <n v="1"/>
    <s v="Axa 1"/>
  </r>
  <r>
    <n v="6"/>
    <x v="1"/>
    <x v="1"/>
    <x v="1"/>
    <n v="121358"/>
    <x v="344"/>
    <s v="Sanimed International Impex SRL"/>
    <s v="Obiectivul general al proiectului: realizarea unui Centru de Cercetare-Dezvoltare în Recuperare Medicala si Bioreconstrucþie, într-un interval de maxim 24 luni;"/>
    <s v="6"/>
    <n v="7"/>
    <x v="5"/>
    <s v="10"/>
    <n v="15"/>
    <n v="2019"/>
    <n v="85"/>
    <x v="3"/>
    <s v="Sud Muntenia"/>
    <m/>
    <m/>
    <s v="Comuna Calugareni"/>
    <s v="Privat"/>
    <s v="059"/>
    <n v="12379851.16"/>
    <n v="2184679.62"/>
    <n v="9709687.1799999997"/>
    <n v="7131178.6900000004"/>
    <x v="353"/>
    <s v="Finalizat"/>
    <s v="AA1"/>
    <n v="12274390.659999998"/>
    <n v="2166068.9399999995"/>
    <s v="POC/65/1/1"/>
    <n v="1"/>
    <s v="Axa 1"/>
  </r>
  <r>
    <n v="7"/>
    <x v="2"/>
    <x v="2"/>
    <x v="3"/>
    <n v="127136"/>
    <x v="345"/>
    <s v="NETWORK INNOVATION FUTURE  SRL"/>
    <s v="Obiectivul principal al proiectului este realizarea de investitii in infrastructura broadband in zonele albe NGA din judetele Giurgiu si Teleorman,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x v="3"/>
    <s v="7"/>
    <n v="12"/>
    <n v="2022"/>
    <n v="85"/>
    <x v="8"/>
    <s v="Sud Muntenia"/>
    <s v=" Sud Vest"/>
    <m/>
    <s v=" Gostinu; Prundu; Pietrele; Pietrisu; Frasinu; Vartoape; Vartoapele de Sus; Vartoapele de Jos; Draghinesti; Ulmeni; Ciurari Deal; Urluiu; Brosteanca;"/>
    <s v="Privat"/>
    <s v="046"/>
    <n v="7481958.4500000002"/>
    <n v="1320345.6200000001"/>
    <n v="1364367.31"/>
    <n v="1929500.96"/>
    <x v="354"/>
    <s v="In implementare"/>
    <m/>
    <n v="2806058.36"/>
    <n v="495186.78"/>
    <s v="POC/366/2/1"/>
    <n v="1"/>
    <s v="Axa 2"/>
  </r>
  <r>
    <n v="8"/>
    <x v="2"/>
    <x v="2"/>
    <x v="9"/>
    <n v="129003"/>
    <x v="346"/>
    <s v="LIGHTNING NET SRL"/>
    <s v="Obiectivul General al proiectului il reprezinta cresterea gradului de colaborare intre intreprinderi centrate pe domeniul TIC prin realizarea unei platforme bazata pe inteligenta artificiala si realitate augmentata pentru evidenta si mentenanta structurilor complexe de resurse si mijloace fixe ale companiilor si institutiilor, cu rolul de a eficientiza activitatea echipelor de mentenanta din teren."/>
    <s v="12"/>
    <n v="17"/>
    <x v="3"/>
    <s v="6"/>
    <n v="17"/>
    <n v="2021"/>
    <n v="85"/>
    <x v="3"/>
    <s v="Sud Muntenia"/>
    <m/>
    <m/>
    <s v="Giurgiu"/>
    <s v="Privat"/>
    <s v="066"/>
    <n v="11597104.49"/>
    <n v="2046547.86"/>
    <n v="4849481.5199999996"/>
    <n v="1522870.41"/>
    <x v="355"/>
    <s v="In implementare"/>
    <m/>
    <n v="8960393.7599999998"/>
    <n v="1187068.31"/>
    <s v="POC/524/2/2"/>
    <n v="1"/>
    <s v="Axa 2"/>
  </r>
  <r>
    <n v="9"/>
    <x v="2"/>
    <x v="2"/>
    <x v="9"/>
    <n v="128975"/>
    <x v="347"/>
    <s v="SMART LEAGUE SRL"/>
    <s v="Obiectivul general al proiectului il reprezinta sporirea capacitatii de cercetare dezvoltare a societatii SMART LEAGUE S.R.L. in vederea cercetarii si dezvoltarii a unei solutii integrate care imbina o serie de inovatii privind utilizarea retelelor de comunicatii cu energie scazuta pe distante mari si surse de alimentare alternative pentru obtinerea unor sisteme independente energetic si eficiente din punct de vedere al mentenantei, cu aplicabilitate in diverse domenii de afaceri precum agricultura, mediu, orase inteligente, utilitati, logistica, productie, etc._x000a_Pentru realizarea acestui obiectiv in etapa de cercetare dezvoltare, precum si in etapa de punere pe piata a produsului inovativ, societatea va primi sprijin din partea Clusterului Technology Hub din care face parte."/>
    <s v="3"/>
    <n v="19"/>
    <x v="4"/>
    <s v="3"/>
    <n v="19"/>
    <n v="2023"/>
    <n v="85"/>
    <x v="3"/>
    <s v="Sud Muntenia"/>
    <m/>
    <m/>
    <s v="Giurgiu"/>
    <s v="Privat"/>
    <s v="066"/>
    <n v="9768807.6799999997"/>
    <n v="1723907.23"/>
    <n v="3627410"/>
    <n v="0"/>
    <x v="356"/>
    <s v="In implementare"/>
    <m/>
    <n v="788763.28"/>
    <n v="139193.51999999999"/>
    <s v="POC/524/2/2"/>
    <n v="1"/>
    <s v="Axa 2"/>
  </r>
  <r>
    <n v="10"/>
    <x v="2"/>
    <x v="2"/>
    <x v="9"/>
    <n v="129459"/>
    <x v="348"/>
    <s v="MEDICAMED MARKET SRL"/>
    <s v="Obiectivul general al proiectului il reprezinta cresterea competitivitatii economice a societatii la nivel national prin dezvoltarea unui produs inovativ TIC, respectiv realizarea unei aplicatii informatice inovative cu aplicabilitate in domeniul microbiologiei."/>
    <s v="4"/>
    <n v="7"/>
    <x v="4"/>
    <s v="4"/>
    <n v="7"/>
    <n v="2023"/>
    <n v="85"/>
    <x v="3"/>
    <s v="Sud Muntenia"/>
    <m/>
    <m/>
    <s v="Calugareni"/>
    <s v="Privat"/>
    <s v="066"/>
    <n v="9761885.8699999992"/>
    <n v="1722685.76"/>
    <n v="3585041.22"/>
    <n v="78713.75"/>
    <x v="357"/>
    <s v="In implementare"/>
    <m/>
    <n v="1254883.31"/>
    <n v="95714.67"/>
    <s v="POC/524/2/2"/>
    <n v="1"/>
    <s v="Axa 2"/>
  </r>
  <r>
    <n v="11"/>
    <x v="2"/>
    <x v="2"/>
    <x v="9"/>
    <n v="129869"/>
    <x v="349"/>
    <s v="SANIMED INTERNATIONAL DISTRIBUTION SRL"/>
    <s v="Obiectivul general al proiectului consta in cresterea competitivitatii economice a S.C. SANIMED INTERNATIONAL DISTRIBUTION S.R.L., sustinerea inovarii in cadrul sectorului TIC si desfasurare unor activitati de cercetare-dezvoltare tehnologica, prin crearea unei platforme avansate de tip cloud pentru  stocare, arhivare si interogare fisiere de imagistica medicala utilizand standardul DICOM."/>
    <s v="6"/>
    <n v="18"/>
    <x v="4"/>
    <s v="7"/>
    <n v="18"/>
    <n v="2022"/>
    <n v="85"/>
    <x v="3"/>
    <s v="Sud Muntenia"/>
    <m/>
    <m/>
    <s v="Calugareni"/>
    <s v="Privat"/>
    <s v="066"/>
    <n v="14292118.470000001"/>
    <n v="2522138.5"/>
    <n v="6369913.1900000004"/>
    <n v="3404989.84"/>
    <x v="358"/>
    <s v="Reziliat"/>
    <m/>
    <n v="137574.83999999997"/>
    <n v="0"/>
    <s v="POC/524/2/2"/>
    <n v="1"/>
    <s v="Axa 2"/>
  </r>
  <r>
    <n v="12"/>
    <x v="2"/>
    <x v="2"/>
    <x v="9"/>
    <n v="129926"/>
    <x v="350"/>
    <s v="SANIMED INTERNATIONAL IMPEX SRL"/>
    <s v="Obiectivul general al proiectului propus este „Sprijinirea cresterii valorii adaugate generate de sectorul TIC prin crearea unei unitati medicale virtuale (spital virtual) in Romania”._x000a_"/>
    <s v="6"/>
    <n v="18"/>
    <x v="4"/>
    <s v="6"/>
    <n v="18"/>
    <n v="2022"/>
    <n v="85"/>
    <x v="3"/>
    <s v="Sud Muntenia"/>
    <m/>
    <m/>
    <s v="Calugareni"/>
    <s v="Privat"/>
    <s v="066"/>
    <n v="13979743.279999999"/>
    <n v="2467013.52"/>
    <n v="9506504.5299999993"/>
    <n v="3911503.66"/>
    <x v="359"/>
    <s v="Reziliat"/>
    <m/>
    <n v="1750000"/>
    <n v="0"/>
    <s v="POC/524/2/2"/>
    <n v="1"/>
    <s v="Axa 2"/>
  </r>
  <r>
    <n v="13"/>
    <x v="1"/>
    <x v="4"/>
    <x v="6"/>
    <n v="121266"/>
    <x v="351"/>
    <s v="HOLLAND FARMING AGRO SRL"/>
    <s v="Obiectivul general al proiectului este diversificarea activitatii Holland Farming Agro SRL prin cercetarea si dezvoltarea unui serviciu integrat de analiza a solului, propunere a culturilor potrivite tipului de sol analizat, precum si monitorizare a implementarii propunerilor, pentru comercializarea serviciului pe piata, dar si introducerea pe piata a unei platforme online inovative de gestionare a culturii."/>
    <s v="9"/>
    <n v="1"/>
    <x v="4"/>
    <s v="3"/>
    <n v="1"/>
    <n v="2022"/>
    <n v="85"/>
    <x v="3"/>
    <s v="Sud Muntenia"/>
    <m/>
    <m/>
    <s v="Floresti, Stoenesti"/>
    <s v="Privat"/>
    <s v="061"/>
    <n v="2700026.07"/>
    <n v="476475.19"/>
    <n v="1795069.73"/>
    <n v="1010204.46"/>
    <x v="360"/>
    <s v="In implementare"/>
    <m/>
    <n v="111641.37999999999"/>
    <n v="0"/>
    <s v="POC/163/1/3/"/>
    <n v="1"/>
    <s v="Axa 1"/>
  </r>
  <r>
    <s v="TOTAL GIURGIU"/>
    <x v="0"/>
    <x v="0"/>
    <x v="0"/>
    <m/>
    <x v="0"/>
    <m/>
    <m/>
    <m/>
    <m/>
    <x v="0"/>
    <m/>
    <m/>
    <m/>
    <m/>
    <x v="0"/>
    <m/>
    <m/>
    <m/>
    <m/>
    <m/>
    <m/>
    <n v="97123394.202999994"/>
    <n v="17139422.487"/>
    <n v="42175889.109999992"/>
    <n v="21068864.330000002"/>
    <x v="361"/>
    <m/>
    <m/>
    <n v="40645441.290000007"/>
    <n v="6300009.0800000001"/>
    <m/>
    <m/>
    <m/>
  </r>
  <r>
    <s v="JUDEŢUL Gorj"/>
    <x v="0"/>
    <x v="0"/>
    <x v="0"/>
    <m/>
    <x v="0"/>
    <m/>
    <m/>
    <m/>
    <m/>
    <x v="0"/>
    <m/>
    <m/>
    <m/>
    <m/>
    <x v="0"/>
    <m/>
    <m/>
    <m/>
    <m/>
    <m/>
    <m/>
    <m/>
    <m/>
    <m/>
    <m/>
    <x v="0"/>
    <m/>
    <m/>
    <m/>
    <m/>
    <m/>
    <m/>
    <m/>
  </r>
  <r>
    <n v="1"/>
    <x v="1"/>
    <x v="1"/>
    <x v="14"/>
    <n v="107754"/>
    <x v="352"/>
    <s v="ASOCIAȚIA CLUSTER INOVATIV MANAGEMENTUL ENERGIEI ȘI DEZVOLTĂRII DURABILE"/>
    <s v="Obiectivul general al proiectului este creștereacapacitațiiștiințifice în domeniile de specializare inteligenta: resurse energetice conventionale, neconventionale și regenerabileși tehnologii curate de producere a energiei pe baza combustibililor fosili  prin investiții în cercetare–dezvoltare, dobândirea de competente și know-how în managementul clusterului, identificarea și transferul de bune practici și cunoștințe de la  partenerii cu care se va intra în colaborare"/>
    <s v="11"/>
    <n v="7"/>
    <x v="1"/>
    <s v="11"/>
    <n v="7"/>
    <n v="2021"/>
    <n v="85"/>
    <x v="9"/>
    <s v="Sud Vest"/>
    <m/>
    <m/>
    <s v="Targu Jiu"/>
    <s v="Privat"/>
    <s v="059"/>
    <n v="4789211.0999999996"/>
    <n v="845154.90000000037"/>
    <n v="4414156"/>
    <n v="87635"/>
    <x v="362"/>
    <s v="Reziliat"/>
    <m/>
    <n v="0"/>
    <n v="0"/>
    <s v="POC/64/1/1"/>
    <n v="1"/>
    <s v="Axa 1"/>
  </r>
  <r>
    <n v="2"/>
    <x v="1"/>
    <x v="3"/>
    <x v="11"/>
    <n v="105628"/>
    <x v="353"/>
    <s v="Universitatea &quot;Constantin Brancusi&quot; Targu Jiu"/>
    <s v="Obiectivul UCB este de a transfera în cadrul proiectului cunoaştere şi expertiză, susţinute de suportul unei infrastructuri de cercetare-dezvoltare ultramodernă, asigurată în cadrul “Centrului regional de cercetare pentru tehnologii energetice durabile” prin achiziţia de aparate şi echipamente de ultimă generaţie, în perioada 2011-2014, cu fonduri europene nerambursabile accesate prin programele specifice de CD (LIFE 10+, POS-CCE). "/>
    <s v="9"/>
    <n v="8"/>
    <x v="1"/>
    <s v="2"/>
    <n v="8"/>
    <n v="2022"/>
    <n v="83.72"/>
    <x v="9"/>
    <s v="Sud Vest"/>
    <m/>
    <m/>
    <s v="Targu Jiu"/>
    <s v="Public"/>
    <s v="062"/>
    <n v="6230831.6980000008"/>
    <n v="1211633.3019999992"/>
    <n v="792000"/>
    <n v="58064"/>
    <x v="363"/>
    <s v="In implementare"/>
    <s v="AA5"/>
    <n v="3418063.0200000005"/>
    <n v="605783.99"/>
    <s v="POC/71/1/4"/>
    <n v="1"/>
    <s v="Axa 1"/>
  </r>
  <r>
    <n v="3"/>
    <x v="2"/>
    <x v="2"/>
    <x v="2"/>
    <n v="115676"/>
    <x v="354"/>
    <s v="SOFTTEHNICA SRL"/>
    <s v="Dezvoltarea unei soluții inovative de management SaaS pentru domeniile HoReCa și Retail"/>
    <s v="8"/>
    <n v="3"/>
    <x v="2"/>
    <s v="4"/>
    <n v="3"/>
    <n v="2020"/>
    <n v="85"/>
    <x v="9"/>
    <s v="Sud Vest"/>
    <m/>
    <m/>
    <s v="Targu Jiu"/>
    <s v="Privat"/>
    <s v="066"/>
    <n v="2566246.0499999998"/>
    <n v="452866.95"/>
    <n v="1190457"/>
    <n v="891944.54999999981"/>
    <x v="364"/>
    <s v="Finalizat"/>
    <s v="AA1"/>
    <n v="2513395.98"/>
    <n v="443540.43000000005"/>
    <s v="POC/46/2/2"/>
    <n v="1"/>
    <s v="Axa 2"/>
  </r>
  <r>
    <n v="4"/>
    <x v="2"/>
    <x v="2"/>
    <x v="9"/>
    <n v="129077"/>
    <x v="355"/>
    <s v="SOFTTEHNICA SRL"/>
    <s v="Obiectivul general al proiectului este reprezentat de crearea unei platforme inovatoare de training in realitatea augmentata, asistat de holograme fotorealistice interactive, care va permite interactiunea personalizata , bi-directională si scalabila pentru un numar mare de cursanti simultan instructorul HoloTrain."/>
    <s v="4"/>
    <n v="7"/>
    <x v="4"/>
    <s v="4"/>
    <n v="7"/>
    <n v="2023"/>
    <n v="85"/>
    <x v="9"/>
    <s v="Sud Vest"/>
    <m/>
    <m/>
    <s v="Targu Jiu"/>
    <s v="Privat"/>
    <s v="066"/>
    <n v="11159150.58"/>
    <n v="1969261.86"/>
    <n v="4219692.21"/>
    <n v="2475735.84"/>
    <x v="365"/>
    <s v="In implementare"/>
    <m/>
    <n v="4105060.07"/>
    <n v="530304.72"/>
    <s v="POC/524/2/2"/>
    <n v="1"/>
    <s v="Axa 2"/>
  </r>
  <r>
    <s v="TOTAL GORJ"/>
    <x v="0"/>
    <x v="0"/>
    <x v="0"/>
    <m/>
    <x v="0"/>
    <m/>
    <m/>
    <m/>
    <m/>
    <x v="0"/>
    <m/>
    <m/>
    <m/>
    <m/>
    <x v="0"/>
    <m/>
    <m/>
    <m/>
    <m/>
    <m/>
    <m/>
    <n v="24745439.428000003"/>
    <n v="4478917.0120000001"/>
    <n v="10616305.210000001"/>
    <n v="3513379.3899999997"/>
    <x v="366"/>
    <m/>
    <m/>
    <n v="10036519.07"/>
    <n v="1579629.14"/>
    <m/>
    <m/>
    <m/>
  </r>
  <r>
    <s v="JUDEŢUL HARGHITA"/>
    <x v="0"/>
    <x v="0"/>
    <x v="0"/>
    <m/>
    <x v="0"/>
    <m/>
    <m/>
    <m/>
    <m/>
    <x v="0"/>
    <m/>
    <m/>
    <m/>
    <m/>
    <x v="0"/>
    <m/>
    <m/>
    <m/>
    <m/>
    <m/>
    <m/>
    <m/>
    <m/>
    <m/>
    <m/>
    <x v="0"/>
    <m/>
    <m/>
    <m/>
    <m/>
    <m/>
    <m/>
    <m/>
  </r>
  <r>
    <n v="1"/>
    <x v="2"/>
    <x v="2"/>
    <x v="2"/>
    <n v="115714"/>
    <x v="356"/>
    <s v="ENETIX SOFTWARE SRL"/>
    <s v="DEZVOLTAREA PLATFORMEI ELECTRONICE – PIATA GELIOR"/>
    <s v="5"/>
    <n v="25"/>
    <x v="2"/>
    <s v="11"/>
    <n v="30"/>
    <n v="2020"/>
    <n v="85"/>
    <x v="1"/>
    <s v="Centru"/>
    <m/>
    <m/>
    <s v="Miercurea Ciuc"/>
    <s v="Privat"/>
    <s v="066"/>
    <n v="1256972.6599999999"/>
    <n v="221818.7"/>
    <n v="684616.8"/>
    <n v="82498"/>
    <x v="367"/>
    <s v="Finalizat"/>
    <s v="AA1+suspendare"/>
    <n v="1038747.26"/>
    <n v="183308.34000000003"/>
    <s v="POC/46/2/2"/>
    <n v="1"/>
    <s v="Axa 2"/>
  </r>
  <r>
    <n v="2"/>
    <x v="2"/>
    <x v="2"/>
    <x v="2"/>
    <n v="115790"/>
    <x v="357"/>
    <s v="MAGIC SOLUTIONS SRL"/>
    <s v="DEZVOLTAREA ȘI PUNEREA PE PIAȚĂ A APLICAȚIEI KPEYE"/>
    <s v="6"/>
    <n v="29"/>
    <x v="2"/>
    <s v="10"/>
    <n v="15"/>
    <n v="2019"/>
    <n v="85"/>
    <x v="1"/>
    <s v="Centru"/>
    <m/>
    <m/>
    <s v="Miercurea Ciuc"/>
    <s v="Privat"/>
    <s v="066"/>
    <n v="1013197.28"/>
    <n v="178799.52"/>
    <n v="827731.2"/>
    <n v="103650.31999999983"/>
    <x v="368"/>
    <s v="Finalizat"/>
    <s v="AA2"/>
    <n v="866287.72000000009"/>
    <n v="152874.29"/>
    <s v="POC/46/2/2"/>
    <n v="1"/>
    <s v="Axa 2"/>
  </r>
  <r>
    <n v="3"/>
    <x v="2"/>
    <x v="2"/>
    <x v="3"/>
    <n v="127128"/>
    <x v="358"/>
    <s v="INVOKER TRANS IT SRL"/>
    <s v="Obiectivul principal al proiectului este dezvoltarea infrastructurii de comunicatii in banda larga de mare viteza in localitatile albe din punct de vedere al conexiunii NGA din judetul Harghit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n v="85"/>
    <x v="1"/>
    <s v="Centru"/>
    <m/>
    <m/>
    <s v="Bilbor; Voslabeni; Cetatuia; Plaiestii de Sus; Casinu Nou; Izvoru Muresului; Sub Cetate; Dirjiu; Martinis; Imper; Ocland; Iacobeni; Filpea; Vidacut; Ulies; Calnaci; Sacel;"/>
    <s v="Privat"/>
    <s v="046"/>
    <n v="7482385.71"/>
    <n v="1320421.01"/>
    <n v="1858370.42"/>
    <n v="3881620.88"/>
    <x v="369"/>
    <s v="In implementare"/>
    <m/>
    <n v="3487213.31"/>
    <n v="615390.56999999995"/>
    <s v="POC/366/2/1"/>
    <n v="1"/>
    <s v="Axa 2"/>
  </r>
  <r>
    <n v="4"/>
    <x v="2"/>
    <x v="2"/>
    <x v="9"/>
    <n v="129891"/>
    <x v="359"/>
    <s v="WEB-GURU SRL"/>
    <s v="Obiectivul general este dezvoltarea unui software integrat pentru gestionarea, monitorizarea si administrarea firmelor pe mai multe nivele. Prezentul proiect abordeaza realizarea unui software care integreaza mai multe module necesare pentru monitorizarea firmelor, astfel reprezinta o unealta special destinata pentru administratorii firmelor, si nu numai."/>
    <s v="8"/>
    <n v="7"/>
    <x v="4"/>
    <s v="8"/>
    <n v="7"/>
    <n v="2023"/>
    <n v="85"/>
    <x v="1"/>
    <s v="Centru"/>
    <m/>
    <m/>
    <s v="Miercurea Ciuc"/>
    <s v="Privat"/>
    <s v="066"/>
    <n v="3774519.72"/>
    <n v="666091.65"/>
    <n v="2039519.62"/>
    <n v="452641.49"/>
    <x v="370"/>
    <s v="Reziliat"/>
    <m/>
    <n v="0"/>
    <n v="0"/>
    <s v="POC/524/2/2"/>
    <n v="1"/>
    <s v="Axa 2"/>
  </r>
  <r>
    <s v="TOTAL HARGHITA"/>
    <x v="0"/>
    <x v="0"/>
    <x v="0"/>
    <m/>
    <x v="0"/>
    <m/>
    <m/>
    <m/>
    <m/>
    <x v="0"/>
    <m/>
    <m/>
    <m/>
    <m/>
    <x v="0"/>
    <m/>
    <m/>
    <m/>
    <m/>
    <m/>
    <m/>
    <n v="13527075.370000001"/>
    <n v="2387130.88"/>
    <n v="5410238.04"/>
    <n v="4520410.6899999995"/>
    <x v="371"/>
    <m/>
    <m/>
    <n v="5392248.29"/>
    <n v="951573.2"/>
    <m/>
    <m/>
    <m/>
  </r>
  <r>
    <s v="JUDEŢUL HUNEDOARA"/>
    <x v="0"/>
    <x v="0"/>
    <x v="0"/>
    <m/>
    <x v="0"/>
    <m/>
    <m/>
    <m/>
    <m/>
    <x v="0"/>
    <m/>
    <m/>
    <m/>
    <m/>
    <x v="0"/>
    <m/>
    <m/>
    <m/>
    <m/>
    <m/>
    <m/>
    <m/>
    <m/>
    <m/>
    <m/>
    <x v="0"/>
    <m/>
    <m/>
    <m/>
    <m/>
    <m/>
    <m/>
    <m/>
  </r>
  <r>
    <n v="1"/>
    <x v="2"/>
    <x v="2"/>
    <x v="3"/>
    <n v="127129"/>
    <x v="360"/>
    <s v="INVOKER TRANS IT SRL"/>
    <s v="Obiectivul principal al proiectului este dezvoltarea infrastructurii de comunicatii in banda larga de mare viteza in localitatile albe din punct de vedere al conexiunii NGA din judetul Hunedoar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n v="85"/>
    <x v="2"/>
    <s v="Vest"/>
    <m/>
    <m/>
    <s v="Dobra; Rapoltu Mare; Banita; Valisoara; Branisca; Zam; sat Sibise; sat Vaidei; sat Romosel; Bucuresci; sat Tirnava de Cris; sat Boz; sat Bobilna; sat Mihaileni; Orastioara de Sus; sat Costesti; Luncoiu de Sus; sat Sesuri; sat Stanija; Orastioara de Jos; sat Bucium; sat Birtin; Vata de Sus; sat Ciungani; sat Ludestii de Jos; sat Stejarel; sat Ociu; sat Brotuna; sat Prihodiste; sat Dincu Mare; sat Cris; sat Rapoltel; sat Buces-Vulcan; sat Basarabasa; sat Grohotele; sat Pischinti; sat Jeledinti; sat Blajeni-Vulcan; Martinesti; sat Plai; Buces; sat Tatarastii de Cris; sat Dincu Mic; sat Tamasasa; sat Salatruc; sat Turmas;"/>
    <s v="Privat"/>
    <s v="046"/>
    <n v="11511361.99"/>
    <n v="2031416.81"/>
    <n v="2522332.39"/>
    <n v="3047372.17"/>
    <x v="372"/>
    <s v="In implementare"/>
    <m/>
    <n v="3450135.23"/>
    <n v="608847.39"/>
    <s v="POC/366/2/1"/>
    <n v="1"/>
    <s v="Axa 2"/>
  </r>
  <r>
    <s v="TOTAL HUNEDOARA"/>
    <x v="0"/>
    <x v="0"/>
    <x v="0"/>
    <m/>
    <x v="0"/>
    <m/>
    <m/>
    <m/>
    <m/>
    <x v="0"/>
    <m/>
    <m/>
    <m/>
    <m/>
    <x v="0"/>
    <m/>
    <m/>
    <m/>
    <m/>
    <m/>
    <m/>
    <n v="11511361.99"/>
    <n v="2031416.81"/>
    <n v="2522332.39"/>
    <n v="3047372.17"/>
    <x v="372"/>
    <m/>
    <m/>
    <n v="3450135.23"/>
    <n v="608847.39"/>
    <m/>
    <m/>
    <m/>
  </r>
  <r>
    <s v="JUDEŢUL IALOMITA"/>
    <x v="0"/>
    <x v="0"/>
    <x v="0"/>
    <m/>
    <x v="0"/>
    <m/>
    <m/>
    <m/>
    <m/>
    <x v="0"/>
    <m/>
    <m/>
    <m/>
    <m/>
    <x v="0"/>
    <m/>
    <m/>
    <m/>
    <m/>
    <m/>
    <m/>
    <m/>
    <m/>
    <m/>
    <m/>
    <x v="0"/>
    <m/>
    <m/>
    <m/>
    <m/>
    <m/>
    <m/>
    <m/>
  </r>
  <r>
    <n v="1"/>
    <x v="1"/>
    <x v="3"/>
    <x v="10"/>
    <n v="104235"/>
    <x v="361"/>
    <s v="Lambda MAT Bucuresti SRL"/>
    <s v="Obiectivul principal al proiectului consta in transpunerea la nivel industrial a echipamentelor de cercetare realizate in faza de demonstrator de COSFEL ACTUAL, implementarea si preluarea tehnologiilor dezvoltate de aceasta in conformitate cu rezultatul de cercetare achizitionat prin contractul NR.15/05.05.2015 cu titlul „Experimentarea polimerizarii in camp de microunde in strat controlat respectiv in sistem dispers”."/>
    <s v="9"/>
    <n v="8"/>
    <x v="1"/>
    <s v="5"/>
    <n v="8"/>
    <n v="2018"/>
    <n v="85"/>
    <x v="3"/>
    <s v="Sud Muntenia"/>
    <m/>
    <m/>
    <s v="Slobozia"/>
    <s v="Privat"/>
    <s v="061"/>
    <n v="3934178.25"/>
    <n v="694266.75"/>
    <n v="0"/>
    <n v="276480"/>
    <x v="373"/>
    <s v="Finalizat"/>
    <s v="AA2"/>
    <n v="3867780.6000000006"/>
    <n v="682549.5199999999"/>
    <s v="POC/66/1/3"/>
    <n v="1"/>
    <s v="Axa 1"/>
  </r>
  <r>
    <n v="2"/>
    <x v="1"/>
    <x v="3"/>
    <x v="8"/>
    <n v="119792"/>
    <x v="362"/>
    <s v="JUNKOEKO SRL"/>
    <s v="Obiectivul principal al proiectului propus il reprezinta cresterea capacitatii si infrastructurii de Cercetare-Dezvoltare a aplicantului prin realizarea unui echipament inovativ de topire in camp de microunde a deseurilor metalice neferoase si DEEE-uri (deseuri de echipamente electrice si electronice), prevazut cu un sistem inovator de filtrare a noxelor rezultate din topire. Diversificarea tehnologiilor pentru topirea si rafinarea metalelor din  deseuri neferoase si  DEEE-uri"/>
    <s v="10"/>
    <n v="4"/>
    <x v="2"/>
    <s v="4"/>
    <n v="4"/>
    <n v="2019"/>
    <n v="85"/>
    <x v="3"/>
    <s v="Sud Muntenia"/>
    <m/>
    <m/>
    <s v="Slobozia"/>
    <s v="Privat"/>
    <s v="061"/>
    <n v="710340.24"/>
    <n v="125354.16"/>
    <n v="92854.94"/>
    <n v="20904.34"/>
    <x v="374"/>
    <s v="Finalizat"/>
    <m/>
    <n v="634111.26"/>
    <n v="111901.96"/>
    <s v="POC/63/1/3"/>
    <n v="1"/>
    <s v="Axa 1"/>
  </r>
  <r>
    <n v="3"/>
    <x v="2"/>
    <x v="2"/>
    <x v="9"/>
    <n v="129987"/>
    <x v="363"/>
    <s v="SYSCAD SOLUTIONS SRL"/>
    <s v="Obiectivul principal al proiectului este cercetarea şi dezvoltarea unei suite de soluţii software inovative, extrem de uşor de folosit, soluţii software pentru accelerarea implementării cadastrului general şi a cadastrului sectorial, denumit in continuare SysCAD Application Suite."/>
    <s v="6"/>
    <n v="23"/>
    <x v="4"/>
    <s v="6"/>
    <n v="23"/>
    <n v="2022"/>
    <n v="85"/>
    <x v="3"/>
    <s v="Sud Muntenia"/>
    <m/>
    <m/>
    <s v="Cazanesti"/>
    <s v="Privat"/>
    <s v="066"/>
    <n v="5029002"/>
    <n v="887470.93"/>
    <n v="2052919.43"/>
    <n v="967836.87"/>
    <x v="375"/>
    <s v="In implementare"/>
    <m/>
    <n v="2413170.02"/>
    <n v="425853.53"/>
    <s v="POC/524/2/2"/>
    <n v="1"/>
    <s v="Axa 2"/>
  </r>
  <r>
    <s v="TOTAL IALOMITA"/>
    <x v="0"/>
    <x v="0"/>
    <x v="0"/>
    <m/>
    <x v="0"/>
    <m/>
    <m/>
    <m/>
    <m/>
    <x v="0"/>
    <m/>
    <m/>
    <m/>
    <m/>
    <x v="0"/>
    <m/>
    <m/>
    <m/>
    <m/>
    <m/>
    <m/>
    <n v="9673520.4900000002"/>
    <n v="1707091.84"/>
    <n v="2145774.37"/>
    <n v="1265221.21"/>
    <x v="376"/>
    <m/>
    <m/>
    <n v="6915061.8800000008"/>
    <n v="1220305.0099999998"/>
    <m/>
    <m/>
    <m/>
  </r>
  <r>
    <s v="JUDEŢUL IASI"/>
    <x v="0"/>
    <x v="0"/>
    <x v="0"/>
    <m/>
    <x v="0"/>
    <m/>
    <m/>
    <m/>
    <m/>
    <x v="0"/>
    <m/>
    <m/>
    <m/>
    <m/>
    <x v="0"/>
    <m/>
    <m/>
    <m/>
    <m/>
    <m/>
    <m/>
    <m/>
    <m/>
    <m/>
    <m/>
    <x v="0"/>
    <m/>
    <m/>
    <m/>
    <m/>
    <m/>
    <m/>
    <m/>
  </r>
  <r>
    <n v="1"/>
    <x v="1"/>
    <x v="1"/>
    <x v="4"/>
    <n v="104810"/>
    <x v="364"/>
    <s v="Institutul de Chimie Macromoleculara &quot;Petru Poni&quot;"/>
    <s v="Obiectivul general al proiectului consta in cresterea capacitatii si calitatii activitatii de cercetare dezvoltare inovare (CDI)  prin atragerea de specialisti cu competente avansate,  deschiderea unei noi directii de cercetare in domeniul retelelor metalo-organice (RMO) si diversificarea gamei de servicii de cercetare  si transferul acestora catre partenerii industriali,  in scopul stimularii competitivitatii cercetarii stintifice romanesti la nivel european si a competitivitatii economice nationale/ regionale ale Institutului si ale actorilor economici in domeniul de specializare inteligenta eco-nano-tehnologii si materiale avansate._x000a_Proiectul POCPOLIG isi propune sa dezvolte noi materiale avansate nanostructurate, cu caracteristici functionale extinse, destinate pentru aplicatii de nisa, in domenii stiintifice si industriale actuale si viitoare._x000a_Obiectivul general al proiectului consta in cresterea capacitatii si calitatii activitatii de cercetare dezvoltare inovare (CDI)  prin atragerea de specialisti cu competente avansate,  deschiderea unei noi directii de cercetare in domeniul retelelor metalo-organice (RMO) si diversificarea gamei de servicii de cercetare  si transferul acestora catre partenerii industriali,  in scopul stimularii competitivitatii cercetarii stintifice romanesti la nivel european si a competitivitatii economice nationale/ regionale ale Institutului si ale actorilor economici in domeniul de specializare inteligenta eco-nano-tehnologii si materiale avansate._x000a_Proiectul POCPOLIG isi propune sa dezvolte noi materiale avansate nanostructurate, cu caracteristici functionale extinse, destinate pentru aplicatii de nisa, in domenii stiintifice si industriale actuale si viitoare._x000a_"/>
    <s v="9"/>
    <n v="8"/>
    <x v="1"/>
    <s v="9"/>
    <n v="8"/>
    <n v="2020"/>
    <n v="84.435339999999997"/>
    <x v="5"/>
    <s v="Nord Est"/>
    <m/>
    <m/>
    <s v="Iasi"/>
    <s v="Public"/>
    <s v="060"/>
    <n v="7165347.8196919998"/>
    <n v="1320379.1103079999"/>
    <n v="0"/>
    <n v="466651.06"/>
    <x v="377"/>
    <s v="Finalizat"/>
    <s v="AA6"/>
    <n v="6930573.3899999997"/>
    <n v="0"/>
    <s v="POC/61/1/1"/>
    <n v="1"/>
    <s v="Axa 1"/>
  </r>
  <r>
    <n v="2"/>
    <x v="1"/>
    <x v="1"/>
    <x v="4"/>
    <n v="103847"/>
    <x v="365"/>
    <s v="Intelectro Iasi SRL"/>
    <s v="Obiectivul general al proiectului il constituie consolidarea capacității de CDI a SC Intelectro Iasi SRL în vederea pregătirii pentru participarea la Orizont 2020 si la alte programe europene, prin angajarea unui cercetător universitar cu o mare experienta pe o perioada egală cel puţin cu durata proiectului, si prin consolidarea si intinerirea resursei umane angajata in sectorul CDI al companiei, prin cooptarea de doctoranzi in faza de cercetare pentru teza de doctorat si, respectiv, doctori in stiinte ai Univ. Tehnice Iasi care au sustinut teza de doctorat in ultimii 5 ani. "/>
    <s v="9"/>
    <n v="8"/>
    <x v="1"/>
    <s v="9"/>
    <n v="8"/>
    <n v="2020"/>
    <n v="84.435339999999997"/>
    <x v="5"/>
    <s v="Nord Est"/>
    <m/>
    <m/>
    <s v="Iasi"/>
    <s v="Privat"/>
    <s v="061"/>
    <n v="7276121.3794200011"/>
    <n v="1340791.6705799997"/>
    <n v="2524481.25"/>
    <n v="1027942.7"/>
    <x v="378"/>
    <s v="Finalizat"/>
    <s v="AA1"/>
    <n v="6369795.3299999991"/>
    <n v="1173872.25"/>
    <s v="POC/61/1/1"/>
    <n v="1"/>
    <s v="Axa 1"/>
  </r>
  <r>
    <n v="3"/>
    <x v="1"/>
    <x v="1"/>
    <x v="4"/>
    <n v="104089"/>
    <x v="366"/>
    <s v="ALL GREEN SRL"/>
    <s v="Obiectivul general al proiectului il constituie consolidarea capacității de CDI a SC ALL GREEN SRL în vederea pregătirii pentru participarea la Orizont 2020 si la alte programe europene, prin angajarea unui cercetător universitar cu o mare experienta pe o perioada egală cel puţin cu durata proiectului, si prin consolidarea si intinerirea resursei umane angajata in sectorul CDI al companiei, prin cooptarea de doctoranzi in faza de cercetare pentru teza de doctorat si, respectiv, doctori in stiinte ai Univ. Tehnice Iasi care au sustinut teza de doctorat in ultimii 5 ani. "/>
    <s v="9"/>
    <n v="16"/>
    <x v="1"/>
    <s v="9"/>
    <n v="16"/>
    <n v="2020"/>
    <n v="84.435339999999997"/>
    <x v="5"/>
    <s v="Nord Est"/>
    <m/>
    <m/>
    <s v="Iasi"/>
    <s v="Privat"/>
    <s v="061"/>
    <n v="7276513.4800000004"/>
    <n v="1340863.92"/>
    <n v="2522993.6"/>
    <n v="1085238"/>
    <x v="379"/>
    <s v="Finalizat _x000a_(ajuns la teremen; fara nota de finalizare)"/>
    <s v="AA4"/>
    <n v="6762862.8100000024"/>
    <n v="1246308.3100000003"/>
    <s v="POC/61/1/1"/>
    <n v="1"/>
    <s v="Axa 1"/>
  </r>
  <r>
    <n v="4"/>
    <x v="1"/>
    <x v="3"/>
    <x v="10"/>
    <n v="104962"/>
    <x v="367"/>
    <s v="BUILDING TECHNOLOGY GROUP R SRL"/>
    <s v="In acest proiect se urmareste crearea lui BRAIN-IN  soft - convertor de limbaj al Sistemelor de Automatizare Inteligente (SAI) pentru cladiri inteligente, managementul productiei si automatizari industriale bazat pe inovarea – imbunatatirea unei platforme software denumita SMART  CONVERT care la acest moment are proprietatea de a aduce la un punct comun tehnologiile: PROFIBUS, LON, CAN, MODBUS. Inovarea consta in integrarea in SMART CONVERT a doua noi tipuri de protocoale de comunicatii (KNX si un limbaj wireless), transformand platforma initiala intr-un produs foarte flexibil si competitiv, care va detine si caracteristici standardizate pentru 5 aplicabilitati ce se pot combina in functie de nevoile si structura cladirilor, productiei si industriei: optimizare consumuri energie, asigurare securitate, confort, optimizare management productie, automatizari industriale, oprimizare functionalitati specifice spitalelor."/>
    <s v="9"/>
    <n v="27"/>
    <x v="1"/>
    <s v="9"/>
    <n v="27"/>
    <n v="2018"/>
    <n v="85"/>
    <x v="5"/>
    <s v="Nord Est"/>
    <m/>
    <m/>
    <s v="Iasi"/>
    <s v="Privat"/>
    <s v="061"/>
    <n v="5122148.62"/>
    <n v="903908.58000000007"/>
    <n v="0"/>
    <n v="1207083.72"/>
    <x v="380"/>
    <s v="Finalizat"/>
    <s v="AA7"/>
    <n v="4992852.5500000007"/>
    <n v="888219.64999999991"/>
    <s v="POC/66/1/3"/>
    <n v="1"/>
    <s v="Axa 1"/>
  </r>
  <r>
    <n v="5"/>
    <x v="1"/>
    <x v="3"/>
    <x v="11"/>
    <n v="106611"/>
    <x v="368"/>
    <s v="Universitatea &quot;Alexandru Ioan Cuza&quot; din Iași"/>
    <s v="Principalul obiectiv al proiectului PrivateSky îl constituie transferul de cunoștințe rezultate în urma activității de cercetare desfășurate în cadrul Facultății de Informatică, Universitatea “Alexandru Ioan Cuza” din Iași (UAIC) către industria de IT._x000a_Ideea nou introdusă de acest proiect este concretizată prin utilizarea unei arhitecturi Cloud inovative bazată pe coreografii executabile în crearea de noi tehnologii, instrumente și metode pentru dezvoltarea de software în cloud._x000a_"/>
    <s v="9"/>
    <n v="1"/>
    <x v="1"/>
    <s v="9"/>
    <n v="1"/>
    <n v="2021"/>
    <n v="83.72"/>
    <x v="5"/>
    <s v="Nord Est"/>
    <m/>
    <m/>
    <s v="Iasi"/>
    <s v="Public"/>
    <s v="062"/>
    <n v="11224742.256000001"/>
    <n v="2182737.743999999"/>
    <n v="1808937.5"/>
    <n v="50000"/>
    <x v="381"/>
    <s v="In implementare"/>
    <s v="AA6"/>
    <n v="9657047.370000001"/>
    <n v="1877654.06"/>
    <s v="POC/71/1/4"/>
    <n v="1"/>
    <s v="Axa 1"/>
  </r>
  <r>
    <n v="6"/>
    <x v="1"/>
    <x v="3"/>
    <x v="11"/>
    <n v="105689"/>
    <x v="369"/>
    <s v="INSTITUTUL DE CHIMIE MACROMOLECULARĂ “PETRU PONI&quot; "/>
    <s v="Obiectivul general: Creşterea competitivităţii economice a 5 întreprinderi în perioada 2016-2020,_x000a_în urma transferului de cunoştinţe ce vizează expertiza ştiinţifică şi tehnologică în proiectarea şi_x000a_realizarea de sisteme polimere multifuncţionale, care pot stimula un răspuns biologic specific şi care permit aderarea şi proliferarea unui anumit tip de celule, funcţie de ţesutul ce trebuie tratat._x000a_"/>
    <s v="9"/>
    <n v="8"/>
    <x v="1"/>
    <s v="3"/>
    <n v="8"/>
    <n v="2022"/>
    <n v="83.72"/>
    <x v="5"/>
    <s v="Nord Est"/>
    <m/>
    <m/>
    <s v="Iasi"/>
    <s v="Public"/>
    <s v="062"/>
    <n v="11218480"/>
    <n v="2181520"/>
    <n v="2370000"/>
    <n v="70978.25"/>
    <x v="382"/>
    <s v="In implementare"/>
    <s v="AA5"/>
    <n v="7576272.3000000007"/>
    <n v="0"/>
    <s v="POC/71/1/4"/>
    <n v="1"/>
    <s v="Axa 1"/>
  </r>
  <r>
    <n v="7"/>
    <x v="1"/>
    <x v="3"/>
    <x v="11"/>
    <n v="105524"/>
    <x v="370"/>
    <s v="Universitatea Tehnica Gheorghe Asachi din Iasi"/>
    <s v="Obiectivul general al proiectului este creşterea eficienţei energetice la consumator, înțelegând prin consumator construcţiile civile, industriale şi agricole care adăpostesc funcţiuni multiple, denumite într-un cuvânt clădiri. _x000a_Proiectul va dezvolta interacțiunea dintre Facultatea de Construcţii şi Instalații din cadrul Universității Tehnice „Gh. Asachi” din Iași cu mediul de afaceri din domeniul construcţiilor, prin finanțarea accesului întreprinderilor la expertiză extinsă și la facilitățile oferite în laboratoarele facultăţii, în scopul comercializării rezultatelor de cercetare privind asigurarea eficienței energetice, către consumatorul exprimat prin construcțiile civile, industriale și agricole, concepute şi executate de către întreprinderile cu activitate în domeniul construcţiilor."/>
    <s v="9"/>
    <n v="23"/>
    <x v="1"/>
    <s v="5"/>
    <n v="22"/>
    <n v="2022"/>
    <n v="83.72"/>
    <x v="5"/>
    <s v="Nord Est"/>
    <m/>
    <m/>
    <s v="Iasi"/>
    <s v="Public"/>
    <s v="062"/>
    <n v="6244465.5"/>
    <n v="1214284.5"/>
    <n v="1260000"/>
    <n v="144000"/>
    <x v="383"/>
    <s v="In implementare"/>
    <s v="AA4"/>
    <n v="3764649.9200000004"/>
    <n v="618951.32000000018"/>
    <s v="POC/71/1/4"/>
    <n v="1"/>
    <s v="Axa 1"/>
  </r>
  <r>
    <n v="8"/>
    <x v="1"/>
    <x v="1"/>
    <x v="12"/>
    <n v="107464"/>
    <x v="371"/>
    <s v="Institutul de Chimie Macromoleculara „Petru Poni” Iasi"/>
    <s v="Obiectivul general al proiectului Institutul de Chimie Macromoleculara “Petru Poni” – Pol interdisciplinar de specializare inteligenta prin cercetare-inovare si transfer tehnologic in (bio/nano)materiale polimere si (eco)tehnologii (InoMatPol) consta in cresterea capacitatii, calitatii si eficientei activitatii CDI prin deschiderea de noi directii de cercetare si diversificarea gamei de servicii de cercetare orientate in special catre industrie – conform cerintelor de inovare ale agentilor economici din cadrul structurilor de tip cluster, in scopul stimularii competitivitatii cercetarii stintifice romanesti la nivel european si a competitivitatii economice nationale/ regionale ale Institutului si ale actorilor economici in domeniul de specializare inteligenta eco-nano-tehnologii si materiale avansate."/>
    <s v="10"/>
    <n v="10"/>
    <x v="1"/>
    <s v="7"/>
    <n v="10"/>
    <n v="2020"/>
    <n v="85"/>
    <x v="5"/>
    <s v="Nord Est"/>
    <m/>
    <m/>
    <s v="Iasi"/>
    <s v="Public"/>
    <s v="058"/>
    <n v="53796306.284999996"/>
    <n v="9493465.8150000051"/>
    <n v="0"/>
    <n v="7182196.9000000004"/>
    <x v="384"/>
    <s v="Finalizat"/>
    <s v="AA3"/>
    <n v="53311768.259999998"/>
    <n v="0"/>
    <s v="POC/70/1/1"/>
    <n v="1"/>
    <s v="Axa 1"/>
  </r>
  <r>
    <n v="9"/>
    <x v="1"/>
    <x v="1"/>
    <x v="12"/>
    <n v="107563"/>
    <x v="372"/>
    <s v="UNIVERSITATEA DE STIINTE AGRICOLE SI MEDICINA VETERINARA „ION IONESCU DE LA BRAD” Iasi"/>
    <s v="Scopul proiectului ROVETEMERG este de a dezvolta un Centru regional de cercetare avansată capabil sa efectueze cercetare interdisciplinară, aplicată și experimentală, privind microorganismele înalt patogene cu potențial de răspândire în masă, bolile infecțioase (re-) emergente și rare, rezistența microbiană la medicamente, siguranța microbiologica a alimentelor, rezultatele obținute având menirea de a îmbunătăți sănătatea animalelor, omului și mediului, în spiritul conceptului One Health.  "/>
    <s v="10"/>
    <n v="13"/>
    <x v="1"/>
    <s v="4"/>
    <n v="12"/>
    <n v="2021"/>
    <n v="85"/>
    <x v="5"/>
    <s v="Nord Est"/>
    <m/>
    <m/>
    <s v="Iasi"/>
    <s v="Public"/>
    <s v="058"/>
    <n v="30363445"/>
    <n v="5358255"/>
    <n v="0"/>
    <n v="3978998"/>
    <x v="385"/>
    <s v="In implementare"/>
    <s v="AA7"/>
    <n v="14530428.090000002"/>
    <n v="1819083.6999999997"/>
    <s v="POC/70/1/1"/>
    <n v="1"/>
    <s v="Axa 1"/>
  </r>
  <r>
    <n v="10"/>
    <x v="1"/>
    <x v="3"/>
    <x v="8"/>
    <n v="113382"/>
    <x v="373"/>
    <s v=" GEN MOTOR SRL (solicitant initial la depunere: VÎRLAN BOGDAN)"/>
    <s v="Principalul obiectiv al proiectului este acela  de a scoate pe piață un produs nou, inovativ: un generator electric cu rotor exterior și flux radial antrenat  turbină verticală, pe baza rezultatelor obținute de directorul de proiect în timpul stagiului doctoral finalizat. "/>
    <s v="10"/>
    <n v="4"/>
    <x v="2"/>
    <s v="1"/>
    <n v="4"/>
    <n v="2019"/>
    <n v="85.000000595720564"/>
    <x v="5"/>
    <s v="Nord Est"/>
    <m/>
    <m/>
    <s v="Iasi"/>
    <s v="Privat"/>
    <s v="061"/>
    <n v="713421.75"/>
    <n v="125897.95"/>
    <n v="93257.75"/>
    <n v="145255.72"/>
    <x v="386"/>
    <s v="Finalizat"/>
    <s v="AA1"/>
    <n v="702561.19"/>
    <n v="123981.38000000002"/>
    <s v="POC/63/1/3"/>
    <n v="1"/>
    <s v="Axa 1"/>
  </r>
  <r>
    <n v="11"/>
    <x v="1"/>
    <x v="3"/>
    <x v="8"/>
    <n v="109591"/>
    <x v="374"/>
    <s v="PROSUPPORT CONSULTING SRL"/>
    <s v="Proiectul are ca obiectiv general îmbunătățirea capacității start-up-ului SC ProSupport Consulting SRL de inovare și derulare a unor activități de cercetare-dezvoltare de avangardă într-un domeniu de specializare inteligentă (4. Eco-nano-tehnologii și materiale avansate/4.4.2 Materiale polimerice, nanomateriale, nanotehnologii)pentru introducerea în producție a unui nou produs inovator (platforme senzoriale prevăzute cu microelectrozi interdigitați printați pe substraturi nanodielectrice flexibile) cu aplicabilitate într-un domeniu nou, Internetul Tuturor Lucrurilor (ITL)."/>
    <s v="10"/>
    <n v="4"/>
    <x v="2"/>
    <s v="10"/>
    <n v="4"/>
    <n v="2019"/>
    <n v="85.000000000000014"/>
    <x v="5"/>
    <s v="Nord Est"/>
    <m/>
    <m/>
    <s v="Iasi; Valea Lupului"/>
    <s v="Privat"/>
    <s v="061"/>
    <n v="713989.8"/>
    <n v="125998.2"/>
    <n v="93332"/>
    <n v="86064"/>
    <x v="387"/>
    <s v="Finalizat"/>
    <s v="AA1"/>
    <n v="708323.74"/>
    <n v="124998.27"/>
    <s v="POC/63/1/3"/>
    <n v="1"/>
    <s v="Axa 1"/>
  </r>
  <r>
    <n v="12"/>
    <x v="2"/>
    <x v="2"/>
    <x v="2"/>
    <n v="115881"/>
    <x v="375"/>
    <s v="RED POINT SOFTWARE SOLUTIONS SRL"/>
    <s v="”LOGIOS - CERCETAREA SI DEZVOLTAREA UNUI SISTEM INOVATIV DE E-LEARNING DEDICAT MEDIILOR DE INVATAMÂNT UNIVERSITAR SI PREUNIVERSITAR”"/>
    <s v="8"/>
    <n v="2"/>
    <x v="2"/>
    <s v="12"/>
    <n v="2"/>
    <n v="2019"/>
    <n v="85"/>
    <x v="5"/>
    <s v="Nord Est"/>
    <m/>
    <m/>
    <s v="Iasi"/>
    <s v="Privat"/>
    <s v="066"/>
    <n v="972346.38"/>
    <n v="171590.54"/>
    <n v="518393.82000000007"/>
    <n v="170528.28000000003"/>
    <x v="388"/>
    <s v="Finalizat"/>
    <s v="AA3"/>
    <n v="859600.7300000001"/>
    <n v="151694.24000000002"/>
    <s v="POC/46/2/2"/>
    <n v="1"/>
    <s v="Axa 2"/>
  </r>
  <r>
    <n v="13"/>
    <x v="2"/>
    <x v="2"/>
    <x v="2"/>
    <n v="115605"/>
    <x v="376"/>
    <s v="FORTYFOUR SRL"/>
    <s v="QODEMO – TEHNOLOGIE SPECIALIZATA PENTRU MAKER MOVEMENT"/>
    <s v="8"/>
    <n v="7"/>
    <x v="2"/>
    <s v="8"/>
    <n v="7"/>
    <n v="2020"/>
    <n v="85"/>
    <x v="5"/>
    <s v="Nord Est"/>
    <m/>
    <m/>
    <s v=" Iasi"/>
    <s v="Privat"/>
    <s v="066"/>
    <n v="3413951.66"/>
    <n v="602462.06000000006"/>
    <n v="803986.69"/>
    <n v="0"/>
    <x v="389"/>
    <s v="Reziliat"/>
    <m/>
    <n v="0"/>
    <n v="0"/>
    <s v="POC/46/2/2"/>
    <n v="1"/>
    <s v="Axa 2"/>
  </r>
  <r>
    <n v="14"/>
    <x v="2"/>
    <x v="2"/>
    <x v="2"/>
    <n v="115686"/>
    <x v="377"/>
    <s v="ROMSOFT SRL"/>
    <s v="ECOSISTEM MULTIFUNCTIONAL PENTRU INTEGRAREA SERVICIILOR MEDICALE DE TIP “SELF-MANAGEMENT DISEASE” (EMIM)"/>
    <s v="8"/>
    <n v="31"/>
    <x v="2"/>
    <s v="8"/>
    <n v="31"/>
    <n v="2020"/>
    <n v="85"/>
    <x v="5"/>
    <s v="Nord Est"/>
    <m/>
    <m/>
    <s v="Iasi"/>
    <s v="Privat"/>
    <s v="066"/>
    <n v="2399640.0299999998"/>
    <n v="423465.89"/>
    <n v="2008125"/>
    <n v="92451.410000000149"/>
    <x v="390"/>
    <s v="Finalizat"/>
    <s v="AA1"/>
    <n v="2146543.4700000002"/>
    <n v="378801.72"/>
    <s v="POC/46/2/2"/>
    <n v="1"/>
    <s v="Axa 2"/>
  </r>
  <r>
    <n v="15"/>
    <x v="2"/>
    <x v="2"/>
    <x v="2"/>
    <n v="116445"/>
    <x v="378"/>
    <s v="NERA COMPUTERS SRL"/>
    <s v="“DEZVOLTAREA UNEI SOLUȚII TIC INOVATIVE CERTIFICATE PENTRU PROTEJAREA CONFIDENȚIALITĂȚII DATELOR DE PE DISPOZITIVELE MOBILE PRIN ȘTERGERE DEFINITIVĂ”"/>
    <s v="8"/>
    <n v="16"/>
    <x v="2"/>
    <s v="8"/>
    <n v="16"/>
    <n v="2019"/>
    <n v="85"/>
    <x v="5"/>
    <s v="Nord Est"/>
    <m/>
    <m/>
    <s v="Iasi"/>
    <s v="Privat"/>
    <s v="066"/>
    <n v="2074115.77"/>
    <n v="366020.43"/>
    <n v="1603999.7999999998"/>
    <n v="100826.91999999993"/>
    <x v="391"/>
    <s v="Reziliat"/>
    <m/>
    <n v="0"/>
    <n v="0"/>
    <s v="POC/46/2/2"/>
    <n v="1"/>
    <s v="Axa 2"/>
  </r>
  <r>
    <n v="16"/>
    <x v="2"/>
    <x v="2"/>
    <x v="2"/>
    <m/>
    <x v="379"/>
    <s v="FOCALITY SRL"/>
    <s v="SOLUTIE MOBILA DE COLECTARE SI INTRETINERE DATE PENTRU SISTEMELE DE TIP ASSET MANAGEMENT"/>
    <s v="5"/>
    <n v="25"/>
    <x v="2"/>
    <s v="8"/>
    <n v="25"/>
    <n v="2018"/>
    <n v="85"/>
    <x v="5"/>
    <s v="Nord Est"/>
    <m/>
    <m/>
    <s v="Iasi"/>
    <s v="Privat"/>
    <s v="066"/>
    <n v="1643049.15"/>
    <n v="289949.84999999998"/>
    <n v="839936"/>
    <n v="275145.64999999991"/>
    <x v="392"/>
    <s v="Reziliat"/>
    <m/>
    <n v="0"/>
    <n v="0"/>
    <s v="POC/46/2/2"/>
    <n v="1"/>
    <s v="Axa 2"/>
  </r>
  <r>
    <n v="17"/>
    <x v="2"/>
    <x v="2"/>
    <x v="2"/>
    <n v="115624"/>
    <x v="380"/>
    <s v="GEMINI CAD SYSTEMS SRL"/>
    <s v="Cercetare,dezvoltare si implementare a unei noi generatii de algoritmi de optimizare si reducere a consumului de materiale bazati pe calcul paralel intensiv pe tehnologie CUDA"/>
    <s v="9"/>
    <n v="14"/>
    <x v="2"/>
    <s v="6"/>
    <n v="14"/>
    <n v="2020"/>
    <n v="85"/>
    <x v="5"/>
    <s v="Nord Est"/>
    <m/>
    <m/>
    <s v="Iasi"/>
    <s v="Privat"/>
    <s v="066"/>
    <n v="2764316.04"/>
    <n v="487820.48"/>
    <n v="1576597.6800000002"/>
    <n v="188595.24000000022"/>
    <x v="393"/>
    <s v="Finalizat"/>
    <m/>
    <n v="2565429.46"/>
    <n v="452722.84"/>
    <s v="POC/46/2/2"/>
    <n v="1"/>
    <s v="Axa 2"/>
  </r>
  <r>
    <n v="18"/>
    <x v="2"/>
    <x v="2"/>
    <x v="2"/>
    <n v="115919"/>
    <x v="381"/>
    <s v="EXPERT ACCIDENT RECONSTRUCTION SRL"/>
    <s v="CUTIE NEAGRA ȘI PLATFORMA TIP CRM PENTRU EVALUAREA SI DIMINUAREA RISCURILOR IN TRAFICUL RUTIER"/>
    <s v="8"/>
    <n v="3"/>
    <x v="2"/>
    <s v="11"/>
    <n v="3"/>
    <n v="2019"/>
    <n v="85"/>
    <x v="5"/>
    <s v="Nord Est"/>
    <m/>
    <m/>
    <s v="Comuna Bârnova, sat Vișan"/>
    <s v="Privat"/>
    <s v="066"/>
    <n v="1555547.74"/>
    <n v="274508.42"/>
    <n v="473070.49"/>
    <n v="72029.310000000056"/>
    <x v="394"/>
    <s v="Finalizat"/>
    <s v="AA2"/>
    <n v="1455255.65"/>
    <n v="256809.80999999997"/>
    <s v="POC/46/2/2"/>
    <n v="1"/>
    <s v="Axa 2"/>
  </r>
  <r>
    <n v="19"/>
    <x v="2"/>
    <x v="2"/>
    <x v="2"/>
    <n v="117324"/>
    <x v="382"/>
    <s v="3D MAG SRL"/>
    <s v="Nou produs inovativ software – Visio 3D MAG, platforma hardware si servicii pentru proiectarea interactiva de case din lemn, mobilier si amenajari interioare"/>
    <s v="8"/>
    <n v="8"/>
    <x v="2"/>
    <s v="8"/>
    <n v="8"/>
    <n v="2020"/>
    <n v="85"/>
    <x v="5"/>
    <s v="Nord Est"/>
    <m/>
    <m/>
    <s v="Iasi"/>
    <s v="Privat"/>
    <s v="066"/>
    <n v="2465364.7799999998"/>
    <n v="435064.37"/>
    <n v="1232879.1499999999"/>
    <n v="0"/>
    <x v="395"/>
    <s v="Reziliat"/>
    <m/>
    <n v="63060"/>
    <n v="11128.24"/>
    <s v="POC/46/2/2"/>
    <n v="1"/>
    <s v="Axa 2"/>
  </r>
  <r>
    <n v="20"/>
    <x v="2"/>
    <x v="2"/>
    <x v="2"/>
    <n v="119805"/>
    <x v="383"/>
    <s v="LOGICA INFORMATICA RO SRL"/>
    <s v="Contact - Accesibilitate la purtator"/>
    <s v="11"/>
    <n v="20"/>
    <x v="2"/>
    <s v="11"/>
    <n v="20"/>
    <n v="2019"/>
    <n v="85"/>
    <x v="5"/>
    <s v="Nord Est"/>
    <m/>
    <m/>
    <s v="Iasi"/>
    <s v="Privat"/>
    <s v="066"/>
    <n v="2408447.5499999998"/>
    <n v="425020.15"/>
    <n v="792618.29999999981"/>
    <n v="395359.54000000004"/>
    <x v="396"/>
    <s v="Reziliat"/>
    <m/>
    <n v="0"/>
    <n v="0"/>
    <s v="POC/46/2/2"/>
    <n v="1"/>
    <s v="Axa 2"/>
  </r>
  <r>
    <n v="21"/>
    <x v="2"/>
    <x v="2"/>
    <x v="2"/>
    <n v="116086"/>
    <x v="384"/>
    <s v="APPSBROKER CONSULTING SRL"/>
    <s v="APPSFLOW – DEZVOLTAREA SAAS A SISTEMULUI DE APLICATII CONFIGURABILE DE PROCESE DE BUSINESS CE ACCELEREAZA INITIATIVELE DE LUCRU INTELIGENT IN ORGANIZATII"/>
    <s v="8"/>
    <n v="4"/>
    <x v="2"/>
    <s v="8"/>
    <n v="4"/>
    <n v="2019"/>
    <n v="85"/>
    <x v="5"/>
    <s v="Nord Est"/>
    <m/>
    <m/>
    <s v="Iasi"/>
    <s v="Privat"/>
    <s v="066"/>
    <n v="3099588.19"/>
    <n v="546986.15"/>
    <n v="1690167.5499999998"/>
    <n v="68819.69000000041"/>
    <x v="397"/>
    <s v="Finalizat"/>
    <m/>
    <n v="2656480.5900000003"/>
    <n v="468790.69"/>
    <s v="POC/46/2/2"/>
    <n v="1"/>
    <s v="Axa 2"/>
  </r>
  <r>
    <n v="22"/>
    <x v="1"/>
    <x v="3"/>
    <x v="11"/>
    <n v="119611"/>
    <x v="385"/>
    <s v="Universitatea de Stiinte Agricole si Medicina Veterinara &quot;Ion Ionescu de la Brad&quot; Iasi"/>
    <s v="Obiectivul general este cresterea accesului mediului economic privat agricol la cunoastere. Accesul la cunoastere se va realiza prin valorificarea infrastructurii de cercetare Institutul de Cercetari pentru Agricultura si Mediu (ICAM) din cadrul Universitatii de tiinþe Agricole si Medicina Veterinara &quot;Ion Ionescu de la Brad&quot; Iasi (USAMV – Iasi). Valorificarea infrastructurii de cercetare se va realiza prin constituirea si implementarea de parteneriate cu întreprinderi din mediul economic agricol. În cadrul parteneriatelor se va realiza transfer de cunostinþe, respectiv de inovaþie si progres tehnic."/>
    <s v="6"/>
    <n v="5"/>
    <x v="5"/>
    <s v="6"/>
    <n v="5"/>
    <n v="2023"/>
    <n v="83.72"/>
    <x v="5"/>
    <s v="Nord Est"/>
    <m/>
    <m/>
    <s v="Iasi"/>
    <s v="Public"/>
    <s v="062"/>
    <n v="10391745"/>
    <n v="2020755"/>
    <n v="0"/>
    <n v="2478375"/>
    <x v="398"/>
    <s v="In implementare"/>
    <m/>
    <n v="3061447.43"/>
    <n v="368028.87000000005"/>
    <s v="POC/71/1/4"/>
    <n v="1"/>
    <s v="Axa 1"/>
  </r>
  <r>
    <n v="23"/>
    <x v="1"/>
    <x v="1"/>
    <x v="1"/>
    <n v="121822"/>
    <x v="386"/>
    <s v="INTERNATIONAL MODELING COMPANY SRL"/>
    <s v="Obiectivul general al proiectului este înfiinţarea unui departament în vederea cercetarii de metode inovative pentru tratarea afecţiunilor aparatului neuro-locomotor prin concentrarea de resurse umane si materiale de vârf în domeniul sanataţii."/>
    <s v="6"/>
    <n v="11"/>
    <x v="5"/>
    <s v="12"/>
    <n v="10"/>
    <n v="2020"/>
    <n v="85"/>
    <x v="5"/>
    <s v="Nord Est"/>
    <m/>
    <m/>
    <s v="Iasi"/>
    <s v="Privat"/>
    <s v="059"/>
    <n v="15184029.02"/>
    <n v="2679534.5299999998"/>
    <n v="7655812.96"/>
    <n v="8138565.6399999997"/>
    <x v="399"/>
    <s v="Finalizat _x000a_(ajuns la teremen; fara nota de finalizare)"/>
    <s v="AA2"/>
    <n v="8070553.7000000002"/>
    <n v="1424215.35"/>
    <s v="POC/65/1/1"/>
    <n v="1"/>
    <s v="Axa 1"/>
  </r>
  <r>
    <n v="24"/>
    <x v="1"/>
    <x v="1"/>
    <x v="1"/>
    <n v="121902"/>
    <x v="387"/>
    <s v="O.V.A GENERAL CONSTRUCT SRL"/>
    <s v="Obiectivul general al proiectului este înfiinţarea unui departament de cercetare programe software inovative pentru combaterea traficului ilegal de bunuri de lux si de larg consum. "/>
    <s v="6"/>
    <n v="20"/>
    <x v="5"/>
    <s v="12"/>
    <n v="20"/>
    <n v="2020"/>
    <n v="85"/>
    <x v="5"/>
    <s v="Nord Est"/>
    <m/>
    <m/>
    <s v="Iasi"/>
    <s v="Privat"/>
    <s v="059"/>
    <n v="5420818.5999999996"/>
    <n v="956615.05"/>
    <n v="2733185.85"/>
    <n v="8112424.2199999997"/>
    <x v="400"/>
    <s v="Finalizat _x000a_(ajuns la teremen; fara nota de finalizare)"/>
    <m/>
    <n v="5036943.17"/>
    <n v="888872.33"/>
    <s v="POC/65/1/1"/>
    <n v="1"/>
    <s v="Axa 1"/>
  </r>
  <r>
    <n v="25"/>
    <x v="2"/>
    <x v="2"/>
    <x v="3"/>
    <n v="126951"/>
    <x v="388"/>
    <s v="INVITE SYSTEMS SRL"/>
    <s v="Obiectivul principal al proiectului este dezvoltarea infrastructurii de internet in banda larga, in zonele albe NGA din judetul Iasi, cu o larga raspandire a nodurilor de comunicatii si partea de transmisie a datelor (backbone si blackhaul), cat mai aproape de utilizatorul final si cu niveluri adecvate de simetrie si de interactivitate, pentru a garanta transmitere mai buna de informatii in ambele sensuri."/>
    <s v="6"/>
    <n v="13"/>
    <x v="3"/>
    <s v="6"/>
    <n v="13"/>
    <n v="2022"/>
    <n v="85"/>
    <x v="5"/>
    <s v="Nord Est"/>
    <m/>
    <m/>
    <s v="Andrieseni; Glavanesti; Spineni; Buhaeni; Fantanele Dragaseni; Bivolari; Tabara; Buruienesti; Ciortesti; Coropceni; Serbesti; Deleni; Lungani; Crucea; Zmeu; Goesti; Popesti; Harpasesti; Doroscani; Obrijeni; Prisacani; Moreni; Macaresti; Sinesti; Osoi; Stornesti; Bocnita; Voinesti; Slobozia; Lungani; Schitu Stavnic; Vocotesti; "/>
    <s v="Privat"/>
    <s v="046"/>
    <n v="18337215.68"/>
    <n v="3235979.23"/>
    <n v="2397024.09"/>
    <n v="4360864.4800000004"/>
    <x v="401"/>
    <s v="In implementare"/>
    <m/>
    <n v="14928160.48"/>
    <n v="1367792.68"/>
    <s v="POC/366/2/1"/>
    <n v="1"/>
    <s v="Axa 2"/>
  </r>
  <r>
    <n v="26"/>
    <x v="2"/>
    <x v="2"/>
    <x v="9"/>
    <n v="129007"/>
    <x v="389"/>
    <s v="URBIOLED SRL"/>
    <s v="Obiectivul general al proiectului este reprezentat de cresterea competivitaþii economice si dezvoltarea durabila a solicitantului, bazata pe inovare in sectorul Tehnologiei, Informaþiei si Comunicaþiilor, în conditii de crestere inteligenta, durabila si favorabila incluziunii."/>
    <s v="12"/>
    <n v="11"/>
    <x v="3"/>
    <s v="12"/>
    <n v="11"/>
    <n v="2022"/>
    <n v="85"/>
    <x v="5"/>
    <s v="Nord Est"/>
    <m/>
    <m/>
    <s v="Iasi"/>
    <s v="Privat"/>
    <s v="066"/>
    <n v="14508995.640000001"/>
    <n v="2560411"/>
    <n v="6282358.0700000003"/>
    <n v="3455481.86"/>
    <x v="402"/>
    <s v="In implementare"/>
    <m/>
    <n v="6863260.0099999998"/>
    <n v="920693.12000000011"/>
    <s v="POC/524/2/2"/>
    <n v="1"/>
    <s v="Axa 2"/>
  </r>
  <r>
    <n v="27"/>
    <x v="2"/>
    <x v="2"/>
    <x v="9"/>
    <n v="129803"/>
    <x v="390"/>
    <s v="AVAL NET SRL"/>
    <s v="Obiectivul general al proiectului propus spre finantare il reprezinta cresterea competitivitatii si a gradului de cercetare-dezvoltare si inovare a societatii Aval Net SRL, prin crearea unui produs software inovativ, si anume o platforma tehnica integrata pentru facilitarea accesului la informatii publice, denumita MEDIAWIRE."/>
    <s v="4"/>
    <n v="2"/>
    <x v="4"/>
    <s v="4"/>
    <n v="2"/>
    <n v="2022"/>
    <n v="85"/>
    <x v="5"/>
    <s v="Nord Est"/>
    <m/>
    <m/>
    <s v="Iasi"/>
    <s v="Privat"/>
    <s v="066"/>
    <n v="14483124.93"/>
    <n v="2555845.5699999998"/>
    <n v="6699559.5"/>
    <n v="4510320.7"/>
    <x v="403"/>
    <s v="In implementare"/>
    <m/>
    <n v="7298699.29"/>
    <n v="1288005.76"/>
    <s v="POC/524/2/2"/>
    <n v="1"/>
    <s v="Axa 2"/>
  </r>
  <r>
    <n v="28"/>
    <x v="2"/>
    <x v="2"/>
    <x v="9"/>
    <n v="130039"/>
    <x v="391"/>
    <s v="ELOQUENTIA SRL"/>
    <s v="Obiectivul general al proiectului este reprezentat de sporirea capacitatii de cercetare, dezvoltare si inovare a societatii ELOQUENTIA S.R.L., in vederea dezvoltarii unei platforme inovative, modulare, de tranzactionare in timp real, securizata, axata pe ultimele tehnologii TIC in domeniu, cu aplicabilitate in restul economiei romanesti pentru integrarea pe verticala a solutiilor TIC."/>
    <s v="4"/>
    <n v="9"/>
    <x v="4"/>
    <s v="4"/>
    <n v="9"/>
    <n v="2022"/>
    <n v="85"/>
    <x v="5"/>
    <s v="Nord Est"/>
    <m/>
    <m/>
    <s v="Iasi"/>
    <s v="Privat"/>
    <s v="066"/>
    <n v="9310835.9399999995"/>
    <n v="1643088.69"/>
    <n v="3268649.27"/>
    <n v="0"/>
    <x v="404"/>
    <s v="In implementare"/>
    <m/>
    <n v="1383455.92"/>
    <n v="0"/>
    <s v="POC/524/2/2"/>
    <n v="1"/>
    <s v="Axa 2"/>
  </r>
  <r>
    <n v="29"/>
    <x v="1"/>
    <x v="9"/>
    <x v="0"/>
    <n v="124759"/>
    <x v="392"/>
    <s v="UNIVERSITATEA &quot;ALEXANDRU IOAN CUZA&quot; din IASI"/>
    <s v="Dezvoltarea cercetarii-dezvoltarii si inovarii prin crearea unui centru de tip cloud si infrastructuri masive de date (centrul RaaS-IS) care sa furnizeze resurse si servicii de stocare, procesare si analiza de date de mari dimensiuni pentru comunitatea academica, institutii de cercetare si echipe de cercetare din organizatii si companii din arealul Iasului si nord-estul Moldovei."/>
    <s v="4"/>
    <n v="21"/>
    <x v="4"/>
    <s v="4"/>
    <n v="21"/>
    <n v="2022"/>
    <n v="85"/>
    <x v="5"/>
    <s v="Nord Est"/>
    <m/>
    <m/>
    <s v="Iasi"/>
    <s v="Public"/>
    <s v="058"/>
    <n v="4235531.5"/>
    <n v="747446.73"/>
    <n v="0"/>
    <n v="4760"/>
    <x v="405"/>
    <s v="In implementare"/>
    <m/>
    <n v="124574.45"/>
    <n v="0"/>
    <s v="POC/398/1/1/"/>
    <n v="1"/>
    <s v="Axa 1"/>
  </r>
  <r>
    <n v="30"/>
    <x v="1"/>
    <x v="7"/>
    <x v="0"/>
    <n v="107524"/>
    <x v="393"/>
    <s v="INSTITUTUL DE CHIMIE MACROMOLECULARA 'PETRU PONI'"/>
    <s v="Proiectul BioNanoTech-Suport isi propune imbunatatirea participarii Romaniei in cadrul programului Orizont 2020 pe domeniile: ecomateriale avansate, nanomateriale si biotehnologii - focus beneficiari din regiunea de NE a Romaniei (institute de cercetare, universitati, intreprinderi innovative, etc.)"/>
    <s v="4"/>
    <n v="27"/>
    <x v="4"/>
    <s v="7"/>
    <n v="24"/>
    <n v="2023"/>
    <n v="85"/>
    <x v="5"/>
    <s v="Nord Est"/>
    <m/>
    <m/>
    <s v="Iasi"/>
    <s v="Public"/>
    <s v="060"/>
    <n v="2550000"/>
    <n v="450000"/>
    <n v="0"/>
    <n v="20000"/>
    <x v="406"/>
    <s v="In implementare"/>
    <m/>
    <n v="373228.49"/>
    <n v="0"/>
    <s v="POC/80/1/2/"/>
    <n v="1"/>
    <s v="Axa 1"/>
  </r>
  <r>
    <n v="31"/>
    <x v="1"/>
    <x v="7"/>
    <x v="0"/>
    <n v="107417"/>
    <x v="394"/>
    <s v="UNIVERSITATEA TEHNICĂ &quot;GHEORGHE ASACHI&quot; DIN IAŞI"/>
    <s v="Obiectivul general al ACCESS2020 este creşterea gradului de participare şi a ratei de succes a organizaţiilor de cercetare şi a întreprinderilor din Regiunea Nord-Est la iniţiativele sau programele europene (în particular Orizont2020) ori internaţionale, prin crearea unui Centru Suport pentru Proiecte de Cercetare-Dezvoltare Internaţionale în Domeniul Tehnologiilor Noi şi Emergente în cadrul Universităţii Tehnice Gheorghe Asachi din Iaşi."/>
    <s v="4"/>
    <n v="30"/>
    <x v="4"/>
    <s v="7"/>
    <n v="30"/>
    <n v="2023"/>
    <n v="85"/>
    <x v="5"/>
    <s v="Nord Est"/>
    <m/>
    <m/>
    <s v="Iasi"/>
    <s v="Public"/>
    <s v="060"/>
    <n v="2549840.83"/>
    <n v="449971.91"/>
    <n v="0"/>
    <n v="24500"/>
    <x v="407"/>
    <s v="In implementare"/>
    <m/>
    <n v="401502.32999999996"/>
    <n v="29206.35"/>
    <s v="POC/80/1/2/"/>
    <n v="1"/>
    <s v="Axa 1"/>
  </r>
  <r>
    <n v="32"/>
    <x v="2"/>
    <x v="2"/>
    <x v="9"/>
    <n v="129017"/>
    <x v="395"/>
    <s v="WEBMAGNAT SRL"/>
    <s v="Obiectivul general al proiectului este de a creste competitivitatea solicitantilor prin introducerea pe piata a unei platforme de automatizare a proceselor repetitive pe bază de informaţii comportamentale a proceselor de business._x000a_"/>
    <s v="4"/>
    <n v="16"/>
    <x v="4"/>
    <s v="4"/>
    <n v="16"/>
    <n v="2022"/>
    <n v="85"/>
    <x v="8"/>
    <s v="Nord Est"/>
    <s v=" Centru"/>
    <m/>
    <s v="Iasi; Brasov"/>
    <s v="Privat"/>
    <s v="066"/>
    <n v="4049526.09"/>
    <n v="714622.23"/>
    <n v="1664904.84"/>
    <n v="585061.71"/>
    <x v="408"/>
    <s v="In implementare"/>
    <m/>
    <n v="2695071.44"/>
    <n v="311602.39999999997"/>
    <s v="POC/524/2/2"/>
    <n v="1"/>
    <s v="Axa 2"/>
  </r>
  <r>
    <n v="33"/>
    <x v="2"/>
    <x v="2"/>
    <x v="9"/>
    <n v="129023"/>
    <x v="396"/>
    <s v="VETRO SOLUTIONS SRL"/>
    <s v="Obiectivul general al proiectului este cresterea competitivitaþii companiei Vetro Solutions SRL prin dezvoltarea unui produs software care sa digitalizeze industria veterinara de sanatate automatizând procesele redundante la care sunt supusi în acest moment membri acestui ecosistem si sa creeze legatura intre ei, facilitând astfel colaborarea si cresterea industriei la nivel national."/>
    <s v="5"/>
    <n v="29"/>
    <x v="4"/>
    <s v="5"/>
    <n v="29"/>
    <n v="2023"/>
    <n v="85"/>
    <x v="5"/>
    <s v="Nord Est"/>
    <m/>
    <m/>
    <s v="Iasi"/>
    <s v="Privat"/>
    <s v="066"/>
    <n v="9458755.8000000007"/>
    <n v="1669192.18"/>
    <n v="4189562.04"/>
    <n v="460005.31"/>
    <x v="409"/>
    <s v="In implementare"/>
    <m/>
    <n v="1639807.68"/>
    <n v="284385.82999999996"/>
    <s v="POC/524/2/2"/>
    <n v="1"/>
    <s v="Axa 2"/>
  </r>
  <r>
    <n v="34"/>
    <x v="1"/>
    <x v="4"/>
    <x v="6"/>
    <n v="121823"/>
    <x v="397"/>
    <s v="SPECCHIASOL ROMANIA SRL"/>
    <s v="Obiectivul proiectului este introducerea inovarii in activitatea companiei Specchiasol Romania SRL prin identificarea de tehnologii naturale de pastrare si prelucrare a produselor alimentare si infiintarea unei noi unitati de productie pentru fabricarea de aditivi naturali extrasi din microorganisme(microalge si cianobacterii)."/>
    <s v="6"/>
    <n v="17"/>
    <x v="4"/>
    <s v="6"/>
    <n v="17"/>
    <n v="2023"/>
    <n v="85"/>
    <x v="5"/>
    <s v="Nord Est"/>
    <m/>
    <m/>
    <s v="iasi"/>
    <s v="Privat"/>
    <s v="064"/>
    <n v="7594877.54"/>
    <n v="1340272.52"/>
    <n v="3235166.33"/>
    <n v="1272576.5900000001"/>
    <x v="410"/>
    <s v="In implementare"/>
    <m/>
    <n v="0"/>
    <n v="0"/>
    <s v="POC/163/1/3/"/>
    <n v="1"/>
    <s v="Axa 1"/>
  </r>
  <r>
    <n v="35"/>
    <x v="2"/>
    <x v="2"/>
    <x v="9"/>
    <n v="129765"/>
    <x v="398"/>
    <s v="AREUS TECHNOLOGY SRL"/>
    <s v="Obiectivul general al proiectului este dezvoltarea unei aplicaþii TIC pe baza amprentei genetice ca unic e-service DTC GT (“Direct-to- Customer Genetic Testing”) la nivel naþional cu scopul cresterii competitivitaþii companiei S.C. AREUS TECHNOLOGY S.R.L. Scopul Proiectului Proiectul este implementat de consorþiul S.C. AREUS TECHNOLOGY S.R.L. - S.C. GENETIC LAB S.R.L., respectiv o companie centrata pe producþia de software si o companie care opereaza în domeniul medical, respectiv analize genetice. S.C. AREUS TECHNOLOGY S.R.L. este membra a clusterului SMART ALLIANCE, iar S.C. GENETIC LAB S.R.L. este membra a Clusterului Regional Inovativ EURONEST IT&amp;C Hub, ambele clustere centrate pe TIC."/>
    <s v="6"/>
    <n v="26"/>
    <x v="4"/>
    <s v="6"/>
    <n v="26"/>
    <n v="2023"/>
    <n v="85"/>
    <x v="5"/>
    <s v="Nord Est"/>
    <m/>
    <m/>
    <s v="Iasi"/>
    <s v="Privat"/>
    <s v="066"/>
    <n v="6091202"/>
    <n v="1074918"/>
    <n v="1806710"/>
    <n v="0"/>
    <x v="411"/>
    <s v="In implementare"/>
    <m/>
    <n v="91763.79"/>
    <n v="16193.61"/>
    <s v="POC/524/2/2"/>
    <n v="1"/>
    <s v="Axa 2"/>
  </r>
  <r>
    <n v="36"/>
    <x v="1"/>
    <x v="3"/>
    <x v="5"/>
    <n v="120155"/>
    <x v="399"/>
    <s v="MASKLOGIK SRL"/>
    <s v="Imbunătăţirea capacităţii tehnice si tehnologice si dezvoltarea start-up-ului inovativ Masklogik SRL care sa fructifice rezultatele tezei de doctorat intitulata „Contributii privind realizarea de compozite cu proprietati electrice predefinite pe baza reciclarii deseurilor electrice si electronice” dezvoltata in cadrul Univ. Tehnice Iasi  in vederea inovarii si realizarii de produse si tehnologii noi de tipul ‚vopsele si grunduri nano-structurate cu proprietati de ecranare electromagnetica’ în scopul producţiei şi comercializării acestora, cu precadere in sectorul economic al ‚componentelor pentru autoturisme’ care prezinta potential de crestere important"/>
    <s v="6"/>
    <n v="30"/>
    <x v="4"/>
    <s v="6"/>
    <n v="30"/>
    <n v="2022"/>
    <n v="85"/>
    <x v="5"/>
    <s v="Nord Est"/>
    <m/>
    <m/>
    <s v="Iasi"/>
    <s v="Privat"/>
    <s v="061"/>
    <n v="713974.5"/>
    <n v="125995.5"/>
    <n v="93330"/>
    <n v="93752"/>
    <x v="412"/>
    <s v="In implementare"/>
    <m/>
    <n v="0"/>
    <n v="0"/>
    <s v="POC/62/1/3"/>
    <n v="1"/>
    <s v="Axa 1"/>
  </r>
  <r>
    <n v="37"/>
    <x v="1"/>
    <x v="3"/>
    <x v="5"/>
    <n v="122490"/>
    <x v="400"/>
    <s v="INNOVA MOTION SENSORS SRL"/>
    <s v="Proiectul isi propune realizarea si introducerea pe piata romaneasca a unui Sistem Pedometric alcatuit din 4 produse noi, innovatoare: senzorul pedometric, platforma pedometrica, pantofii inteligenti si ciorapii inteligenti. Produsele raspund unei oportunitati identificate din domeniul de specializare inteligenta si sanatate 4. ECO-NANO- TEHNOLOGII SI MATERIALE AVANSATE, 4.4.3. Materiale si tehnologii pentru sanatate."/>
    <s v="6"/>
    <n v="30"/>
    <x v="4"/>
    <s v="8"/>
    <n v="30"/>
    <n v="2021"/>
    <n v="85"/>
    <x v="5"/>
    <s v="Nord Est"/>
    <m/>
    <m/>
    <s v="Iasi"/>
    <s v="Privat"/>
    <s v="061"/>
    <n v="712038.40000000002"/>
    <n v="125653.64"/>
    <n v="93076.85"/>
    <n v="10000"/>
    <x v="413"/>
    <s v="In implementare"/>
    <m/>
    <n v="19977.560000000001"/>
    <n v="3525.45"/>
    <s v="POC/62/1/3"/>
    <n v="1"/>
    <s v="Axa 1"/>
  </r>
  <r>
    <n v="38"/>
    <x v="2"/>
    <x v="2"/>
    <x v="9"/>
    <n v="130052"/>
    <x v="401"/>
    <s v="ALL GREEN SRL"/>
    <s v="Imbunatatirea capacitatii tehnice si tehnologice a parteneriatului de companii, aflate în colaborare în cadrul clusterului EURONEST IT&amp;C HUB, pe baza activitatilor de cercetare-dezvoltare-inovare si a realizarii practice de produse si tehnologii noi software de tipul‚ SISTEME SOFTWARE CU ARHITECTURI VERSATILE DE MANAGEMENT AL ENERGIEI SI DE OPTIMIZARE A INDICATORILOR DE PERFORMANA ENERGETICA A CLADIRILOR INTELIGENTE’ în scopul producþiei si  omercializarii acestora, cu precadere in sectorul economic de Energie – Cladiri inteligente, cu mare valoare adaugata, care prezinta potential de crestere important, si care va asigura cadrul tehnico-economic al dezvoltarii de noi domenii de afaceri si activitaþi inovatoare"/>
    <s v="8"/>
    <n v="14"/>
    <x v="4"/>
    <s v="8"/>
    <n v="14"/>
    <n v="2022"/>
    <n v="85"/>
    <x v="5"/>
    <s v="Nord Est"/>
    <m/>
    <m/>
    <s v="Iasi"/>
    <s v="Privat"/>
    <s v="066"/>
    <n v="5308606.45"/>
    <n v="936812.91"/>
    <n v="2497188.2200000002"/>
    <n v="1138869.08"/>
    <x v="414"/>
    <s v="In implementare"/>
    <m/>
    <n v="0"/>
    <n v="0"/>
    <s v="POC/524/2/2"/>
    <n v="1"/>
    <s v="Axa 2"/>
  </r>
  <r>
    <n v="39"/>
    <x v="2"/>
    <x v="2"/>
    <x v="9"/>
    <n v="129410"/>
    <x v="402"/>
    <s v="BEACON WAVE SRL-D"/>
    <s v="Obiectivul general il reprezinta imbunatatirea metodelor de monitorizare a starii de sanatate a pacientilor prin realizarea unui sistem integrat portabil de monitorizare a pacientilor prin telemedicina, denumit iSense, în colaborare în cadrul unui cluster IT ICONIC."/>
    <s v="8"/>
    <n v="21"/>
    <x v="4"/>
    <s v="8"/>
    <n v="21"/>
    <n v="2022"/>
    <n v="85"/>
    <x v="5"/>
    <s v="Nord Est"/>
    <m/>
    <m/>
    <s v="Iasi"/>
    <s v="Privat"/>
    <s v="066"/>
    <n v="6606581.3700000001"/>
    <n v="1165867.3"/>
    <n v="2187192.92"/>
    <n v="684027.2"/>
    <x v="415"/>
    <s v="In implementare"/>
    <m/>
    <n v="0"/>
    <n v="0"/>
    <s v="POC/524/2/2"/>
    <n v="1"/>
    <s v="Axa 2"/>
  </r>
  <r>
    <n v="40"/>
    <x v="1"/>
    <x v="3"/>
    <x v="5"/>
    <n v="122286"/>
    <x v="403"/>
    <s v="YourSubstitute SRL ( solicitant la depunere: Neagu Bogdan Constantin)"/>
    <s v="Obiectivul general il reprezinta îmbunatatirea capacitatii tehnice si tehnologice si dezvoltarea spin-off-ului inovativ YourSubstitute SRL care sa fructifice rezultatele tezei de doctorat intitulata „CONTRIBUTII PRIVIND OPTIMIZAREA STRUCTURII SI REGIMURILOR DE FUNCTIONARE ALE SISTEMELOR DE REPARTITIE SI DISTRIBUTIE A ENERGIEI ELECTRICE” dezvoltata in cadrul Universitatii Tehnice Iasi ."/>
    <s v="9"/>
    <n v="1"/>
    <x v="4"/>
    <s v="9"/>
    <n v="1"/>
    <n v="2022"/>
    <n v="85"/>
    <x v="5"/>
    <s v="Nord Est"/>
    <m/>
    <m/>
    <s v="Iasi"/>
    <s v="Privat"/>
    <s v="061"/>
    <n v="713974.5"/>
    <n v="125995.5"/>
    <n v="93330"/>
    <n v="71142"/>
    <x v="416"/>
    <s v="In implementare"/>
    <m/>
    <n v="0"/>
    <n v="0"/>
    <s v="POC/62/1/3"/>
    <n v="1"/>
    <s v="Axa 1"/>
  </r>
  <r>
    <n v="41"/>
    <x v="1"/>
    <x v="1"/>
    <x v="7"/>
    <n v="127324"/>
    <x v="404"/>
    <s v="UNIVERSITATEA &quot;ALEXANDRU IOAN CUZA&quot; din IASI"/>
    <s v="Obiectivul general al proictului vizeaza dezvoltarea unei noi componente de infrastructura care sa genereze/furnizeze date de încredere necesare pentru aflarea raspunsurilor la o serie de probleme semnalate recent la nivel internaþional de catre Agentia Europeana de Mediu._x000a_Environment Agency, EEA Report, 2017; European Environment Agency Report, Air quality in Europe-2017 report, ISSN 1977-8449,_x000a_Report No. 13, 2017), legate de aspecte precum:_x000a_i) Dezvoltarea unor acþiuni si activitaþi de colaborare la nivel global, European, naþional si local, în care sa fie implicate cele mai_x000a_multe sectoare economice si, implicit, publicul larg, în vederea elaborarii unor acte normative eficiente pentru diverse domenii si sectoare_x000a_economice;_x000a_ii) Identificarea unor soluþii holistice care sa implice dezvoltarea tehnologica, producerea unor schimbari structurale si_x000a_comportamentale, în efortul global de atingere a bunastarii umane si dezvoltarii sociale, cu protejarea capitalului natural si susþinerea_x000a_prosperitaþii economice, toate acestea facând parte din viziunea Uniunii Europene pentru anul 2050, legata de un trai mai bun în limitele_x000a_planetei Pamânt, cu gestionarea corespunzatoare a riscurilor induse de schimbarile climatice asupra resurselor existente la nivel global."/>
    <s v="9"/>
    <n v="4"/>
    <x v="4"/>
    <s v="9"/>
    <n v="4"/>
    <n v="2023"/>
    <n v="85"/>
    <x v="8"/>
    <s v="Nord Est"/>
    <s v=" Sud Est"/>
    <m/>
    <s v="Iasi; Madarjac; Campulung Moldovenesc; Agigea; Tulnici;"/>
    <s v="Public"/>
    <s v="058"/>
    <n v="76066684.069999993"/>
    <n v="13423532.529999999"/>
    <n v="0"/>
    <n v="80741.5"/>
    <x v="417"/>
    <s v="In implementare"/>
    <m/>
    <n v="447451.08"/>
    <n v="0"/>
    <s v="POC/448/1/1"/>
    <n v="1"/>
    <s v="Axa 1"/>
  </r>
  <r>
    <n v="42"/>
    <x v="1"/>
    <x v="3"/>
    <x v="5"/>
    <n v="110744"/>
    <x v="405"/>
    <s v="MAXENDO MEDICA SRL"/>
    <s v="Obiectivul general al proiectului este dezvoltarea start-up-ului inovativ SC MAXENDO MEDICA SRL pe baza transferului unui rezultat de cercetare-dezvoltare, achizitionat de la o institutie de cercetare, în vederea realizarii de tehnologii/ procese noi sau semnificativ îmbunatatite, în scopul realizarii, punerii în aplicare si comercializarii de noi servicii si proceduri medicale de chirurgie maxilo-faciala."/>
    <s v="12"/>
    <n v="23"/>
    <x v="4"/>
    <s v="6"/>
    <n v="23"/>
    <n v="2022"/>
    <n v="85"/>
    <x v="5"/>
    <s v="Nord Est"/>
    <m/>
    <m/>
    <s v="Iasi"/>
    <s v="Privat"/>
    <s v="061"/>
    <n v="671998.95"/>
    <n v="118588.05"/>
    <n v="87843"/>
    <n v="68640"/>
    <x v="418"/>
    <s v="In implementare"/>
    <m/>
    <n v="0"/>
    <n v="0"/>
    <s v="POC/62/1/3"/>
    <n v="1"/>
    <s v="Axa 1"/>
  </r>
  <r>
    <n v="43"/>
    <x v="1"/>
    <x v="11"/>
    <x v="0"/>
    <n v="108983"/>
    <x v="406"/>
    <s v="INSTITUTUL DE CHIMIE MACROMOLECULARA &quot;PETRU PONI&quot;"/>
    <s v="Obiectivul general al proiectului Infra SupraChem Lab este de a crea o infrastructura avansata care sa deservesca grupul de lucru in_x000a_domeniul chimiei supramoleculare SupraChem Lab, grup creat in cadrul Proiectului Orizont 2020 WIDESPREAD 2-2014: ERA Chairs (667387) - SupraChem Lab Laboratory of Supramolecular Chemistry for Adaptive Delivery Systems ERA Chair initiative"/>
    <s v="2"/>
    <n v="25"/>
    <x v="6"/>
    <s v="6"/>
    <n v="30"/>
    <n v="2023"/>
    <n v="85"/>
    <x v="5"/>
    <s v="Nord Est"/>
    <m/>
    <m/>
    <s v="Iasi"/>
    <s v="Public"/>
    <s v="060"/>
    <n v="16994421.079999998"/>
    <n v="2999015.49"/>
    <n v="0"/>
    <n v="2000000"/>
    <x v="419"/>
    <s v="In implementare"/>
    <m/>
    <n v="0"/>
    <n v="0"/>
    <s v="POC/81/1/2"/>
    <n v="1"/>
    <s v="Axa 1"/>
  </r>
  <r>
    <s v="TOTAL IASI"/>
    <x v="0"/>
    <x v="0"/>
    <x v="0"/>
    <m/>
    <x v="0"/>
    <m/>
    <m/>
    <m/>
    <m/>
    <x v="0"/>
    <m/>
    <m/>
    <m/>
    <m/>
    <x v="0"/>
    <m/>
    <m/>
    <m/>
    <m/>
    <m/>
    <m/>
    <n v="395866127.07011205"/>
    <n v="70731104.389887974"/>
    <n v="67197670.520000011"/>
    <n v="54378271.680000015"/>
    <x v="420"/>
    <m/>
    <m/>
    <n v="177489401.66999999"/>
    <n v="16495538.229999997"/>
    <m/>
    <m/>
    <m/>
  </r>
  <r>
    <s v="JUDEŢUL ILFOV"/>
    <x v="0"/>
    <x v="0"/>
    <x v="0"/>
    <m/>
    <x v="0"/>
    <m/>
    <m/>
    <m/>
    <m/>
    <x v="0"/>
    <m/>
    <m/>
    <m/>
    <m/>
    <x v="0"/>
    <m/>
    <m/>
    <m/>
    <m/>
    <m/>
    <m/>
    <m/>
    <m/>
    <m/>
    <m/>
    <x v="0"/>
    <m/>
    <m/>
    <m/>
    <m/>
    <m/>
    <m/>
    <m/>
  </r>
  <r>
    <n v="1"/>
    <x v="1"/>
    <x v="1"/>
    <x v="15"/>
    <n v="115989"/>
    <x v="407"/>
    <s v="INSTITUTUL NATIONAL DE CERCETARE-DEZVOLTARE PENTRU FIZICA SI INGINERIE NUCLEARA &quot;HORIA HULUBEI&quot; - IFIN-HH"/>
    <s v="Constructia in Romania a 2 facilitati stiintifice majore: High Power Laser System ( HPLS) si Gamma Beam System (GBS)."/>
    <s v="7"/>
    <n v="7"/>
    <x v="1"/>
    <s v="6"/>
    <n v="30"/>
    <n v="2023"/>
    <n v="80"/>
    <x v="7"/>
    <s v="Bucuresti Ilfov"/>
    <m/>
    <m/>
    <s v="Magurele"/>
    <s v="Public"/>
    <s v="058"/>
    <n v="630299226.29000008"/>
    <n v="157574806.56999999"/>
    <n v="0"/>
    <n v="138487242.09999999"/>
    <x v="421"/>
    <s v="In implementare"/>
    <s v="AA3"/>
    <n v="497958452.31999999"/>
    <n v="0"/>
    <s v="POC/69/1/1"/>
    <n v="1"/>
    <s v="Axa 1"/>
  </r>
  <r>
    <n v="2"/>
    <x v="1"/>
    <x v="1"/>
    <x v="4"/>
    <n v="103528"/>
    <x v="408"/>
    <s v="Institutul Naţional de Cercetare-Dezvoltare pentru Fizica Materialelor"/>
    <s v="Obiectivul principal al proiectului este de a impulsiona activitatea noului laborator creat în cadrul INCDFM, L2. Producerea, procesarea și analiza materialelor pentru îmbunătăţirea calității vieții prin demararea de studii privind dezvoltarea de (bio)senzori nanostructurați pentru detecţia de (bio)molecule biomarkeri de afecțiuni medicale și pentru screening-ul de liganzi inhibitori și compuși cu proprietăți farmaceutice. Biosenzorii electrochimici oferă soluții în cadrul Bioeconomiei, în general, și în special în cadrul Biotehnologiei Medicale și Farmacetice prin reducerea costurilor de R&amp;D în Industria Farmaceutică și de Diagnoză Medicală"/>
    <s v="9"/>
    <n v="1"/>
    <x v="1"/>
    <s v="6"/>
    <n v="1"/>
    <n v="2021"/>
    <n v="84.435339999999997"/>
    <x v="7"/>
    <s v="Bucuresti Ilfov"/>
    <m/>
    <m/>
    <s v="Magurele"/>
    <s v="Public"/>
    <s v="060"/>
    <n v="7276617"/>
    <n v="1340883"/>
    <n v="0"/>
    <n v="296816"/>
    <x v="422"/>
    <s v="In implementare"/>
    <s v="AA5"/>
    <n v="6523104.5700000003"/>
    <n v="1202177.8400000001"/>
    <s v="POC/61/1/1"/>
    <n v="1"/>
    <s v="Axa 1"/>
  </r>
  <r>
    <n v="3"/>
    <x v="1"/>
    <x v="1"/>
    <x v="4"/>
    <n v="103529"/>
    <x v="409"/>
    <s v="Institutul Naţional de Cercetare-Dezvoltare pentru Fizica Materialelor"/>
    <s v="Obiectivul general al proiectului consta in cresterea contributiei cercetarii romanesti la progresul cunoasterii de frontiera prin abordarea complexa (elaborare si studiu aprofundat si interdisciplinar) a unor noi materiale functionale avansate pe baza de bor si/sau pamanturi rare. Este vizata  dezvoltarea de noi sisteme cu proprietati supraconductoare, magnetice si structurale imbunatatite, inclusiv cu functionalitati combinate, care sa se preteze unei largi clase de aplicatii tehnologice.  "/>
    <s v="9"/>
    <n v="1"/>
    <x v="1"/>
    <s v="8"/>
    <n v="1"/>
    <n v="2021"/>
    <n v="84.435339999999997"/>
    <x v="7"/>
    <s v="Bucuresti Ilfov"/>
    <m/>
    <m/>
    <s v="Magurele"/>
    <s v="Public"/>
    <s v="060"/>
    <n v="7276617"/>
    <n v="1340883"/>
    <n v="0"/>
    <n v="210000"/>
    <x v="423"/>
    <s v="In implementare"/>
    <s v="AA3"/>
    <n v="6243523.3099999987"/>
    <n v="1150664.7900000003"/>
    <s v="POC/61/1/1"/>
    <n v="1"/>
    <s v="Axa 1"/>
  </r>
  <r>
    <n v="4"/>
    <x v="1"/>
    <x v="3"/>
    <x v="8"/>
    <n v="104349"/>
    <x v="410"/>
    <s v="CLOUDIFIER SRL"/>
    <s v="Obiectivul proiectului „PLATFORMA DE MIGRARE AUTOMATIZATA IN CLOUD A APLICATIILOR SI SISTEMELOR INFORMATICE CLASICE- Cloudifier.NET” este cercetarea, dezvoltarea si punerea in functiune in mediul comercial a produsului platforma  inovativ Cloudifier.NET, ce se adreseaza domeniului tehnologiilor informatiei si comunicatiilor. In cadrul acestui obiectiv mentionam si intentia de diseminare publica partiala a rezultatelor proiectului sub licenta European Public License. "/>
    <s v="9"/>
    <n v="9"/>
    <x v="1"/>
    <s v="9"/>
    <n v="9"/>
    <n v="2018"/>
    <n v="80"/>
    <x v="7"/>
    <s v="Bucuresti Ilfov"/>
    <m/>
    <m/>
    <s v="Voluntari"/>
    <s v="Privat"/>
    <s v="061"/>
    <n v="638944.80000000005"/>
    <n v="159736.19999999995"/>
    <n v="88743"/>
    <n v="17806"/>
    <x v="424"/>
    <s v="Finalizat"/>
    <s v="AA4"/>
    <n v="629419.40999999992"/>
    <n v="157354.85999999999"/>
    <s v="POC/63/1/3"/>
    <n v="1"/>
    <s v="Axa 1"/>
  </r>
  <r>
    <n v="5"/>
    <x v="1"/>
    <x v="3"/>
    <x v="8"/>
    <n v="106642"/>
    <x v="411"/>
    <s v="GODRIVE SRL"/>
    <s v="Obiectivul principal al proiectului “GoDrive CarBox - CUTIE NEAGRA IN CLOUD PENTRU AUTOMOBILE” il reprezinta realizarea unei platforme completata de un dispozitiv incapsulat pentru monitorizarea, evaluarea si inregistrarea in timp real in mediu de tip cloud-computing si inspectarea prin dispozitive de tip  “smart” a functionarii automobilului personal prin tehnologii de tip Internetul Lucrurilor (Internet-of-Things sau IoT). "/>
    <s v="9"/>
    <n v="9"/>
    <x v="1"/>
    <s v="9"/>
    <n v="9"/>
    <n v="2018"/>
    <n v="80"/>
    <x v="7"/>
    <s v="Bucuresti Ilfov"/>
    <m/>
    <m/>
    <s v="Mogosoaia"/>
    <s v="Privat"/>
    <s v="061"/>
    <n v="653389.60000000009"/>
    <n v="163347.39999999991"/>
    <n v="90748"/>
    <n v="18871"/>
    <x v="425"/>
    <s v="Finalizat"/>
    <s v="AA3"/>
    <n v="569783.79"/>
    <n v="142445.93"/>
    <s v="POC/63/1/3"/>
    <n v="1"/>
    <s v="Axa 1"/>
  </r>
  <r>
    <n v="6"/>
    <x v="1"/>
    <x v="3"/>
    <x v="11"/>
    <n v="105532"/>
    <x v="412"/>
    <s v="INSTITUTUL NAŢIONAL DE CERCETARE – DEZVOLTARE PENTRU METALE NEFEROASE ŞI RARE - IMNR"/>
    <s v="Proiectul urmareste satisfacerea nevoilor de cercetare ale intreprinderilor interesate pentru susţinerea activităţilor cu caracter economic in domenii stiintifice prioritare la nivel european si de interes pentru Romania, cum este cel al tehnologiilor avansate cu aplicatii in ecologizarea mediului. Tehnologia inovativa de valorificare/prelucrare a deseurilor cu continut de metale neferoase se va verifica/demonstra pe o instalatie prototip, iar implementarea ei in economie va avea un impact deosebit asupra reducerii poluarii mediului, a cresterii gradului de recuperare a metalelor neferoase, pretioase si critice continute in deseuri si a reintroducerii lor in circuitul economic"/>
    <s v="9"/>
    <n v="1"/>
    <x v="1"/>
    <s v="2"/>
    <n v="1"/>
    <n v="2020"/>
    <n v="83.72"/>
    <x v="7"/>
    <s v="Bucuresti Ilfov"/>
    <m/>
    <m/>
    <s v="Pantelimon"/>
    <s v="Public"/>
    <s v="062"/>
    <n v="4073456.0412000003"/>
    <n v="792114.95879999967"/>
    <n v="784000"/>
    <n v="5000"/>
    <x v="426"/>
    <s v="Finalizat"/>
    <s v="AA2"/>
    <n v="4058154.66"/>
    <n v="789063.42"/>
    <s v="POC/71/1/4"/>
    <n v="1"/>
    <s v="Axa 1"/>
  </r>
  <r>
    <n v="7"/>
    <x v="1"/>
    <x v="3"/>
    <x v="11"/>
    <n v="105623"/>
    <x v="413"/>
    <s v="INSTITUTUL NAŢIONAL DE CERCETARE-DEZVOLTARE PENTRU  MICROTEHNOLOGIE - IMT BUCURESTI"/>
    <s v="Propunerea de proiect „Parteneriat in exploatarea in Tehnologiilor Generice Esentiale (TGE) utilizand o PLATforma de interactiune cu intreprinderile competitive” (TGE-PLAT)” este destinata parteneriatului pentru transferul de cunostiinte in domeniul definit de prioritatea de specializare inteligenta „Tehnologiile informatiei si comunicatiilor, spatiu si securitate”, cu cele 3 subdomenii, dar cu focalizare pe subdomeniul 2.3 (securitate)."/>
    <s v="9"/>
    <n v="8"/>
    <x v="1"/>
    <s v="12"/>
    <n v="8"/>
    <n v="2021"/>
    <n v="83.72"/>
    <x v="7"/>
    <s v="Bucuresti Ilfov"/>
    <m/>
    <m/>
    <s v="Voluntari"/>
    <s v="Public"/>
    <s v="062"/>
    <n v="11249875"/>
    <n v="2187625"/>
    <n v="1900000"/>
    <n v="60000"/>
    <x v="427"/>
    <s v="In implementare"/>
    <s v="AA3"/>
    <n v="7149341.8900000006"/>
    <n v="1390072.9600000002"/>
    <s v="POC/71/1/4"/>
    <n v="1"/>
    <s v="Axa 1"/>
  </r>
  <r>
    <n v="8"/>
    <x v="1"/>
    <x v="3"/>
    <x v="11"/>
    <n v="106093"/>
    <x v="414"/>
    <s v="Institutul National de Cercetare Dezvoltare pentru Fizica Laserilor Plasmei si Radiatiei"/>
    <s v="Prezenta propunere de proiect propune dezvoltarea de noi solutii pentru obtinerea de produse si procese, precum si tehnologii noi si/sau îmbunatatite in vederea cresterii fiabilitatii si performantelor materialelor prin acoperiri functionale. O aplicatie extrem de importanta este reconditionarea si repararea de suprafete supuse uzurii datorate ciclului de lucru. "/>
    <s v="9"/>
    <n v="23"/>
    <x v="1"/>
    <s v="9"/>
    <n v="23"/>
    <n v="2021"/>
    <n v="83.72"/>
    <x v="7"/>
    <s v="Bucuresti Ilfov"/>
    <m/>
    <m/>
    <s v="Magurele"/>
    <s v="Public"/>
    <s v="062"/>
    <n v="11138497.26"/>
    <n v="2165966.7400000002"/>
    <n v="2099880"/>
    <n v="165148"/>
    <x v="428"/>
    <s v="In implementare"/>
    <m/>
    <n v="6436313.21"/>
    <n v="1174958.5"/>
    <s v="POC/71/1/4"/>
    <n v="1"/>
    <s v="Axa 1"/>
  </r>
  <r>
    <n v="9"/>
    <x v="1"/>
    <x v="3"/>
    <x v="11"/>
    <n v="107514"/>
    <x v="415"/>
    <s v="Institutul National de Cercetare Dezvoltare pentru Fizica si Inginerie Nucleara &quot;Horia Hulubei&quot;"/>
    <s v="Proiectul GAMMA PLUS isi propune sa sprijine intreprinderile din domeniul medico-farmaceutic sa utilizeze infrastructura si competentele departamentului de Iradieri cu Scopuri Multiple (IRASM) din IFIN-HH in procesele lor de productie si in dezvoltarea de produse sau servicii inovatoare. Pentru aceasta au fost stabilite 3 obiective principale:_x000a_ Transferul de cunostinte pentru introducerea iradierilor tehnologice cu radiatii gamma in fluxul de fabricatie al produselor medico-farmaceutice._x000a_ Dezvoltarea unor produse noi sau imbunatite prin utilizarea iradierii cu radiatii gamma. _x000a_ Cresterea competitivitatii economice prin introducerea noului procedeu de fabricatie si/sau optimizarea proceselor existente. _x000a_"/>
    <s v="9"/>
    <n v="27"/>
    <x v="1"/>
    <s v="9"/>
    <n v="27"/>
    <n v="2021"/>
    <n v="83.72"/>
    <x v="7"/>
    <s v="Bucuresti Ilfov"/>
    <m/>
    <m/>
    <s v="Magurele"/>
    <s v="Public"/>
    <s v="062"/>
    <n v="6153420"/>
    <n v="1196580"/>
    <n v="1875000"/>
    <n v="92250"/>
    <x v="429"/>
    <s v="In implementare"/>
    <s v="AA4"/>
    <n v="1762518.55"/>
    <n v="341596.50999999995"/>
    <s v="POC/71/1/4"/>
    <n v="1"/>
    <s v="Axa 1"/>
  </r>
  <r>
    <n v="10"/>
    <x v="1"/>
    <x v="3"/>
    <x v="11"/>
    <n v="107697"/>
    <x v="416"/>
    <s v="Institutul National de Cercetare-Dezvoltare  pentru Biologie si Nutritie Animala (IBNA Balotesti)"/>
    <s v="Obiectivul principal al proiectului este acela de a dezvolta, în parteneriat cu firmele private din domeniul avicol, soluții de furajare inovative pentru galinacee, în vederea obținerii de alimente accesibile, cu calități nutriționale imbunătățite"/>
    <s v="10"/>
    <n v="13"/>
    <x v="1"/>
    <s v="10"/>
    <n v="13"/>
    <n v="2022"/>
    <n v="83.72"/>
    <x v="7"/>
    <s v="Bucuresti Ilfov"/>
    <m/>
    <m/>
    <s v="Balotesti"/>
    <s v="Public"/>
    <s v="062"/>
    <n v="4863374.13"/>
    <n v="945720.63"/>
    <n v="960000"/>
    <n v="79543.16"/>
    <x v="430"/>
    <s v="In implementare"/>
    <s v="AA4"/>
    <n v="1788826.0800000005"/>
    <n v="410025.36999999982"/>
    <s v="POC/71/1/4"/>
    <n v="1"/>
    <s v="Axa 1"/>
  </r>
  <r>
    <n v="11"/>
    <x v="1"/>
    <x v="1"/>
    <x v="12"/>
    <n v="108159"/>
    <x v="417"/>
    <s v="INSTITUTUL NATIONAL DE CERCETARE-DEZVOLTARE PENTRU FIZICA LASERILOR, PLASMEI SI RADIATIEI  Magurele"/>
    <s v="Obiectivul general al proiectului il constituie cresterea capacitatii de cercetare-dezvoltare si de transfer de cunostinte a INFLPR Bucuresti prin crearea unui Centru de Inovare Interdisciplinar de Fotonica si Plasma pentru Eco-Nano Tehnologii Si Materiale Avansate care va deservi cerintelor de inovare ale companiilor din cluster-ul MHTC si din sectoarele economice competitive. Prin aceasta investitie se urmareste indeplinirea mai multor obiective incluse in strategia INFLPR de a se alinia la standardele, nevoile si performantele cerute de mediul industrial si programele de finantare a cercetarii in special cele  europene precum H2020."/>
    <s v="11"/>
    <n v="25"/>
    <x v="1"/>
    <s v="12"/>
    <n v="31"/>
    <n v="2022"/>
    <n v="80"/>
    <x v="7"/>
    <s v="Bucuresti Ilfov"/>
    <m/>
    <m/>
    <s v="Magurele"/>
    <s v="Public"/>
    <s v="058"/>
    <n v="49250127.140000001"/>
    <n v="12312531.779999999"/>
    <n v="0"/>
    <n v="4991999.74"/>
    <x v="431"/>
    <s v="In implementare"/>
    <s v="AA4"/>
    <n v="15149071.200000007"/>
    <n v="2174613.63"/>
    <s v="POC/70/1/1"/>
    <n v="1"/>
    <s v="Axa 1"/>
  </r>
  <r>
    <n v="12"/>
    <x v="1"/>
    <x v="1"/>
    <x v="12"/>
    <n v="109640"/>
    <x v="418"/>
    <s v="Institutul National de Cercetare Dezvoltare pentru Fizica si Inginerie Nucleara &quot;Horia Hulubei&quot;  Magurele"/>
    <s v="Prin acest proiect, IFIN-HH își propune constituirea primului laborator de criminalistică nucleară din România dedicat analizei materialelor ce conțin uraniu, plutoniu sau descendenți ai acestora. Acest obiectiv a fost definit în scopul consolidării capacităților de securitate națională și cercetare în domeniu. "/>
    <s v="12"/>
    <n v="19"/>
    <x v="1"/>
    <s v="12"/>
    <n v="19"/>
    <n v="2021"/>
    <n v="80"/>
    <x v="7"/>
    <s v="Bucuresti Ilfov"/>
    <m/>
    <m/>
    <s v="Magurele"/>
    <s v="Public"/>
    <s v="058"/>
    <n v="7428338.3200000003"/>
    <n v="1857084.58"/>
    <n v="0"/>
    <n v="661822.21"/>
    <x v="432"/>
    <s v="In implementare"/>
    <s v="AA4"/>
    <n v="1859116.7199999997"/>
    <n v="464779.17999999993"/>
    <s v="POC/70/1/1"/>
    <n v="1"/>
    <s v="Axa 1"/>
  </r>
  <r>
    <n v="13"/>
    <x v="1"/>
    <x v="3"/>
    <x v="8"/>
    <n v="114019"/>
    <x v="419"/>
    <s v="S.A CLINICHEM SRL"/>
    <s v="Obiectivul general al proiectului AUTOELFO  este cresterea competitivitatii unei companii de tip start-up inovativ, prin dezvoltarea si implementarea unei  tehnologii de proiectare si realizare a unui sistem automat inovativ de electroforeza in gel si a unui nou biogel pentru separarea unei game de proteine din proba biologica umana (ser) care vor fi utilizate in laboratoare medicale din spitale si policlinici. Sistemul va permite utilizarea a doua tipuri de biogeluri ce vor separa: 1) 6 fractii proteice, 2)10 fractii proteice. Va avea software specializat pentru comenzi automatizari, prelucrare date, baza de date pacienti, eliberare buletin de analiza. Acest model (tip) de analizor este un concept nou, inovativ, care nu exista pe piata in acest moment dar pentru care cererea este ridicata. "/>
    <s v="10"/>
    <n v="4"/>
    <x v="2"/>
    <s v="10"/>
    <n v="4"/>
    <n v="2019"/>
    <n v="80"/>
    <x v="7"/>
    <s v="Bucuresti Ilfov"/>
    <m/>
    <m/>
    <s v="Voluntari"/>
    <s v="Privat"/>
    <s v="061"/>
    <n v="663719.04"/>
    <n v="165929.76"/>
    <n v="92183.2"/>
    <n v="37770"/>
    <x v="433"/>
    <s v="Reziliat"/>
    <m/>
    <n v="0"/>
    <n v="0"/>
    <s v="POC/63/1/3"/>
    <n v="1"/>
    <s v="Axa 1"/>
  </r>
  <r>
    <n v="14"/>
    <x v="1"/>
    <x v="3"/>
    <x v="8"/>
    <n v="106955"/>
    <x v="420"/>
    <s v="POINTLET RESEARCH SRL"/>
    <s v="Obiectivul general al proiectului DEZVOLTAREA UNEI PLATFORME HARDWARE ȘI SOFTWARE PENTRU PREVENȚIA ȘI DETECȚIA ATACURILOR CIBERNETICE este reprezentat de:_x000a_1. Realizarea unui produs inovator in domeniul Tehnologii Informaționale și de Comunicații având ca bază de cercetare Cererea de Brevet pentru Invenția “Platformă hardware și software pentru prevenția și detecția atacurilor cibernetice”. Societatea beneficiară va concretiza la finele perioadei de implementare de 24 de luni prin obținerea unei platforme IT hardware și software pentru prevenția și detecția atacurilor cibernetice în rețelele de calculatoare, prin folosirea de tehnici avansate de calcul paralel în identificarea tiparelor de atac cibernetic și metode avansate de statistică a clusterelor pentru modelarea vectorilor de atac precum și a atacurilor distribuite cu identificarea celor mai bune măsuri de apărare prin reconfigurarea dinamică a echipamentelor de rețea. _x000a_2. Utilizarea de către echipa de implementarea a unor metode și procedee avansate tehnologic în etapa de introducerea în producție a rezultatelor cercetărilor efectuate în proiect urmărind realizarea produsului informatic innovator cu arhitectura definite pentru a veni în ajutorul utilizatorilor prin simplificarea procedurilor de preventie a atacurilor cibernetice asupra calculatoarelor si a retelelor de calculatoare; _x000a_3. Diversificarea activităţii inovatoare a societății, creşterea calităţii proceselor și produselor şi stimularea cererii de inovare din partea sectorului Tehnologiei Informației și Comunicațiilor._x000a_"/>
    <s v="10"/>
    <n v="4"/>
    <x v="2"/>
    <s v="10"/>
    <n v="4"/>
    <n v="2019"/>
    <n v="80"/>
    <x v="7"/>
    <s v="Bucuresti Ilfov"/>
    <m/>
    <m/>
    <s v="Berceni"/>
    <s v="Privat"/>
    <s v="061"/>
    <n v="671716.8"/>
    <n v="167929.2"/>
    <n v="93294"/>
    <n v="88014.69"/>
    <x v="434"/>
    <s v="Finalizat"/>
    <s v="AA1"/>
    <n v="665682.88"/>
    <n v="166420.72"/>
    <s v="POC/63/1/3"/>
    <n v="1"/>
    <s v="Axa 1"/>
  </r>
  <r>
    <n v="15"/>
    <x v="1"/>
    <x v="3"/>
    <x v="8"/>
    <n v="113328"/>
    <x v="421"/>
    <s v="TERMOSOLAR AKTIV SRL"/>
    <s v="Obiectivul general al proiectului propus spre finantare este reprezentat de valorificarea unei idei tehnologice brevetabile privitoare la realizarea unui sistem solar pentru producerea de apa calda si caldura de catre SC TERMOSOLAR AKTIV SRL, inclusiv prin diversificarea sa in solutii inovative de producere de energie electrica si energie termica, in vederea dezvoltarii unor produse noi, cu valoare adaugata mare, competitive atat pe piata nationala cat si pe cea internationala"/>
    <s v="10"/>
    <n v="4"/>
    <x v="2"/>
    <s v="10"/>
    <n v="4"/>
    <n v="2019"/>
    <n v="80"/>
    <x v="7"/>
    <s v="Bucuresti Ilfov"/>
    <m/>
    <m/>
    <s v="sat Petresti, com. Corbeanca"/>
    <s v="Privat"/>
    <s v="061"/>
    <n v="659073.6"/>
    <n v="164768.4"/>
    <n v="91538"/>
    <n v="17720"/>
    <x v="435"/>
    <s v="Finalizat"/>
    <s v="AA1"/>
    <n v="643784.87"/>
    <n v="160946.22"/>
    <s v="POC/63/1/3"/>
    <n v="1"/>
    <s v="Axa 1"/>
  </r>
  <r>
    <n v="16"/>
    <x v="1"/>
    <x v="3"/>
    <x v="8"/>
    <n v="119873"/>
    <x v="422"/>
    <s v="Activ Protonic Art SRL"/>
    <s v="Obiectivul general al proiectului este îmbunătățirea semnificativă a tehnologiei de producere a încălțămintei individualizate și terapeutice prin dezvoltarea și implementarea unui sistem CAD / CAM inovativ de măsurare, proiectare și realizare a ansamblului superior și părților componente.  "/>
    <s v="10"/>
    <n v="12"/>
    <x v="2"/>
    <s v="10"/>
    <n v="12"/>
    <n v="2019"/>
    <n v="80"/>
    <x v="7"/>
    <s v="Bucuresti Ilfov"/>
    <m/>
    <m/>
    <s v="Rudeni, Chitila"/>
    <s v="Privat"/>
    <s v="061"/>
    <n v="668315.16"/>
    <n v="167078.79"/>
    <n v="92821.55"/>
    <n v="24456"/>
    <x v="436"/>
    <s v="Finalizat"/>
    <s v="AA1"/>
    <n v="664136.84000000008"/>
    <n v="166034.22"/>
    <s v="POC/63/1/3"/>
    <n v="1"/>
    <s v="Axa 1"/>
  </r>
  <r>
    <n v="17"/>
    <x v="2"/>
    <x v="2"/>
    <x v="2"/>
    <n v="115800"/>
    <x v="423"/>
    <s v="AD NET MARKET MEDIA SA"/>
    <s v="APLICATIE INOVATIVA DE ADMINISTRARE A INFRASTRUCTURII IT VIRTUALIZATE"/>
    <s v="10"/>
    <n v="11"/>
    <x v="2"/>
    <s v="10"/>
    <n v="11"/>
    <n v="2019"/>
    <n v="80"/>
    <x v="7"/>
    <s v="Bucuresti Ilfov"/>
    <m/>
    <m/>
    <s v="Voluntari"/>
    <s v="Privat"/>
    <s v="066"/>
    <n v="3244698.63"/>
    <n v="811174.66"/>
    <n v="2560930.5"/>
    <n v="1257192.7199999997"/>
    <x v="437"/>
    <s v="Finalizat"/>
    <s v="AA1"/>
    <n v="3212920.69"/>
    <n v="803232.09"/>
    <s v="POC/46/2/2"/>
    <n v="1"/>
    <s v="Axa 2"/>
  </r>
  <r>
    <n v="18"/>
    <x v="2"/>
    <x v="2"/>
    <x v="2"/>
    <n v="115920"/>
    <x v="424"/>
    <s v="ARCADIA PROMO SRL"/>
    <s v="CRESTEREA COMPETITIVITATII SC ARCADIA PROMO SRL PRIN DEZVOLTAREA UNEI SOLUTII INFORMATICE INOVATOARE – OGLINDA INTELIGENTA"/>
    <s v="8"/>
    <n v="3"/>
    <x v="2"/>
    <s v="8"/>
    <n v="3"/>
    <n v="2020"/>
    <n v="80"/>
    <x v="7"/>
    <s v="Bucuresti Ilfov"/>
    <m/>
    <m/>
    <s v="Balotesti"/>
    <s v="Privat"/>
    <s v="066"/>
    <n v="1428365.6"/>
    <n v="357091.4"/>
    <n v="396783"/>
    <n v="108603.5"/>
    <x v="438"/>
    <s v="Reziliat"/>
    <m/>
    <n v="101338.71"/>
    <n v="25334.68"/>
    <s v="POC/46/2/2"/>
    <n v="1"/>
    <s v="Axa 2"/>
  </r>
  <r>
    <n v="19"/>
    <x v="1"/>
    <x v="1"/>
    <x v="4"/>
    <n v="105058"/>
    <x v="425"/>
    <s v="Institutul National de Cercetare Dezvoltare în Silvicultura Marin Dracea"/>
    <s v="EO-ROFORMON va dezvolta un sistem prototip pentru monitorizarea și prognoza evoluției  fondului forestier bazat pe integrarea de date în situ și teledetecție. Proiectul va dezvolta modele de prognoza adaptate la condițiile forestiere din Romania, pentru studiul evoluției fondului forestier utilizând informații cu privire la trecutul istoric și situația prezentă a stării pădurilor, practicile de management forestier, precum și regimul perturbărilor naturale și antropice."/>
    <s v="9"/>
    <n v="9"/>
    <x v="1"/>
    <s v="9"/>
    <n v="9"/>
    <n v="2020"/>
    <n v="84.435339999999997"/>
    <x v="7"/>
    <s v="Bucuresti Ilfov"/>
    <m/>
    <m/>
    <s v="Voluntari"/>
    <s v="Public"/>
    <s v="060"/>
    <n v="3114949.9457479999"/>
    <n v="574000.72425199999"/>
    <n v="0"/>
    <n v="194350"/>
    <x v="439"/>
    <s v="Finalizat _x000a_(ajuns la teremen; fara nota de finalizare)"/>
    <s v="AA3"/>
    <n v="2839057.5599999996"/>
    <n v="523236.11999999994"/>
    <s v="POC/61/1/1"/>
    <n v="1"/>
    <s v="Axa 1"/>
  </r>
  <r>
    <n v="20"/>
    <x v="1"/>
    <x v="3"/>
    <x v="11"/>
    <n v="105726"/>
    <x v="426"/>
    <s v="Institutul National de Cercetare Dezvoltare pentru Fizica Materialelor"/>
    <s v="Obiectivul major al proiectului consta in dezvoltarea, in colaborare cu partenerii industriali, de materiale multifunctionale inteligente pe baza carora sa se dezvolte aplicatii in domenii precum: automotive; tehnologia informatiei si comunicatii; cladiri inteligente; energie; automatizari industriale si domestice; securitate; sectoare de nisa ale economiei (materiale, dispozitive si tehnologii pentru infrastructuri mari: ELI-NP, CERN; tehnologii de reciclare a deseurilor, materiale biocompatibile pentru protezare, senzori integrati in tesuturi biologice)."/>
    <s v="9"/>
    <n v="5"/>
    <x v="1"/>
    <s v="9"/>
    <n v="5"/>
    <n v="2021"/>
    <n v="83.72"/>
    <x v="7"/>
    <s v="Bucuresti Ilfov"/>
    <m/>
    <m/>
    <s v="Magurele"/>
    <s v="Public"/>
    <s v="062"/>
    <n v="11302200"/>
    <n v="2197800"/>
    <n v="2400000"/>
    <n v="50000"/>
    <x v="440"/>
    <s v="In implementare"/>
    <s v="AA4"/>
    <n v="7616208.5699999984"/>
    <n v="1480770.25"/>
    <s v="POC/71/1/4"/>
    <n v="1"/>
    <s v="Axa 1"/>
  </r>
  <r>
    <n v="21"/>
    <x v="1"/>
    <x v="3"/>
    <x v="11"/>
    <n v="105725"/>
    <x v="427"/>
    <s v="Institutul National de Cercetare Dezvoltare pentru Fizica Materialelor"/>
    <s v="Prezenta propunere de proiect are ca obiectiv general realizarea transferului de cunoștinte de la INCDFM la întreprinderi din domeniul economic al sănătății și industriei farmaceutice și a unui Centru de analize pentru industria farmaceutica, acreditat GMP (good manufacturing practice). "/>
    <s v="9"/>
    <n v="5"/>
    <x v="1"/>
    <s v="9"/>
    <n v="5"/>
    <n v="2021"/>
    <n v="83.72"/>
    <x v="7"/>
    <s v="Bucuresti Ilfov"/>
    <m/>
    <m/>
    <s v="Magurele"/>
    <s v="Public"/>
    <s v="062"/>
    <n v="11302200"/>
    <n v="2197800"/>
    <n v="2515663"/>
    <n v="50000"/>
    <x v="441"/>
    <s v="In implementare"/>
    <s v="AA4"/>
    <n v="4732999.4400000004"/>
    <n v="920236.08"/>
    <s v="POC/71/1/4"/>
    <n v="1"/>
    <s v="Axa 1"/>
  </r>
  <r>
    <n v="22"/>
    <x v="1"/>
    <x v="1"/>
    <x v="12"/>
    <n v="108109"/>
    <x v="428"/>
    <s v="Institutul National de Cercetare Dezvoltare pentru Optoelectronica Magurele"/>
    <s v="Obiectivul general: Crearea unei infrastructuri de nivel mondial pentru observarea și caracterizarea mediului prin metode optoelectronice avansate, relevantă pentru segmentul de sol din programul ESA de observare a Terrei, și componentă integrantă a infrastructurilor pan-europene de cercetare ACTRIS-RI și InGOS"/>
    <s v="11"/>
    <n v="25"/>
    <x v="1"/>
    <s v="5"/>
    <n v="31"/>
    <n v="2021"/>
    <n v="80"/>
    <x v="7"/>
    <s v="Bucuresti Ilfov"/>
    <m/>
    <m/>
    <s v="Magurele"/>
    <s v="Public"/>
    <s v="058"/>
    <n v="45808504.560000002"/>
    <n v="11452126.140000001"/>
    <n v="0"/>
    <n v="3941325.59"/>
    <x v="442"/>
    <s v="In implementare"/>
    <s v="AA4"/>
    <n v="45711048.830000006"/>
    <n v="9985523.3200000003"/>
    <s v="POC/70/1/1"/>
    <n v="1"/>
    <s v="Axa 1"/>
  </r>
  <r>
    <n v="23"/>
    <x v="1"/>
    <x v="3"/>
    <x v="8"/>
    <n v="113177"/>
    <x v="429"/>
    <s v="AQUA MUNDI STARS SRL-D"/>
    <s v="Obiectivul general al proiectului este stimularea cercetarii si inovarii in intreprindere prin cercetarea unui produs inovativ, dezvoltarea prototipului “ImSTAR” si a software-ului aferent acestui produs si lansarea acestuia in productie in scopul comercializarii."/>
    <s v="10"/>
    <n v="4"/>
    <x v="2"/>
    <s v="1"/>
    <n v="3"/>
    <n v="2020"/>
    <n v="79.999999753403515"/>
    <x v="7"/>
    <s v="Bucuresti Ilfov"/>
    <m/>
    <m/>
    <s v="Tunari"/>
    <s v="Privat"/>
    <s v="061"/>
    <n v="648833.27"/>
    <n v="162208.32000000001"/>
    <n v="90115.73"/>
    <n v="10950.73"/>
    <x v="443"/>
    <s v="Finalizat"/>
    <s v="AA4"/>
    <n v="648830.39"/>
    <n v="162207.6"/>
    <s v="POC/63/1/3"/>
    <n v="1"/>
    <s v="Axa 1"/>
  </r>
  <r>
    <n v="24"/>
    <x v="1"/>
    <x v="3"/>
    <x v="8"/>
    <n v="119875"/>
    <x v="430"/>
    <s v="Activ Robionic SRL"/>
    <s v="Obiectivul general:  Implementarea rezultatelor unei cercetări efectuate de Universitatea Politehnica București, finanțată de către firma solicitantă, pentru dezvoltarea unei tehnologii de măsurare și introducerea în fabricație a unui instrument de amprentare plantară computerizată (computer podograf) in scopul comercializării pe scară largă."/>
    <s v="11"/>
    <n v="15"/>
    <x v="2"/>
    <s v="11"/>
    <n v="15"/>
    <n v="2019"/>
    <n v="80"/>
    <x v="7"/>
    <s v="Bucuresti Ilfov"/>
    <m/>
    <m/>
    <s v=" Chitila"/>
    <s v="Privat"/>
    <s v="061"/>
    <n v="667764.72"/>
    <n v="166941.18"/>
    <n v="92745.1"/>
    <n v="11231"/>
    <x v="444"/>
    <s v="Finalizat"/>
    <m/>
    <n v="654730.37999999989"/>
    <n v="163682.59999999998"/>
    <s v="POC/63/1/3"/>
    <n v="1"/>
    <s v="Axa 1"/>
  </r>
  <r>
    <n v="25"/>
    <x v="1"/>
    <x v="7"/>
    <x v="0"/>
    <n v="107894"/>
    <x v="431"/>
    <s v="INSTITUTUL NATIONAL DE CERCETARE- DEZVOLTARE PENTRU MICROTEHNOLOGIE - IMT BUCURESTI INCD"/>
    <s v="Obiectivul general: Cresterea participarii in “Orizont 2020” si in alte programe CDI europene a IMT si a altor entitati din Romania (inclusiv intreprinderi), cu focalizare pe dezvoltarea si aplicatiile micro- si nanotehnologiilor ._x000a_"/>
    <s v="4"/>
    <n v="16"/>
    <x v="4"/>
    <s v="6"/>
    <n v="16"/>
    <n v="2023"/>
    <n v="80"/>
    <x v="7"/>
    <s v="Bucuresti Ilfov"/>
    <m/>
    <m/>
    <s v="Voluntari"/>
    <s v="Public"/>
    <s v="060"/>
    <n v="2272233.6"/>
    <n v="568058.4"/>
    <n v="0"/>
    <n v="89580"/>
    <x v="445"/>
    <s v="In implementare"/>
    <m/>
    <n v="240022"/>
    <n v="60005.5"/>
    <s v="POC/80/1/2/"/>
    <n v="1"/>
    <s v="Axa 1"/>
  </r>
  <r>
    <n v="26"/>
    <x v="1"/>
    <x v="9"/>
    <x v="0"/>
    <n v="124405"/>
    <x v="432"/>
    <s v="INSTITUTUL NATIONAL DE CERCETARE - DEZVOLTARE PENTRU FIZICA SI INGINERIE NUCLEARA &quot; HORIA HULUBEI &quot; - IFIN - HH/DFCTI"/>
    <s v="Obiectivul general al proiectului CeCBiD-EOSC este cresterea capacitatii de cercetare in scopul ridicarii nivelului de competitivitate stiintifica pe plan international al IFIN-HH, prin modernizarea infrastructurii Cloud, extinderea infrastructurii masive de date si realizarea unui centru de date cu performante inalte, care sa fie integrat in Cloud-ul European pentru Stiinta Deschisa (European Open Science Cloud – EOSC)."/>
    <s v="5"/>
    <n v="19"/>
    <x v="4"/>
    <s v="8"/>
    <n v="19"/>
    <n v="2022"/>
    <n v="80"/>
    <x v="7"/>
    <s v="Bucuresti Ilfov"/>
    <m/>
    <m/>
    <s v="Măgurele"/>
    <s v="Public"/>
    <s v="058"/>
    <n v="3234339.78"/>
    <n v="808584.94"/>
    <n v="0"/>
    <n v="759750.46"/>
    <x v="446"/>
    <s v="In implementare"/>
    <m/>
    <n v="0"/>
    <n v="0"/>
    <s v="POC/397/1/1/"/>
    <n v="1"/>
    <s v="Axa 1"/>
  </r>
  <r>
    <n v="27"/>
    <x v="1"/>
    <x v="7"/>
    <x v="0"/>
    <n v="107874"/>
    <x v="433"/>
    <s v="INSTITUTUL NATIONAL DE CERCETARE-DEZVOLTARE PENTRU OPTOELECTRONICA INOE 2000 INCD"/>
    <s v="OBIECTIVUL GENERAL este crearea “Centrului Suport Orizont 2020” de management de proiecte si promovare europeana, în cadrul INCD INOE 2000, în vederea cresterii participarii institutului la programul Orizont 2020 si în subsidiar al organizaþiilor de cercetare din cadrul consorþiului ACTRIS-RO. SCOPUL PROIECTULUI este acela de a creste participarea INOE (si în subsidiar a tuturor organizaþiilor de cercetare stiinþifice partenere în consorþiul ACTRIS-RO) la Programele cadru de cercetare ale Uniunii Europene - Orizont 2020 - prin crearea “Centrului Suport Orizont 2020” de management de proiecte si promovare europeana, în cadrul INCD INOE-2000."/>
    <s v="6"/>
    <n v="2"/>
    <x v="4"/>
    <s v="8"/>
    <n v="2"/>
    <n v="2023"/>
    <n v="80"/>
    <x v="7"/>
    <s v="Bucuresti Ilfov"/>
    <m/>
    <m/>
    <s v="Măgurele"/>
    <s v="Public"/>
    <s v="060"/>
    <n v="2382506.79"/>
    <n v="595626.68000000005"/>
    <n v="0"/>
    <n v="12000"/>
    <x v="447"/>
    <s v="In implementare"/>
    <m/>
    <n v="369329.4"/>
    <n v="29832.35"/>
    <s v="POC/80/1/2/"/>
    <n v="1"/>
    <s v="Axa 1"/>
  </r>
  <r>
    <n v="28"/>
    <x v="1"/>
    <x v="4"/>
    <x v="13"/>
    <n v="121420"/>
    <x v="434"/>
    <s v="GNOSIS KERNEL SRL"/>
    <s v="Obiectivul general al proiectului il constituie dezvoltarea unui produs inovativ, o familie de sisteme automate inteligente de vanzari, eficienta energetic pentru produse alimentare reci şi calde, care poate fi alimentata cu ajutorul energiei electrice obtinuta din surse regenerabile şi / sau combinat cu energia produsă de către persoanele care sunt de acord să obţină aceste produse reci sau calde, în schimbul unui efort fizic realizat în apropierea automatului cu ajutorul unui dispozitiv de transformare a energiei umane in energie electrica"/>
    <s v="6"/>
    <n v="5"/>
    <x v="4"/>
    <s v="3"/>
    <n v="5"/>
    <n v="2022"/>
    <n v="80"/>
    <x v="7"/>
    <s v="Bucuresti Ilfov"/>
    <m/>
    <m/>
    <s v="Otopeni"/>
    <s v="Privat"/>
    <s v="064"/>
    <n v="1430600"/>
    <n v="357650"/>
    <n v="536125"/>
    <n v="327075"/>
    <x v="448"/>
    <s v="In implementare"/>
    <m/>
    <n v="285572.08"/>
    <n v="54705.52"/>
    <s v="POC/222/1/3/"/>
    <n v="1"/>
    <s v="Axa 1"/>
  </r>
  <r>
    <n v="29"/>
    <x v="1"/>
    <x v="4"/>
    <x v="13"/>
    <n v="122180"/>
    <x v="435"/>
    <s v="BIOTEHNOS SA"/>
    <s v="Obiectivul general al proiectului este dezvoltarea unui algoritm inovativ eficient pentru obtinerea unor substante farmaceutice noi prin valorificarea unor resurse marine /entomologice fara afectarea ecosistemului si a unor solutii pentru investigarea de noi valente terapeutice ale unor medicamente."/>
    <s v="6"/>
    <n v="9"/>
    <x v="4"/>
    <s v="6"/>
    <n v="9"/>
    <n v="2023"/>
    <n v="80"/>
    <x v="7"/>
    <s v="Bucuresti Ilfov"/>
    <m/>
    <m/>
    <s v="Otopeni"/>
    <s v="Privat"/>
    <s v="064"/>
    <n v="2970046.4"/>
    <n v="742511.6"/>
    <n v="2545852"/>
    <n v="1604407.9"/>
    <x v="449"/>
    <s v="In implementare"/>
    <m/>
    <n v="0"/>
    <n v="0"/>
    <s v="POC/222/1/3/"/>
    <n v="1"/>
    <s v="Axa 1"/>
  </r>
  <r>
    <n v="30"/>
    <x v="1"/>
    <x v="4"/>
    <x v="13"/>
    <n v="122027"/>
    <x v="436"/>
    <s v="BIOTEHNOS SA"/>
    <s v="Obiectivul general al proiectului este realizarea autentica a unui material inovativ prin dezvoltarea unui sistem multifunctional reprezentat de un suport silice structurat prototip cu capacitate de incarcare de principii active incapsulat biopolimeric. Acesta va fi obtinut prin tehnologie originala high-tech si este proiectat a fi utilizabil in mai multe sectoare ale sanatatii, in industria alimentara, farmaceutica, dermatocosmetica si medicina."/>
    <s v="6"/>
    <n v="9"/>
    <x v="4"/>
    <s v="6"/>
    <n v="9"/>
    <n v="2023"/>
    <n v="80"/>
    <x v="7"/>
    <s v="Bucuresti Ilfov"/>
    <m/>
    <m/>
    <s v="Otopeni"/>
    <s v="Privat"/>
    <s v="064"/>
    <n v="3082400"/>
    <n v="770600"/>
    <n v="2287000"/>
    <n v="1600950"/>
    <x v="450"/>
    <s v="In implementare"/>
    <m/>
    <n v="0"/>
    <n v="0"/>
    <s v="POC/222/1/3/"/>
    <n v="1"/>
    <s v="Axa 1"/>
  </r>
  <r>
    <n v="31"/>
    <x v="1"/>
    <x v="4"/>
    <x v="13"/>
    <n v="119960"/>
    <x v="437"/>
    <s v="GREEN WATERNANOTECHNOLOGY SRL"/>
    <s v="Obiectivul General include realizarea de investiţii iniţiale pentru inovare în vederea introducerii în producţie a rezultatelor de cercetaredezvoltare obţinute de SC Green WaterNanoTechnology SRL. Dezvoltarea unei unităţi de producţie noi pentru implementarea unui proces nou de fabricaţie, respectiv instalărea şi operarea unei facilităţi de fabricaţie la scară industrială a unui produs nou, respectiv a unui material compozit nanostructurat inovativ, destinat îndepărtării metalelor grele şi derivaţilor petrolieri din apele industriale uzate. "/>
    <s v="6"/>
    <n v="19"/>
    <x v="4"/>
    <s v="2"/>
    <n v="19"/>
    <n v="2022"/>
    <n v="80"/>
    <x v="7"/>
    <s v="Bucuresti Ilfov"/>
    <m/>
    <m/>
    <s v="Jilava"/>
    <s v="Privat"/>
    <s v="064"/>
    <n v="1172755.23"/>
    <n v="293188.81"/>
    <n v="566610.84"/>
    <n v="50823"/>
    <x v="451"/>
    <s v="In implementare"/>
    <m/>
    <n v="206144.25999999998"/>
    <n v="31896.07"/>
    <s v="POC/222/1/3/"/>
    <n v="1"/>
    <s v="Axa 1"/>
  </r>
  <r>
    <n v="32"/>
    <x v="1"/>
    <x v="3"/>
    <x v="5"/>
    <n v="111308"/>
    <x v="438"/>
    <s v="FRACTAL SCIENCES SRL"/>
    <s v="Obiectivul principal al acestui proiect il reprezinta crearea unui sistem informatic corespunzator nevoilor actuale ale mediului investitional si financiar, alcatuit din investitori institutionali, reprezentati de societati de servicii de investitii financiare (firme de brokeraj), fonduri de investitii, fonduri de pensii, societati de administrare a investitiilor, societati de asigurari, dar si investitori individuali, dar si academic, de gestionare a riscului pe piata de capital, printr-o abordare sinergica dintre scoala clasica a pietelor de capital, bazata pe ipoteza pietelor eficiente si pe analiza fundamentala a valorii unui titlu (necesara pentru identificarea valorii “reale” a unui activ), si scoala moderna a pietelor de capital, bazata pe teoria pietelor fractale."/>
    <s v="6"/>
    <n v="22"/>
    <x v="4"/>
    <s v="6"/>
    <n v="22"/>
    <n v="2022"/>
    <n v="80"/>
    <x v="7"/>
    <s v="Bucuresti Ilfov"/>
    <m/>
    <m/>
    <s v="Chiajna, sat Rosu "/>
    <s v="Privat"/>
    <s v="061"/>
    <n v="668685.69999999995"/>
    <n v="167171.42000000001"/>
    <n v="92873.03"/>
    <n v="38995"/>
    <x v="452"/>
    <s v="In implementare"/>
    <m/>
    <n v="79200"/>
    <n v="0"/>
    <s v="POC/62/1/3"/>
    <n v="1"/>
    <s v="Axa 1"/>
  </r>
  <r>
    <n v="33"/>
    <x v="1"/>
    <x v="3"/>
    <x v="5"/>
    <n v="108615"/>
    <x v="439"/>
    <s v="OPTIPLUS INTERNATIONAL SRL"/>
    <s v="Obiectivul general este realizarea unui produs inovativ competitiv care consta dintr-un sistem de observare complex, performant, de tip multispectral, destinat platformelor de observare la mare distanþa si a unei tehnologii de integrare care sa permita realizarea compatibilizarii performanþelor modulelor de observare în domeniul VIS si SWIR cu modulul de observare in domeniul MWIR, considerat de referinta."/>
    <s v="6"/>
    <n v="24"/>
    <x v="4"/>
    <s v="6"/>
    <n v="24"/>
    <n v="2022"/>
    <n v="80"/>
    <x v="7"/>
    <s v="Bucuresti Ilfov"/>
    <m/>
    <m/>
    <s v="Popesti Leordeni"/>
    <s v="Privat"/>
    <s v="061"/>
    <n v="670856"/>
    <n v="167714"/>
    <n v="93180"/>
    <n v="104670"/>
    <x v="453"/>
    <s v="Reziliat"/>
    <m/>
    <n v="0"/>
    <n v="0"/>
    <s v="POC/62/1/3"/>
    <n v="1"/>
    <s v="Axa 1"/>
  </r>
  <r>
    <n v="34"/>
    <x v="1"/>
    <x v="3"/>
    <x v="5"/>
    <n v="109653"/>
    <x v="440"/>
    <s v="SILICON ACUITY SRL"/>
    <s v="Obiectivul general al proiectului este dezvoltarea unui produs inovativ, complex, de înalta tehnicitate, cu utilitate în domeniul sistemelor de supraveghere pe timp de noapte si de zi, în cadrul societaþii Silicon Acuity SRL."/>
    <s v="6"/>
    <n v="25"/>
    <x v="4"/>
    <s v="12"/>
    <n v="25"/>
    <n v="2021"/>
    <n v="80"/>
    <x v="7"/>
    <s v="Bucuresti Ilfov"/>
    <m/>
    <m/>
    <s v="Popesti Leordeni"/>
    <s v="Privat"/>
    <s v="061"/>
    <n v="671984"/>
    <n v="167996"/>
    <n v="93350"/>
    <n v="101456.88"/>
    <x v="454"/>
    <s v="In implementare"/>
    <m/>
    <n v="0"/>
    <n v="0"/>
    <s v="POC/62/1/3"/>
    <n v="1"/>
    <s v="Axa 1"/>
  </r>
  <r>
    <n v="35"/>
    <x v="1"/>
    <x v="3"/>
    <x v="5"/>
    <n v="108688"/>
    <x v="441"/>
    <s v="INOSEARCH SRL"/>
    <s v="Obiectivul general al proiectului INO-ORBITAL este realizarea unei tehnologii noi pentru obtinerea unei proteze personalizate de reconstructie oculo-orbitala la pacientii cu traumatisme faciale si a unui soft de reconstructie CT 3D semnificativ imbunatatit, adaptat imprimantei 3D pentru implant personalizat, in scopul comercializarii si productiei de catre start-up-ul SC INOSEARCH SRL."/>
    <s v="6"/>
    <n v="30"/>
    <x v="4"/>
    <s v="6"/>
    <n v="30"/>
    <n v="2022"/>
    <n v="80"/>
    <x v="7"/>
    <s v="Bucuresti Ilfov"/>
    <m/>
    <m/>
    <s v="Mogosoaia"/>
    <s v="Privat"/>
    <s v="061"/>
    <n v="550731.25"/>
    <n v="137682.82"/>
    <n v="76490.45"/>
    <n v="265000.46000000002"/>
    <x v="455"/>
    <s v="In implementare"/>
    <m/>
    <n v="7179.46"/>
    <n v="1794.86"/>
    <s v="POC/62/1/3"/>
    <n v="1"/>
    <s v="Axa 1"/>
  </r>
  <r>
    <n v="36"/>
    <x v="1"/>
    <x v="3"/>
    <x v="5"/>
    <n v="109905"/>
    <x v="442"/>
    <s v="INTELLIGENT TRANSPORT SOLUTIONS SRL"/>
    <s v="Obiectivul general al proiectului il reprezinta inovarea de produse si servicii intr-o intreprindere de tip start-up Intelligent Transport Solutions SRL pe baza transferului rezultatelor obtinute in teza de doctorat ”_x000a_Metode de detectare si analiza a defectelor in instalatiile fotovoltaice” autor dr.ing. Florin Ancuta."/>
    <s v="6"/>
    <n v="30"/>
    <x v="4"/>
    <s v="9"/>
    <n v="30"/>
    <n v="2021"/>
    <n v="80"/>
    <x v="7"/>
    <s v="Bucuresti Ilfov"/>
    <m/>
    <m/>
    <s v="Cernica, sat Caldararu"/>
    <s v="Privat"/>
    <s v="061"/>
    <n v="667921.81999999995"/>
    <n v="166980.46"/>
    <n v="92766.9"/>
    <n v="68039.05"/>
    <x v="456"/>
    <s v="In implementare"/>
    <m/>
    <n v="166545.28"/>
    <n v="18454.72"/>
    <s v="POC/62/1/3"/>
    <n v="1"/>
    <s v="Axa 1"/>
  </r>
  <r>
    <n v="37"/>
    <x v="1"/>
    <x v="3"/>
    <x v="5"/>
    <n v="122377"/>
    <x v="443"/>
    <s v="NEXT PLANET SRL"/>
    <s v="Obiectivul general al proiectului „SISTEM INTEGRAT DE VERIFICARE SI TESTARE A CALITATII APLICATIILOR MOBILE” este realizarea unui produs inovator în domeniul TIC având ca baza de cercetare transferul rezultatelor cercetării realizate în cadrul Tezei de doctorat aparţinând Directorului de Proiect – Zamfiroiu Ionuţ-Alin."/>
    <s v="6"/>
    <n v="30"/>
    <x v="4"/>
    <s v="12"/>
    <n v="30"/>
    <n v="2021"/>
    <n v="80"/>
    <x v="7"/>
    <s v="Bucuresti Ilfov"/>
    <m/>
    <m/>
    <s v="Otopeni"/>
    <s v="Privat"/>
    <s v="061"/>
    <n v="671713.58"/>
    <n v="167928.39"/>
    <n v="93293.54"/>
    <n v="95744.23"/>
    <x v="457"/>
    <s v="In implementare"/>
    <m/>
    <n v="12150"/>
    <n v="3037.5"/>
    <s v="POC/62/1/3"/>
    <n v="1"/>
    <s v="Axa 1"/>
  </r>
  <r>
    <n v="38"/>
    <x v="1"/>
    <x v="3"/>
    <x v="5"/>
    <n v="110551"/>
    <x v="444"/>
    <s v="CONCEPT CAR SOLUTION SRL"/>
    <s v="Obiectivul general al proiectului il reprezinta realizarea si punerea in productie a unui sistem inteligent de monitorizare a jocurilor sistemului de directie si puntilor vehiculelor in timpul inspectiei efectuate la operatorii economici autorizati de catre Registrul Auto Roman (R.A.R.) sa efectueze inspectii tehnice periodice."/>
    <s v="7"/>
    <n v="1"/>
    <x v="4"/>
    <s v="10"/>
    <n v="1"/>
    <n v="2021"/>
    <n v="80"/>
    <x v="7"/>
    <s v="Bucuresti Ilfov"/>
    <m/>
    <m/>
    <s v="Cernica, sat Caldararu"/>
    <s v="Privat"/>
    <s v="061"/>
    <n v="669734.51"/>
    <n v="167433.63"/>
    <n v="93018.67"/>
    <n v="8570"/>
    <x v="458"/>
    <s v="In implementare"/>
    <m/>
    <n v="87637.48000000001"/>
    <n v="18045.36"/>
    <s v="POC/62/1/3"/>
    <n v="1"/>
    <s v="Axa 1"/>
  </r>
  <r>
    <n v="39"/>
    <x v="1"/>
    <x v="3"/>
    <x v="5"/>
    <n v="111022"/>
    <x v="445"/>
    <s v="BIOMA DELLY TRADING SRL"/>
    <s v="Obiectivul general al proiectului il reprezinta stimularea inovarii in cadrul companiei de tip start-up, BIOMA DELLY TRADING SRL, prin realizarea unui sistem multi-senzor pentru estimarea starii de oboseala, somnolenta si a nivelului de stres a pilotilor de aeronave, conducatorilor de vehicule si personalului din infrastructurile critice, bazat pe analiza densitatii spectrului de putere (PSD) al electroencefalogramei (EEG) si corelarea cu ritmul cardiac (ECG) sau a celui respirator ."/>
    <s v="7"/>
    <n v="17"/>
    <x v="4"/>
    <s v="1"/>
    <n v="17"/>
    <n v="2022"/>
    <n v="80"/>
    <x v="7"/>
    <s v="Bucuresti Ilfov"/>
    <m/>
    <m/>
    <s v="Magurele"/>
    <s v="Privat"/>
    <s v="061"/>
    <n v="667725.42400000012"/>
    <n v="166931.35999999999"/>
    <n v="92739.64"/>
    <n v="75540.100000000006"/>
    <x v="459"/>
    <s v="In implementare"/>
    <m/>
    <n v="22519.439999999999"/>
    <n v="5629.86"/>
    <s v="POC/62/1/3"/>
    <n v="1"/>
    <s v="Axa 1"/>
  </r>
  <r>
    <n v="40"/>
    <x v="2"/>
    <x v="2"/>
    <x v="9"/>
    <n v="130075"/>
    <x v="446"/>
    <s v="BLUESPACE TECHNOLOGY SRL"/>
    <s v="Obiectivul general al proiectului este cresterea valorii adaugate generate de sectorul TIC, in cadrul Blue Space Technology, prin dezvoltarea unui produs TIC si a serviciilor aferente acestuia, contribuind astfel la cresterea implicarii sectorului TIC pentru competitivitatea economica."/>
    <s v="7"/>
    <n v="31"/>
    <x v="4"/>
    <s v="7"/>
    <n v="31"/>
    <n v="2023"/>
    <s v="80.00; 85.00"/>
    <x v="8"/>
    <s v="Bucuresti Ilfov"/>
    <s v=" Sud Muntenia"/>
    <m/>
    <s v="Bragadiru; Zimnicea;"/>
    <s v="Privat"/>
    <s v="066"/>
    <n v="4531364.99"/>
    <n v="1057561.8799999999"/>
    <n v="2152639.35"/>
    <n v="744514.74"/>
    <x v="460"/>
    <s v="In implementare"/>
    <m/>
    <n v="1849782.82"/>
    <n v="24000"/>
    <s v="POC/524/2/2"/>
    <n v="1"/>
    <s v="Axa 2"/>
  </r>
  <r>
    <n v="41"/>
    <x v="1"/>
    <x v="3"/>
    <x v="5"/>
    <n v="114698"/>
    <x v="447"/>
    <s v="SPIN OFF HYNAMAT SRL (solicitant initial la depunere: CURSARUL LAURA MADALINA)"/>
    <s v="Obiectivul general al proiectului este crearea unui spin-off pe baza unui brevet si dezvoltarea de produse inovatoare in cadrul noii intreprinderi, spre a fi lansate pe piata biomaterialelor nanostructurate, sector economic cu potential de crestere."/>
    <s v="8"/>
    <n v="28"/>
    <x v="4"/>
    <s v="8"/>
    <n v="28"/>
    <n v="2022"/>
    <n v="80"/>
    <x v="7"/>
    <s v="Bucuresti Ilfov"/>
    <m/>
    <m/>
    <s v="Pantelimon"/>
    <s v="Privat"/>
    <s v="061"/>
    <n v="597467.64"/>
    <n v="149366.93"/>
    <n v="82981.62"/>
    <n v="9520"/>
    <x v="461"/>
    <s v="In implementare"/>
    <m/>
    <n v="0"/>
    <n v="0"/>
    <s v="POC/62/1/3"/>
    <n v="1"/>
    <s v="Axa 1"/>
  </r>
  <r>
    <n v="42"/>
    <x v="1"/>
    <x v="8"/>
    <x v="0"/>
    <n v="109522"/>
    <x v="448"/>
    <s v="INSTITUTUL NAŢIONAL DE CERCETARE-DEZVOLTARE PENTRU FIZICA MATERIALELOR - INCDFM BUCUREŞTI"/>
    <s v="Obiectivul general este consolidarea participarii romanesti prin INCD Fizica Materialelor la CERIC – ERIC (Central European Infrastructure Consortium), infrastructura europeana distribuita pentru cercetare si caracterizare avansata a materialelor. In acest context se urmareste finantarea pentru trei ani a activitatii de cercetare desfasurate de echipa din INCDFM parte a CERIC, activitati de cercetare desfasurate intr-o abordare de tip open access. "/>
    <s v="12"/>
    <n v="29"/>
    <x v="4"/>
    <s v="6"/>
    <n v="29"/>
    <n v="2023"/>
    <n v="80"/>
    <x v="7"/>
    <s v="Bucuresti Ilfov"/>
    <m/>
    <m/>
    <s v="Magurele"/>
    <s v="Public"/>
    <s v="060"/>
    <n v="3534000"/>
    <n v="883500"/>
    <n v="0"/>
    <n v="92500"/>
    <x v="462"/>
    <s v="In implementare"/>
    <m/>
    <n v="0"/>
    <n v="0"/>
    <s v="POC/78/1/2"/>
    <n v="1"/>
    <s v="Axa 1"/>
  </r>
  <r>
    <n v="43"/>
    <x v="1"/>
    <x v="8"/>
    <x v="0"/>
    <n v="107596"/>
    <x v="449"/>
    <s v="INSTITUTUL NATIONAL DE CERCETARE-DEZVOLTARE PENTRU OPTOELECTRONICA INOE 2000 INCD"/>
    <s v="Obiectivul general al proiectului ACTRIS-ROc este consolidarea participarii institutiilor stiintifice din Romania care sunt parte a consortiului ACTRIS-RO la structurarea, constructia si operarea infrastructurii pan-europene ACTRIS. Romania (prin consortiul ACTRIS-RO condus de INOE) participa la infrastructura pan-europeana ACTRIS (Aerosol, Cloud and Trace gases Research InfraStructure) care a fost recent inclusa pe roadmap-ul ESFRI ca proiect activ."/>
    <s v="2"/>
    <n v="1"/>
    <x v="6"/>
    <s v="6"/>
    <n v="30"/>
    <n v="2023"/>
    <s v="80.00; 85.00"/>
    <x v="8"/>
    <s v="Bucuresti Ilfov"/>
    <s v=" Nord Vest"/>
    <s v=" Sud Muntenia"/>
    <s v="Magurele; Cluj Napoca; Strejnicu"/>
    <s v="Public"/>
    <s v="060"/>
    <n v="3740000"/>
    <n v="760000"/>
    <n v="0"/>
    <n v="5000"/>
    <x v="463"/>
    <s v="In implementare"/>
    <m/>
    <n v="0"/>
    <n v="0"/>
    <s v="POC/78/1/2"/>
    <n v="1"/>
    <s v="Axa 1"/>
  </r>
  <r>
    <s v="TOTAL ILFOV"/>
    <x v="0"/>
    <x v="0"/>
    <x v="0"/>
    <m/>
    <x v="0"/>
    <m/>
    <m/>
    <m/>
    <m/>
    <x v="0"/>
    <m/>
    <m/>
    <m/>
    <m/>
    <x v="0"/>
    <m/>
    <m/>
    <m/>
    <m/>
    <m/>
    <m/>
    <n v="854669290.6209482"/>
    <n v="208918615.75305194"/>
    <n v="25123366.120000001"/>
    <n v="156932249.26000002"/>
    <x v="464"/>
    <m/>
    <m/>
    <n v="620944447.09000039"/>
    <n v="24202778.630000003"/>
    <m/>
    <m/>
    <m/>
  </r>
  <r>
    <s v="JUDEŢUL MARAMURES"/>
    <x v="0"/>
    <x v="0"/>
    <x v="0"/>
    <m/>
    <x v="0"/>
    <m/>
    <m/>
    <m/>
    <m/>
    <x v="0"/>
    <m/>
    <m/>
    <m/>
    <m/>
    <x v="0"/>
    <m/>
    <m/>
    <m/>
    <m/>
    <m/>
    <m/>
    <m/>
    <m/>
    <m/>
    <m/>
    <x v="0"/>
    <m/>
    <m/>
    <m/>
    <m/>
    <m/>
    <m/>
    <m/>
  </r>
  <r>
    <n v="1"/>
    <x v="2"/>
    <x v="2"/>
    <x v="2"/>
    <n v="118785"/>
    <x v="450"/>
    <s v="TRENCADIS CORP SRL"/>
    <s v="TALOS - COMUNICARE INTRAORGANIZAŢIONALĂ MOBILĂ SECURIZATĂ"/>
    <s v="9"/>
    <n v="22"/>
    <x v="2"/>
    <s v="9"/>
    <n v="22"/>
    <n v="2019"/>
    <n v="85"/>
    <x v="4"/>
    <s v="Nord Vest"/>
    <m/>
    <m/>
    <s v="Baia Mare"/>
    <s v="Privat"/>
    <s v="066"/>
    <n v="2796496.02"/>
    <n v="493499.3"/>
    <n v="1593524.6300000004"/>
    <n v="78000"/>
    <x v="465"/>
    <s v="Finalizat"/>
    <s v="suspendare"/>
    <n v="2490583.14"/>
    <n v="440990.5"/>
    <s v="POC/46/2/2"/>
    <n v="1"/>
    <s v="Axa 2"/>
  </r>
  <r>
    <n v="2"/>
    <x v="2"/>
    <x v="2"/>
    <x v="2"/>
    <n v="116017"/>
    <x v="451"/>
    <s v="MEMOX VISION SRL"/>
    <s v="Microsere Inteligente – Sistem inovativ de automatizare si monitorizare a culturilor „micro-greens”"/>
    <s v="8"/>
    <n v="4"/>
    <x v="2"/>
    <s v="8"/>
    <n v="4"/>
    <n v="2020"/>
    <n v="85"/>
    <x v="4"/>
    <s v="Nord Vest"/>
    <m/>
    <m/>
    <s v="Baia Mare"/>
    <s v="Privat"/>
    <s v="066"/>
    <n v="2831658.65"/>
    <n v="499704.47"/>
    <n v="988628.37999999989"/>
    <n v="52800"/>
    <x v="466"/>
    <s v="Finalizat"/>
    <m/>
    <n v="2590187.2399999998"/>
    <n v="457091.84000000003"/>
    <s v="POC/46/2/2"/>
    <n v="1"/>
    <s v="Axa 2"/>
  </r>
  <r>
    <n v="3"/>
    <x v="2"/>
    <x v="2"/>
    <x v="2"/>
    <n v="115823"/>
    <x v="452"/>
    <s v="INDECO SOFT SRL"/>
    <s v="FAMILIA – ASISTENȚĂ MEDICO-SOCIALĂ INTEGRATĂ STIMULÂND ÎMBĂTRÂNIREA ACTIVĂ"/>
    <s v="8"/>
    <n v="3"/>
    <x v="2"/>
    <s v="10"/>
    <n v="3"/>
    <n v="2020"/>
    <n v="85"/>
    <x v="4"/>
    <s v="Nord Vest"/>
    <m/>
    <m/>
    <s v="Baia Mare"/>
    <s v="Privat"/>
    <s v="066"/>
    <n v="1905574.88"/>
    <n v="336277.92"/>
    <n v="805699.20000000019"/>
    <n v="120935.33999999985"/>
    <x v="467"/>
    <s v="Finalizat"/>
    <s v="AA+suspendare 2 luni"/>
    <n v="1890913.33"/>
    <n v="333690.58"/>
    <s v="POC/46/2/2"/>
    <n v="1"/>
    <s v="Axa 2"/>
  </r>
  <r>
    <n v="4"/>
    <x v="2"/>
    <x v="2"/>
    <x v="2"/>
    <n v="115878"/>
    <x v="453"/>
    <s v="BRINGO VISION SRL"/>
    <s v="a unei solutii software inovative, care va permite trecerea de la outsourcing la tehnologia bazata pe inovare"/>
    <s v="6"/>
    <n v="29"/>
    <x v="2"/>
    <s v="6"/>
    <n v="29"/>
    <n v="2019"/>
    <n v="85"/>
    <x v="4"/>
    <s v="Nord Vest"/>
    <m/>
    <m/>
    <s v="Baia Mare"/>
    <s v="Privat"/>
    <s v="066"/>
    <n v="2687480.06"/>
    <n v="474261.19"/>
    <n v="1030875.2999999998"/>
    <n v="347221.37999999989"/>
    <x v="468"/>
    <s v="Finalizat"/>
    <m/>
    <n v="2130343.7600000007"/>
    <n v="375943.04"/>
    <s v="POC/46/2/2"/>
    <n v="1"/>
    <s v="Axa 2"/>
  </r>
  <r>
    <n v="5"/>
    <x v="2"/>
    <x v="2"/>
    <x v="2"/>
    <n v="116038"/>
    <x v="454"/>
    <s v="AUTOWASS MANAGER SRL"/>
    <s v="DEZVOLTARE APLICAȚIE ÎN CADRUL S.C. AUTOWASS MANAGER S.R.L."/>
    <s v="8"/>
    <n v="4"/>
    <x v="2"/>
    <s v="9"/>
    <n v="9"/>
    <n v="2020"/>
    <n v="85"/>
    <x v="4"/>
    <s v="Nord Vest"/>
    <m/>
    <m/>
    <s v="Baia Mare"/>
    <s v="Privat"/>
    <s v="066"/>
    <n v="2132352.7999999998"/>
    <n v="376297.55"/>
    <n v="1443616.24"/>
    <n v="204076"/>
    <x v="469"/>
    <s v="Finalizat"/>
    <s v="AA1+suspendare"/>
    <n v="974130.17"/>
    <n v="171905.32"/>
    <s v="POC/46/2/2"/>
    <n v="1"/>
    <s v="Axa 2"/>
  </r>
  <r>
    <n v="6"/>
    <x v="2"/>
    <x v="2"/>
    <x v="9"/>
    <n v="129002"/>
    <x v="455"/>
    <s v="TECHNOHUB SRL"/>
    <s v="Obiectivul general al proiectului vizeaza dezvoltarea in parteneriat intre 3 membri de tip IMM a unei game de produse si aplicaþii TIC inovative – PLATES – platforma inovativa de auditare si testare a performantelor si de monitorizare continua a operationalitatii, adaptata pe necesitaþile de disponibilitate si performanþe ale aplicaþiilor de tip Contact Center respectiv Centre de Comanda si Control, cu aplicabilitate si în restul sectoarelor economiei românesti prin integrarea pe verticala a solutiilor TIC."/>
    <s v="12"/>
    <n v="17"/>
    <x v="3"/>
    <s v="6"/>
    <n v="17"/>
    <n v="2021"/>
    <n v="85"/>
    <x v="4"/>
    <s v="Nord Vest"/>
    <m/>
    <m/>
    <s v="Baia Mare"/>
    <s v="Privat"/>
    <s v="066"/>
    <n v="10712652.470000001"/>
    <n v="1890468.04"/>
    <n v="4862615.3099999996"/>
    <n v="1581949.21"/>
    <x v="470"/>
    <s v="In implementare"/>
    <m/>
    <n v="6266512.3100000005"/>
    <n v="797868.54"/>
    <s v="POC/524/2/2"/>
    <n v="1"/>
    <s v="Axa 2"/>
  </r>
  <r>
    <n v="7"/>
    <x v="2"/>
    <x v="2"/>
    <x v="9"/>
    <n v="128985"/>
    <x v="456"/>
    <s v="INTELLIGENCE ACT SRL"/>
    <s v="Obiectiv general al proiectului este cresterea competitivitatii economice a companiei Intelligence Act SRL in sectorul TIC, prin dezvoltarea experimentala a unei platforme inovative de recrutare a personalului."/>
    <s v="4"/>
    <n v="1"/>
    <x v="4"/>
    <s v="4"/>
    <n v="1"/>
    <n v="2022"/>
    <n v="85"/>
    <x v="4"/>
    <s v="Nord Vest"/>
    <m/>
    <m/>
    <s v="Baia Mare"/>
    <s v="Privat"/>
    <s v="066"/>
    <n v="3783887.3"/>
    <n v="667744.81000000006"/>
    <n v="2632430.71"/>
    <n v="893549.96"/>
    <x v="471"/>
    <s v="In implementare"/>
    <m/>
    <n v="572323.05000000005"/>
    <n v="100998.19"/>
    <s v="POC/524/2/2"/>
    <n v="1"/>
    <s v="Axa 2"/>
  </r>
  <r>
    <n v="8"/>
    <x v="1"/>
    <x v="4"/>
    <x v="6"/>
    <n v="120906"/>
    <x v="457"/>
    <s v="AC HELCOR SRL"/>
    <s v="Obiectivul general al proiectului tehnologic inovativ din cadrul actiunii 1.2.1 are ca scop introducerea inovarii in activitatea proprie a firmei AC HELCOR_x000a_SRL prin realizarea de 1 (un) produs nou pe piata romaneasca si la nivelul firmei (Rofemin - bionanoprodus de origine vegetala pentru optimizare  hormonala si a potentialului propriu antioxidant pentru femei cu varsta peste 45 de ani) si 1 (o) tehnologie noua la nivelul firmei AC HELCOR SRL, in scopul productiei si comercializarii, bazate pe cercetare."/>
    <s v="6"/>
    <n v="16"/>
    <x v="4"/>
    <s v="6"/>
    <n v="16"/>
    <n v="2023"/>
    <n v="85"/>
    <x v="4"/>
    <s v="Nord Vest"/>
    <m/>
    <m/>
    <s v="Baia Mare"/>
    <s v="Privat"/>
    <s v="064"/>
    <n v="2868123.57"/>
    <n v="506139.37"/>
    <n v="1537523.1"/>
    <n v="782294.93"/>
    <x v="472"/>
    <s v="In implementare"/>
    <m/>
    <n v="203553.5"/>
    <n v="35921.19"/>
    <s v="POC/163/1/3/"/>
    <n v="1"/>
    <s v="Axa 1"/>
  </r>
  <r>
    <n v="9"/>
    <x v="1"/>
    <x v="4"/>
    <x v="6"/>
    <n v="121434"/>
    <x v="458"/>
    <s v="TAPARO SA"/>
    <s v="Obiectivul general al proiectului consta in infiintarea unei unitati noi de productie in vederea cresterea competitivitatii S.C. TAPARO S.A. prin achizitionarea de echipamente pentru elaborarea si implementarea unei tehnologii inovative de obtinere a unui material compozit avand ca destinatie inlocuirea unor elemente din structura produselor tapitate."/>
    <s v="6"/>
    <n v="22"/>
    <x v="4"/>
    <s v="6"/>
    <n v="22"/>
    <n v="2023"/>
    <n v="85"/>
    <x v="4"/>
    <s v="Nord Vest"/>
    <m/>
    <m/>
    <s v="Targu Lapus"/>
    <s v="Privat"/>
    <s v="064"/>
    <n v="19003056.760000002"/>
    <n v="3353480.6"/>
    <n v="17409246.789999999"/>
    <n v="8537044.9700000007"/>
    <x v="473"/>
    <s v="In implementare"/>
    <m/>
    <n v="1018129.0099999999"/>
    <n v="63173.210000000006"/>
    <s v="POC/163/1/3/"/>
    <n v="1"/>
    <s v="Axa 1"/>
  </r>
  <r>
    <s v="TOTAL MARAMURES"/>
    <x v="0"/>
    <x v="0"/>
    <x v="0"/>
    <m/>
    <x v="0"/>
    <m/>
    <m/>
    <m/>
    <m/>
    <x v="0"/>
    <m/>
    <m/>
    <m/>
    <m/>
    <x v="0"/>
    <m/>
    <m/>
    <m/>
    <m/>
    <m/>
    <m/>
    <n v="48721282.510000005"/>
    <n v="8597873.25"/>
    <n v="32304159.659999996"/>
    <n v="12597871.790000001"/>
    <x v="474"/>
    <m/>
    <m/>
    <n v="18136675.510000002"/>
    <n v="2777582.41"/>
    <m/>
    <m/>
    <m/>
  </r>
  <r>
    <s v="JUDEŢUL MEHEDINTI"/>
    <x v="0"/>
    <x v="0"/>
    <x v="0"/>
    <m/>
    <x v="0"/>
    <m/>
    <m/>
    <m/>
    <m/>
    <x v="0"/>
    <m/>
    <m/>
    <m/>
    <m/>
    <x v="0"/>
    <m/>
    <m/>
    <m/>
    <m/>
    <m/>
    <m/>
    <m/>
    <m/>
    <m/>
    <m/>
    <x v="0"/>
    <m/>
    <m/>
    <m/>
    <m/>
    <m/>
    <m/>
    <m/>
  </r>
  <r>
    <n v="1"/>
    <x v="2"/>
    <x v="2"/>
    <x v="3"/>
    <n v="127130"/>
    <x v="459"/>
    <s v="INVOKER TRANS IT SRL"/>
    <s v="Obiectivul principal al proiectului este dezvoltarea infrastructurii de comunicaþii în banda larga de mare viteza in localitatile albe din punct de vedere al conexiunii NGA din judetul Mehedinti,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x v="3"/>
    <s v="7"/>
    <n v="12"/>
    <n v="2022"/>
    <n v="85"/>
    <x v="9"/>
    <s v="Sud Vest"/>
    <m/>
    <m/>
    <s v=" Dumbrava; Danceu; Balacita;  Balta Verde; Gvardinita; Recea; Gogosu; Malovat; Svinta; Valea Ursului; Burila Mica; Jiana Mare; Cioroboreni; Jiana; Crivina; Burila Mare; Albulesti; Prunisor; Slasoma; Butoiesti; Dobra; Voloiac; Stignita; Colibaşi; Balotesti; Plopi; Parlagele; Baltanele; Peri; Tamna; Jugastru; Balta; Poroina Mare; Batoti; Iablanita; Prejna; Radutesti; Fantana Domneasca; Vrancea; Ciresu; Padina Mica; Valea Marcului; Costesti; Colaret; Dumbrava de Jos; Negrusa; Tismana; Adunatii Teiului;"/>
    <s v="Privat"/>
    <s v="046"/>
    <n v="18418179.170000002"/>
    <n v="3250266.91"/>
    <n v="3298063.82"/>
    <n v="4546996.74"/>
    <x v="475"/>
    <s v="In implementare"/>
    <m/>
    <n v="6761279.3199999994"/>
    <n v="1193166.95"/>
    <s v="POC/366/2/1"/>
    <n v="1"/>
    <s v="Axa 2"/>
  </r>
  <r>
    <s v="TOTAL MEHEDINTI"/>
    <x v="0"/>
    <x v="0"/>
    <x v="0"/>
    <m/>
    <x v="0"/>
    <m/>
    <m/>
    <m/>
    <m/>
    <x v="0"/>
    <m/>
    <m/>
    <m/>
    <m/>
    <x v="0"/>
    <m/>
    <m/>
    <m/>
    <m/>
    <m/>
    <m/>
    <n v="18418179.170000002"/>
    <n v="3250266.91"/>
    <n v="3298063.82"/>
    <n v="4546996.74"/>
    <x v="475"/>
    <m/>
    <m/>
    <n v="6761279.3199999994"/>
    <n v="1193166.95"/>
    <m/>
    <m/>
    <m/>
  </r>
  <r>
    <s v="JUDEŢUL MURES"/>
    <x v="0"/>
    <x v="0"/>
    <x v="0"/>
    <m/>
    <x v="0"/>
    <m/>
    <m/>
    <m/>
    <m/>
    <x v="0"/>
    <m/>
    <m/>
    <m/>
    <m/>
    <x v="0"/>
    <m/>
    <m/>
    <m/>
    <m/>
    <m/>
    <m/>
    <m/>
    <m/>
    <m/>
    <m/>
    <x v="0"/>
    <m/>
    <m/>
    <m/>
    <m/>
    <m/>
    <m/>
    <m/>
  </r>
  <r>
    <n v="1"/>
    <x v="1"/>
    <x v="1"/>
    <x v="1"/>
    <n v="103545"/>
    <x v="460"/>
    <s v="CARDIO MED SRL"/>
    <s v="Obiectivul principal al proiectului constă în creșterea capacității de cercetare a Centrului de Cercetare Imagistică Multimodală Avansată din cadrul SC Cardio Med SRL prin realizarea unei platforme imagistice multimodale CT/RMN de înaltă performanţă destinată cercetării avansate a bolilor aterotrombotice."/>
    <s v="9"/>
    <n v="5"/>
    <x v="1"/>
    <s v="5"/>
    <n v="5"/>
    <n v="2017"/>
    <n v="85"/>
    <x v="1"/>
    <s v="Centru"/>
    <m/>
    <m/>
    <s v="Targu Mures"/>
    <s v="Privat"/>
    <s v="059"/>
    <n v="4309196.3459999999"/>
    <n v="760446.41399999987"/>
    <n v="2172704.04"/>
    <n v="652057.81000000006"/>
    <x v="476"/>
    <s v="Finalizat"/>
    <s v="AA1"/>
    <n v="4309196.3499999996"/>
    <n v="760446.41"/>
    <s v="POC/65/1/1"/>
    <n v="1"/>
    <s v="Axa 1"/>
  </r>
  <r>
    <n v="2"/>
    <x v="1"/>
    <x v="1"/>
    <x v="1"/>
    <n v="103850"/>
    <x v="461"/>
    <s v="GALENUS MEDICA SA "/>
    <s v="Obiectivul general al proiectului constă în creșterii capacității de cercetare-dezvoltare și inovare în cadrul întreprinderii GALENUS MEDICA S.A. prin introducerea de noi direcții de cercetare, precum și contribuția lor la creearea de valoare adăugată din punct de vedere științific și economic."/>
    <s v="9"/>
    <n v="5"/>
    <x v="1"/>
    <s v="3"/>
    <n v="5"/>
    <n v="2019"/>
    <n v="85"/>
    <x v="1"/>
    <s v="Centru"/>
    <m/>
    <m/>
    <s v="Targu Mures"/>
    <s v="Privat"/>
    <s v="059"/>
    <n v="3864073.3525"/>
    <n v="681895.29750000034"/>
    <n v="3030645.77"/>
    <n v="239633.98"/>
    <x v="477"/>
    <s v="Reziliat"/>
    <s v="AA3"/>
    <n v="0"/>
    <n v="0"/>
    <s v="POC/65/1/1"/>
    <n v="1"/>
    <s v="Axa 1"/>
  </r>
  <r>
    <n v="3"/>
    <x v="1"/>
    <x v="1"/>
    <x v="4"/>
    <n v="103544"/>
    <x v="462"/>
    <s v="CARDIO MED SRL"/>
    <s v="Obiectivul principal al proiectului constă în crearea și consolidarea unui nucleu de înaltă competență științifică în domeniul cercetării avansate a bolilor aterotrombotice,  prin formarea și perfecționarea, în cadrul Centrului de Cercetare Imagistică Multimodală Avansată din cadrul SC Cardio Med SRL, a unei echipe de cercetători avansați care vor deveni experți în cercetarea bolilor aterotrombotice."/>
    <s v="9"/>
    <n v="1"/>
    <x v="1"/>
    <s v="3"/>
    <n v="1"/>
    <n v="2021"/>
    <n v="84.435339999999997"/>
    <x v="1"/>
    <s v="Centru"/>
    <m/>
    <m/>
    <s v="Targu Mures"/>
    <s v="Privat"/>
    <s v="061"/>
    <n v="7276617"/>
    <n v="1340883"/>
    <n v="509292.01"/>
    <n v="1059856.72"/>
    <x v="478"/>
    <s v="In implementare"/>
    <s v="AA6"/>
    <n v="6813085.4400000004"/>
    <n v="1255512.5599999998"/>
    <s v="POC/61/1/1"/>
    <n v="1"/>
    <s v="Axa 1"/>
  </r>
  <r>
    <n v="4"/>
    <x v="1"/>
    <x v="1"/>
    <x v="4"/>
    <n v="103431"/>
    <x v="463"/>
    <s v="Universitatea de Medicina si Farmacie din Tirgu Mures"/>
    <s v="Obiectivele științifice ale acestui proiect sunt: 1) evaluarea utilitatii celulelor cardiovasculare obținute prin diferențierea in vitro a celulelor stem adulte, 2) optimizarea însămânțarii de celule in zone anatomice interne specifice din cadrul scaffoldului (interstițial), precum si externe (endoteliu, adventitia), 3) evaluarea condițiilor optime pentru adaptare mecanică și condiționare in vitro a scaffoldurilor valvulare însămânțate cu celule și 4) implantarea valvelor regenerate in vitro la oaie pentru validare pre-clinica. In viziunea noastra, pe un orizont mai largit, un obiectiv important al acestui proiect este de a genera un nucleu de competență în Medicina Regenerativa la Universitatea de Medicină și Farmacie (UMF) din Târgu Mureș."/>
    <s v="9"/>
    <n v="5"/>
    <x v="1"/>
    <s v="3"/>
    <n v="5"/>
    <n v="2021"/>
    <n v="84.435339999999997"/>
    <x v="1"/>
    <s v="Centru"/>
    <m/>
    <m/>
    <s v="Targu Mures"/>
    <s v="Public"/>
    <s v="060"/>
    <n v="7156656.4611560004"/>
    <n v="1318777.5288439998"/>
    <n v="0"/>
    <n v="304042.34999999998"/>
    <x v="479"/>
    <s v="In implementare"/>
    <s v="AA4"/>
    <n v="7099979.7400000002"/>
    <n v="1262410.9000000004"/>
    <s v="POC/61/1/1"/>
    <n v="1"/>
    <s v="Axa 1"/>
  </r>
  <r>
    <n v="5"/>
    <x v="1"/>
    <x v="1"/>
    <x v="4"/>
    <n v="103432"/>
    <x v="464"/>
    <s v="Universitatea de Medicina si Farmacie din Tirgu Mures"/>
    <s v="Inițierea și planificarea acțiunilor coordonate, prin această inițiativă va permite dezvoltarea semnificativă a capacităților individuale din cadrul institutului gazdă și în cele din urmă va permite organizarea unui model pentru extinderea și repetarea de-a lungul altor domenii. Pe o scară mai larga, dezvoltarea unei culturi de cercetare, ethos și concordat, va permite un accesoriu strategic in activitatea de cercetare și optimizarea creșterii efective. In primul rand colaborari  în cadrul neurostiintei si mai tarziu in domeniul mai larg al științelor vieții va permite dezvoltari viitoare și va asigura stabilitatea pe termen lung a masei critice."/>
    <s v="9"/>
    <n v="5"/>
    <x v="1"/>
    <s v="3"/>
    <n v="5"/>
    <n v="2021"/>
    <n v="84.435339999999997"/>
    <x v="1"/>
    <s v="Centru"/>
    <m/>
    <m/>
    <s v="Targu Mures"/>
    <s v="Public"/>
    <s v="060"/>
    <n v="7163019.276920001"/>
    <n v="1319950.0230799997"/>
    <n v="0"/>
    <n v="373162.09"/>
    <x v="480"/>
    <s v="In implementare"/>
    <s v="AA4"/>
    <n v="7075092.1699999999"/>
    <n v="1248697.1499999997"/>
    <s v="POC/61/1/1"/>
    <n v="1"/>
    <s v="Axa 1"/>
  </r>
  <r>
    <n v="6"/>
    <x v="1"/>
    <x v="3"/>
    <x v="8"/>
    <n v="106968"/>
    <x v="465"/>
    <s v="PET FIGHTER SRL"/>
    <s v="Obiectivul general al Proiectului consta in implementarea industriala - ȋn scopul comercializarii - a unei solutii tehnice inovatoare care sa permita un grad sporit de resorbtie a deseurilor de plastic din ambient, prin crearea posibilitatii de implicare industriala la nivel local a unor mici intreprinzatori care nu dispun de resursele financiare si de logistica a celor cateva firme mari amintite. Aceastǎ solutie se materializeaza printr-un echipament nou: o masina de injectat materiale plastice de mici dimensiuni, capabila sa proceseze deseuri de material plastic fara adaos de granule noi."/>
    <s v="10"/>
    <n v="4"/>
    <x v="2"/>
    <s v="12"/>
    <n v="4"/>
    <n v="2019"/>
    <n v="85.000000600549313"/>
    <x v="1"/>
    <s v="Centru"/>
    <m/>
    <m/>
    <s v="Targu Mures"/>
    <s v="Privat"/>
    <s v="061"/>
    <n v="707685.44"/>
    <n v="124885.66"/>
    <n v="92507.9"/>
    <n v="72876"/>
    <x v="481"/>
    <s v="Finalizat"/>
    <s v="AA2"/>
    <n v="707682.35999999987"/>
    <n v="124885.14"/>
    <s v="POC/63/1/3"/>
    <n v="1"/>
    <s v="Axa 1"/>
  </r>
  <r>
    <n v="7"/>
    <x v="1"/>
    <x v="3"/>
    <x v="8"/>
    <n v="108076"/>
    <x v="466"/>
    <s v="LEAFWALL SRL"/>
    <s v="Obiectivul general al proiecului de cercetare este realizarea unui produs destinat comercializarii, bazat pe o tehnologie semnificativ_x000a_imbunatatita, (actualmente peretii vegetali au doar un sistem de irigare primitiv) reprezentata de sistem complet automatizat de irigare si_x000a_monitorizare a peretilor vegetali pentru a optimiza utilizarea resurselor de apa conventionale sau neconventionale. Sistemului automatizat_x000a_de irigare i se vor adauga senzori pentru monitorizare (temperatura, umiditatea, pH-ul, conductivitatea electrica a apei"/>
    <s v="11"/>
    <n v="24"/>
    <x v="2"/>
    <s v="11"/>
    <n v="24"/>
    <n v="2019"/>
    <n v="85"/>
    <x v="1"/>
    <s v="Centru"/>
    <m/>
    <m/>
    <s v="Targu Mures"/>
    <s v="Privat"/>
    <s v="061"/>
    <n v="709741.44"/>
    <n v="125248.49"/>
    <n v="92776.68"/>
    <n v="61342.5"/>
    <x v="482"/>
    <s v="Finalizat"/>
    <s v="AA2"/>
    <n v="709741.43"/>
    <n v="125248.48999999996"/>
    <s v="POC/63/1/3"/>
    <n v="1"/>
    <s v="Axa 1"/>
  </r>
  <r>
    <n v="8"/>
    <x v="2"/>
    <x v="2"/>
    <x v="2"/>
    <n v="117373"/>
    <x v="467"/>
    <s v="SVT ELECTRONICS SRL"/>
    <s v="tehnologie inovativa in domeniile orizontale TIC si multimedia cu scopul dezvoltarii finale a unui produs/serviciu menit sa acopere o nevoie"/>
    <s v="8"/>
    <n v="3"/>
    <x v="2"/>
    <s v="8"/>
    <n v="3"/>
    <n v="2019"/>
    <n v="85"/>
    <x v="1"/>
    <s v="Centru"/>
    <m/>
    <m/>
    <s v="Targu Mures"/>
    <s v="Privat"/>
    <s v="066"/>
    <n v="585378.31000000006"/>
    <n v="103302.05"/>
    <n v="536078.44000000006"/>
    <n v="52556.119999999879"/>
    <x v="483"/>
    <s v="Finalizat"/>
    <m/>
    <n v="549129.37999999989"/>
    <n v="96905.170000000013"/>
    <s v="POC/46/2/2"/>
    <n v="1"/>
    <s v="Axa 2"/>
  </r>
  <r>
    <n v="9"/>
    <x v="2"/>
    <x v="2"/>
    <x v="2"/>
    <n v="116348"/>
    <x v="468"/>
    <s v="GLOBUS SOFTWARE DEVELOPMENT COMPANY SRL"/>
    <s v="INOVAREA SI DEZVOLTAREA SISTEMULUI GLOOBUS SERVICE BUS (GSB) ÎN VEDEREA CREȘTERII COMPETITIVITĂȚII ECONOMIEI NAȚIONALE ȘI INTERNAȚIONALE"/>
    <s v="8"/>
    <n v="3"/>
    <x v="2"/>
    <s v="2"/>
    <n v="3"/>
    <n v="2019"/>
    <n v="85"/>
    <x v="1"/>
    <s v="Centru"/>
    <m/>
    <m/>
    <s v="Sat Santana de Mures, Comuna Santana de Mures"/>
    <s v="Privat"/>
    <s v="066"/>
    <n v="421753.99"/>
    <n v="74427.17"/>
    <n v="235914.43"/>
    <n v="28171.690000000061"/>
    <x v="484"/>
    <s v="Finalizat"/>
    <m/>
    <n v="381324.23"/>
    <n v="67292.52"/>
    <s v="POC/46/2/2"/>
    <n v="1"/>
    <s v="Axa 2"/>
  </r>
  <r>
    <n v="10"/>
    <x v="2"/>
    <x v="2"/>
    <x v="2"/>
    <n v="115970"/>
    <x v="469"/>
    <s v="NAVIGATOR SOFTWARE SRL"/>
    <s v="DEZVOLTAREA SISTEMULUI INOVATIV IOT “NAVIGATOR CLOUD” PENTRU O ECONOMIE MODERNĂ"/>
    <s v="8"/>
    <n v="3"/>
    <x v="2"/>
    <s v="8"/>
    <n v="3"/>
    <n v="2020"/>
    <n v="85"/>
    <x v="1"/>
    <s v="Centru"/>
    <m/>
    <m/>
    <s v="Corunca"/>
    <s v="Privat"/>
    <s v="066"/>
    <n v="1402482.53"/>
    <n v="247496.92"/>
    <n v="758551.05"/>
    <n v="206178.97999999998"/>
    <x v="485"/>
    <s v="Finalizat"/>
    <m/>
    <n v="1391865.2699999998"/>
    <n v="245623.23"/>
    <s v="POC/46/2/2"/>
    <n v="1"/>
    <s v="Axa 2"/>
  </r>
  <r>
    <n v="11"/>
    <x v="2"/>
    <x v="2"/>
    <x v="2"/>
    <n v="115654"/>
    <x v="470"/>
    <s v="CATTUS SRL"/>
    <s v="REALIZAREA UNUI SISTEM DE DERMATO-MICROSCOPIE CU SOFTWARE DE RECUNOAŞTERE A LEZIUNILOR CUTANATE DE TIP MELANOM MALIGN ŞI PREMALIGN"/>
    <s v="8"/>
    <n v="3"/>
    <x v="2"/>
    <s v="8"/>
    <n v="3"/>
    <n v="2020"/>
    <n v="85"/>
    <x v="1"/>
    <s v="Centru"/>
    <m/>
    <m/>
    <s v="Targu Mures"/>
    <s v="Privat"/>
    <s v="066"/>
    <n v="1373787.97"/>
    <n v="242433.17"/>
    <n v="416610.68000000017"/>
    <n v="1085367.9000000001"/>
    <x v="486"/>
    <s v="Finalizat"/>
    <m/>
    <n v="1340847.3900000001"/>
    <n v="236620.13"/>
    <s v="POC/46/2/2"/>
    <n v="1"/>
    <s v="Axa 2"/>
  </r>
  <r>
    <n v="12"/>
    <x v="1"/>
    <x v="1"/>
    <x v="1"/>
    <n v="103845"/>
    <x v="471"/>
    <s v="ACTAMEDICA SRL"/>
    <s v="Obiectivul general al proiectului IMAGE constă în Crearea și Dezvoltarea Rețelei Naționale de Cercetare-Dezvoltare-Inovare (CDI) în Imagistică Hibridă (de Fuziune) și TeleMedicină Avansată în GastroEnterologie și Cardiologie. În acest scop, vor fi create două centre regionale (pentru jumătatea de Nord și jumătate de Sud a țării) de CDI în Imagistică Hibridă şi Telemedicină Avansată ca şi suport diagnostic şi second opinion pentru o reţea naţională de centre de telemedicină."/>
    <s v="9"/>
    <n v="16"/>
    <x v="1"/>
    <s v="3"/>
    <n v="16"/>
    <n v="2020"/>
    <n v="85"/>
    <x v="1"/>
    <s v="Centru"/>
    <m/>
    <m/>
    <s v="Targu Mures"/>
    <s v="Privat"/>
    <s v="059"/>
    <n v="9731788.3499999996"/>
    <n v="1717374.41"/>
    <n v="4906784.04"/>
    <n v="3870865.57"/>
    <x v="487"/>
    <s v="Finalizat"/>
    <s v="AA3"/>
    <n v="9131248.120000001"/>
    <n v="1611396.7200000002"/>
    <s v="POC/65/1/1"/>
    <n v="1"/>
    <s v="Axa 1"/>
  </r>
  <r>
    <n v="13"/>
    <x v="2"/>
    <x v="2"/>
    <x v="2"/>
    <n v="115641"/>
    <x v="472"/>
    <s v="COMPANIA DE INFORMATICA APLICATA SA"/>
    <s v="„Platformă digitală multifuncţională pentru integrare economică inteligentă şi promovarea serviciilor şi produselor locale / tradiţionale din Transilvania – „TDD-Transilvania Digital Dominion””"/>
    <s v="8"/>
    <n v="7"/>
    <x v="2"/>
    <s v="8"/>
    <n v="7"/>
    <n v="2020"/>
    <n v="85"/>
    <x v="1"/>
    <s v="Centru"/>
    <m/>
    <m/>
    <s v="Targu Mures"/>
    <s v="Privat"/>
    <s v="066"/>
    <n v="3502338.02"/>
    <n v="618059.65"/>
    <n v="1383427.29"/>
    <n v="383093.25999999978"/>
    <x v="488"/>
    <s v="Finalizat"/>
    <m/>
    <n v="3142510.1300000004"/>
    <n v="540540.92999999993"/>
    <s v="POC/46/2/2"/>
    <n v="1"/>
    <s v="Axa 2"/>
  </r>
  <r>
    <n v="14"/>
    <x v="2"/>
    <x v="2"/>
    <x v="3"/>
    <n v="127137"/>
    <x v="473"/>
    <s v="NETWORK INNOVATION FUTURE  SRL"/>
    <s v="Obiectivul principal al proiectului este realizarea de investitii in infrastructura broadband in zonele albe NGA din judetul Mures,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x v="3"/>
    <s v="7"/>
    <n v="12"/>
    <n v="2022"/>
    <n v="85"/>
    <x v="1"/>
    <s v="Centru"/>
    <m/>
    <m/>
    <s v=" Apold; Madaras; Saes; Pogaceaua; Nades; Tigmandru; Zagar; Soard; Cipaieni; Cris; Bala; Paingeni; Moisa; Stejarenii; "/>
    <s v="Privat"/>
    <s v="046"/>
    <n v="7481665.29"/>
    <n v="1320293.8700000001"/>
    <n v="1087882.58"/>
    <n v="1877315.64"/>
    <x v="489"/>
    <s v="In implementare"/>
    <m/>
    <n v="2587186.12"/>
    <n v="456562.26"/>
    <s v="POC/366/2/1"/>
    <n v="1"/>
    <s v="Axa 2"/>
  </r>
  <r>
    <n v="15"/>
    <x v="2"/>
    <x v="2"/>
    <x v="9"/>
    <n v="130106"/>
    <x v="474"/>
    <s v="CATTUS SRL"/>
    <s v="Obiectivul general al proiectului este cresterea capacitatii de cercetare-dezvoltare-inovare a firmei SC Cattus SRL prin proiectarea, crearea si dezvoltarea unui software de recunoastere a leziunilor de col uterin ce include algoritmi de tip  inteligenta artificiala si machine learning pentru incuzand date si imagini ce se pot vizualiza, compara, evalua si arhiva în sistemul de colo-microscopie si astfel se furnizeaza cu acuratete datele necesare pentru diagnosticarea pe baza imaginilor in format 3D a leziunilor colului uterin de tip malign si premalign, si pentru indrumarea medicilor in alegerea celei mai bune solutii de conizatie in tratarea pacientelor."/>
    <s v="8"/>
    <n v="21"/>
    <x v="4"/>
    <s v="8"/>
    <n v="21"/>
    <n v="2023"/>
    <n v="85"/>
    <x v="1"/>
    <s v="Centru"/>
    <m/>
    <m/>
    <s v="Targu Mures"/>
    <s v="Privat"/>
    <s v="066"/>
    <n v="3262590.01"/>
    <n v="575751.14"/>
    <n v="988698.67"/>
    <n v="1479583.31"/>
    <x v="490"/>
    <s v="In implementare"/>
    <m/>
    <n v="1709127.59"/>
    <n v="274459.94"/>
    <s v="POC/524/2/2"/>
    <n v="1"/>
    <s v="Axa 2"/>
  </r>
  <r>
    <s v="TOTAL MURES"/>
    <x v="0"/>
    <x v="0"/>
    <x v="0"/>
    <m/>
    <x v="0"/>
    <m/>
    <m/>
    <m/>
    <m/>
    <x v="0"/>
    <m/>
    <m/>
    <m/>
    <m/>
    <x v="0"/>
    <m/>
    <m/>
    <m/>
    <m/>
    <m/>
    <m/>
    <n v="58948773.786576003"/>
    <n v="10571224.793423999"/>
    <n v="16211873.579999998"/>
    <n v="11746103.92"/>
    <x v="491"/>
    <m/>
    <m/>
    <n v="46948015.720000006"/>
    <n v="8306601.5499999998"/>
    <m/>
    <m/>
    <m/>
  </r>
  <r>
    <s v="JUDEŢUL NEAMT"/>
    <x v="0"/>
    <x v="0"/>
    <x v="0"/>
    <m/>
    <x v="0"/>
    <m/>
    <m/>
    <m/>
    <m/>
    <x v="0"/>
    <m/>
    <m/>
    <m/>
    <m/>
    <x v="0"/>
    <m/>
    <m/>
    <m/>
    <m/>
    <m/>
    <m/>
    <m/>
    <m/>
    <m/>
    <m/>
    <x v="0"/>
    <m/>
    <m/>
    <m/>
    <m/>
    <m/>
    <m/>
    <m/>
  </r>
  <r>
    <n v="1"/>
    <x v="2"/>
    <x v="2"/>
    <x v="3"/>
    <n v="127131"/>
    <x v="475"/>
    <s v="INVOKER TRANS IT SRL"/>
    <s v="Obiectivul principal al proiectului este dezvoltarea infrastructurii de comunicatii in banda larga de mare viteza in localitatile albe din punct de vedere al conexiunii NGA din judetul Neamt,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n v="85"/>
    <x v="5"/>
    <s v="Nord Est"/>
    <m/>
    <m/>
    <s v="Bira; Telec; Damuc; Brusturi; Miron Costin; Bicazu; Ardelean; Boghicea; Budesti; Rediu; Poiana; Slobozia; Bira; Faurei; Balanesti; Vladiceni; Climesti; Hirtop; Dirloaia; Negresti;"/>
    <s v="Privat"/>
    <s v="046"/>
    <n v="11511361.74"/>
    <n v="2031416.79"/>
    <n v="1551691.43"/>
    <n v="2866953.75"/>
    <x v="492"/>
    <s v="In implementare"/>
    <m/>
    <n v="9187070.3900000025"/>
    <n v="1621247.73"/>
    <s v="POC/366/2/1"/>
    <n v="1"/>
    <s v="Axa 2"/>
  </r>
  <r>
    <s v="TOTAL NEAMT"/>
    <x v="0"/>
    <x v="0"/>
    <x v="0"/>
    <m/>
    <x v="0"/>
    <m/>
    <m/>
    <m/>
    <m/>
    <x v="0"/>
    <m/>
    <m/>
    <m/>
    <m/>
    <x v="0"/>
    <m/>
    <m/>
    <m/>
    <m/>
    <m/>
    <m/>
    <n v="11511361.74"/>
    <n v="2031416.79"/>
    <n v="1551691.43"/>
    <n v="2866953.75"/>
    <x v="492"/>
    <m/>
    <m/>
    <n v="9187070.3900000025"/>
    <n v="1621247.73"/>
    <m/>
    <m/>
    <m/>
  </r>
  <r>
    <s v="JUDEŢUL OLT"/>
    <x v="0"/>
    <x v="0"/>
    <x v="0"/>
    <m/>
    <x v="0"/>
    <m/>
    <m/>
    <m/>
    <m/>
    <x v="0"/>
    <m/>
    <m/>
    <m/>
    <m/>
    <x v="0"/>
    <m/>
    <m/>
    <m/>
    <m/>
    <m/>
    <m/>
    <m/>
    <m/>
    <m/>
    <m/>
    <x v="0"/>
    <m/>
    <m/>
    <m/>
    <m/>
    <m/>
    <m/>
    <m/>
  </r>
  <r>
    <n v="1"/>
    <x v="1"/>
    <x v="1"/>
    <x v="1"/>
    <n v="103655"/>
    <x v="476"/>
    <s v="ALRO SA"/>
    <s v="Obiectul proiectului de finanţare “Investiţii în departamentul de CD al ALRO destinate îmbunătăţirii infrastructurii de cercetare pe segmentul tablă tratată termic din aliaje de aluminiu cu aplicaţii industriale de înaltă calificare” este reprezentat de achiziţia de active corporale pentru C-D, respectiv echipamente pentru cercetarea tehnologiilor de obţinere a tablelor tratate termic din aliaje de aluminiu pentru aplicaţii industriale de înaltă calificare. "/>
    <s v="9"/>
    <n v="5"/>
    <x v="1"/>
    <s v="3"/>
    <n v="4"/>
    <n v="2019"/>
    <n v="85"/>
    <x v="9"/>
    <s v="Sud Vest"/>
    <m/>
    <m/>
    <s v="Slatina"/>
    <s v="Privat"/>
    <s v="059"/>
    <n v="30586694.9925"/>
    <n v="5397652.0575000001"/>
    <n v="35984347.049999997"/>
    <n v="43069193.659999996"/>
    <x v="493"/>
    <s v="Finalizat"/>
    <s v="AA2"/>
    <n v="29505017.050000001"/>
    <n v="5206767.71"/>
    <s v="POC/65/1/1"/>
    <n v="1"/>
    <s v="Axa 1"/>
  </r>
  <r>
    <n v="2"/>
    <x v="1"/>
    <x v="1"/>
    <x v="1"/>
    <n v="121367"/>
    <x v="477"/>
    <s v="PRYSMIAN Cabluri si Sisteme SA "/>
    <s v="Obiectivul general al proiectului AdFiOTech (Advanced Fiber Optics Technology) este cresterea capacitatii de cercetare a departamentului de R&amp;D existent in cadrul companiei Prysmian Cabluri si Sisteme, prin investitia in utilaje si echipamente cu un inalt grad de  inovare, cu scopul imbunatatirii produselor existente si a crearii de noi produse, din materiale avansate, pentru piata nationala si europeana a cablurilor de fibra optica."/>
    <s v="7"/>
    <n v="30"/>
    <x v="5"/>
    <s v="7"/>
    <n v="30"/>
    <n v="2019"/>
    <n v="85"/>
    <x v="9"/>
    <s v="Sud Vest"/>
    <m/>
    <m/>
    <s v="Slatina"/>
    <s v="Privat"/>
    <s v="059"/>
    <n v="4922512.42"/>
    <n v="868678.66"/>
    <n v="5791191.0899999999"/>
    <n v="5344219.49"/>
    <x v="494"/>
    <s v="Reziliat"/>
    <m/>
    <n v="0"/>
    <n v="0"/>
    <s v="POC/65/1/1"/>
    <n v="1"/>
    <s v="Axa 1"/>
  </r>
  <r>
    <n v="3"/>
    <x v="2"/>
    <x v="2"/>
    <x v="3"/>
    <n v="127134"/>
    <x v="478"/>
    <s v="NETWORK INNOVATION FUTURE  SRL"/>
    <s v="Obiectivul principal al proiectului este realizarea de investitii in infrastructura broadband in zonele albe NGA din judetul Olt,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n v="85"/>
    <x v="9"/>
    <s v="Sud Vest"/>
    <m/>
    <m/>
    <s v="Curtisoara; Spataru; Dobretu; Curtisoara; Horezu; Cioroiasu; Tonesti; Greci; Calinesti; Craciunei; Poiana; Sprincenata; Birsestii de Sus; Frunzaru; Ianca Noua; Margaritesti; Racovit;"/>
    <s v="Privat"/>
    <s v="046"/>
    <n v="7481797.96"/>
    <n v="1320317.29"/>
    <n v="993250.04"/>
    <n v="1803206.51"/>
    <x v="495"/>
    <s v="In implementare"/>
    <m/>
    <n v="2449494.37"/>
    <n v="432263.71"/>
    <s v="POC/366/2/1"/>
    <n v="1"/>
    <s v="Axa 2"/>
  </r>
  <r>
    <s v="TOTAL OLT"/>
    <x v="0"/>
    <x v="0"/>
    <x v="0"/>
    <m/>
    <x v="0"/>
    <m/>
    <m/>
    <m/>
    <m/>
    <x v="0"/>
    <m/>
    <m/>
    <m/>
    <m/>
    <x v="0"/>
    <m/>
    <m/>
    <m/>
    <m/>
    <m/>
    <m/>
    <n v="42991005.372500002"/>
    <n v="7586648.0075000003"/>
    <n v="42768788.18"/>
    <n v="50216619.659999996"/>
    <x v="496"/>
    <m/>
    <m/>
    <n v="31954511.420000002"/>
    <n v="5639031.4199999999"/>
    <m/>
    <m/>
    <m/>
  </r>
  <r>
    <s v="JUDEŢUL PRAHOVA"/>
    <x v="0"/>
    <x v="0"/>
    <x v="0"/>
    <m/>
    <x v="0"/>
    <m/>
    <m/>
    <m/>
    <m/>
    <x v="0"/>
    <m/>
    <m/>
    <m/>
    <m/>
    <x v="0"/>
    <m/>
    <m/>
    <m/>
    <m/>
    <m/>
    <m/>
    <m/>
    <m/>
    <m/>
    <m/>
    <x v="0"/>
    <m/>
    <m/>
    <m/>
    <m/>
    <m/>
    <m/>
    <m/>
  </r>
  <r>
    <n v="1"/>
    <x v="1"/>
    <x v="1"/>
    <x v="1"/>
    <n v="103278"/>
    <x v="479"/>
    <s v="2K TELECOM SRL"/>
    <s v="Prin proiect se urmareste realizarea primului centru de cercetare 5G din Romania pentru sprijinirea cercetarii in acest domeniu, in 14 luni de la semnarea contractului de finantare. Folosirea infrastructurii de telecomunicatii virtualizate in Cloud este abordarea inovativa a 2K Telecom si va fi motorul platformei de Laborator 5G."/>
    <s v="9"/>
    <n v="5"/>
    <x v="1"/>
    <s v="11"/>
    <n v="5"/>
    <n v="2017"/>
    <n v="85"/>
    <x v="3"/>
    <s v="Sud Muntenia"/>
    <m/>
    <m/>
    <s v="Ploiesti"/>
    <s v="Privat"/>
    <s v="059"/>
    <n v="4779748.2029999997"/>
    <n v="843484.97699999996"/>
    <n v="3748822.12"/>
    <n v="4878392.17"/>
    <x v="497"/>
    <s v="Reziliat"/>
    <m/>
    <n v="0"/>
    <n v="0"/>
    <s v="POC/65/1/1"/>
    <n v="1"/>
    <s v="Axa 1"/>
  </r>
  <r>
    <n v="2"/>
    <x v="1"/>
    <x v="1"/>
    <x v="1"/>
    <n v="103279"/>
    <x v="480"/>
    <s v="AD NET MARKET MEDIA SRL "/>
    <s v="Obiectivul general al proiectului constă în realizarea unei investiții pentru dotarea laboratoarelor de cercetare din cadrul departamentului de CD în domeniul comunicațiilor mobile ale viitorului, în dezvoltare în cadrul SC Ad Net Market Media. Achiziția de echipamente și instrumente de cercetare în domeniul tehnologiei informațiilor și telecomunicații specifice Internetului viitorului contribuie la îmbunătățirea infrastructurii de cercetare și inovare a firmei, cu repercusiuni imediate și evidente asupra creșterii capacității de cercetare și inovare și a sporirii competitivității și prezenței pe piața de profil și la valorificarea  potențialul tehnico-științific și a bazei materiale existente."/>
    <s v="9"/>
    <n v="5"/>
    <x v="1"/>
    <s v="9"/>
    <n v="5"/>
    <n v="2018"/>
    <n v="85"/>
    <x v="3"/>
    <s v="Sud Muntenia"/>
    <m/>
    <m/>
    <s v="Ploiesti"/>
    <s v="Privat"/>
    <s v="059"/>
    <n v="17588973.449000001"/>
    <n v="3103936.4910000004"/>
    <n v="8868389.9800000004"/>
    <n v="13436666.810000001"/>
    <x v="498"/>
    <s v="Finalizat"/>
    <s v="AA3"/>
    <n v="17588970"/>
    <n v="3103935.89"/>
    <s v="POC/65/1/1"/>
    <n v="1"/>
    <s v="Axa 1"/>
  </r>
  <r>
    <n v="3"/>
    <x v="1"/>
    <x v="3"/>
    <x v="8"/>
    <n v="106101"/>
    <x v="481"/>
    <s v="GEODRILLING  LABORATORY SRL Brazi"/>
    <s v="Obiectivul general al proiectului este realizarea unui produs nou, pe baza rezultatelor unei cercetări in domeniul roboticii realizate de directorul de proiect in cadrul tezei de doctorat. Prin proiect se urmărește extinderea aplicării principiilor de comandă și control studiate în cadrul tezei pentru comanda unui echipament de tip ambarcaţiune care, prin dotarea sa, să permită intervenţia în zonele unde au existat scurgeri de hidrocarburi în apă, în vederea îndepărtării acestora. Acest proces, va implica strângerea şi separarea faţă de apă a hidrocarburilor scurse, realizându-se astfel, pe lângă limitarea extinderii scurgerilor si un proces de curăţare a apei şi ecologizare a zonei afectate, realizându-se astfel o protecţie a mediului."/>
    <s v="10"/>
    <n v="10"/>
    <x v="1"/>
    <s v="10"/>
    <n v="10"/>
    <n v="2018"/>
    <n v="85"/>
    <x v="3"/>
    <s v="Sud Muntenia"/>
    <m/>
    <m/>
    <s v="Brazi"/>
    <s v="Privat"/>
    <s v="061"/>
    <n v="711917.15149999992"/>
    <n v="125632.43850000005"/>
    <n v="93061.07"/>
    <n v="120773.53"/>
    <x v="499"/>
    <s v="Finalizat"/>
    <s v="AA1"/>
    <n v="703599.73"/>
    <n v="124164.67000000001"/>
    <s v="POC/63/1/3"/>
    <n v="1"/>
    <s v="Axa 1"/>
  </r>
  <r>
    <n v="4"/>
    <x v="1"/>
    <x v="3"/>
    <x v="10"/>
    <n v="105000"/>
    <x v="482"/>
    <s v="SYSTEGRA ENGINEERING SRL"/>
    <s v="Obiectivul general al proiectului îl reprezintă creșterea gradului de cercetare-dezvoltare si de know-how in întreprinderea nou-înființată inovatoare, SC SYSTEGRA ENGINEERING SRL, prin realizarea unei platforme integrate care înglobează module inovative, flexibile si interconectabile, destinată să gestioneze şi să sintetizeze fluxurile informaționale dintr-o comunitate în scopul informăriişi securizării membrilor acesteia. _x000a_Soluția tehnică dezvoltată își propune:_x000a_- Realizarea unei infrastructuri configurabile si adaptabile fiecărei regiuni;_x000a_- Dezvoltarea de module independente, ajustabile („self awareness”) ce pot fi interconectate în orice configurație;_x000a_- Implementarea unei infrastructuri ce permite adoptarea noilor tehnologii ce vor apare în piață într-un mod facil/fluid;_x000a_- Automatizarea, într-o măsură cât mai avansată a extracțiilor de date considerate perimate, din sisteme existente/vechi, şi transformarea acestora într-oinformație activă, dinamică, care prelucrată printr-o platformă capabilă să ofere o mai bun înțelegere a conținutului conduc la previziuni socio-economice, fluidizări logistice, trenduri regionale._x000a_- Creșterea semnificativă a gradului de integrare de noi informații in mediile sociale ale regiunii ce oferă astfel o nouă viziune de ansamblu asupra comunitățiice implementează această infrastructură. _x000a_- Îmbunătățirea calitățiivieții inclusiv pentru diverse segmente din populație (persoane cu dizabilități, vârstnici, copii), marginalizate până la acestmoment, prin transpunerea într-un contact mai coerent cu restul societății şi prin o mai bună monitorizare a acestora._x000a_- Stimularea interacțiunilor între instituții prin promovarea unor sinteze informaționale, în timp real cu agregări de date în segmente de timp preferate, cu posibilitatea alegerii modulelor software preferate şi considerate utile. _x000a_"/>
    <s v="9"/>
    <n v="9"/>
    <x v="1"/>
    <s v="9"/>
    <n v="9"/>
    <n v="2018"/>
    <n v="85"/>
    <x v="3"/>
    <s v="Sud Muntenia"/>
    <m/>
    <m/>
    <s v="Ploiesti"/>
    <s v="Privat"/>
    <s v="061"/>
    <n v="5576201.5689999992"/>
    <n v="984035.57100000046"/>
    <n v="0"/>
    <n v="776748.51"/>
    <x v="500"/>
    <s v="Finalizat"/>
    <s v="AA1"/>
    <n v="4458820.7299999995"/>
    <n v="786850.72"/>
    <s v="POC/66/1/3"/>
    <n v="1"/>
    <s v="Axa 1"/>
  </r>
  <r>
    <n v="5"/>
    <x v="1"/>
    <x v="1"/>
    <x v="12"/>
    <n v="119636"/>
    <x v="483"/>
    <s v="INSTITUTUL NAŢIONAL DE CERCETARE-DEZVOLTARE AEROSPATIALĂ “ELIE CARAFOLI” – I.N.C.A.S. Bucureşti"/>
    <s v="Obiectivul general al proiectului îl reprezintă creşterea capacităţii de cercetare a Institutului de Cercetare-Dezvoltare Aerospaţială „Elie Carafoli” - I.N.C.A.S. Bucureşti, în domeniul ştiinţelor aerospaţiale prin introducerea celor mai noi tehnologii cheie din domeniul roboticii spaţiale întru-un mediu  de cercetare de nouă generaţie, bazat pe „Harware – In – the – Loop” (HIL) concept  și conceptul „Human – Machine – Interface” (HMI) capabile să asigure condiţii de simulare necesare pentru cercetările în perspective anilor 2020 precum şi interfaţa de comunicare în proiectele colaborative internaţionale în care INCAS este implicat ( ex: vehiculul spaţial PRIDE-USV3 pentru lansatorul VEGA, “Demise Observation Capsule - DOC “ și “LV Mission and Stages Re-entry Trajectory Analysis“, ESA - FLPP – RIBRE – CON – 0016 “Vertical Take-Off Vertical Landing Test Bench”,“Small Innovative Launcher for Europe” – SMILE  pentru  EC Horizon 2020 Program Space)."/>
    <s v="10"/>
    <n v="10"/>
    <x v="1"/>
    <s v="10"/>
    <n v="10"/>
    <n v="2018"/>
    <n v="85"/>
    <x v="3"/>
    <s v="Sud Muntenia"/>
    <m/>
    <m/>
    <s v="Maneciu, Sat Pamanteni"/>
    <s v="Public"/>
    <s v="058"/>
    <n v="4709744.6849999996"/>
    <n v="831131.41500000004"/>
    <n v="0"/>
    <n v="1548950"/>
    <x v="501"/>
    <s v="Finalizat"/>
    <s v="AA2"/>
    <n v="4650756.5300000012"/>
    <n v="820721.73"/>
    <s v="POC/70/1/1"/>
    <n v="1"/>
    <s v="Axa 1"/>
  </r>
  <r>
    <n v="6"/>
    <x v="1"/>
    <x v="3"/>
    <x v="8"/>
    <n v="119849"/>
    <x v="484"/>
    <s v="EURO ENVIROTECH BIOTECHNOLOGY SRL"/>
    <s v="Obiectiv general:_x000a_Obiectivul general al proiectului este reprezentat de realizarea unui produs nou inovativ care contribuie la creșterea calității compoziției și valorificarea dejecțiilor din fermele de suine, precum și reducerea emisiilor de gaze din depozitele de dejecții, produs care va fi  obținut ca urmare a activității de cercetare-dezvoltare desfășurate în decursul a 24 luni de implementare a proiectului. Activitatea de cercetare aplicativă va fi demarată prin  valorificarea conceptelor elaborate în cadrul  tezei de doctorat cu titlul „Utilizarea zeoliţilor naturali în depoluarea diverselor fluxuri” concepută pentru utilizări în domeniul depoluării mediului._x000a_"/>
    <s v="9"/>
    <n v="27"/>
    <x v="2"/>
    <s v="9"/>
    <n v="27"/>
    <n v="2019"/>
    <n v="84.999999701780197"/>
    <x v="3"/>
    <s v="Sud Muntenia"/>
    <m/>
    <m/>
    <s v="Ploiesti"/>
    <s v="Privat"/>
    <s v="061"/>
    <n v="712561.67"/>
    <n v="125746.18"/>
    <n v="93145.35"/>
    <n v="159716.85"/>
    <x v="502"/>
    <s v="Reziliat"/>
    <m/>
    <n v="0"/>
    <n v="0"/>
    <s v="POC/63/1/3"/>
    <n v="1"/>
    <s v="Axa 1"/>
  </r>
  <r>
    <n v="7"/>
    <x v="2"/>
    <x v="2"/>
    <x v="2"/>
    <n v="115549"/>
    <x v="485"/>
    <s v="AEGO BUSINESS CONSULTING SRL"/>
    <s v="PLATFORMA UNIFICATA INOVATIVA DE SECURITATE CIBERNETICA"/>
    <s v="5"/>
    <n v="25"/>
    <x v="2"/>
    <s v="5"/>
    <n v="25"/>
    <n v="2019"/>
    <n v="85"/>
    <x v="3"/>
    <s v="Sud Muntenia"/>
    <m/>
    <m/>
    <s v="Ploiesti"/>
    <s v="Privat"/>
    <s v="066"/>
    <n v="3440127.01"/>
    <n v="607081.24"/>
    <n v="2115708"/>
    <n v="1170954.0899999999"/>
    <x v="503"/>
    <s v="Finalizat"/>
    <m/>
    <n v="3336540.28"/>
    <n v="588801.22"/>
    <s v="POC/46/2/2"/>
    <n v="1"/>
    <s v="Axa 2"/>
  </r>
  <r>
    <n v="8"/>
    <x v="2"/>
    <x v="2"/>
    <x v="2"/>
    <n v="116063"/>
    <x v="486"/>
    <s v="INVOKERNET CONNECTION SRL"/>
    <s v="PLATFORMA CONVERGENTA INOVATIVA DE DIFUZARE VIDEO"/>
    <s v="8"/>
    <n v="8"/>
    <x v="2"/>
    <s v="8"/>
    <n v="8"/>
    <n v="2019"/>
    <n v="85"/>
    <x v="3"/>
    <s v="Sud Muntenia"/>
    <m/>
    <m/>
    <s v="Ploiesti"/>
    <s v="Privat"/>
    <s v="066"/>
    <n v="2697279.93"/>
    <n v="475990.57"/>
    <n v="1065463.5"/>
    <n v="826005.96"/>
    <x v="504"/>
    <s v="Finalizat"/>
    <m/>
    <n v="2618068.4300000002"/>
    <n v="462012.07"/>
    <s v="POC/46/2/2"/>
    <n v="1"/>
    <s v="Axa 2"/>
  </r>
  <r>
    <n v="9"/>
    <x v="2"/>
    <x v="2"/>
    <x v="2"/>
    <n v="115607"/>
    <x v="487"/>
    <s v="FUTURE ENGINEERING SRL"/>
    <s v="SISTEM INTEGRAT DE MANAGEMENT AUTOMAT AL UTILITATILOR - SMART ADMIN"/>
    <s v="8"/>
    <n v="7"/>
    <x v="2"/>
    <s v="4"/>
    <n v="7"/>
    <n v="2019"/>
    <n v="85"/>
    <x v="3"/>
    <s v="Sud Muntenia"/>
    <m/>
    <m/>
    <s v="Ploiesti"/>
    <s v="Privat"/>
    <s v="066"/>
    <n v="3345152.8"/>
    <n v="590321.07999999996"/>
    <n v="1132968.1100000003"/>
    <n v="68622.349999999627"/>
    <x v="505"/>
    <s v="Finalizat"/>
    <s v="AA2"/>
    <n v="2941783.01"/>
    <n v="519138.19000000006"/>
    <s v="POC/46/2/2"/>
    <n v="1"/>
    <s v="Axa 2"/>
  </r>
  <r>
    <n v="10"/>
    <x v="2"/>
    <x v="2"/>
    <x v="2"/>
    <n v="115793"/>
    <x v="488"/>
    <s v="BEBECOM SYSTEM SRL"/>
    <s v="PLATFORMA INOVATIVA DE AGREGARE A CONEXIUNILOR RADIO CU FACILITATI DE OPTIMIZARE A TRAFICULUI"/>
    <s v="11"/>
    <n v="20"/>
    <x v="2"/>
    <s v="2"/>
    <n v="20"/>
    <n v="2020"/>
    <n v="85"/>
    <x v="3"/>
    <s v="Sud Muntenia"/>
    <m/>
    <m/>
    <s v="Ploiesti"/>
    <s v="Privat"/>
    <s v="066"/>
    <n v="2460026.65"/>
    <n v="434122.35"/>
    <n v="964537.5"/>
    <n v="801920.54"/>
    <x v="506"/>
    <s v="Finalizat"/>
    <s v="AA1"/>
    <n v="2331325.4900000002"/>
    <n v="411410.38"/>
    <s v="POC/46/2/2"/>
    <n v="1"/>
    <s v="Axa 2"/>
  </r>
  <r>
    <n v="11"/>
    <x v="2"/>
    <x v="2"/>
    <x v="2"/>
    <n v="117293"/>
    <x v="489"/>
    <s v="BOLD TECHNOLOGIES SRL"/>
    <s v="DEZVOLTARE APLICAȚIE DE SIMULARE AVANSATĂ A PIEȚELOR INTERNAȚIONALE DE CAPITAL CU UTILIZAREA INTELIGENȚEI ARTIFICIALE"/>
    <s v="6"/>
    <n v="29"/>
    <x v="2"/>
    <s v="6"/>
    <n v="29"/>
    <n v="2020"/>
    <n v="85"/>
    <x v="3"/>
    <s v="Sud Muntenia"/>
    <m/>
    <m/>
    <s v="Ploiesti"/>
    <s v="Privat"/>
    <s v="066"/>
    <n v="1598080.23"/>
    <n v="282014.15999999997"/>
    <n v="1456962.8"/>
    <n v="0"/>
    <x v="507"/>
    <s v="Finalizat"/>
    <s v="AA1"/>
    <n v="1551548.54"/>
    <n v="273802.69"/>
    <s v="POC/46/2/2"/>
    <n v="1"/>
    <s v="Axa 2"/>
  </r>
  <r>
    <n v="12"/>
    <x v="2"/>
    <x v="2"/>
    <x v="2"/>
    <n v="115906"/>
    <x v="490"/>
    <s v="TRANSCENDENCE SYSTEMS GROUP SRL"/>
    <s v="„ASI IN INFORMATICA – DEZVOLTARE APLICATIE DE SECURITATE INFRASTUCTURA IT&amp;C (ASI)”"/>
    <s v="8"/>
    <n v="4"/>
    <x v="2"/>
    <s v="6"/>
    <n v="4"/>
    <n v="2019"/>
    <n v="85"/>
    <x v="3"/>
    <s v="Sud Muntenia"/>
    <m/>
    <m/>
    <s v="Ploiesti"/>
    <s v="Privat"/>
    <s v="066"/>
    <n v="3076224.45"/>
    <n v="542863.14"/>
    <n v="769918.06000000052"/>
    <n v="183630.81999999937"/>
    <x v="508"/>
    <s v="Reziliat"/>
    <m/>
    <n v="380380.1"/>
    <n v="67125.899999999994"/>
    <s v="POC/46/2/2"/>
    <n v="1"/>
    <s v="Axa 2"/>
  </r>
  <r>
    <n v="13"/>
    <x v="2"/>
    <x v="2"/>
    <x v="9"/>
    <n v="129052"/>
    <x v="491"/>
    <s v="CLARITY SOLUTIONS SRL"/>
    <s v="Obiectivul general al proiectului in reprezinta sustinerea inovarii si cresterea productivitatii societatii Clarity Solutions prin realizarea unei platforme inovative de comunicaþii IoT bazata pe tehnologia LoRaWAN. Proiectul propus spre finantare vizeaza realizarea  unei platforme inovative de comunicatii specifice pentru monitorizarea si protejarea oraselor inteligente, cu ajutorul unor matrici senzoriale si elemente de control la distanta, bazata pe reþele de internet de banda larga, Internet of Things (IoT), LoRa WAN."/>
    <s v="12"/>
    <n v="11"/>
    <x v="3"/>
    <s v="12"/>
    <n v="11"/>
    <n v="2021"/>
    <n v="85"/>
    <x v="3"/>
    <s v="Sud Muntenia"/>
    <m/>
    <m/>
    <s v="Ploiesti"/>
    <s v="Privat"/>
    <s v="066"/>
    <n v="13646665"/>
    <n v="2408235"/>
    <n v="6655900"/>
    <n v="4370625"/>
    <x v="509"/>
    <s v="In implementare"/>
    <m/>
    <n v="7429765"/>
    <n v="1311135"/>
    <s v="POC/524/2/2"/>
    <n v="1"/>
    <s v="Axa 2"/>
  </r>
  <r>
    <n v="14"/>
    <x v="2"/>
    <x v="2"/>
    <x v="9"/>
    <n v="128998"/>
    <x v="492"/>
    <s v="NETWORK INNOVATION FUTURE  SRL"/>
    <s v="Obiectivul general al proiectului il reprezinta sustinerea inovarii si cresterea productivitatii societatii Network Innovation Future prin realizarea unei platforme inovative pentru difuzarea continutului video folosind mecanisme de machine learning."/>
    <s v="12"/>
    <n v="11"/>
    <x v="3"/>
    <s v="12"/>
    <n v="11"/>
    <n v="2021"/>
    <n v="85"/>
    <x v="3"/>
    <s v="Sud Muntenia"/>
    <m/>
    <m/>
    <s v="Ploiesti"/>
    <s v="Privat"/>
    <s v="066"/>
    <n v="13893547.51"/>
    <n v="2451802.4900000002"/>
    <n v="6836292.8600000003"/>
    <n v="4539910.51"/>
    <x v="510"/>
    <s v="In implementare"/>
    <m/>
    <n v="0"/>
    <n v="0"/>
    <s v="POC/524/2/2"/>
    <n v="1"/>
    <s v="Axa 2"/>
  </r>
  <r>
    <n v="15"/>
    <x v="2"/>
    <x v="2"/>
    <x v="9"/>
    <n v="129084"/>
    <x v="493"/>
    <s v="ARS INDUSTRIAL SRL"/>
    <s v="Obiectivul general al proiectul îl reprezinta susþinerea inovarii si cresterea productivitaþii companiei ARS INDUSTRIAL prin realizarea unui produs inovativ complex si a unor servicii inovative, bazate pe acest produs. Prin proiect se urmareste crearea unei platforme inovative deschise (OPEN DATA – OPEN PLATFORM) pentru managementul centralizat pe nivele multiple la nivel de administraþie publica sau privata (PAIR - AI – Platforma pentru Administrarea Inteligenta a resurselor bazata pe Inteligenþa Artificiala) ce are ca scop cresterea competitivitaþii economice a societatii."/>
    <s v="12"/>
    <n v="11"/>
    <x v="3"/>
    <s v="12"/>
    <n v="11"/>
    <n v="2021"/>
    <n v="85"/>
    <x v="3"/>
    <s v="Sud Muntenia"/>
    <m/>
    <m/>
    <s v="Ploiesti"/>
    <s v="Privat"/>
    <s v="066"/>
    <n v="14384561.9"/>
    <n v="2538452.1"/>
    <n v="6788406"/>
    <n v="4505169.8"/>
    <x v="511"/>
    <s v="In implementare"/>
    <m/>
    <n v="108800"/>
    <n v="19200"/>
    <s v="POC/524/2/2"/>
    <n v="1"/>
    <s v="Axa 2"/>
  </r>
  <r>
    <n v="16"/>
    <x v="2"/>
    <x v="2"/>
    <x v="9"/>
    <n v="129020"/>
    <x v="494"/>
    <s v="CYMBIOT SOLUTIONS SRL"/>
    <s v="Obiectivul general al proiectul îl reprezinta susþinerea inovarii si cresterea productivitaþii societaþii Cymbiot Solutions S.R.L. prin realizarea unui produs inovativ complex si a unor servicii inovative, bazate pe acest produs. Se urmareste crearea unei platforme inovative (R.A.R.E – Resource Allocation and Reservation Enabler) integrate pentru identificarea si rezervarea resurselor disponibile prin si de la diverse surse cu ajutorul a patru componente digitale: Cloud Computing, IOT (INTERNET OF THINGS), AI (ARTIFICIAL INTELIGENCE), prelucare si procesare imagini video ce are ca scop cresterea competitivitaþii economice a societatii."/>
    <s v="12"/>
    <n v="13"/>
    <x v="3"/>
    <s v="12"/>
    <n v="13"/>
    <n v="2021"/>
    <n v="85"/>
    <x v="3"/>
    <s v="Sud Muntenia"/>
    <m/>
    <m/>
    <s v="Ploiesti"/>
    <s v="Privat"/>
    <s v="066"/>
    <n v="14371012.9"/>
    <n v="2536061.1"/>
    <n v="6805396"/>
    <n v="4505369.3"/>
    <x v="512"/>
    <s v="In implementare"/>
    <m/>
    <n v="9789432.1500000004"/>
    <n v="1727546.85"/>
    <s v="POC/524/2/2"/>
    <n v="1"/>
    <s v="Axa 2"/>
  </r>
  <r>
    <n v="17"/>
    <x v="2"/>
    <x v="2"/>
    <x v="9"/>
    <n v="129076"/>
    <x v="495"/>
    <s v="INVITE SYSTEMS SRL"/>
    <s v="Obiectivul general al proiectului il reprezinta sustinerea inovarii si cresterea productivitatii societatii Invite Systems prin realizarea unui sistem automatizat inovativ pentru acoperire radio si cartografiere 3D folosind vehicule aeriene fara pilot."/>
    <s v="12"/>
    <n v="23"/>
    <x v="3"/>
    <s v="12"/>
    <n v="23"/>
    <n v="2021"/>
    <n v="85"/>
    <x v="3"/>
    <s v="Sud Muntenia"/>
    <m/>
    <m/>
    <s v="Ploiesti"/>
    <s v="Privat"/>
    <s v="066"/>
    <n v="13683958.75"/>
    <n v="2414816.25"/>
    <n v="6718475"/>
    <n v="4462786"/>
    <x v="513"/>
    <s v="In implementare"/>
    <m/>
    <n v="6262314.2800000003"/>
    <n v="1105114.28"/>
    <s v="POC/524/2/2"/>
    <n v="1"/>
    <s v="Axa 2"/>
  </r>
  <r>
    <n v="18"/>
    <x v="2"/>
    <x v="2"/>
    <x v="9"/>
    <n v="129221"/>
    <x v="496"/>
    <s v="ID SOLUTIONS TECH SRL"/>
    <s v="Obiectivul general al proiectului MY IDENTITY - PLATFORMA INOVATIVA DESTINATA IDENTIFICARII SI AUTENTIFICARII PERSOANELOR il reprezinta sustinerea inovarii si cresterea productivitatii societatii ID SOLUTIONS TECH prin realizarea unei platforme inovative destinata identificarii si autentificarii persoanelor in vederea definirii unei identitati electronice unice care sa poate fi folosita pentru accesul la orice sistem informatic."/>
    <s v="12"/>
    <n v="24"/>
    <x v="3"/>
    <s v="12"/>
    <n v="24"/>
    <n v="2021"/>
    <n v="85"/>
    <x v="3"/>
    <s v="Sud Muntenia"/>
    <m/>
    <m/>
    <s v="Aricestii Rahtivani"/>
    <s v="Privat"/>
    <s v="066"/>
    <n v="14561863.4"/>
    <n v="2569740.6"/>
    <n v="6869540.2800000003"/>
    <n v="4560217.41"/>
    <x v="514"/>
    <s v="In implementare"/>
    <m/>
    <n v="9810802.8599999994"/>
    <n v="1731318.16"/>
    <s v="POC/524/2/2"/>
    <n v="1"/>
    <s v="Axa 2"/>
  </r>
  <r>
    <n v="19"/>
    <x v="2"/>
    <x v="2"/>
    <x v="9"/>
    <n v="129092"/>
    <x v="497"/>
    <s v="ATLAS APPS SRL"/>
    <s v="Obiectivul general al proiectului este cresterea competitivitatii si a productivitatii societatii pe piata TIC prin trecerea de la outsourcing la dezvoltarea bazata pe inovare, dezvoltand in cadrul firmei SC ATLAS APPS SRL o platforma inovativa &quot;Software-as-a-Service&quot; aplicatii smartphone pentru industria de transport, avand la baza cooperarea intre SC ATLAS APPS SRL si SC EVEREST ROPACK SRL membre in clusterul ICONIC din domeniul TIC si cooperarea intre societatea SC ATLAS APPS SRL si clusterul ICONIC din domeniul TIC, pentru asigurarea unui acces rapid si facil la implementarea rezultatelor cercetarii/dezvoltarii în scopul obþinerii de produse inovatoare."/>
    <s v="1"/>
    <n v="23"/>
    <x v="4"/>
    <s v="1"/>
    <n v="23"/>
    <n v="2022"/>
    <n v="85"/>
    <x v="3"/>
    <s v="Sud Muntenia"/>
    <m/>
    <m/>
    <s v="Azuga"/>
    <s v="Privat"/>
    <s v="066"/>
    <n v="4042791.52"/>
    <n v="713433.78"/>
    <n v="1775393.7"/>
    <n v="830698.81"/>
    <x v="515"/>
    <s v="In implementare"/>
    <m/>
    <n v="3022376.84"/>
    <n v="384078.14"/>
    <s v="POC/524/2/2"/>
    <n v="1"/>
    <s v="Axa 2"/>
  </r>
  <r>
    <n v="20"/>
    <x v="2"/>
    <x v="2"/>
    <x v="9"/>
    <n v="129006"/>
    <x v="498"/>
    <s v="TRUSTCHAIN SRL"/>
    <s v="Obiectivul general al proiectului îl reprezinta susþinerea inovarii si cresterea productivitatii SC TrustChain SRL prin realizarea unei platforme unificate inovative de comunicare si control al echipamentelor integrate în casele inteligente. Platforma dezvoltata va agrega protocoalele de comunicare ale echipamentelor de tip „smart home” disponibile pe piata de profil si va asigura controlul si comanda acestora pe baza unui instrument inovativ de inteligenta artificiala."/>
    <s v="1"/>
    <n v="27"/>
    <x v="4"/>
    <s v="1"/>
    <n v="27"/>
    <n v="2022"/>
    <n v="85"/>
    <x v="3"/>
    <s v="Sud Muntenia"/>
    <m/>
    <m/>
    <s v="Ploiesti"/>
    <s v="Privat"/>
    <s v="066"/>
    <n v="13457728.66"/>
    <n v="2374893.2599999998"/>
    <n v="6067128.9199999999"/>
    <n v="2335.0500000000002"/>
    <x v="516"/>
    <s v="In implementare"/>
    <m/>
    <n v="8628806.1500000004"/>
    <n v="1522730.4799999997"/>
    <s v="POC/524/2/2"/>
    <n v="1"/>
    <s v="Axa 2"/>
  </r>
  <r>
    <n v="21"/>
    <x v="2"/>
    <x v="2"/>
    <x v="9"/>
    <n v="129332"/>
    <x v="499"/>
    <s v="INVOKER TRANS IT SRL"/>
    <s v="Obiectivul general al proiectului il reprezinta sustinerea inovarii si cresterea productivitatii societatii Invoker Trans IT prin realizarea unei platforme inovative care va gestiona un vehicul autonom ce va fi partajat pe sosea intr-un mediu controlat, destinat transportului public."/>
    <s v="3"/>
    <n v="18"/>
    <x v="4"/>
    <s v="3"/>
    <n v="18"/>
    <n v="2022"/>
    <n v="85"/>
    <x v="3"/>
    <s v="Sud Muntenia"/>
    <m/>
    <m/>
    <s v="Blejoi"/>
    <s v="Privat"/>
    <s v="066"/>
    <n v="13799724.5"/>
    <n v="2435245.5"/>
    <n v="6901130"/>
    <n v="5296927"/>
    <x v="517"/>
    <s v="In implementare"/>
    <m/>
    <n v="2124150"/>
    <n v="374850"/>
    <s v="POC/524/2/2"/>
    <n v="1"/>
    <s v="Axa 2"/>
  </r>
  <r>
    <n v="22"/>
    <x v="2"/>
    <x v="2"/>
    <x v="9"/>
    <n v="129321"/>
    <x v="500"/>
    <s v="BUSINESS SERVICE CONSULT INTERNATIONAL  SRL"/>
    <s v="Obiectivul general al proiectului este reprezentat de cresterea competitivitaþii economice a SC Business Service Consult International SRL si susþinerea inovarii în cadrul companiei, prin realizarea unei produs inovativ si a unor servicii inovative, bazate pe o infrastructura de cloud, cu caracteristici unice in Romania, cu aplicabilitate în cadrul clusterului Internet of Things, cât si în restul economiei."/>
    <s v="3"/>
    <n v="19"/>
    <x v="4"/>
    <s v="3"/>
    <n v="19"/>
    <n v="2022"/>
    <n v="85"/>
    <x v="3"/>
    <s v="Sud Muntenia"/>
    <m/>
    <m/>
    <s v="Ploiesti"/>
    <s v="Privat"/>
    <s v="066"/>
    <n v="13822933.75"/>
    <n v="2439341.25"/>
    <n v="6784975"/>
    <n v="4506515.75"/>
    <x v="518"/>
    <s v="In implementare"/>
    <m/>
    <n v="9076189.5"/>
    <n v="1601680.5"/>
    <s v="POC/524/2/2"/>
    <n v="1"/>
    <s v="Axa 2"/>
  </r>
  <r>
    <n v="23"/>
    <x v="2"/>
    <x v="2"/>
    <x v="9"/>
    <n v="129760"/>
    <x v="501"/>
    <s v="EUROMEDIA GROUP SA"/>
    <s v="Obiectivul general al proiectul îl reprezinta susþinerea inovarii si cresterea productivitaþii EUROMEDIA GROUP S.A. prin realizarea unui_x000a_produs inovativ complex si a unor servicii inovative, bazate pe acest produs. Se urmareste crearea unei platforme inovative (V.A.M.M.P. –_x000a_Video Analytics Media Message Programmer) integrate pentru identificarea si clasificarea persoanelor si estimarea intenþiei de cumparare cu ajutorul a patru componente digitale: Prelucrarea imaginilor si fluxurilor video, procesare in cloud (Cloud computing), IOT (INTERNET OF THINGS) si AI (ARTIFICIAL INTELLIGENCE)."/>
    <s v="3"/>
    <n v="25"/>
    <x v="4"/>
    <s v="3"/>
    <n v="25"/>
    <n v="2022"/>
    <n v="85"/>
    <x v="3"/>
    <s v="Sud Muntenia"/>
    <m/>
    <m/>
    <s v="Campina"/>
    <s v="Privat"/>
    <s v="066"/>
    <n v="13875341.689999999"/>
    <n v="2448589.71"/>
    <n v="10602037.6"/>
    <n v="5279202.1100000003"/>
    <x v="519"/>
    <s v="In implementare"/>
    <m/>
    <n v="0"/>
    <n v="0"/>
    <s v="POC/524/2/2"/>
    <n v="1"/>
    <s v="Axa 2"/>
  </r>
  <r>
    <n v="24"/>
    <x v="2"/>
    <x v="2"/>
    <x v="9"/>
    <n v="129271"/>
    <x v="502"/>
    <s v="TERMENE JUST SRL"/>
    <s v="Obiectivul general al proiectului il constituie diversificarea serviciilor si cresterea productivitatii companiei Termene Just srl prin trecerea de la metode traditionale de analiza a datelor si informatiilor pentru afaceri (in engleza „business inteligence”) la metodele moderne folosite in stiinta datelor (DS - Data Science) pe baza dezvoltarii unei platforme pentru stiinta datelor, inteligenta artificiala (AI - Artificial Intelligence) si invatare automata (ML – Machine Learning)."/>
    <s v="3"/>
    <n v="31"/>
    <x v="4"/>
    <s v="3"/>
    <n v="31"/>
    <n v="2023"/>
    <n v="85"/>
    <x v="3"/>
    <s v="Sud Muntenia"/>
    <m/>
    <m/>
    <s v="Ploiesti"/>
    <s v="Privat"/>
    <s v="066"/>
    <n v="13599979.77"/>
    <n v="2399996.4300000002"/>
    <n v="4627491.53"/>
    <n v="685340.91"/>
    <x v="520"/>
    <s v="In implementare"/>
    <m/>
    <n v="4852277.59"/>
    <n v="537225.26"/>
    <s v="POC/524/2/2"/>
    <n v="1"/>
    <s v="Axa 2"/>
  </r>
  <r>
    <n v="25"/>
    <x v="2"/>
    <x v="2"/>
    <x v="9"/>
    <n v="130051"/>
    <x v="503"/>
    <s v="ACQUIS CONSULTING SRL"/>
    <s v="Obiectivul general al proiectul îl reprezinta susþinerea inovarii si cresterea productivitaþii societaþii Acquis Consulting prin realizarea unui produs inovativ complex si a unor servicii inovative, bazate pe acest produs. Se urmareste crearea unei platforme inovative (C.I.P.P.O.S.– Componenta Inteligenta Pentru Point Of Sale) integrate pentru furnizarea de servicii POS (inclusiv tranzactii financiare bancare si casa de marcat), procesare in cloud (Cloud computing), AI (ARTIFICIAL INTELIGENCE) si Aplicaþii diverse pentru piata de retail."/>
    <s v="4"/>
    <n v="1"/>
    <x v="4"/>
    <s v="4"/>
    <n v="1"/>
    <n v="2022"/>
    <n v="85"/>
    <x v="3"/>
    <s v="Sud Muntenia"/>
    <m/>
    <m/>
    <s v="Ploiesti"/>
    <s v="Privat"/>
    <s v="066"/>
    <n v="12936799.4"/>
    <n v="2282964.6"/>
    <n v="6523756"/>
    <n v="4258777.3"/>
    <x v="521"/>
    <s v="In implementare"/>
    <m/>
    <n v="0"/>
    <n v="0"/>
    <s v="POC/524/2/2"/>
    <n v="1"/>
    <s v="Axa 2"/>
  </r>
  <r>
    <n v="26"/>
    <x v="2"/>
    <x v="2"/>
    <x v="9"/>
    <n v="129888"/>
    <x v="504"/>
    <s v="ENJOY SMART SOLUTIONS SRL"/>
    <s v="Obiectivul general al proiectului Platforma inovativa medicala Medoscope Smart il reprezinta sustinerea inovarii si cresterea productivitatii societatii Enjoy Smart Solutions SRL prin realizarea unei platforme inovative destinata imbunatatirii experientei pacientilor ce intra in contact cu sistemul medical, atat privat, cat si public, precum si cresterii eficientei spitalelor sau clinicilor medicale"/>
    <s v="4"/>
    <n v="6"/>
    <x v="4"/>
    <s v="4"/>
    <n v="6"/>
    <n v="2022"/>
    <n v="85"/>
    <x v="3"/>
    <s v="Sud Muntenia"/>
    <m/>
    <m/>
    <s v="Ploiesti"/>
    <s v="Privat"/>
    <s v="066"/>
    <n v="13782482.25"/>
    <n v="2432202.75"/>
    <n v="6723615"/>
    <n v="4509436.75"/>
    <x v="522"/>
    <s v="In implementare"/>
    <m/>
    <n v="5712214.2000000002"/>
    <n v="1008037.8"/>
    <s v="POC/524/2/2"/>
    <n v="1"/>
    <s v="Axa 2"/>
  </r>
  <r>
    <n v="27"/>
    <x v="2"/>
    <x v="2"/>
    <x v="9"/>
    <n v="130068"/>
    <x v="505"/>
    <s v="BINBOX GLOBAL SERVICES SRL"/>
    <s v="Obiectivul general al proiectul îl reprezintă susţinerea inovării şi creşterea productivităţii societăţii BinBox Global Services S.R.L. prin realizarea unei platforme inovative de tip BigData pentru colectarea informatiilor despre localizarea dispozitivelor mobile folosite de catre clientii operatorilor de telefonie mobila, agregarea si procesarea acestora  pentru implementarea conceptului de servicii bazate pe locatie (location based services)."/>
    <s v="6"/>
    <n v="4"/>
    <x v="4"/>
    <s v="6"/>
    <n v="4"/>
    <n v="2022"/>
    <n v="85"/>
    <x v="3"/>
    <s v="Sud Muntenia"/>
    <m/>
    <m/>
    <s v="Ploiesti"/>
    <s v="Privat"/>
    <s v="066"/>
    <n v="13779145.66"/>
    <n v="2431613.94"/>
    <n v="6755968.4000000004"/>
    <n v="4491038.07"/>
    <x v="523"/>
    <s v="In implementare"/>
    <m/>
    <n v="5590322.5"/>
    <n v="986527.5"/>
    <s v="POC/524/2/2"/>
    <n v="1"/>
    <s v="Axa 2"/>
  </r>
  <r>
    <n v="28"/>
    <x v="2"/>
    <x v="2"/>
    <x v="9"/>
    <n v="130078"/>
    <x v="506"/>
    <s v="RS NEXT TECHNOLOGIES SRL"/>
    <s v="Obiectivul general al proiectului Meteorite Cloudspace il reprezinta sustinerea inovarii si cresterea productivitatii societatii RS NEXT TECHNOLOGIES SRL prin realizarea unei platforme inovative de tip cloud pentru rularea oricarei aplicatii intr-un spatiu virtual, accesibil printr-un browser web de pe orice tip de device – de la telefoane mobile si tablete, la laptopuri lowcost, chiar si de tip chromebook."/>
    <s v="6"/>
    <n v="11"/>
    <x v="4"/>
    <s v="6"/>
    <n v="11"/>
    <n v="2022"/>
    <n v="85"/>
    <x v="3"/>
    <s v="Sud Muntenia"/>
    <m/>
    <m/>
    <s v="Ploiesti"/>
    <s v="Privat"/>
    <s v="066"/>
    <n v="13718651.5"/>
    <n v="2420938.5"/>
    <n v="6732610"/>
    <n v="4473226.5"/>
    <x v="524"/>
    <s v="In implementare"/>
    <m/>
    <n v="7261677.5"/>
    <n v="1281472.5"/>
    <s v="POC/524/2/2"/>
    <n v="1"/>
    <s v="Axa 2"/>
  </r>
  <r>
    <n v="29"/>
    <x v="1"/>
    <x v="4"/>
    <x v="6"/>
    <n v="122543"/>
    <x v="507"/>
    <s v="MGM STAR CONSTRUCT SRL"/>
    <s v="Obiectivul general al proiectului il reprezinta sustinerea investitiei private in CDI prin introducerea inovarii de tehnologii si servicii in activitatea proprie a MGM STAR CONSTRUCT SRL prin realizarea, bazata pe cercetare in colaborare cu doua colective de cercetare de prestigiu din domeniu, a unor tehnologii inovative pentru depuneri fizice in vid bazate pe straturi subtiri, multifunctionale, nanostructurate, destinate pieselor de mari dimensiuni si dezvoltarea serviciilor oferite pe aceasta baza."/>
    <s v="6"/>
    <n v="18"/>
    <x v="4"/>
    <s v="6"/>
    <n v="18"/>
    <n v="2023"/>
    <n v="85"/>
    <x v="3"/>
    <s v="Sud Muntenia"/>
    <m/>
    <m/>
    <s v="Ploiesti"/>
    <s v="Privat"/>
    <s v="064"/>
    <n v="14147190.74"/>
    <n v="2496563.06"/>
    <n v="3621935.2"/>
    <n v="1828165.14"/>
    <x v="525"/>
    <s v="In implementare"/>
    <m/>
    <n v="624542"/>
    <n v="21978"/>
    <s v="POC/163/1/3/"/>
    <n v="1"/>
    <s v="Axa 1"/>
  </r>
  <r>
    <n v="30"/>
    <x v="2"/>
    <x v="2"/>
    <x v="9"/>
    <n v="130119"/>
    <x v="508"/>
    <s v="MIXT ENERGY SRL"/>
    <s v="Obiectivul general al proiectului îl reprezinta susþinerea inovarii si cresterea productivitaþii S.C. Mixt Energy S.R.L. prin realizarea unei platforme informatice inovative pentru automatizarea proceselor de crestere a plantelor în mediu controlat si monitorizarea acestora prin intermediul serviciilor cloud–GreenHouse IoT."/>
    <s v="6"/>
    <n v="30"/>
    <x v="4"/>
    <s v="6"/>
    <n v="30"/>
    <n v="2022"/>
    <n v="85"/>
    <x v="3"/>
    <s v="Sud Muntenia"/>
    <m/>
    <m/>
    <s v="Ploiesti"/>
    <s v="Privat"/>
    <s v="066"/>
    <n v="11338494.689999999"/>
    <n v="2000910.83"/>
    <n v="5026001.5"/>
    <n v="3009280.39"/>
    <x v="526"/>
    <s v="In implementare"/>
    <m/>
    <n v="1267353.06"/>
    <n v="223650.54"/>
    <s v="POC/524/2/2"/>
    <n v="1"/>
    <s v="Axa 2"/>
  </r>
  <r>
    <n v="31"/>
    <x v="2"/>
    <x v="2"/>
    <x v="9"/>
    <n v="128963"/>
    <x v="509"/>
    <s v="ALTFACTOR SRL"/>
    <s v="Obiectivul general al proiectului consta in contributia la cresterea gradului de utilizare, a calitatii si a nivelului de acces ale intreprinderilor mici si mijlocii la tehnologia informatiei si comunicatiilor, prin realizarea, in decurs de 35 de luni, in parteneriat cu SC BEIA CONSULT INTERNATIONAL SRL, in cadrul unei structuri de tip cluster TIC, a cadrului tehnologic SMARTSENSE, acesta fiind un set de aplicatii inovative ce foloseste tehnici inovative de vizualizare computerizata si recunoastere audio-vizuala pentru promovarea sustenamila si cercetare in zonele turistice."/>
    <s v="7"/>
    <n v="6"/>
    <x v="4"/>
    <s v="6"/>
    <n v="6"/>
    <n v="2023"/>
    <n v="85"/>
    <x v="8"/>
    <s v="Sud Muntenia"/>
    <s v=" Sud Est"/>
    <m/>
    <s v="Slanic; Galati"/>
    <s v="Privat"/>
    <s v="066"/>
    <n v="5273924.9400000004"/>
    <n v="930692.63"/>
    <n v="2295165.08"/>
    <n v="489785.53"/>
    <x v="527"/>
    <s v="In implementare"/>
    <m/>
    <n v="1376134.52"/>
    <n v="133811.31"/>
    <s v="POC/524/2/2"/>
    <n v="1"/>
    <s v="Axa 2"/>
  </r>
  <r>
    <n v="32"/>
    <x v="2"/>
    <x v="2"/>
    <x v="9"/>
    <n v="129946"/>
    <x v="510"/>
    <s v="SYSWIN SOLUTIONS SRL"/>
    <s v="Dezvoltarea platformei informatice SysCore, care sa permita integrarea oricaror aplicatii IoT prin colectarea, analiza si raportarea datelor preluate din diverse domenii: agricultura, Smart City, corpuri de apa, asigurand integritatea si securitatea acestora prin tehnologii de tip Blockchain."/>
    <s v="7"/>
    <n v="10"/>
    <x v="4"/>
    <s v="7"/>
    <n v="10"/>
    <n v="2023"/>
    <n v="85"/>
    <x v="3"/>
    <s v="Sud Muntenia"/>
    <m/>
    <m/>
    <s v="Ploiesti"/>
    <s v="Privat"/>
    <s v="066"/>
    <n v="9214208.0299999993"/>
    <n v="1626036.71"/>
    <n v="2924213.06"/>
    <n v="1500838.43"/>
    <x v="528"/>
    <s v="Reziliat"/>
    <m/>
    <n v="0"/>
    <n v="0"/>
    <s v="POC/524/2/2"/>
    <n v="1"/>
    <s v="Axa 2"/>
  </r>
  <r>
    <n v="33"/>
    <x v="2"/>
    <x v="2"/>
    <x v="9"/>
    <n v="129173"/>
    <x v="511"/>
    <s v="BOLD TEHNOLOGIES SRL"/>
    <s v="Obiectivul general il reprezinta realizarea unei platforma de lucru virtuala pentru angajatii din industria financiara care va permite colaborarea angajatilor in timp real pentru tot ceea ce inseamna dezvoltarea proiectelor de risc si conformitate si care va folosi algoritmi avansati de deep learning ce vor invata din continutul noilor reglementari de risc si conformitate si vor face recomandari in timp real angajatilor, in functie de nevoile lor specifice. "/>
    <s v="7"/>
    <n v="29"/>
    <x v="4"/>
    <s v="7"/>
    <n v="29"/>
    <n v="2022"/>
    <n v="85"/>
    <x v="3"/>
    <s v="Sud Muntenia"/>
    <m/>
    <m/>
    <s v="Ploiesti"/>
    <s v="Privat"/>
    <s v="066"/>
    <n v="11788429.85"/>
    <n v="2080311.15"/>
    <n v="5897714"/>
    <n v="3758006.45"/>
    <x v="529"/>
    <s v="In implementare"/>
    <m/>
    <n v="108800"/>
    <n v="19200"/>
    <s v="POC/524/2/2"/>
    <n v="1"/>
    <s v="Axa 2"/>
  </r>
  <r>
    <n v="34"/>
    <x v="2"/>
    <x v="2"/>
    <x v="9"/>
    <n v="129315"/>
    <x v="512"/>
    <s v="Cloudsys Telecom SRL"/>
    <s v="Obiectivul general al proiectul îl reprezinta susþinerea inovarii si cresterea productivitaþii societaþii Cloudsys Telecom SRL prin realizarea unui sistem inovativ complex si a unor servicii inovative, dezvoltate pe baza acestuia. Se doreste realizarea unui sistem bazat pe servicii oferite prin intermediul Inteligentei Artificiale si Machine Learning in domeniul constructiilor si ingineriei."/>
    <s v="8"/>
    <n v="4"/>
    <x v="4"/>
    <s v="8"/>
    <n v="4"/>
    <n v="2022"/>
    <n v="85"/>
    <x v="3"/>
    <s v="Sud Muntenia"/>
    <m/>
    <m/>
    <s v="Ploiesti"/>
    <s v="Privat"/>
    <s v="066"/>
    <n v="13783094.25"/>
    <n v="2432310.75"/>
    <n v="6889845"/>
    <n v="4505516.75"/>
    <x v="530"/>
    <s v="In implementare"/>
    <m/>
    <n v="0"/>
    <n v="0"/>
    <s v="POC/524/2/2"/>
    <n v="1"/>
    <s v="Axa 2"/>
  </r>
  <r>
    <n v="35"/>
    <x v="2"/>
    <x v="2"/>
    <x v="9"/>
    <n v="129880"/>
    <x v="513"/>
    <s v="ROFIND SOLUTIONS  SRL"/>
    <s v="Obiectivul general al proiectului SDNoT este sa extinda designurile actuale ale Reelei IoT cu o arhitectura a reelelor si un mediu de dezvoltare nou propuse, care au drept scop izolarea si îmbunatairea securitatii cibernetice ale IoT."/>
    <s v="8"/>
    <n v="20"/>
    <x v="4"/>
    <s v="2"/>
    <n v="20"/>
    <n v="2023"/>
    <n v="85"/>
    <x v="3"/>
    <s v="Sud Muntenia"/>
    <m/>
    <m/>
    <s v="Valea Doftanei, sat Traisteni"/>
    <s v="Privat"/>
    <s v="066"/>
    <n v="5199363.87"/>
    <n v="917534.79"/>
    <n v="2441472.86"/>
    <n v="106144.45"/>
    <x v="531"/>
    <s v="In implementare"/>
    <m/>
    <n v="273479.81"/>
    <n v="48261.14"/>
    <s v="POC/524/2/2"/>
    <n v="1"/>
    <s v="Axa 2"/>
  </r>
  <r>
    <n v="36"/>
    <x v="1"/>
    <x v="4"/>
    <x v="6"/>
    <n v="119659"/>
    <x v="514"/>
    <s v="CROMATEC PLUS SRL"/>
    <s v="Obiectivul general al proiectului este diversificarea activitatii Cromatec Plus SRL prin cercetarea si dezvoltarea unui proces inovativ de implementare a unei tehnologii de extractie cu fluide supercritice pentru obtinerea de produsi bioactivi din materii vegetale."/>
    <s v="10"/>
    <n v="30"/>
    <x v="4"/>
    <s v="10"/>
    <n v="30"/>
    <n v="2023"/>
    <n v="85"/>
    <x v="3"/>
    <s v="Sud Muntenia"/>
    <m/>
    <m/>
    <s v="Ploiesti"/>
    <s v="Privat"/>
    <s v="061"/>
    <n v="16616055.220000001"/>
    <n v="2932244.99"/>
    <n v="12200483.51"/>
    <n v="5512504.9199999999"/>
    <x v="532"/>
    <s v="In implementare"/>
    <m/>
    <n v="0"/>
    <n v="0"/>
    <s v="POC/163/1/3/"/>
    <n v="1"/>
    <s v="Axa 1"/>
  </r>
  <r>
    <n v="37"/>
    <x v="1"/>
    <x v="1"/>
    <x v="7"/>
    <n v="126867"/>
    <x v="515"/>
    <s v="UNIVERSITATEA DIN BUCURESTI"/>
    <s v="Obiectivul general este: Dezvoltarea si modernizarea unor componente ale infrastructurii ca suport pentru activitatea de cercetare ecosistemică şi biodiversitate si pentru formarea resursei umane in cadrul Universitatii din Bucuresti in domenii conexe"/>
    <s v="11"/>
    <n v="6"/>
    <x v="4"/>
    <s v="11"/>
    <n v="6"/>
    <n v="2023"/>
    <n v="85"/>
    <x v="8"/>
    <s v="Sud Muntenia"/>
    <s v=" Sud Est"/>
    <s v=" Sud Vest"/>
    <s v="Sinaia; Braila; Tulcea; Orsova;"/>
    <s v="Public"/>
    <s v="058"/>
    <n v="43054459.609999999"/>
    <n v="7597845.8099999996"/>
    <n v="0"/>
    <n v="154224"/>
    <x v="533"/>
    <s v="In implementare"/>
    <m/>
    <n v="0"/>
    <n v="0"/>
    <s v="POC/448/1/1"/>
    <n v="1"/>
    <s v="Axa 1"/>
  </r>
  <r>
    <s v="TOTAL PRAHOVA"/>
    <x v="0"/>
    <x v="0"/>
    <x v="0"/>
    <m/>
    <x v="0"/>
    <m/>
    <m/>
    <m/>
    <m/>
    <x v="0"/>
    <m/>
    <m/>
    <m/>
    <m/>
    <x v="0"/>
    <m/>
    <m/>
    <m/>
    <m/>
    <m/>
    <m/>
    <n v="392468447.15750003"/>
    <n v="69259137.592500001"/>
    <n v="165773922.99000001"/>
    <n v="106114423.95999999"/>
    <x v="534"/>
    <m/>
    <m/>
    <n v="123881230.80000001"/>
    <n v="21195780.920000002"/>
    <m/>
    <m/>
    <m/>
  </r>
  <r>
    <s v="JUDEŢUL SALAJ"/>
    <x v="0"/>
    <x v="0"/>
    <x v="0"/>
    <m/>
    <x v="0"/>
    <m/>
    <m/>
    <m/>
    <m/>
    <x v="0"/>
    <m/>
    <m/>
    <m/>
    <m/>
    <x v="0"/>
    <m/>
    <m/>
    <m/>
    <m/>
    <m/>
    <m/>
    <m/>
    <m/>
    <m/>
    <m/>
    <x v="0"/>
    <m/>
    <m/>
    <m/>
    <m/>
    <m/>
    <m/>
    <m/>
  </r>
  <r>
    <n v="1"/>
    <x v="2"/>
    <x v="2"/>
    <x v="3"/>
    <n v="127132"/>
    <x v="516"/>
    <s v="INVOKER TRANS IT SRL"/>
    <s v="Obiectivul principal al proiectului este dezvoltarea infrastructurii de comunicatii in banda larga de mare viteza in localitatile albe din punct de vedere al conexiunii NGA din judetul Salaj,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n v="85"/>
    <x v="4"/>
    <s v="Nord Vest"/>
    <m/>
    <m/>
    <s v="Almasu; Plopis; Mesesenii de Sus; Napradea; Tusa; Dragu; Iaz; Cuzaplac; Petrindu; Bogdana; Fildu de Sus; Fildu de Mijloc; Voivodeni; Tamasa; Tranis; Tetisu; Jebucu; Mesteacanu; Fildu de Jos; Rastolt; Adalin;  Galaseni;  Taudu;  Sfaras; Cutis;"/>
    <s v="Privat"/>
    <s v="046"/>
    <n v="7482385.29"/>
    <n v="1320420.93"/>
    <n v="1893481.33"/>
    <n v="3550491.04"/>
    <x v="535"/>
    <s v="In implementare"/>
    <m/>
    <n v="3048388.46"/>
    <n v="537950.91"/>
    <s v="POC/366/2/1"/>
    <n v="1"/>
    <s v="Axa 2"/>
  </r>
  <r>
    <s v="TOTAL SALAJ"/>
    <x v="0"/>
    <x v="0"/>
    <x v="0"/>
    <m/>
    <x v="0"/>
    <m/>
    <m/>
    <m/>
    <m/>
    <x v="0"/>
    <m/>
    <m/>
    <m/>
    <m/>
    <x v="0"/>
    <m/>
    <m/>
    <m/>
    <m/>
    <m/>
    <m/>
    <n v="7482385.29"/>
    <n v="1320420.93"/>
    <n v="1893481.33"/>
    <n v="3550491.04"/>
    <x v="535"/>
    <m/>
    <m/>
    <n v="3048388.46"/>
    <n v="537950.91"/>
    <m/>
    <m/>
    <m/>
  </r>
  <r>
    <s v="JUDEŢUL SIBIU"/>
    <x v="0"/>
    <x v="0"/>
    <x v="0"/>
    <m/>
    <x v="0"/>
    <m/>
    <m/>
    <m/>
    <m/>
    <x v="0"/>
    <m/>
    <m/>
    <m/>
    <m/>
    <x v="0"/>
    <m/>
    <m/>
    <m/>
    <m/>
    <m/>
    <m/>
    <m/>
    <m/>
    <m/>
    <m/>
    <x v="0"/>
    <m/>
    <m/>
    <m/>
    <m/>
    <m/>
    <m/>
    <m/>
  </r>
  <r>
    <n v="1"/>
    <x v="1"/>
    <x v="1"/>
    <x v="1"/>
    <n v="104867"/>
    <x v="517"/>
    <s v="ANAGRAMA SRL"/>
    <s v="Obiectivul general îl constituie realizarea unor produse inovative complexe de tip Oraș Inteligent, bazate pe cele patru concepte rezultate ca efort al activității de cercetare si inovare, care vor sprijini creșterea capacității de cercetare-dezvoltare și inovare a firmei, în scopul creșterii nivelului de inovare și a competitivității pe piață a firmei, precum și oferirea de noi locuri de muncă pentru activitățile de CD din cadrul întreprinderii."/>
    <s v="9"/>
    <n v="9"/>
    <x v="1"/>
    <s v="10"/>
    <n v="9"/>
    <n v="2017"/>
    <n v="85"/>
    <x v="1"/>
    <s v="Centru"/>
    <m/>
    <m/>
    <s v="Sibiu"/>
    <s v="Privat"/>
    <s v="059"/>
    <n v="16261504.172999999"/>
    <n v="2869677.2070000004"/>
    <n v="8199077.75"/>
    <n v="13455570.35"/>
    <x v="536"/>
    <s v="Finalizat"/>
    <s v="AA3"/>
    <n v="16009371.51"/>
    <n v="2825183.2"/>
    <s v="POC/65/1/1"/>
    <n v="1"/>
    <s v="Axa 1"/>
  </r>
  <r>
    <n v="2"/>
    <x v="1"/>
    <x v="1"/>
    <x v="4"/>
    <n v="103050"/>
    <x v="518"/>
    <s v="UNIVERSITATEA LUCIAN BLAGA DIN SIBIU"/>
    <s v="Proiectul NextCARDIO crează un institut international de cercetare si o initiativa de excelenta in cadrul Universitatii Lucian Blaga din Sibiu (ULBS). Domeniul caruia se adreseaza este cel al sanatatii, cu precadere prin asocierea noilor tehnologii endovasculare la metodele de asistenta computerizata si simulare 3D in managementul patologiilor cardiovasculare (MPC"/>
    <s v="9"/>
    <n v="8"/>
    <x v="1"/>
    <s v="9"/>
    <n v="8"/>
    <n v="2020"/>
    <n v="84.435339999999997"/>
    <x v="1"/>
    <s v="Centru"/>
    <m/>
    <m/>
    <s v="Sibiu"/>
    <s v="Public"/>
    <s v="060"/>
    <n v="7108271.0323360004"/>
    <n v="1309861.4076639991"/>
    <n v="0"/>
    <n v="423650.79"/>
    <x v="537"/>
    <s v="Finalizat"/>
    <s v="AA5"/>
    <n v="6862582.5599999996"/>
    <n v="1264715.77"/>
    <s v="POC/61/1/1"/>
    <n v="1"/>
    <s v="Axa 1"/>
  </r>
  <r>
    <n v="3"/>
    <x v="1"/>
    <x v="1"/>
    <x v="4"/>
    <n v="103107"/>
    <x v="519"/>
    <s v="UNIVERSITATEA LUCIAN BLAGA DIN SIBIU"/>
    <s v="Un prim obiectiv major al proiectului DiFiCIL este formarea unei echipe sustenabile cu expertiză în analiza, proiectarea și implementarea sistemelor socio-fizico-cibernetice (SSFC) complexe la nivel internaţional pentru participarea cu succes în cadrul proiectelor europene de cercetare, cum ar fi Orizont 2020, INTERREG IVC Al doilea obiectiv major este cercetarea fundamentală și aplicativă în domeniul tehnologiilor emergente de care depinde asimilarea Internetului Viitorului Al treilea obiectiv major al proiectului DiFiCIL este realizarea unei infrastructuri tehnologice pentru cercetarea din domeniul sistemelor socio-fizico-cibernetice în cadrul ULBS cu prototipuri și sisteme experimentare. Infrastructura va permite validarea, demonstrarea și prezentarea conceptelor cercetării fundamentale și aplicative atât pentru mediul academic cât și pentru cel industrial."/>
    <s v="9"/>
    <n v="8"/>
    <x v="1"/>
    <s v="1"/>
    <n v="31"/>
    <n v="2021"/>
    <n v="84.435339999999997"/>
    <x v="1"/>
    <s v="Centru"/>
    <m/>
    <m/>
    <s v="Sibiu"/>
    <s v="Public"/>
    <s v="060"/>
    <n v="6947187.3353160005"/>
    <n v="1280178.0546839992"/>
    <n v="0"/>
    <n v="698573.03"/>
    <x v="538"/>
    <s v="Finalizat _x000a_(ajuns la teremen; fara nota de finalizare)"/>
    <s v="AA6"/>
    <n v="6272915.2299999986"/>
    <n v="1151600.1399999999"/>
    <s v="POC/61/1/1"/>
    <n v="1"/>
    <s v="Axa 1"/>
  </r>
  <r>
    <n v="4"/>
    <x v="1"/>
    <x v="3"/>
    <x v="8"/>
    <n v="104961"/>
    <x v="520"/>
    <s v="SOLVAGROMED SRL"/>
    <s v="Obiectivul general al proiectului este reprezentat  de  dezvoltarea unei tehnologii inovative de producere  a unor bio-fluide industriale  de către compania S.C. Solvagromed S.R..L. prin valorificarea deseurilor de materii grase provenite din reteaua de fast-food-uri si restaurante si prin utilizarea unor materii prime produse din biomasa ( bio-etanol si acid lactic).  "/>
    <s v="9"/>
    <n v="9"/>
    <x v="1"/>
    <s v="7"/>
    <n v="9"/>
    <n v="2018"/>
    <n v="85"/>
    <x v="1"/>
    <s v="Centru"/>
    <m/>
    <m/>
    <s v="Medias"/>
    <s v="Privat"/>
    <s v="061"/>
    <n v="697401.92249999999"/>
    <n v="123070.92749999999"/>
    <n v="91163.65"/>
    <n v="33129"/>
    <x v="539"/>
    <s v="Finalizat"/>
    <s v="AA4"/>
    <n v="671753.93"/>
    <n v="118544.82"/>
    <s v="POC/63/1/3"/>
    <n v="1"/>
    <s v="Axa 1"/>
  </r>
  <r>
    <n v="5"/>
    <x v="1"/>
    <x v="3"/>
    <x v="10"/>
    <n v="104965"/>
    <x v="521"/>
    <s v="SALMED FARMA SRL "/>
    <s v="Proiectul propus are ca obiectiv principal extragerea si purificarea de compusi biologic activi, din materiale rezultate din fluxurile laterale ale industriei agro-alimentare si bio-farmaceutice si se incadreaza in strategia UE ,,privind o bioeconomie pentru Europa” in directia privind (bio)conversia fluxurilor de subproduse cu valoare adaugata mare si utilizarea eficienta si durabila a bioresurselor._x000a_Se vor elabora si implementa biotehnologii de extractie _x000a_• de alcaloizi- de tip cinconina, din subprodusele rezultate dupa extragerea chininei , din coaja arborelui de chinina. _x000a_• de resveratrol din tescovina strugurilor rosii. _x000a_• de ulei din samburi de struguri, rezultati de la tescuirea strugurilor _x000a_"/>
    <s v="9"/>
    <n v="23"/>
    <x v="1"/>
    <s v="9"/>
    <n v="23"/>
    <n v="2018"/>
    <n v="85"/>
    <x v="1"/>
    <s v="Centru"/>
    <m/>
    <m/>
    <s v="Medias"/>
    <s v="Privat"/>
    <s v="061"/>
    <n v="5611298.7999999998"/>
    <n v="990229.20000000019"/>
    <n v="0"/>
    <n v="48817.599999999999"/>
    <x v="540"/>
    <s v="Finalizat"/>
    <s v="AA5"/>
    <n v="5409677.5199999996"/>
    <n v="954648.96"/>
    <s v="POC/66/1/3"/>
    <n v="1"/>
    <s v="Axa 1"/>
  </r>
  <r>
    <n v="6"/>
    <x v="1"/>
    <x v="3"/>
    <x v="8"/>
    <n v="113257"/>
    <x v="522"/>
    <s v="Q POWER HEAT SYSTEMS SRL"/>
    <s v="Prin prezentul proiect Q Power Heat Systems doreste sa realizeze doua recuperatoare de caldura (unul de tip gaz-aer si unul de tip gaz-lichid) cu tuburi termice pentru aplicatii industriale (cuptoare, uscatoare, cazane, turbine si compresoare) cu temperaturi ale gazelor evacuate medii si joase: 80 °– 300 °C. Recuperatoarele cu tuburi termice sunt instalatii ce faciliteaza transferul de caldura dintr-o zona in alta si sunt folosite ca si parti componente a unor utilaje industriale in scopul eficientizarii consumului de energie"/>
    <s v="9"/>
    <n v="27"/>
    <x v="2"/>
    <s v="5"/>
    <n v="27"/>
    <n v="2019"/>
    <n v="85.000000595370992"/>
    <x v="1"/>
    <s v="Centru"/>
    <m/>
    <m/>
    <s v="Sibiu"/>
    <s v="Privat"/>
    <s v="061"/>
    <n v="713840.63"/>
    <n v="125971.87"/>
    <n v="93312.5"/>
    <n v="137941.75"/>
    <x v="541"/>
    <s v="Finalizat"/>
    <s v="AA2"/>
    <n v="713058.40999999992"/>
    <n v="125833.83000000002"/>
    <s v="POC/63/1/3"/>
    <n v="1"/>
    <s v="Axa 1"/>
  </r>
  <r>
    <n v="7"/>
    <x v="2"/>
    <x v="2"/>
    <x v="2"/>
    <n v="115649"/>
    <x v="523"/>
    <s v="INDUSTRIAL SOFTWARE SRL"/>
    <s v="SM@RT CITY P@RKING – SISTEM INTELIGENT PENTRU MANAGEMENTUL PARCARILOR URBANE"/>
    <s v="6"/>
    <n v="28"/>
    <x v="2"/>
    <s v="8"/>
    <n v="28"/>
    <n v="2019"/>
    <n v="85"/>
    <x v="1"/>
    <s v="Centru"/>
    <m/>
    <m/>
    <s v="Sibiu"/>
    <s v="Privat"/>
    <s v="066"/>
    <n v="2730867.25"/>
    <n v="481917.75"/>
    <n v="2588000"/>
    <n v="180704"/>
    <x v="542"/>
    <s v="Finalizat"/>
    <m/>
    <n v="2638587.4800000004"/>
    <n v="465633.07000000007"/>
    <s v="POC/46/2/2"/>
    <n v="1"/>
    <s v="Axa 2"/>
  </r>
  <r>
    <n v="8"/>
    <x v="2"/>
    <x v="2"/>
    <x v="2"/>
    <m/>
    <x v="524"/>
    <s v="INTELLIGENT IT SRL"/>
    <s v="Smart Bill Intelligence – inovare in gestiunea economico-financiara prin algoritmi de inteligenta artificiala"/>
    <s v="5"/>
    <n v="25"/>
    <x v="2"/>
    <s v="11"/>
    <n v="25"/>
    <n v="2019"/>
    <n v="85"/>
    <x v="1"/>
    <s v="Centru"/>
    <m/>
    <m/>
    <s v="Sibiu"/>
    <s v="Privat"/>
    <s v="066"/>
    <n v="1649702.37"/>
    <n v="291123.95"/>
    <n v="758731.28"/>
    <n v="441370.10999999987"/>
    <x v="543"/>
    <s v="Reziliat"/>
    <m/>
    <n v="0"/>
    <n v="0"/>
    <s v="POC/46/2/2"/>
    <n v="1"/>
    <s v="Axa 2"/>
  </r>
  <r>
    <n v="9"/>
    <x v="1"/>
    <x v="1"/>
    <x v="1"/>
    <n v="121359"/>
    <x v="525"/>
    <s v="COMPA SA"/>
    <s v="Obiectivul general al proiectului este reprezentat de cresterea nivelului de inovare si a competitivitaþii pe piaţă a întreprinderii COMPA SA prin realizarea unor investiţii iniţiale de modernizare si dezvoltare tehnologica a departamentului de CD, în concordanţa cu strategia de specializare inteligenta a Regiunii Centru pentru perioada 2014-2020."/>
    <s v="5"/>
    <n v="18"/>
    <x v="5"/>
    <s v="8"/>
    <n v="18"/>
    <n v="2019"/>
    <n v="85"/>
    <x v="1"/>
    <s v="Centru"/>
    <m/>
    <m/>
    <s v="Sibiu"/>
    <s v="Privat"/>
    <s v="059"/>
    <n v="7846338.4100000001"/>
    <n v="1384647.95"/>
    <n v="9230986.3599999994"/>
    <n v="8152148.7300000004"/>
    <x v="544"/>
    <s v="Finalizat"/>
    <m/>
    <n v="7846338.4100000001"/>
    <n v="1384647.95"/>
    <s v="POC/65/1/1"/>
    <n v="1"/>
    <s v="Axa 1"/>
  </r>
  <r>
    <n v="10"/>
    <x v="2"/>
    <x v="2"/>
    <x v="3"/>
    <n v="126955"/>
    <x v="526"/>
    <s v="INVITE SYSTEMS SRL"/>
    <s v="Obiectivul principal al proiectului este dezvoltarea infrastructurii de internet in banda larga, in zonele albe NGA din judetul Sibiu,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1"/>
    <n v="4"/>
    <x v="3"/>
    <s v="1"/>
    <n v="4"/>
    <n v="2022"/>
    <n v="85"/>
    <x v="1"/>
    <s v="Centru"/>
    <m/>
    <m/>
    <s v="Altina; sat Benesti; Chirpar; sat Vard; sat Sasau; Hoghilag; sat Valchid; sat Prod; Iacobeni; sat Noistat; sat Stejarisu; Laslea; sat Malancrav; sat Nou Sasesc; sat Roandola; Ludos; sat Gusu; Marpod; sat Ilimbav; Nocrich; sat Hosman; Pauca; sat Bogatu Roman; sat Presaca; sat Brosteni; Seica Mare; sat Buia; sat Boarta;"/>
    <s v="Privat"/>
    <s v="046"/>
    <n v="7482384.9500000002"/>
    <n v="1320420.8799999999"/>
    <n v="1870909.9299999997"/>
    <n v="3160034.7000000011"/>
    <x v="545"/>
    <s v="In implementare"/>
    <m/>
    <n v="4307518.9000000004"/>
    <n v="760150.39999999991"/>
    <s v="POC/366/2/1"/>
    <n v="1"/>
    <s v="Axa 2"/>
  </r>
  <r>
    <n v="11"/>
    <x v="2"/>
    <x v="2"/>
    <x v="9"/>
    <n v="129511"/>
    <x v="527"/>
    <s v="N &amp; C DIGITAL SOLUTIONS SRL"/>
    <s v="Obiectivul general al proiectului este crearea unei aplicaþii inteligente, inovativa, bazata pe machine learning care sa faciliteze formarea clusterelor de producatori si sa interconecteze tot lanþul de producþie, servicii si transport printr-un proces inovativ dezvoltat prin colaborarea a celor doua întreprinderi centrate pe domeniul TIC, urmarind astfel, trecerea de la outsorcing la dezvoltare bazata pe inovare."/>
    <s v="9"/>
    <n v="10"/>
    <x v="4"/>
    <s v="1"/>
    <n v="10"/>
    <n v="2023"/>
    <n v="85"/>
    <x v="1"/>
    <s v="Centru"/>
    <m/>
    <m/>
    <s v="Sibiu"/>
    <s v="Privat"/>
    <s v="066"/>
    <n v="9398739.9100000001"/>
    <n v="1658601.17"/>
    <n v="3462206.64"/>
    <n v="1541387.7"/>
    <x v="546"/>
    <s v="In implementare"/>
    <m/>
    <n v="1445229.9"/>
    <n v="0"/>
    <s v="POC/524/2/2"/>
    <n v="1"/>
    <s v="Axa 2"/>
  </r>
  <r>
    <n v="12"/>
    <x v="2"/>
    <x v="2"/>
    <x v="9"/>
    <n v="130044"/>
    <x v="528"/>
    <s v="GITS SERV SRL"/>
    <s v="Obiectivul general este TRECEREA DE LA OUTSOURCING LA DEZVOLTAREA BAZATA PE INOVARE PRIN IMPLEMENTAREA UNUI SISTEM DE MANAGEMENT DIGITALIZAT"/>
    <s v="10"/>
    <n v="13"/>
    <x v="4"/>
    <s v="10"/>
    <n v="13"/>
    <n v="2023"/>
    <n v="85"/>
    <x v="1"/>
    <s v="Centru"/>
    <m/>
    <m/>
    <s v="Sibiu"/>
    <s v="Privat"/>
    <s v="066"/>
    <n v="4383684.12"/>
    <n v="773591.31"/>
    <n v="1022121.33"/>
    <n v="841307.01"/>
    <x v="547"/>
    <s v="In implementare"/>
    <m/>
    <n v="1253325"/>
    <n v="221175"/>
    <s v="POC/524/2/2"/>
    <n v="1"/>
    <s v="Axa 2"/>
  </r>
  <r>
    <s v="TOTAL SIBIU"/>
    <x v="0"/>
    <x v="0"/>
    <x v="0"/>
    <m/>
    <x v="0"/>
    <m/>
    <m/>
    <m/>
    <m/>
    <x v="0"/>
    <m/>
    <m/>
    <m/>
    <m/>
    <x v="0"/>
    <m/>
    <m/>
    <m/>
    <m/>
    <m/>
    <m/>
    <n v="70831220.903152004"/>
    <n v="12609291.676847998"/>
    <n v="27316509.439999998"/>
    <n v="29114634.770000003"/>
    <x v="548"/>
    <m/>
    <m/>
    <n v="53430358.849999994"/>
    <n v="9272133.1400000006"/>
    <m/>
    <m/>
    <m/>
  </r>
  <r>
    <s v="JUDEŢUL SUCEAVA"/>
    <x v="0"/>
    <x v="0"/>
    <x v="0"/>
    <m/>
    <x v="0"/>
    <m/>
    <m/>
    <m/>
    <m/>
    <x v="0"/>
    <m/>
    <m/>
    <m/>
    <m/>
    <x v="0"/>
    <m/>
    <m/>
    <m/>
    <m/>
    <m/>
    <m/>
    <m/>
    <m/>
    <m/>
    <m/>
    <x v="0"/>
    <m/>
    <m/>
    <m/>
    <m/>
    <m/>
    <m/>
    <m/>
  </r>
  <r>
    <n v="1"/>
    <x v="1"/>
    <x v="3"/>
    <x v="8"/>
    <n v="106413"/>
    <x v="529"/>
    <s v="ASTDUBEL SRL "/>
    <s v="Obiectivul principal al proiectului îl constituie   materializarea cercetării aplicative   din Universitatea Ştefan cel Mare din  Suceava prin dezvoltarea  şi implementarea unei  tehnologii  şi a unor echipamente avansate,  de mare productivitate,  destinate    obţinerii cepurilor de corecţie  din crengi de răşinoase, cepurile   de corecţie fiind folosite la rândul lor  pentru înlocuirea nodurilor negre căzătoare din cherestea. In cadrul obiectivului  principal   este asumată proiectarea şi realizarea     echipamentelor  specifice liniei tehnologice  precum şi începerea producţiei de masă   a mai multor tipodimensiuni de cepuri de corecţie destinate pieţii interne  şi pieţii externe.   "/>
    <s v="9"/>
    <n v="23"/>
    <x v="1"/>
    <s v="12"/>
    <n v="23"/>
    <n v="2018"/>
    <n v="85"/>
    <x v="5"/>
    <s v="Nord Est"/>
    <m/>
    <m/>
    <s v="Salcea"/>
    <s v="Privat"/>
    <s v="061"/>
    <n v="713998.402"/>
    <n v="125999.71799999999"/>
    <n v="93333.13"/>
    <n v="87599.6"/>
    <x v="549"/>
    <s v="Finalizat"/>
    <s v="AA1"/>
    <n v="161192.65999999997"/>
    <n v="28445.769999999997"/>
    <s v="POC/63/1/3"/>
    <n v="1"/>
    <s v="Axa 1"/>
  </r>
  <r>
    <n v="2"/>
    <x v="1"/>
    <x v="1"/>
    <x v="4"/>
    <n v="105065"/>
    <x v="530"/>
    <s v="Universitatea &quot;Stefan cel Mare&quot; din Suceava"/>
    <s v="1. Determinarea profilului microbiotei pacientilor cu diabet tip 2 folosind tehnicile moderne si inovatoare de metagenomică cantitativă._x000a_2. Testarea de microorganisme probiotice specifice în prevenirea și controlul diabetului de tip 2, folosind studii clinice dublu-orb, randomizate, controlate cu placebo.4. Elaborarea protocolului și a unui prototip de produs probiotic (alimetar sau capsule) care va fi utilizat în prevenirea și controlul diabetului de tip 2._x000a_5. Dezvoltarea şi elaborarea unui protocolul clinic pentru transplant de microbiotă intestinală (FMT) în gestionarea / controlul diabetului de tip 2._x000a__x000a__x000a_3. Investigarea mecanismelor fiziologice, metabolice, celulare și moleculare prin care probioticele acționează pentru a preveni și ameliora diabetul de tip 2._x000a_"/>
    <s v="9"/>
    <n v="16"/>
    <x v="1"/>
    <s v="9"/>
    <n v="16"/>
    <n v="2021"/>
    <n v="84.435339999999997"/>
    <x v="5"/>
    <s v="Nord Est"/>
    <m/>
    <m/>
    <s v="Suceava"/>
    <s v="Public"/>
    <s v="060"/>
    <n v="7073724.7000000002"/>
    <n v="1303495.46"/>
    <n v="0"/>
    <n v="954317.84"/>
    <x v="550"/>
    <s v="In implementare"/>
    <s v="AA2"/>
    <n v="4450854.2300000004"/>
    <n v="820293.0199999999"/>
    <s v="POC/61/1/1"/>
    <n v="1"/>
    <s v="Axa 1"/>
  </r>
  <r>
    <n v="3"/>
    <x v="1"/>
    <x v="3"/>
    <x v="11"/>
    <n v="119722"/>
    <x v="531"/>
    <s v="Universitatea &quot;Stefan cel Mare&quot; din Suceava"/>
    <s v="Obiectivul general al proiectului consta în realizarea unui centru de transfer de cunostinþe între Universitatea Ştefan cel Mare din Suceava si companii activând în domeniul tehnologiilor informaþionale si de comunicaţii (TIC) în Regiunea Nord - Est a României, cu prioritate acordata companiilor din judelele Suceava, Botoşani si Neamţ."/>
    <s v="6"/>
    <n v="13"/>
    <x v="5"/>
    <s v="6"/>
    <n v="13"/>
    <n v="2023"/>
    <n v="83.72"/>
    <x v="5"/>
    <s v="Nord Est"/>
    <m/>
    <m/>
    <s v="Suceava"/>
    <s v="Public"/>
    <s v="062"/>
    <n v="11300630.25"/>
    <n v="2197494.75"/>
    <n v="1875000"/>
    <n v="30000"/>
    <x v="551"/>
    <s v="In implementare"/>
    <s v="AA2"/>
    <n v="1606077.73"/>
    <n v="215065.74"/>
    <s v="POC/71/1/4"/>
    <n v="1"/>
    <s v="Axa 1"/>
  </r>
  <r>
    <s v="TOTAL SUCEAVA"/>
    <x v="0"/>
    <x v="0"/>
    <x v="0"/>
    <m/>
    <x v="0"/>
    <m/>
    <m/>
    <m/>
    <m/>
    <x v="0"/>
    <m/>
    <m/>
    <m/>
    <m/>
    <x v="0"/>
    <m/>
    <m/>
    <m/>
    <m/>
    <m/>
    <m/>
    <n v="19088353.351999998"/>
    <n v="3626989.9279999998"/>
    <n v="1968333.13"/>
    <n v="1071917.44"/>
    <x v="552"/>
    <m/>
    <m/>
    <n v="6218124.620000001"/>
    <n v="1063804.5299999998"/>
    <m/>
    <m/>
    <m/>
  </r>
  <r>
    <s v="JUDEŢUL TELEORMAN"/>
    <x v="0"/>
    <x v="0"/>
    <x v="0"/>
    <m/>
    <x v="0"/>
    <m/>
    <m/>
    <m/>
    <m/>
    <x v="0"/>
    <m/>
    <m/>
    <m/>
    <m/>
    <x v="0"/>
    <m/>
    <m/>
    <m/>
    <m/>
    <m/>
    <m/>
    <m/>
    <m/>
    <m/>
    <m/>
    <x v="0"/>
    <m/>
    <m/>
    <m/>
    <m/>
    <m/>
    <m/>
    <m/>
  </r>
  <r>
    <n v="1"/>
    <x v="2"/>
    <x v="2"/>
    <x v="2"/>
    <n v="115918"/>
    <x v="532"/>
    <s v="T2 SRL"/>
    <s v="DOCIGNITER – AGREGATOR INOVATIV DE DOCUMENTE INTELIGENTE"/>
    <s v="8"/>
    <n v="2"/>
    <x v="2"/>
    <s v="8"/>
    <n v="2"/>
    <n v="2019"/>
    <n v="85"/>
    <x v="9"/>
    <s v="Sud Vest"/>
    <m/>
    <m/>
    <s v="Rosiori de Vede"/>
    <s v="Privat"/>
    <s v="066"/>
    <n v="1056071.1200000001"/>
    <n v="186365.49"/>
    <n v="399589.45999999996"/>
    <n v="87154.479999999981"/>
    <x v="553"/>
    <s v="Finalizat"/>
    <m/>
    <n v="1010154.63"/>
    <n v="178262.58"/>
    <s v="POC/46/2/2"/>
    <n v="1"/>
    <s v="Axa 2"/>
  </r>
  <r>
    <s v="TOTAL TELEORMAN"/>
    <x v="0"/>
    <x v="0"/>
    <x v="0"/>
    <m/>
    <x v="0"/>
    <m/>
    <m/>
    <m/>
    <m/>
    <x v="0"/>
    <m/>
    <m/>
    <m/>
    <m/>
    <x v="0"/>
    <m/>
    <m/>
    <m/>
    <m/>
    <m/>
    <m/>
    <n v="1056071.1200000001"/>
    <n v="186365.49"/>
    <n v="399589.45999999996"/>
    <n v="87154.479999999981"/>
    <x v="553"/>
    <m/>
    <m/>
    <n v="1010154.63"/>
    <n v="178262.58"/>
    <m/>
    <m/>
    <m/>
  </r>
  <r>
    <s v="JUDEŢUL TIMIS"/>
    <x v="0"/>
    <x v="0"/>
    <x v="0"/>
    <m/>
    <x v="0"/>
    <m/>
    <m/>
    <m/>
    <m/>
    <x v="0"/>
    <m/>
    <m/>
    <m/>
    <m/>
    <x v="0"/>
    <m/>
    <m/>
    <m/>
    <m/>
    <m/>
    <m/>
    <m/>
    <m/>
    <m/>
    <m/>
    <x v="0"/>
    <m/>
    <m/>
    <m/>
    <m/>
    <m/>
    <m/>
    <m/>
  </r>
  <r>
    <n v="1"/>
    <x v="1"/>
    <x v="1"/>
    <x v="4"/>
    <n v="103662"/>
    <x v="533"/>
    <s v="SPITALUL CLINIC JUDETEAN DE URGENTA „PIUS BRANZEU” TIMISOARA"/>
    <s v="Obiectivul principal al acestei propuneri de proiect este de a urma o abordare unica si de a dezvolta noi CARs care sunt potrivite în mod special pentru terapiile pe baza de celule NK, care reprezinta terapia personalizata anti-tumorala de ultimă ora. Ne asteptam ca acest proiect sa produca cereri de brevet internationale, care se vor traduce in cele din urma in comercializarea acestei tehnologii in Romania si in strainatate. Cunostintele obtinute in urma cercetarilor fundamentale in acest domeniu vor servi ulterior la stabilirea procedurile de lucru, reproductibile care vor ghida productia la nivel de GMP de celule pentru uz clinic pentru studii clinice suplimentare."/>
    <s v="9"/>
    <n v="1"/>
    <x v="1"/>
    <s v="11"/>
    <n v="30"/>
    <n v="2020"/>
    <n v="84.435339999999997"/>
    <x v="2"/>
    <s v="Vest"/>
    <m/>
    <m/>
    <s v="Timisoara"/>
    <s v="Public"/>
    <s v="060"/>
    <n v="7172246.8970080009"/>
    <n v="1321650.4229919994"/>
    <n v="0"/>
    <n v="416634.54"/>
    <x v="554"/>
    <s v="Finalizat _x000a_(ajuns la teremen; fara nota de finalizare)"/>
    <s v="AA4"/>
    <n v="6434832"/>
    <n v="1185959.7699999998"/>
    <s v="POC/61/1/1"/>
    <n v="1"/>
    <s v="Axa 1"/>
  </r>
  <r>
    <n v="2"/>
    <x v="1"/>
    <x v="1"/>
    <x v="4"/>
    <n v="104852"/>
    <x v="534"/>
    <s v="UNIVERSITATEA DE MEDICINĂ ȘI FARMACIE _x000a_“VICTOR BABEȘ”  TIMIȘOARA_x000a_"/>
    <s v="Proiectul NutriGen va crea un nucleu de competenţă ştiinţifică şi tehnologică de înalt nivel, in domeniul nutrigenomicii, la standarde europene și internationale, în Romania si in Universitatea  de Medicina si Farmacie Victor Babes Timisoara (UMFVBT), prin atragerea unui specialist din străinătate, cu competenţă recunoscută la nivel mondial."/>
    <s v="9"/>
    <n v="9"/>
    <x v="1"/>
    <s v="3"/>
    <n v="8"/>
    <n v="2020"/>
    <n v="84.435339999999997"/>
    <x v="2"/>
    <s v="Vest"/>
    <m/>
    <m/>
    <s v="Timisoara"/>
    <s v="Public"/>
    <s v="060"/>
    <n v="7119077.435548"/>
    <n v="1311852.7344519999"/>
    <n v="0"/>
    <n v="329174.87"/>
    <x v="555"/>
    <s v="Finalizat"/>
    <s v="AA4"/>
    <n v="5486843.5700000003"/>
    <n v="1011150.8400000001"/>
    <s v="POC/61/1/1"/>
    <n v="1"/>
    <s v="Axa 1"/>
  </r>
  <r>
    <n v="3"/>
    <x v="1"/>
    <x v="1"/>
    <x v="4"/>
    <n v="103663"/>
    <x v="535"/>
    <s v="SPITALUL CLINIC JUDETEAN DE URGENTA „PIUS BRANZEU” TIMISOARA"/>
    <s v="Obiectivul principal al proiectului INSPIRED este dezvoltarea unui nou kit de diagnostic bazat pe utilizarea alergenelor recombinate, specific pentru pacienții alergici la ambrozia, care va orienta mai bine terapia bolii, realizat cu sprijinul unei echipe internaționale, prin atragerea de specialiști din străinătate cu competență recunoscută, crescând astfel participarea României în domeniile de cercetare la standarde europene și crearea unui nucleu de competenţă ştiinţifică de înalt nivel în aplicarea tehnologiilor avansate bazate pe alergene recombinate, în cadrul Centrului de cercetare OncoGen – noua infrastructură a Spitalului Clinic Județean de Urgență ”Pius Brânzeu” Timișoara, finanțat din fonduri structurale acordate prin POS CCE 2007-2013 România1."/>
    <s v="9"/>
    <n v="9"/>
    <x v="1"/>
    <s v="12"/>
    <n v="9"/>
    <n v="2020"/>
    <n v="84.435339999999997"/>
    <x v="2"/>
    <s v="Vest"/>
    <m/>
    <m/>
    <s v="Timisoara"/>
    <s v="Public"/>
    <s v="060"/>
    <n v="7158493.96844"/>
    <n v="1319116.1315599997"/>
    <n v="0"/>
    <n v="425655.12"/>
    <x v="556"/>
    <s v="Finalizat _x000a_(ajuns la teremen; fara nota de finalizare)"/>
    <s v="AA4"/>
    <n v="6280234.1999999993"/>
    <n v="1157462.1499999999"/>
    <s v="POC/61/1/1"/>
    <n v="1"/>
    <s v="Axa 1"/>
  </r>
  <r>
    <n v="4"/>
    <x v="1"/>
    <x v="3"/>
    <x v="8"/>
    <n v="105343"/>
    <x v="536"/>
    <s v="MO'REAL UNIVERSE SRL"/>
    <s v="Obiectivul proiectului il constituie inovarea modului in care este utilizata si integrata tehnologia de Realitate Augmentata.  Ea va adauga plus valoare prin furnizarea unor informatii care il conving pe client sa cumpere, atunci cand instrumentele clasice, de marketing,  nu sunt suficiente._x000a_De asemenea se urmareste si inovarea modului de crestere a gradului de adoptie al tehnologiei de Realitate Augmentata. Solutia propusa de noi presupune vizualizarea tuturor campaniior de promovare prin Realitatea Augmentata (AR) din “jurul” consumatorului, cu ajutorul unei singure aplicatii de mobile, gazduite pe o singura platforma._x000a_"/>
    <s v="9"/>
    <n v="16"/>
    <x v="1"/>
    <s v="12"/>
    <n v="16"/>
    <n v="2018"/>
    <n v="85"/>
    <x v="2"/>
    <s v="Vest"/>
    <m/>
    <m/>
    <s v="Timisoara"/>
    <s v="Privat"/>
    <s v="061"/>
    <n v="713501.9"/>
    <n v="125912.1"/>
    <n v="93268"/>
    <n v="194183"/>
    <x v="557"/>
    <s v="Finalizat"/>
    <s v="AA5"/>
    <n v="713501.24999999977"/>
    <n v="125911.96"/>
    <s v="POC/63/1/3"/>
    <n v="1"/>
    <s v="Axa 1"/>
  </r>
  <r>
    <n v="5"/>
    <x v="1"/>
    <x v="3"/>
    <x v="8"/>
    <n v="104917"/>
    <x v="537"/>
    <s v="ECO LIVING PROJECT SRL"/>
    <s v="Obiectivul principal al proiectului este:_x000a_1. Punerea pe piata in doi ani de zile a unor case eficiente energetic (consum total specific maxim 90 kWh/mp/an) la un pret cu minimum 30% mai ieftin decat alternativele din piata._x000a_Obiective secundare:_x000a_1. Scaderea cu minimum 50% a emisiilor de CO2 generate in urma proceselor de constructie a unei case de o anumita suprafata prin reducerea semnificativa a aportului de ciment folosit si a energiei consumate pentru intretinerea (incalzire si racire) a locuintei._x000a_2. Cresterea semnificativa a suprafetelor acoperite cu covor vegetal din zonele de locuinte._x000a_3. Imbunatatirea conditiilor de trai a persoanelor cu posibilitati financiare mai reduse, prin posibilitatea de a achizitiona locuinte moderne, considerabil mai ieftine decat oferta de pe piata, eficiente energetic, a caror costuri de finantare pot fi acoperite in mare parte prin economia de energie realizata comparativ cu case de aceeasi valoare si suprafata._x000a_"/>
    <s v="9"/>
    <n v="16"/>
    <x v="1"/>
    <s v="12"/>
    <n v="16"/>
    <n v="2018"/>
    <n v="85"/>
    <x v="2"/>
    <s v="Vest"/>
    <m/>
    <m/>
    <s v="Peciu Nou"/>
    <s v="Privat"/>
    <s v="061"/>
    <n v="710499.79"/>
    <n v="125382.32"/>
    <n v="92875.79"/>
    <n v="77224"/>
    <x v="558"/>
    <s v="Finalizat"/>
    <s v="AA4"/>
    <n v="618755.54"/>
    <n v="109083.4"/>
    <s v="POC/63/1/3"/>
    <n v="1"/>
    <s v="Axa 1"/>
  </r>
  <r>
    <n v="6"/>
    <x v="1"/>
    <x v="3"/>
    <x v="8"/>
    <n v="105429"/>
    <x v="538"/>
    <s v="SMART RENEWABLES SRL"/>
    <s v="Obiectivele principale ale proiectului sunt:_x000a_a. Fabricarea in premiera in anul doi de proiect a unei instalatii automatizate de producere a aerului comprimat care foloseste surse regenerabile de energie;_x000a_b. Demonstrarea tehnologiei de crestere a eficientei generatoarelor fotovoltaice prin aplicarea acesteia intr-un produs industrial. (10% mai multa energie solara pentru aceeasi putere instalata)_x000a_Obiective secundare:_x000a_a. Eliminarea completa a emisiilor de CO2 si a celorlalte gaze cu efect de sera generate de productia aerului comprimat in companiile clientilor;_x000a_b. Cresterea eficientei energetice a marilor consumatori industriali de energie (producerea a cu 25% mai mult aer comprimat pentru aceeasi cantitate de curent electric)"/>
    <s v="9"/>
    <n v="27"/>
    <x v="1"/>
    <s v="9"/>
    <n v="27"/>
    <n v="2018"/>
    <n v="85"/>
    <x v="2"/>
    <s v="Vest"/>
    <m/>
    <m/>
    <s v="Peciu Nou"/>
    <s v="Privat"/>
    <s v="061"/>
    <n v="710631.45"/>
    <n v="125405.55000000005"/>
    <n v="92893"/>
    <n v="67593.279999999999"/>
    <x v="559"/>
    <s v="Finalizat"/>
    <s v="AA2"/>
    <n v="30173.93"/>
    <n v="5562.27"/>
    <s v="POC/63/1/3"/>
    <n v="1"/>
    <s v="Axa 1"/>
  </r>
  <r>
    <n v="7"/>
    <x v="1"/>
    <x v="3"/>
    <x v="8"/>
    <n v="112660"/>
    <x v="539"/>
    <s v="INFINITY DEV CENTER"/>
    <s v="Obiectivul general al Proiectului consta in implementarea industriala - ȋn scopul_x000a_comercializarii - a unei solutii tehnice inovatoare care sa permita un grad sporit de resorbtie a_x000a_deseurilor de plastic din ambient, prin crearea posibilitatii de implicare industriala la nivel local_x000a_a unor mici intreprinzatori care nu dispun de resursele financiare si de logistica a celor cateva_x000a_firme mari amintite. Aceastǎ solutie se materializeaza printr-un echipament nou: o masina de_x000a_injectat materiale plastice de mici dimensiuni, capabila sa proceseze deseuri de material plastic_x000a_fara adaos de granule noi."/>
    <s v="10"/>
    <n v="17"/>
    <x v="2"/>
    <s v="10"/>
    <n v="17"/>
    <n v="2018"/>
    <n v="85"/>
    <x v="2"/>
    <s v="Vest"/>
    <m/>
    <m/>
    <s v="Timisoara"/>
    <s v="Privat"/>
    <s v="061"/>
    <n v="641177.1"/>
    <n v="113148.9"/>
    <n v="83814"/>
    <n v="341836.1"/>
    <x v="560"/>
    <s v="Finalizat"/>
    <s v="AA1"/>
    <n v="542279.59"/>
    <n v="95696.4"/>
    <s v="POC/63/1/3"/>
    <n v="1"/>
    <s v="Axa 1"/>
  </r>
  <r>
    <n v="8"/>
    <x v="1"/>
    <x v="3"/>
    <x v="8"/>
    <n v="124126"/>
    <x v="540"/>
    <s v="SMART AGRI SYSTEMS SRL"/>
    <s v="Dezvoltarea si introducerea in productie a kituluiI de irigatie energetic autonom &lt;AQUASOLAR&gt; "/>
    <s v="4"/>
    <n v="5"/>
    <x v="5"/>
    <s v="4"/>
    <n v="5"/>
    <n v="2020"/>
    <n v="85"/>
    <x v="2"/>
    <s v="Vest"/>
    <m/>
    <m/>
    <s v="Timisoara"/>
    <s v="Privat"/>
    <s v="061"/>
    <n v="696280.46649999998"/>
    <n v="122873.0235"/>
    <n v="91017.07"/>
    <n v="70240.460000000006"/>
    <x v="561"/>
    <s v="Finalizat"/>
    <m/>
    <n v="692636.20000000019"/>
    <n v="177852.90999999997"/>
    <s v="POC/63/1/3"/>
    <n v="1"/>
    <s v="Axa 1"/>
  </r>
  <r>
    <n v="9"/>
    <x v="1"/>
    <x v="3"/>
    <x v="8"/>
    <n v="124024"/>
    <x v="541"/>
    <s v="WATT PREDICT SRL"/>
    <s v="Dezvoltarea serviciului de prognoza si productie de energie regenerabila"/>
    <s v="4"/>
    <n v="5"/>
    <x v="5"/>
    <s v="4"/>
    <n v="5"/>
    <n v="2020"/>
    <n v="85"/>
    <x v="2"/>
    <s v="Vest"/>
    <m/>
    <m/>
    <s v="Timisoara"/>
    <s v="Privat"/>
    <s v="061"/>
    <n v="701394.58499999996"/>
    <n v="123775.51499999998"/>
    <n v="91685.58"/>
    <n v="50997.74"/>
    <x v="562"/>
    <s v="Finalizat"/>
    <m/>
    <n v="600459.98"/>
    <n v="105963.51999999999"/>
    <s v="POC/63/1/3"/>
    <n v="1"/>
    <s v="Axa 1"/>
  </r>
  <r>
    <n v="10"/>
    <x v="2"/>
    <x v="2"/>
    <x v="2"/>
    <n v="115599"/>
    <x v="542"/>
    <s v="INTEGRATED BUSINESS CENTER SRL"/>
    <s v="Dezvoltarea unei aplicații integrate pentru furnizori de servicii juridice"/>
    <s v="8"/>
    <n v="4"/>
    <x v="2"/>
    <s v="10"/>
    <n v="4"/>
    <n v="2020"/>
    <n v="85"/>
    <x v="2"/>
    <s v="Vest"/>
    <m/>
    <m/>
    <s v="Timisoara"/>
    <s v="Privat"/>
    <s v="066"/>
    <n v="1353242.5"/>
    <n v="238807.5"/>
    <n v="1212245"/>
    <n v="158183.54999999981"/>
    <x v="563"/>
    <s v="Finalizat"/>
    <s v="suspendare 2 luni"/>
    <n v="1011711.7100000001"/>
    <n v="178537.34999999998"/>
    <s v="POC/46/2/2"/>
    <n v="1"/>
    <s v="Axa 2"/>
  </r>
  <r>
    <n v="11"/>
    <x v="2"/>
    <x v="2"/>
    <x v="2"/>
    <n v="115697"/>
    <x v="543"/>
    <s v="DIMEX CONSULT SRL"/>
    <s v="Dezvoltarea unei platforme software cu pret scăzut si cerinte hardware reduse, pentru managementul inteligent și controlul activitatilor intr-o tipografie"/>
    <s v="8"/>
    <n v="3"/>
    <x v="2"/>
    <s v="8"/>
    <n v="3"/>
    <n v="2020"/>
    <n v="85"/>
    <x v="2"/>
    <s v="Vest"/>
    <m/>
    <m/>
    <s v="Sat Chișoda, Giroc"/>
    <s v="Privat"/>
    <s v="066"/>
    <n v="466957.7"/>
    <n v="82404.3"/>
    <n v="432868"/>
    <n v="68728.699999999953"/>
    <x v="564"/>
    <s v="Reziliat"/>
    <m/>
    <n v="0"/>
    <n v="0"/>
    <s v="POC/46/2/2"/>
    <n v="1"/>
    <s v="Axa 2"/>
  </r>
  <r>
    <n v="12"/>
    <x v="2"/>
    <x v="2"/>
    <x v="3"/>
    <n v="127139"/>
    <x v="544"/>
    <s v="NETWORK INNOVATION FUTURE  SRL"/>
    <s v="Obiectivul principal al proiectului este realizarea de investitii in infrastructura broadband in zonele albe NGA din judetele Timis si Caras Severin,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x v="3"/>
    <s v="7"/>
    <n v="12"/>
    <n v="2022"/>
    <n v="85"/>
    <x v="2"/>
    <s v="Vest"/>
    <m/>
    <m/>
    <s v=" Padureni; Gruni; Birda; Hezeris; Cheglevici; Giera; Toager; Rudna; Clopodia; Ferendia; Iosif; Dolat; Teremia Mica; Sanpetru Mic; Copacele; Ghertenis; Nermed; Cavaran; Domasnea; Delinesti; Ersig;"/>
    <s v="Privat"/>
    <s v="046"/>
    <n v="7480389.6200000001"/>
    <n v="1320068.75"/>
    <n v="1010532.93"/>
    <n v="2621832.69"/>
    <x v="565"/>
    <s v="In implementare"/>
    <m/>
    <n v="2442083.12"/>
    <n v="430955.85"/>
    <s v="POC/366/2/1"/>
    <n v="1"/>
    <s v="Axa 2"/>
  </r>
  <r>
    <n v="13"/>
    <x v="2"/>
    <x v="2"/>
    <x v="9"/>
    <n v="129950"/>
    <x v="545"/>
    <s v="NEXT IT PROJECT SRL"/>
    <s v="Obiectivul general al proiectul îl reprezinta susþinerea inovarii si cresterea productivitaþii societaþii NEXT IT PROJECT prin crearea unui nou centru de profit ca urmare a realizarii unui produs inovativ complex si a unor servicii inovative, bazate pe acest produs. Se urmareste crearea unei platforme inovative (UPCARS), o solutie de cautare si recomandare, venind in intampinarea problemelor principale care nu au fost solutionate de Recommender Systems (abreviat RS), produs disponibil la acest moment."/>
    <s v="4"/>
    <n v="2"/>
    <x v="4"/>
    <s v="1"/>
    <n v="2"/>
    <n v="2023"/>
    <n v="85"/>
    <x v="2"/>
    <s v="Vest"/>
    <m/>
    <m/>
    <s v="Timisoara"/>
    <s v="Privat"/>
    <s v="066"/>
    <n v="14016992.199999999"/>
    <n v="2473586.85"/>
    <n v="10503696.949999999"/>
    <n v="3884608.52"/>
    <x v="566"/>
    <s v="In implementare"/>
    <m/>
    <n v="109225"/>
    <n v="19275"/>
    <s v="POC/524/2/2"/>
    <n v="1"/>
    <s v="Axa 2"/>
  </r>
  <r>
    <n v="14"/>
    <x v="1"/>
    <x v="9"/>
    <x v="0"/>
    <n v="123466"/>
    <x v="546"/>
    <s v="UNIVERSITATEA POLITEHNICA TIMIŞOARA"/>
    <s v="Obiectivul general al proiectului este creşterea capacităţii de cercetare şi inovare a Universităţii Politehnica din Timişoara (UPT) cu scopul ridicării nivelului de  competitivitate şi vizibilitate ştiinţifică al instituţiei pe plan internaţional, precum şi al îmbunătăţirii capacităţii de transfer tehnologic pentru rezultatele de cercetare, prin crearea unui nod cloud eficient energetic, de tip privat bazat pe tehnologii deschise, ataşat reţelei internaţionale de infrastructură cloud de cercetare, cu aplicabilitate in colectarea, stocarea, analiza, distriburea şi protecţia masivelor de date heterogene, produse în cadrul iniţiativelor de cercetare şi inovare derulate în regiunea de vest a României._x000a_"/>
    <s v="4"/>
    <n v="21"/>
    <x v="4"/>
    <s v="4"/>
    <n v="21"/>
    <n v="2022"/>
    <n v="85"/>
    <x v="2"/>
    <s v="Vest"/>
    <m/>
    <m/>
    <s v="Timisoara"/>
    <s v="Public"/>
    <s v="058"/>
    <n v="3257630.1"/>
    <n v="574875.9"/>
    <n v="0"/>
    <n v="218735"/>
    <x v="567"/>
    <s v="In implementare"/>
    <m/>
    <n v="50660.55"/>
    <n v="8940.1"/>
    <s v="POC/398/1/1/"/>
    <n v="1"/>
    <s v="Axa 1"/>
  </r>
  <r>
    <n v="15"/>
    <x v="1"/>
    <x v="9"/>
    <x v="0"/>
    <n v="124562"/>
    <x v="547"/>
    <s v="UNIVERSITATEA DE VEST TIMISOARA"/>
    <s v="Obiectivul general al proiectului constă în creşterea capacităţii de în scopul ridicarii nivelului de competitivitate pe plan internaţional al Universităţii de Vest din Timişoara prin modernizarea infrastructurii de calcul şi stocare existentă pentru a permite actualizarea ofertei de servicii de tip Cloud şi servicii de date cu performanţă înaltă şi integrarea în structuri internaţionale de tip Cloud şi Infrastructuri masive de date."/>
    <s v="4"/>
    <n v="24"/>
    <x v="4"/>
    <s v="4"/>
    <n v="24"/>
    <n v="2022"/>
    <n v="85"/>
    <x v="2"/>
    <s v="Vest"/>
    <m/>
    <m/>
    <s v="Timisoara"/>
    <s v="Public"/>
    <s v="058"/>
    <n v="4123656.52"/>
    <n v="727704.09"/>
    <n v="0"/>
    <n v="844219.93"/>
    <x v="568"/>
    <s v="In implementare"/>
    <m/>
    <n v="483692.46"/>
    <n v="1443.6"/>
    <s v="POC/398/1/1/"/>
    <n v="1"/>
    <s v="Axa 1"/>
  </r>
  <r>
    <n v="16"/>
    <x v="1"/>
    <x v="7"/>
    <x v="0"/>
    <n v="108173"/>
    <x v="548"/>
    <s v="UNIVERSITATEA DE VEST TIMISOARA"/>
    <s v="Obiectivul general: Crearea la nivelul Universitatii de Vest din Timisoara, a unui Centru Suport a carei misiune o constituie cresterea capacitatii de participare la competitii europene pentru proiecte de tip CD internationale a universitatii si a alor entitati care solicita sprijin in acest sens, prin masuri de sprijinire, facilitare si formare in ceea ce priveste accesul la informatie, identificarea de parteneri si elaborarea cererilor de finantare._x000a_"/>
    <s v="4"/>
    <n v="30"/>
    <x v="4"/>
    <s v="7"/>
    <n v="30"/>
    <n v="2023"/>
    <n v="85"/>
    <x v="2"/>
    <s v="Vest"/>
    <m/>
    <m/>
    <s v="Timisoara"/>
    <s v="Public"/>
    <s v="060"/>
    <n v="2494765.2999999998"/>
    <n v="440252.7"/>
    <n v="0"/>
    <n v="4500"/>
    <x v="569"/>
    <s v="In implementare"/>
    <s v="suspendare"/>
    <n v="311777.64999999997"/>
    <n v="3225.15"/>
    <s v="POC/80/1/2/"/>
    <n v="1"/>
    <s v="Axa 1"/>
  </r>
  <r>
    <n v="17"/>
    <x v="2"/>
    <x v="2"/>
    <x v="9"/>
    <n v="129970"/>
    <x v="549"/>
    <s v="FRONTIER CONECT SRL"/>
    <s v="Obiectivul general este cresterea competitivităţii FRONTIER CONECT SRL prin dezvoltarea unui produs TIC inovativ bazat pe activităţi de cercetare-dezvoltareinovare realizate în cadrul clusterului TIC al regiunii Vest destinat întreţinerii spaţiilor verzi urbane."/>
    <s v="6"/>
    <n v="19"/>
    <x v="4"/>
    <s v="6"/>
    <n v="19"/>
    <n v="2022"/>
    <n v="85"/>
    <x v="2"/>
    <s v="Vest"/>
    <m/>
    <m/>
    <s v="Timisoara"/>
    <s v="Privat"/>
    <s v="066"/>
    <n v="4138832.45"/>
    <n v="730382.17"/>
    <n v="1697572.23"/>
    <n v="0"/>
    <x v="570"/>
    <s v="In implementare"/>
    <m/>
    <n v="842095.31"/>
    <n v="110679.62"/>
    <s v="POC/524/2/2"/>
    <n v="1"/>
    <s v="Axa 2"/>
  </r>
  <r>
    <n v="18"/>
    <x v="1"/>
    <x v="3"/>
    <x v="5"/>
    <n v="119412"/>
    <x v="550"/>
    <s v="TITUS INDUSTRIES SRL"/>
    <s v="Obiectivul general al proiectului este transferarea în domeniul productiv a capitalului inovativ tehnologic al unor contribuþii stiinþifice individuale (teza de doctorat) privind utilizarea energiei din resurse regenerabile in procesul de incalzire al cladirilor Prin proiect se urmareste realizarea unei retete inovatoare de peletilor/brichetilor pentru furnizarea de energie termica utilizând specificul de materie prima din Regiunea de Vest a României si a unui sistem tehnologic optimizat de incalzire al cladirilor."/>
    <s v="7"/>
    <n v="6"/>
    <x v="4"/>
    <s v="7"/>
    <n v="6"/>
    <n v="2022"/>
    <n v="85"/>
    <x v="2"/>
    <s v="Vest"/>
    <m/>
    <m/>
    <s v="Cenei"/>
    <s v="Privat"/>
    <s v="061"/>
    <n v="479834.33"/>
    <n v="84676.65"/>
    <n v="76623.070000000007"/>
    <n v="172990"/>
    <x v="571"/>
    <s v="In implementare"/>
    <m/>
    <n v="115000"/>
    <n v="0"/>
    <s v="POC/62/1/3"/>
    <n v="1"/>
    <s v="Axa 1"/>
  </r>
  <r>
    <n v="19"/>
    <x v="1"/>
    <x v="1"/>
    <x v="7"/>
    <n v="127952"/>
    <x v="551"/>
    <s v="INSTITUTUL DE CHIMIE &quot;CORIOLAN DRAGULESCU&quot; (FOSTUL INSTITUT DE CHIMIE TIMIŞOARA AL ACADEMIEI ROMÂNE)"/>
    <s v="Obiectivul general al proiectului consta în realizarea unei infrastructuri de cercetare. Se urmareste realizarea Centrului interdisciplinar de specializare inteligenta în domeniul chimiei biologice – RO-OPENSCREEN, infrastructura de cercetare care asigura colectarea si managementul de calitate al compusilor chimici destinaþi dezvoltarii de instrumente moleculare, o baza de date si servicii web aferente, având facilitaþile de sinteza si analiza structurala cu caracter open-access care se adreseaza comunitaþii stiinþifice românesti si europene de chimie biologica prin intermediul reþelei naþionale RoChemBioNet si al retelei europene EU-OPENSCREEN."/>
    <s v="7"/>
    <n v="20"/>
    <x v="4"/>
    <s v="1"/>
    <n v="20"/>
    <n v="2024"/>
    <n v="85"/>
    <x v="2"/>
    <s v="Vest"/>
    <m/>
    <m/>
    <s v="Timisoara"/>
    <s v="Public"/>
    <s v="058"/>
    <n v="36090656.270000003"/>
    <n v="6368939.3399999999"/>
    <n v="0"/>
    <n v="128304"/>
    <x v="572"/>
    <s v="In implementare"/>
    <m/>
    <n v="202060.53"/>
    <n v="0"/>
    <s v="POC/448/1/1"/>
    <n v="1"/>
    <s v="Axa 1"/>
  </r>
  <r>
    <n v="20"/>
    <x v="1"/>
    <x v="3"/>
    <x v="5"/>
    <n v="109913"/>
    <x v="552"/>
    <s v="Airview SRL (solicitant la depunere: Iovanovici Alexandru)"/>
    <s v="Obiectivul general al proiectului este infiintarea unei noi societati comerciale de tip spin-off si dezvoltarea competitiva a acesteia prin crearea si introducerea pe piata a unui sistem mobil de monitorizare a aerului, produs inovativ dedicat subdomeniului de specializare inteligenta ”Orase inteligente” bazat pe rezultatele cercetarii-dezvoltarii obþinute pentru realizarea unei teze de doctorat in cadrul Universitaþii Politehnica din Timisoara."/>
    <s v="9"/>
    <n v="23"/>
    <x v="4"/>
    <s v="4"/>
    <n v="23"/>
    <n v="2022"/>
    <n v="85"/>
    <x v="2"/>
    <s v="Vest"/>
    <m/>
    <m/>
    <s v="Dumbravita"/>
    <s v="Privat"/>
    <s v="061"/>
    <n v="713939.65"/>
    <n v="125989.36"/>
    <n v="93325.45"/>
    <n v="44156.800000000003"/>
    <x v="573"/>
    <s v="In implementare"/>
    <m/>
    <n v="0"/>
    <n v="0"/>
    <s v="POC/62/1/3"/>
    <n v="1"/>
    <s v="Axa 1"/>
  </r>
  <r>
    <s v="TOTAL TIMIS"/>
    <x v="0"/>
    <x v="0"/>
    <x v="0"/>
    <m/>
    <x v="0"/>
    <m/>
    <m/>
    <m/>
    <m/>
    <x v="0"/>
    <m/>
    <m/>
    <m/>
    <m/>
    <x v="0"/>
    <m/>
    <m/>
    <m/>
    <m/>
    <m/>
    <m/>
    <n v="100240200.23249602"/>
    <n v="17856804.307503998"/>
    <n v="15572417.07"/>
    <n v="10119798.299999999"/>
    <x v="574"/>
    <m/>
    <m/>
    <n v="26968022.59"/>
    <n v="4727699.8899999997"/>
    <m/>
    <m/>
    <m/>
  </r>
  <r>
    <s v="JUDEŢUL TULCEA"/>
    <x v="0"/>
    <x v="0"/>
    <x v="0"/>
    <m/>
    <x v="0"/>
    <m/>
    <m/>
    <m/>
    <m/>
    <x v="0"/>
    <m/>
    <m/>
    <m/>
    <m/>
    <x v="0"/>
    <m/>
    <m/>
    <m/>
    <m/>
    <m/>
    <m/>
    <m/>
    <m/>
    <m/>
    <m/>
    <x v="0"/>
    <m/>
    <m/>
    <m/>
    <m/>
    <m/>
    <m/>
    <m/>
  </r>
  <r>
    <n v="1"/>
    <x v="1"/>
    <x v="1"/>
    <x v="1"/>
    <n v="103867"/>
    <x v="553"/>
    <s v="ALUM SA"/>
    <s v="Obiectul proiectului de finanțare „Dotarea Departamentului Cercetare-Dezvoltare al SC ALUM SA cu instalaţii independente, performante de cercetare în sprijinul creşterii competitivităţii economice şi a dezvoltării afacerii” este reprezentat de achiziția de active corporale pentru CD, respectiv echipamente pentru cercetarea tehnologiilor de obținere a hidroxidului de aluminiu, produs destinat unor aplicaţii de înaltă tehnologie"/>
    <s v="9"/>
    <n v="8"/>
    <x v="1"/>
    <s v="3"/>
    <n v="8"/>
    <n v="2019"/>
    <n v="85"/>
    <x v="6"/>
    <s v="Sud Est"/>
    <m/>
    <m/>
    <s v="Tulcea"/>
    <s v="Privat"/>
    <s v="059"/>
    <n v="5366049.932"/>
    <n v="946949.9879999999"/>
    <n v="6312999.9199999999"/>
    <n v="7489358.0700000003"/>
    <x v="575"/>
    <s v="Finalizat"/>
    <s v="AA3"/>
    <n v="5241094.47"/>
    <n v="924899.02"/>
    <s v="POC/65/1/1"/>
    <n v="1"/>
    <s v="Axa 1"/>
  </r>
  <r>
    <n v="2"/>
    <x v="2"/>
    <x v="2"/>
    <x v="3"/>
    <n v="126651"/>
    <x v="554"/>
    <s v="ELEMCO PLUS SRL"/>
    <s v="Obiectiv general al proiectului: Dezvoltarea unei retele avansate de comunicatii electronice în 14 localitati în care nu exista infrastructură din aceeaşi categorie (reţea NGA)"/>
    <s v="1"/>
    <n v="4"/>
    <x v="3"/>
    <s v="10"/>
    <n v="4"/>
    <n v="2021"/>
    <n v="85"/>
    <x v="6"/>
    <s v="Sud Est"/>
    <m/>
    <m/>
    <s v="sat Gropeni;  Baia; sat Ceamurlia de Sus; sat Caugagia; Casimcea; sat Corugea; sat Rahman; Luncaviţa; sat Rachelu; Mihai Kogalnicanu; sat Lastuni; Nalbant; Nufaru; sat Malcoci; Sarichioi; sat Zebil; Somova; sat Parches; Topolog; sat Fagarasu Nou; sat Luminita; sat Magurele;"/>
    <s v="Privat"/>
    <s v="046"/>
    <n v="6842194.4400000004"/>
    <n v="1207446.06"/>
    <n v="894404.5"/>
    <n v="1625564.3800000004"/>
    <x v="576"/>
    <s v="In implementare"/>
    <m/>
    <n v="2761607.6100000003"/>
    <n v="487342.51"/>
    <s v="POC/366/2/1"/>
    <n v="1"/>
    <s v="Axa 2"/>
  </r>
  <r>
    <n v="3"/>
    <x v="1"/>
    <x v="4"/>
    <x v="16"/>
    <n v="121884"/>
    <x v="555"/>
    <s v="INVITE SYSTEMS SRL"/>
    <s v="Obiectivul general este realizarea unei platforme inovative de comunicatii specifice pentru monitorizarea si protejarea ecosistemului Deltei Dunarii si a judetului Tulcea, cu ajutorul unor matrici senzoriale si elemente de control la distanta, in cadrul unei unitati nou infiintate."/>
    <s v="6"/>
    <n v="25"/>
    <x v="4"/>
    <s v="6"/>
    <n v="25"/>
    <n v="2023"/>
    <n v="85"/>
    <x v="6"/>
    <s v="Sud Est"/>
    <m/>
    <m/>
    <s v="Tulcea"/>
    <s v="Privat"/>
    <s v="064"/>
    <n v="17662024.210000001"/>
    <n v="3116827.8"/>
    <n v="6261889.5499999998"/>
    <n v="2044918.62"/>
    <x v="577"/>
    <s v="In implementare"/>
    <m/>
    <n v="574679.82000000007"/>
    <n v="101414.07999999999"/>
    <s v="POC/163/1/3/"/>
    <n v="1"/>
    <s v="Axa 1"/>
  </r>
  <r>
    <n v="4"/>
    <x v="1"/>
    <x v="4"/>
    <x v="16"/>
    <n v="121915"/>
    <x v="556"/>
    <s v="LIDAS SRL"/>
    <s v="Obiectivul general al proiectului este conceperea, producerea si comercializarea unei game de produse noi, cu un înalt nivel de competitivitate pe piata bunurilor de consum intermediar în industria de panificatie-patiserie (materii prime si auxiliare). Înalta_x000a_competitivitate a noilor produse urmeaza a sa fie dobândita pe calea investitiei în activitaþi de cercetare-dezvoltare necesare inovarii unor produse si procese preliminare din panificatia industriala, urmate de introducerea în productie a rezultatelor obtinute din cercetaredezvoltare._x000a_într-o unitate productiva nou-înfiinþata în acest scop. Introducerea pe piaþa a noilor produse urmeaza sa aiba ca rezultat cresterea cifrei de afaceri a întreprinderii cu 60% în primul an dupa implementare."/>
    <s v="6"/>
    <n v="26"/>
    <x v="4"/>
    <s v="5"/>
    <n v="26"/>
    <n v="2023"/>
    <n v="85"/>
    <x v="6"/>
    <s v="Sud Est"/>
    <m/>
    <m/>
    <s v="Somova; Frecătei; Mineri; Cataloi;"/>
    <s v="Privat"/>
    <s v="064"/>
    <n v="12657146.390000001"/>
    <n v="2233614.0099999998"/>
    <n v="14667286.93"/>
    <n v="17254647.739999998"/>
    <x v="578"/>
    <s v="In implementare"/>
    <m/>
    <n v="15997.01"/>
    <n v="2823"/>
    <s v="POC/163/1/3/"/>
    <n v="1"/>
    <s v="Axa 1"/>
  </r>
  <r>
    <n v="5"/>
    <x v="1"/>
    <x v="1"/>
    <x v="17"/>
    <n v="139648"/>
    <x v="557"/>
    <s v="INSTITUTUL NATIONAL DE CERCETARE-DEZVOLTARE PENTRU STIINTE BIOLOGICE"/>
    <s v="Obiectivul general al proiectului suport pentru pregatirea DANUBIUS-RI (DANS2) este completarea aplicatiei europene pentru finantarea componentelor romanesti, Hub si Supersite-ul Delta Dunarii, ale infrastructurii pan-europene DANUBIUS-RI cu studiile solicitate de legislatia in vigoare (Evaluarea impactului asupra mediului (EIA), Utilizarea si eliminarea in conditii de siguranta a substantelor chimice de laborator, Evaluarea adecvata pentru siturile NATURA 2000, Elemente de baza privind evaluarea riscurilor si vulnerabilitatilor la adaptarea la schimbari climatice, Evaluarea emisiilor de gaze cu efect de sera conform metodologiei amprentei de carbon a BEI, Eficienta_x000a_energetica (Nzero) conformare cu Directiva CEE) si pregatirea implementarii proiectului de realizare a infrastructurii DANUBIUS-RO (documentatii pentru obtinerea autorizatiilor de construtie pentru Hub si Supersite-ul Delta Dunarii, documentaţii privind specificaţii tehnice pentru echipamentele de cercetare, actualizarea planului de implementare a proiectului major, inclusiv planificarea achizitiilor si a lucrarilor de executie pentru Hub-ul de la Murighiol si Supersite-ul Delta Dunarii."/>
    <s v="12"/>
    <n v="4"/>
    <x v="4"/>
    <s v="2"/>
    <n v="4"/>
    <n v="2022"/>
    <n v="85"/>
    <x v="8"/>
    <s v="Sud Est"/>
    <s v=" Bucuresti Ilfov"/>
    <s v=" "/>
    <s v="Tulcea; Chilia Veche; Grindu; Jurilovca; Murghiol; Sulina; Sfantu Gheorghe; Constanta; Bucuresti; "/>
    <s v="Public"/>
    <s v="058"/>
    <n v="19214820.210000001"/>
    <n v="3390850.49"/>
    <n v="0"/>
    <n v="0"/>
    <x v="579"/>
    <s v="In implementare"/>
    <m/>
    <n v="2194500.36"/>
    <n v="0"/>
    <s v="POC/699/1/1"/>
    <n v="1"/>
    <s v="Axa 1"/>
  </r>
  <r>
    <n v="6"/>
    <x v="1"/>
    <x v="4"/>
    <x v="16"/>
    <n v="123346"/>
    <x v="558"/>
    <s v="CERTIO CONCEPT SRL"/>
    <s v="Obiectivul general al proiectului este diversificarea activitatii companiei, prin dezvoltarea unui prototip si a documentatiei de proiectare pentru un dispozitiv automat de montorizare in trafic a operatorului autovehicolului (DaMOTO), impreuna cu functionalitatile necesare, usor replicabil si cu eficienta cost/productie cât mai buna astfel încât ulterior sa poata fi folosit în productie pe scara mica sau larga atât în România cât si în alte tari."/>
    <s v="1"/>
    <n v="27"/>
    <x v="6"/>
    <s v="7"/>
    <n v="27"/>
    <n v="2023"/>
    <n v="85"/>
    <x v="8"/>
    <s v="Sud Est"/>
    <s v=" Sud Muntenia"/>
    <m/>
    <s v="Macin; Targoviste"/>
    <s v="Privat"/>
    <s v="061"/>
    <n v="11395531.689999999"/>
    <n v="2010976.18"/>
    <n v="3978030.13"/>
    <n v="1337574.42"/>
    <x v="580"/>
    <s v="In implementare"/>
    <m/>
    <n v="0"/>
    <n v="0"/>
    <s v="POC/163/1/3"/>
    <n v="1"/>
    <s v="Axa 1"/>
  </r>
  <r>
    <s v="TOTAL TULCEA"/>
    <x v="0"/>
    <x v="0"/>
    <x v="0"/>
    <m/>
    <x v="0"/>
    <m/>
    <m/>
    <m/>
    <m/>
    <x v="0"/>
    <m/>
    <m/>
    <m/>
    <m/>
    <x v="0"/>
    <m/>
    <m/>
    <m/>
    <m/>
    <m/>
    <m/>
    <n v="73137766.872000009"/>
    <n v="12906664.527999999"/>
    <n v="32114611.029999997"/>
    <n v="29752063.229999997"/>
    <x v="581"/>
    <m/>
    <m/>
    <n v="10787879.27"/>
    <n v="1516478.61"/>
    <m/>
    <m/>
    <m/>
  </r>
  <r>
    <s v="JUDEŢUL VALCEA"/>
    <x v="0"/>
    <x v="0"/>
    <x v="0"/>
    <m/>
    <x v="0"/>
    <m/>
    <m/>
    <m/>
    <m/>
    <x v="0"/>
    <m/>
    <m/>
    <m/>
    <m/>
    <x v="0"/>
    <m/>
    <m/>
    <m/>
    <m/>
    <m/>
    <m/>
    <m/>
    <m/>
    <m/>
    <m/>
    <x v="0"/>
    <m/>
    <m/>
    <m/>
    <m/>
    <m/>
    <m/>
    <m/>
  </r>
  <r>
    <n v="1"/>
    <x v="1"/>
    <x v="1"/>
    <x v="4"/>
    <n v="104958"/>
    <x v="559"/>
    <s v="Institutul National de Cercetare-Dezvoltare pentru tehnologii criogenice si izotopice - ICSI Ramnicu Valcea"/>
    <s v="Obiectivul principal al proiectului este de a crea în cadrul ICSI un nucleu de înaltă competență științifică și tehnologică de nivel european care va desfășura activități de cercetare, dezvoltare și inovare („CDI”) în domeniul hidrogenului, folosind tehnologia de electroliză a apei PEM. În același timp, se dorește crearea unei baze de cunoștințe științifice și tehnologice care va putea fi utilizată pentru înființarea unei companii spin-off la finalul proiectului, cu activitate în domeniul de aplicare a electrolizei"/>
    <s v="9"/>
    <n v="16"/>
    <x v="1"/>
    <s v="9"/>
    <n v="16"/>
    <n v="2019"/>
    <n v="84.435339999999997"/>
    <x v="9"/>
    <s v="Sud Vest"/>
    <m/>
    <m/>
    <s v="Ramnicu Valcea"/>
    <s v="Public"/>
    <s v="060"/>
    <n v="7126030.9299999997"/>
    <n v="1313134.07"/>
    <n v="0"/>
    <n v="78484"/>
    <x v="582"/>
    <s v="Finalizat"/>
    <s v="AA5"/>
    <n v="6002845.6100000003"/>
    <n v="1106201.3800000001"/>
    <s v="POC/61/1/1"/>
    <n v="1"/>
    <s v="Axa 1"/>
  </r>
  <r>
    <n v="2"/>
    <x v="1"/>
    <x v="1"/>
    <x v="7"/>
    <n v="127931"/>
    <x v="560"/>
    <s v="INSTITUTUL NATIONAL DE CERCETARE-DEZVOLTARE PENTRU TEHNOLOGII CRIOGENICE SI IZOTOPICE - I.C.S.I. RAMNICU VALCEA"/>
    <s v="Obiectivul general al proiectului este cresterea capacitatii de CDI a Institutului National de Cercetare-Dezvoltare pentru Tehnologii_x000a_Criogenice si Izotopice - ICSI Ramnicu Valcea, intr-unul din domeniile de specializare inteligenta -Energie, mediu si schimbari climatice. Proiectul urmareste extinderea capacitatilor de cercetare-dezvoltare ale ICSI Nuclear, ca parte autonoma din infrastructura nationala PESTD - Pilot Experimental pentru Separarea Tritiului si Deuteriului, astfel incat sa-si intareasca rolul de centru de excelenta in energie, iar prin rezultatele activitatilor de cercetare-dezvoltare si inovare sa contribuie la transpunerea tehnologiei de laborator intr-o instalatie de nivel semi-industrial, echivalenta cu o unitate de detritiere cuplata la sistemele D2O la un reactor CANDU."/>
    <s v="7"/>
    <n v="6"/>
    <x v="4"/>
    <s v="1"/>
    <n v="6"/>
    <n v="2024"/>
    <n v="85"/>
    <x v="9"/>
    <s v="Sud Vest"/>
    <m/>
    <m/>
    <s v="Ramnicu Valcea"/>
    <s v="Public"/>
    <s v="058"/>
    <n v="69692891.930000007"/>
    <n v="12298745.640000001"/>
    <n v="0"/>
    <n v="251316.63"/>
    <x v="583"/>
    <s v="In implementare"/>
    <m/>
    <n v="679763.71"/>
    <n v="119958.29"/>
    <s v="POC/448/1/1"/>
    <n v="1"/>
    <s v="Axa 1"/>
  </r>
  <r>
    <n v="3"/>
    <x v="1"/>
    <x v="1"/>
    <x v="7"/>
    <n v="127318"/>
    <x v="561"/>
    <s v="INSTITUTUL NATIONAL DE CERCETARE-DEZVOLTARE PENTRU TEHNOLOGII CRIOGENICE SI IZOTOPICE - I.C.S.I. RAMNICU VALCEA"/>
    <s v="Obiectivul general al proiectului este cresterea capacitatii de CDI a Institutului National de Cercetare-Dezvoltare pentru Tehnologii Criogenice si Izotopice - ICSI Ramnicu Valcea, intr-unul domeniile de specializare inteligenta mentionate in Strategia Nationala de Cercetare, Dezvoltare si Inovare SNCDI 2014-2020, si anume in domeniul 3. „Energie, mediu si schimbari climatice”. "/>
    <s v="7"/>
    <n v="6"/>
    <x v="4"/>
    <s v="7"/>
    <n v="6"/>
    <n v="2022"/>
    <n v="85"/>
    <x v="9"/>
    <s v="Sud Vest"/>
    <m/>
    <m/>
    <s v="Ramnicu Valcea"/>
    <s v="Public"/>
    <s v="058"/>
    <n v="23910317.670000002"/>
    <n v="4219467.83"/>
    <n v="0"/>
    <n v="179085.19"/>
    <x v="584"/>
    <s v="In implementare"/>
    <m/>
    <n v="287494.23"/>
    <n v="50734.27"/>
    <s v="POC/448/1/1"/>
    <n v="1"/>
    <s v="Axa 1"/>
  </r>
  <r>
    <s v="TOTAL VALCEA"/>
    <x v="0"/>
    <x v="0"/>
    <x v="0"/>
    <m/>
    <x v="0"/>
    <m/>
    <m/>
    <m/>
    <m/>
    <x v="0"/>
    <m/>
    <m/>
    <m/>
    <m/>
    <x v="0"/>
    <m/>
    <m/>
    <m/>
    <m/>
    <m/>
    <m/>
    <n v="100729240.53000002"/>
    <n v="17831347.539999999"/>
    <n v="0"/>
    <n v="508885.82"/>
    <x v="585"/>
    <m/>
    <m/>
    <n v="6970103.5500000007"/>
    <n v="1276893.9400000002"/>
    <m/>
    <m/>
    <m/>
  </r>
  <r>
    <s v="JUDEŢUL VASLUI"/>
    <x v="0"/>
    <x v="0"/>
    <x v="0"/>
    <m/>
    <x v="0"/>
    <m/>
    <m/>
    <m/>
    <m/>
    <x v="0"/>
    <m/>
    <m/>
    <m/>
    <m/>
    <x v="0"/>
    <m/>
    <m/>
    <m/>
    <m/>
    <m/>
    <m/>
    <m/>
    <m/>
    <m/>
    <m/>
    <x v="0"/>
    <m/>
    <m/>
    <m/>
    <m/>
    <m/>
    <m/>
    <m/>
  </r>
  <r>
    <n v="1"/>
    <x v="2"/>
    <x v="2"/>
    <x v="3"/>
    <n v="127138"/>
    <x v="562"/>
    <s v="NETWORK INNOVATION FUTURE  SRL"/>
    <s v="Obiectivul principal al proiectului este realizarea de investitii in infrastructura broadband in zonele albe NGA din judetul Vaslui,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n v="85"/>
    <x v="5"/>
    <s v="Nord Est"/>
    <m/>
    <m/>
    <s v="Ivesti; Ghermanesti; Grivita; Viisoara; Bacani; Corini-Albesti; Valeni; Albesti; Gherghesti; Rinzesti; Onirsenii; Lingurari; Focoseasca; Girdesti; Protopopesti; Rusca; Stoisesti; Odaia Bursucani; Valea Mare; Ghermanesti; Lunca; Altateni; Ivanesti; Drujesti; Brosreni; 1 Decembrie; Suseni; Blesca; Bozia; Dumasca; ODAIA BOGDANA, MIRCESTI, VALEA OANEI, PLOPI, OBIRSENI, URSOAIA, AVERESTI, PODU OPRII, CORODESTI, COSESTI, HALTA DODESTI; VILTOTESTI, MARASESTI, VULPASENI, STINCASENI, TABALAESTI, ROSIORI; ARMASENI, HIRSOVENI, IEZEREL, SOFIENI, SALCIOARA."/>
    <s v="Privat"/>
    <s v="046"/>
    <n v="18418179.170000002"/>
    <n v="3250266.91"/>
    <n v="4484036.38"/>
    <n v="4952170.9800000004"/>
    <x v="586"/>
    <s v="In implementare"/>
    <m/>
    <n v="8906355.2800000012"/>
    <n v="1571709.75"/>
    <s v="POC/366/2/1"/>
    <n v="1"/>
    <s v="Axa 2"/>
  </r>
  <r>
    <n v="2"/>
    <x v="1"/>
    <x v="4"/>
    <x v="6"/>
    <n v="121404"/>
    <x v="563"/>
    <s v="AUDIT ITC SRL"/>
    <s v="Obiectivul general al proiectului il constituie stimularea inovarii in cadrul SC Audit IT &amp; C prin cresterea investitiilor initiale pentru inovare in vederea introducerii in productie a rezultatelor obtinute si diversificarea activitatii unitatii prin produse şi tehnologii care nu au fost realizate."/>
    <s v="6"/>
    <n v="15"/>
    <x v="4"/>
    <s v="6"/>
    <n v="15"/>
    <n v="2023"/>
    <n v="85"/>
    <x v="5"/>
    <s v="Nord Est"/>
    <m/>
    <m/>
    <s v="Husi"/>
    <s v="Privat"/>
    <s v="064"/>
    <n v="16678898.779999999"/>
    <n v="2943335.04"/>
    <n v="4668819.53"/>
    <n v="1947149.41"/>
    <x v="587"/>
    <s v="In implementare"/>
    <m/>
    <n v="3202998.24"/>
    <n v="202725.62"/>
    <s v="POC/163/1/3/"/>
    <n v="1"/>
    <s v="Axa 1"/>
  </r>
  <r>
    <n v="3"/>
    <x v="1"/>
    <x v="4"/>
    <x v="6"/>
    <n v="120032"/>
    <x v="564"/>
    <s v="PETAL SA"/>
    <s v="Obiectivul general al proiectului il reprezinta sustinerea investitiei private in CDI prin introducerea inovarii de produs in activitatea proprie a S.C. PETAL S.A. prin realizarea, bazata pe cercetare in colaborare cu un colectiv de prestigiu din domeniu, a unui produs inovativ complex destinat exploatarii eficiente a resurselor energetice conventionale."/>
    <s v="6"/>
    <n v="17"/>
    <x v="4"/>
    <s v="6"/>
    <n v="17"/>
    <n v="2023"/>
    <n v="85"/>
    <x v="5"/>
    <s v="Nord Est"/>
    <m/>
    <m/>
    <s v="Husi"/>
    <s v="Privat"/>
    <s v="064"/>
    <n v="19094196.190000001"/>
    <n v="3369564.03"/>
    <n v="11231708.82"/>
    <n v="4464088"/>
    <x v="588"/>
    <s v="In implementare"/>
    <m/>
    <n v="1228447.44"/>
    <n v="114453.35"/>
    <s v="POC/163/1/3/"/>
    <n v="1"/>
    <s v="Axa 1"/>
  </r>
  <r>
    <s v="TOTAL VASLUI"/>
    <x v="0"/>
    <x v="0"/>
    <x v="0"/>
    <m/>
    <x v="0"/>
    <m/>
    <m/>
    <m/>
    <m/>
    <x v="0"/>
    <m/>
    <m/>
    <m/>
    <m/>
    <x v="0"/>
    <m/>
    <m/>
    <m/>
    <m/>
    <m/>
    <m/>
    <n v="54191274.140000001"/>
    <n v="9563165.9800000004"/>
    <n v="20384564.73"/>
    <n v="11363408.390000001"/>
    <x v="589"/>
    <m/>
    <m/>
    <n v="13337800.960000001"/>
    <n v="1888888.7200000002"/>
    <m/>
    <m/>
    <m/>
  </r>
  <r>
    <s v="JUDEŢUL VRANCEA"/>
    <x v="0"/>
    <x v="0"/>
    <x v="0"/>
    <m/>
    <x v="0"/>
    <m/>
    <m/>
    <m/>
    <m/>
    <x v="0"/>
    <m/>
    <m/>
    <m/>
    <m/>
    <x v="0"/>
    <m/>
    <m/>
    <m/>
    <m/>
    <m/>
    <m/>
    <m/>
    <m/>
    <m/>
    <m/>
    <x v="0"/>
    <m/>
    <m/>
    <m/>
    <m/>
    <m/>
    <m/>
    <m/>
  </r>
  <r>
    <n v="1"/>
    <x v="2"/>
    <x v="2"/>
    <x v="2"/>
    <n v="115838"/>
    <x v="565"/>
    <s v="SPARK CONSULT SRL"/>
    <s v="PLATFORMA INTEGRATĂ SPARK ONEDATA"/>
    <s v="8"/>
    <n v="3"/>
    <x v="2"/>
    <s v="8"/>
    <n v="3"/>
    <n v="2020"/>
    <n v="85"/>
    <x v="6"/>
    <s v="Sud Est"/>
    <m/>
    <m/>
    <s v="Focsani"/>
    <s v="Privat"/>
    <s v="066"/>
    <n v="2686024.29"/>
    <n v="474004.29"/>
    <n v="1598910.25"/>
    <n v="114722.16000000015"/>
    <x v="590"/>
    <s v="Finalizat"/>
    <s v="AA1"/>
    <n v="2484692.0100000002"/>
    <n v="438475.05"/>
    <s v="POC/46/2/2"/>
    <n v="1"/>
    <s v="Axa 2"/>
  </r>
  <r>
    <n v="2"/>
    <x v="2"/>
    <x v="2"/>
    <x v="3"/>
    <n v="127298"/>
    <x v="566"/>
    <s v="Cloudsys Telecom SRL"/>
    <s v="Obiectivul principal al proiectului este dezvoltarea infrastructurii de internet in banda larga, in zonele albe NGA din judetul Vrance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12"/>
    <x v="3"/>
    <s v="3"/>
    <n v="12"/>
    <n v="2022"/>
    <n v="85"/>
    <x v="6"/>
    <s v="Sud Est"/>
    <m/>
    <m/>
    <s v="Nereju; Cornetu; Negrilesti; Nereju Mic; Liesti; Slimnic; Coroteni; Barsesti; Coza; Verdea; Martinesti; Poiana; Padureni; Spinesti; Buda; Valea Beciului; Salcia Noua; Bordeasca Noua; Lepsa; Costisa de Sus; Vladnicu de Sus; Satu Nou; Vijiitoarea; Dumitrestii-Fata; Poienita; Iugani; Tinoasa; Covrag; Chitcani; Nanesti;"/>
    <s v="Privat"/>
    <s v="046"/>
    <n v="8953281.3300000001"/>
    <n v="1579990.82"/>
    <n v="4741253.91"/>
    <n v="2766859.21"/>
    <x v="591"/>
    <s v="In implementare"/>
    <m/>
    <n v="1842869.03"/>
    <n v="325212.19"/>
    <s v="POC/366/2/1"/>
    <n v="1"/>
    <s v="Axa 2"/>
  </r>
  <r>
    <n v="3"/>
    <x v="2"/>
    <x v="2"/>
    <x v="9"/>
    <n v="130096"/>
    <x v="567"/>
    <s v="FOCSANI PROIECTE CONSULTANTA SRL"/>
    <s v="Obiectivul general al proiectului il reprezinta sustinerea inovarii si cresterea competitivitatii societatii Focsani Proiecte Consultanta S.R.L. prin realizarea unei aplicatii inovative de tip ERP ( Entreprise Resource Planning), precum si colaborarea intre structurile de tip cluster din industria TIC, inclusiv in cadrul acestora, precum si colaborarea intre intreprinderile centrate pe domeniul TIC si clusterele din domeniu, pentru asigurarea unui acces rapid si facil la implementarea rezultatelor cercetarii/dezvoltarii in scopul obtinerii de produse inovatoare."/>
    <s v="9"/>
    <n v="24"/>
    <x v="4"/>
    <s v="9"/>
    <n v="24"/>
    <n v="2023"/>
    <n v="85"/>
    <x v="6"/>
    <s v="Sud Est"/>
    <m/>
    <m/>
    <s v="Cotesti"/>
    <s v="Privat"/>
    <s v="066"/>
    <n v="5200628.3499999996"/>
    <n v="917757.93"/>
    <n v="171498.75"/>
    <n v="1541638.76"/>
    <x v="592"/>
    <s v="In implementare"/>
    <m/>
    <n v="1080834.28"/>
    <n v="94775.62"/>
    <s v="POC/524/2/2"/>
    <n v="1"/>
    <s v="Axa 2"/>
  </r>
  <r>
    <s v="TOTAL VRANCEA"/>
    <x v="0"/>
    <x v="0"/>
    <x v="0"/>
    <m/>
    <x v="0"/>
    <m/>
    <m/>
    <m/>
    <m/>
    <x v="0"/>
    <m/>
    <m/>
    <m/>
    <m/>
    <x v="0"/>
    <m/>
    <m/>
    <m/>
    <m/>
    <m/>
    <m/>
    <n v="16839933.969999999"/>
    <n v="2971753.04"/>
    <n v="6511662.9100000001"/>
    <n v="4423220.13"/>
    <x v="593"/>
    <m/>
    <m/>
    <n v="5408395.3200000003"/>
    <n v="858462.86"/>
    <m/>
    <m/>
    <m/>
  </r>
  <r>
    <s v="PROIECTE CU ACOPERIRE NAŢIONALĂ"/>
    <x v="0"/>
    <x v="0"/>
    <x v="0"/>
    <m/>
    <x v="0"/>
    <m/>
    <m/>
    <m/>
    <m/>
    <x v="0"/>
    <m/>
    <m/>
    <m/>
    <m/>
    <x v="0"/>
    <m/>
    <m/>
    <m/>
    <m/>
    <m/>
    <m/>
    <m/>
    <m/>
    <m/>
    <m/>
    <x v="0"/>
    <m/>
    <m/>
    <m/>
    <m/>
    <m/>
    <m/>
    <m/>
  </r>
  <r>
    <n v="1"/>
    <x v="1"/>
    <x v="1"/>
    <x v="4"/>
    <n v="103291"/>
    <x v="568"/>
    <s v="Institutul National de Cercetare Dezvoltare pentru Stiinte Biologice"/>
    <s v="Obiectivul stiintific general al acestui proiect consta in introducerea si dezvoltarea cercetarilor in ADN in domeniul nanotehnologiei in Romania si cresterea capacitatilor si competentelor stiintifice ale cercetatorilor romani, astfel incat sa aiba loc cresterea participarii romanesti in cercetarea la nivelul UE. "/>
    <s v="9"/>
    <n v="1"/>
    <x v="1"/>
    <s v="9"/>
    <n v="1"/>
    <n v="2020"/>
    <n v="84.435339999999997"/>
    <x v="10"/>
    <s v="nivel national"/>
    <m/>
    <m/>
    <s v="nivel national"/>
    <s v="Public"/>
    <s v="060"/>
    <n v="7184081.49863589"/>
    <n v="1323831.2188391099"/>
    <n v="0"/>
    <n v="13000"/>
    <x v="594"/>
    <s v="Finalizat"/>
    <s v="AA4"/>
    <n v="7073923.29"/>
    <n v="1230500.2300000002"/>
    <s v="POC/61/1/1"/>
    <n v="1"/>
    <s v="Axa 1"/>
  </r>
  <r>
    <n v="2"/>
    <x v="1"/>
    <x v="1"/>
    <x v="4"/>
    <n v="104730"/>
    <x v="569"/>
    <s v="INSTITUTUL NATIONAL DE CERCETARE-DEZVOLTARE PENTRU METALE NEFEROASE SI RARE - IMNR"/>
    <s v="Scopul proiectului ENERHIGH este de a crea sub conducerea unui specialist străin recunoscut din Spania un nucleu de competență științifică și tehnologică în domeniul Materialelor pentru energie pentru a spori în mod semnificativ capacitățile de transfer de cunoștințe ale Institutului român INCDMNR către mediul academic și companii din industria de mașini și echipamente pentru cogenerarea și stocarea energiei"/>
    <s v="9"/>
    <n v="9"/>
    <x v="1"/>
    <s v="1"/>
    <n v="9"/>
    <n v="2020"/>
    <n v="84.435339999999997"/>
    <x v="10"/>
    <s v="nivel national"/>
    <m/>
    <m/>
    <s v="nivel national"/>
    <s v="Public"/>
    <s v="060"/>
    <n v="3667980.9271"/>
    <n v="675909.32290000003"/>
    <n v="0"/>
    <n v="270701"/>
    <x v="595"/>
    <s v="Finalizat"/>
    <s v="AA3"/>
    <n v="3602995.669999999"/>
    <n v="672640.53999999969"/>
    <s v="POC/61/1/1"/>
    <n v="1"/>
    <s v="Axa 1"/>
  </r>
  <r>
    <n v="3"/>
    <x v="1"/>
    <x v="3"/>
    <x v="11"/>
    <n v="105765"/>
    <x v="570"/>
    <s v="Universitatea Babeș-Bolyai"/>
    <s v="Proiectul UBB-TeMATIC-Art este conceput într-o manieră adaptată la situația concretă, extrem de complexă, a producției și conservării-restaurării în artele vizuale. Obiectivul principal este dezvoltarea, prin transfer de cunoștințe și expertiză (de care dispune cumulativ echipa interdisciplinară a proiectului), în parteneriat cu minimum 10 firme, de produse și servicii noi/îmbunătățite, inovative, în domeniul artelor vizuale (producție, conservare, restaurare), într-o perioadă de 60 de luni. "/>
    <s v="9"/>
    <n v="1"/>
    <x v="1"/>
    <s v="9"/>
    <n v="1"/>
    <n v="2021"/>
    <n v="83.72"/>
    <x v="10"/>
    <s v="nivel national"/>
    <m/>
    <m/>
    <s v="nivel national"/>
    <s v="Public"/>
    <s v="062"/>
    <n v="11211661.006000001"/>
    <n v="2180193.993999999"/>
    <n v="3496156.25"/>
    <n v="45000"/>
    <x v="596"/>
    <s v="In implementare"/>
    <s v="AA4"/>
    <n v="5116740.0500000007"/>
    <n v="908411.14"/>
    <s v="POC/71/1/4"/>
    <n v="1"/>
    <s v="Axa 1"/>
  </r>
  <r>
    <n v="4"/>
    <x v="1"/>
    <x v="3"/>
    <x v="11"/>
    <n v="105506"/>
    <x v="571"/>
    <s v="INSTITUTUL NAȚIONAL DE CERCETARE DEZVOLTARE ÎN SILVICULTURĂ ”MARIN DRĂCEA” "/>
    <s v="Pornind de la obiectivul general al proiectului care constă în  creşterea capacităţii şi competitivităţii economice a intreprindelor din sectorul forestier pe  baza  furnizării serviciilor şi beneficiilor multiple pe care pădurea şi silvicultura durabilă le asigură societăţii româneşti, scopul proiectului propus este de a asigura creşterea impactului activităţilor economice din domeniul forestier  printr-un un transfer mai bun de cunoaştere şi de expertiză între cercetare şi mediul economic, realizându-se dezvoltarea  unui sector forestier puternic şi dinamic bazat pe sursă de materie primă regenerabilă. "/>
    <s v="9"/>
    <n v="1"/>
    <x v="1"/>
    <s v="9"/>
    <n v="1"/>
    <n v="2022"/>
    <n v="83.72"/>
    <x v="10"/>
    <s v="nivel national"/>
    <m/>
    <m/>
    <s v="nivel national"/>
    <s v="Public"/>
    <s v="062"/>
    <n v="11064644.5"/>
    <n v="2151605.5"/>
    <n v="4665000"/>
    <n v="50000"/>
    <x v="597"/>
    <s v="In implementare"/>
    <s v="AA5"/>
    <n v="2976560.129999999"/>
    <n v="578737.82999999984"/>
    <s v="POC/71/1/4"/>
    <n v="1"/>
    <s v="Axa 1"/>
  </r>
  <r>
    <n v="5"/>
    <x v="1"/>
    <x v="12"/>
    <x v="18"/>
    <n v="116235"/>
    <x v="572"/>
    <s v="Fondul European de Investitii"/>
    <s v="Instrumentele de creditare (garantii sau împrumuturi cu dobânda subventionata si partajarea riscului) vor permite IMM-urilor inovatoare sa acceseze finantare în conditii financiare accesibile, reducând necesarul de garantii suplimentare sau oferind credite cu un nivel mai scazut._x000a_al ratei dobânzii. Prin posibilitatea combinarii instrumentelor financiare cu granturi, se poate obtine si un efect de pârghie semnificativ al_x000a_utilizarii fondurilor UE"/>
    <s v="9"/>
    <n v="20"/>
    <x v="1"/>
    <s v="9"/>
    <n v="20"/>
    <n v="2023"/>
    <s v="84,31"/>
    <x v="10"/>
    <s v="nivel national"/>
    <m/>
    <m/>
    <s v="nivel national"/>
    <s v="Public"/>
    <s v="064"/>
    <n v="226325000"/>
    <n v="42096450"/>
    <n v="0"/>
    <n v="0"/>
    <x v="598"/>
    <s v="In implementare"/>
    <m/>
    <n v="226325000"/>
    <n v="42096450"/>
    <s v="POC/200/1/3"/>
    <n v="1"/>
    <s v="Axa 1"/>
  </r>
  <r>
    <n v="6"/>
    <x v="1"/>
    <x v="1"/>
    <x v="19"/>
    <n v="107124"/>
    <x v="573"/>
    <s v="Academia de Stiinte Medicale"/>
    <s v="Orientare rapida catre segmentele inovative ale sectorului medical in domeniul transplantului de organe, tesuturi si celule. Cresterea_x000a_adaptabilitatii si competitivitatii personalului din sectorul sanitar prin participarea la cursuri de formare in vederea obtinerii competentelor_x000a_necesare transplantului de organe, tesuturi si celule, facilitandu-se astfel dezvoltarea competentelor angajatilor medici si asistente_x000a_medicale din sectorul sanitar, in concordanta cu aspiratiile profesionale."/>
    <s v="7"/>
    <n v="31"/>
    <x v="2"/>
    <s v="7"/>
    <n v="31"/>
    <n v="2021"/>
    <n v="84.341099999999997"/>
    <x v="10"/>
    <s v="nivel national"/>
    <m/>
    <m/>
    <s v="nivel national"/>
    <s v="Public"/>
    <s v="058"/>
    <n v="49620064.579999998"/>
    <n v="9212548.7599999998"/>
    <n v="0"/>
    <n v="78000"/>
    <x v="599"/>
    <s v="In implementare"/>
    <s v="AA2"/>
    <n v="46207889.979999997"/>
    <n v="7576456.8300000001"/>
    <s v="POC/67/1/1"/>
    <n v="1"/>
    <s v="Axa 1"/>
  </r>
  <r>
    <n v="7"/>
    <x v="1"/>
    <x v="13"/>
    <x v="20"/>
    <n v="102839"/>
    <x v="574"/>
    <s v="Asociatia universitatilor, institutelor de cercetare dezvolaltare si bibliotecilor centrale universitare din Romania"/>
    <s v="Obiectivul general al Proiectului Anelis Plus 2020 este cresterea capacitaþii de CDI a României în domeniile de specializare inteligenta si_x000a_în sanatate si se suprapune integral peste obiectivul specific al programului._x000a_Proiectul va creste gradul de implicare al mediului de cercetare românesc în reþele de cercetare internaþionale specializate, de importanþa_x000a_majora pentru dezvoltarea viitoare a stiinþei si tehnologiei, si va contribui, în acelasi timp, la dezvoltarea infrastructurii informaþionale_x000a_corespunzatoare pentru a sprijini proiectele mari si complexe de cercetare._x000a_De asemenea, proiectul este în conexiune si cu obiectivul specific care se refera la cresterea participarii românesti în cercetarea la nivelul_x000a_UE deoarece, prin obiectivele sale si rezultatele asteptate, creste vizibilitatea cercetarii românesti si faciliteaza legaturi cu structuri de_x000a_cercetare din mediul internaþional."/>
    <s v="7"/>
    <n v="18"/>
    <x v="2"/>
    <s v="7"/>
    <n v="18"/>
    <n v="2022"/>
    <n v="84.341099999999997"/>
    <x v="10"/>
    <s v="nivel national"/>
    <m/>
    <m/>
    <s v="nivel national"/>
    <s v="Public"/>
    <s v="058"/>
    <n v="157499386.05000001"/>
    <n v="29241613.949999999"/>
    <n v="62247000"/>
    <n v="120000"/>
    <x v="600"/>
    <s v="In implementare"/>
    <s v="AA2"/>
    <n v="88109611.929999992"/>
    <n v="15901015.6"/>
    <s v="POC/55/1/1"/>
    <n v="1"/>
    <s v="Axa 1"/>
  </r>
  <r>
    <n v="8"/>
    <x v="2"/>
    <x v="14"/>
    <x v="0"/>
    <n v="109953"/>
    <x v="575"/>
    <s v="MINISTERUL COMUNICAȚIILOR ȘI PENTRU SOCIETATEA INFORMAȚIONALĂ"/>
    <s v="Obiectivul general al proiectului il reprezinta cresterea competitivitatii economice a societatii la nivel national prin dezvoltarea unui produs"/>
    <s v="11"/>
    <n v="16"/>
    <x v="1"/>
    <s v="6"/>
    <n v="30"/>
    <n v="2021"/>
    <n v="85"/>
    <x v="10"/>
    <s v="nivel national"/>
    <m/>
    <m/>
    <s v="nivel national - fara Bucuresti"/>
    <s v="Public"/>
    <s v="045"/>
    <n v="202250270.31999999"/>
    <n v="35691224.18"/>
    <n v="0"/>
    <n v="56811684.410000026"/>
    <x v="601"/>
    <s v="In implementare"/>
    <s v="AA9"/>
    <n v="133537558.70999999"/>
    <n v="0"/>
    <s v="POC/109/2/1"/>
    <n v="1"/>
    <s v="Axa 2"/>
  </r>
  <r>
    <n v="9"/>
    <x v="2"/>
    <x v="15"/>
    <x v="0"/>
    <n v="103258"/>
    <x v="576"/>
    <s v="Agentia Nationala de Cadastru si Publicitate Imobiliara"/>
    <s v="Obiectivul general al proiectului consta in dezvoltarea instrumentelor si a unei culturi de monitorizare si evaluare a performantelor in domeniul agricol (date specifice Registrului Agricol National - RAN) adaptate la prioritatile economice si sociale actuale venite din partea cetatenilor, mediului de afaceri, precum si administratiei publice locale si centrale."/>
    <s v="10"/>
    <n v="7"/>
    <x v="1"/>
    <s v="3"/>
    <n v="7"/>
    <n v="2017"/>
    <n v="84.341099999999997"/>
    <x v="10"/>
    <s v="nivel national"/>
    <m/>
    <m/>
    <s v="nivel national"/>
    <s v="Public"/>
    <s v="078"/>
    <n v="16360009.220000001"/>
    <n v="3037424.8"/>
    <n v="395866"/>
    <n v="96.780000001192093"/>
    <x v="602"/>
    <s v="Finalizat"/>
    <s v="AA2"/>
    <n v="12284613.290000001"/>
    <n v="0"/>
    <s v="POC/51/2/3"/>
    <n v="1"/>
    <s v="Axa 2"/>
  </r>
  <r>
    <n v="10"/>
    <x v="2"/>
    <x v="15"/>
    <x v="21"/>
    <n v="101622"/>
    <x v="577"/>
    <s v="Serviciul Roman de Informatii prin UM 0929 Bucuresti"/>
    <s v="Obiectivul general al proiectului susþine scopul definit, prin implementarea unui sistem informatic de integrare si valorificare operaþionala si analitica a volumelor mari de date, sub forma unui ansamblu de instrumente software."/>
    <s v="7"/>
    <n v="28"/>
    <x v="1"/>
    <s v="6"/>
    <n v="28"/>
    <n v="2019"/>
    <n v="84.341099999999997"/>
    <x v="10"/>
    <s v="nivel national"/>
    <m/>
    <m/>
    <s v="nivel national"/>
    <s v="Public"/>
    <s v="078"/>
    <n v="119824244.18000001"/>
    <n v="22246755.82"/>
    <n v="0"/>
    <n v="0"/>
    <x v="603"/>
    <s v="Finalizat"/>
    <s v="AA6"/>
    <n v="100757600.91"/>
    <n v="0"/>
    <s v="POC/48/2/3"/>
    <n v="1"/>
    <s v="Axa 2"/>
  </r>
  <r>
    <n v="11"/>
    <x v="2"/>
    <x v="15"/>
    <x v="22"/>
    <n v="103257"/>
    <x v="578"/>
    <s v="Agentia pentru Agenda Digitala a Romaniei"/>
    <s v="Sistem informatic colaborativ pentru mediul performant de desfăsurare al achiziţiilor publice – SICAP - FAZA a II a aferenta exercitiului financiar 2014-2020."/>
    <s v="10"/>
    <n v="7"/>
    <x v="1"/>
    <s v="12"/>
    <n v="31"/>
    <n v="2018"/>
    <n v="84.341099999999997"/>
    <x v="10"/>
    <s v="nivel national"/>
    <m/>
    <m/>
    <s v="nivel national"/>
    <s v="Public"/>
    <s v="078"/>
    <n v="5556186.9800000004"/>
    <n v="1031570.33"/>
    <n v="134444.03"/>
    <n v="0"/>
    <x v="604"/>
    <s v="Finalizat"/>
    <s v="AA4"/>
    <n v="2666052.5599999996"/>
    <n v="494983.48"/>
    <s v="POC/51/2/3"/>
    <n v="1"/>
    <s v="Axa 2"/>
  </r>
  <r>
    <n v="12"/>
    <x v="2"/>
    <x v="15"/>
    <x v="21"/>
    <n v="109641"/>
    <x v="579"/>
    <s v="Consiliul Concurentei"/>
    <s v="Obiectivul general al proiectului consta in integrarea si valorificarea operaþionala si analitica a volumelor mari de date în vederea susþinerii activitaþilor de investigaþii, dezvoltarea funcþiei de prevenþie, detectare si luare de masuri specifice activitaþii Consiliului Concurentei prin implementarea unui sistem informatic bazat pe o platforma de tip Big Data."/>
    <s v="1"/>
    <n v="29"/>
    <x v="5"/>
    <s v="1"/>
    <n v="29"/>
    <n v="2022"/>
    <n v="84.341099999999997"/>
    <x v="10"/>
    <s v="nivel national"/>
    <m/>
    <m/>
    <s v="nivel national"/>
    <s v="Public"/>
    <s v="078"/>
    <n v="31031879.969999999"/>
    <n v="5761433.5999999996"/>
    <n v="0"/>
    <n v="13888316.020000003"/>
    <x v="605"/>
    <s v="In implementare"/>
    <s v="AA1"/>
    <n v="5258322.71"/>
    <n v="0"/>
    <s v="POC/48/2/3"/>
    <n v="1"/>
    <s v="Axa 2"/>
  </r>
  <r>
    <n v="13"/>
    <x v="2"/>
    <x v="15"/>
    <x v="21"/>
    <n v="108513"/>
    <x v="580"/>
    <s v="Oficiul National al Registrului Comertului"/>
    <s v="Obiectivul general al proiectului consta in dezvoltarea si eficientizarea activitatilor ONRC in domeniul furnizarii de informatii catre clientii sai persoane fizice si juridice, catre institutiile administratiei centrale si locale cu care exista incheiate protocoale de colaborare, precum si in optimizarea functiilor de raportare operationala si manageriala interna, prin: implementarea unor mecanisme automate de schimb de date cu sisteme si institutii externe, implementarea unei platforme de Business Intelligence pentru raportare manageriala si pentru eficientizarea activitatilor de furnizare de informatii catre alte institutii ale Statului, precum si a unei platforme de procesare analitica de tip_x000a_Big Data, prin integrarea tuturor informatiilor din bazele de date existente cu surse de date nestructurate care în acest moment fie nu pot fi_x000a_valorificate, fie aceasta valorificare implica un efort manual considerabil."/>
    <s v="1"/>
    <n v="29"/>
    <x v="5"/>
    <s v="1"/>
    <n v="29"/>
    <n v="2021"/>
    <n v="84.341099999999997"/>
    <x v="10"/>
    <s v="nivel national"/>
    <m/>
    <m/>
    <s v="nivel national"/>
    <s v="Public"/>
    <s v="078"/>
    <n v="26502261.260000002"/>
    <n v="4929456.5999999996"/>
    <n v="0"/>
    <n v="4920.3500000014901"/>
    <x v="606"/>
    <s v="Finalizat"/>
    <s v="AA1"/>
    <n v="10362171.239999998"/>
    <n v="0"/>
    <s v="POC/48/2/3"/>
    <n v="1"/>
    <s v="Axa 2"/>
  </r>
  <r>
    <n v="14"/>
    <x v="2"/>
    <x v="15"/>
    <x v="23"/>
    <n v="120197"/>
    <x v="581"/>
    <s v="Ministerul Comunicatiilor si Societatii Informationale"/>
    <s v="Obiectivul general al proiectului este realizarea Sistemului de Interoperabilitate Tehnologica cu Statele Membre UE (SITUE) care va avea la baza constructia nodului eIDAS pentru România si va realiza interconectarea acestuia cu nodurile eIDAS ale celorlalte state membre si cu furnizorii de identitate si servicii electronice din România."/>
    <s v="5"/>
    <n v="29"/>
    <x v="5"/>
    <s v="7"/>
    <n v="29"/>
    <n v="2021"/>
    <n v="84.341099999999997"/>
    <x v="10"/>
    <s v="nivel national"/>
    <m/>
    <m/>
    <s v="nivel national"/>
    <s v="Public"/>
    <s v="078"/>
    <n v="8277312.3099999996"/>
    <n v="1536780.41"/>
    <n v="0"/>
    <n v="85.68"/>
    <x v="607"/>
    <s v="In implementare"/>
    <s v="AA3"/>
    <n v="609286.5199999999"/>
    <n v="0"/>
    <s v="POC/233/2/3"/>
    <n v="1"/>
    <s v="Axa 2"/>
  </r>
  <r>
    <n v="15"/>
    <x v="1"/>
    <x v="16"/>
    <x v="24"/>
    <n v="106343"/>
    <x v="582"/>
    <s v="Universitatea de Vest"/>
    <s v="Obiectivul general al proiectului este crearea unui institut de cercetari avansate de mediu, ce va fi atins în faza a doua prin finalizarea_x000a_construcþiei acestuia si dotarea corespunzatoare, astfel încât sa se asigure o infrastructura de cercetare de excelenþa la standarde_x000a_internaþionale._x000a_Obiectivul general"/>
    <s v="5"/>
    <n v="31"/>
    <x v="5"/>
    <s v="5"/>
    <n v="31"/>
    <n v="2021"/>
    <n v="85"/>
    <x v="10"/>
    <s v="nivel national"/>
    <m/>
    <m/>
    <s v="nivel national"/>
    <s v="Public"/>
    <s v="058"/>
    <n v="24196209.649999999"/>
    <n v="4269919.3499999996"/>
    <n v="0"/>
    <n v="9038497.3399999999"/>
    <x v="608"/>
    <s v="In implementare"/>
    <m/>
    <n v="0"/>
    <n v="0"/>
    <s v="POC/68/1/1"/>
    <n v="1"/>
    <s v="Axa 1"/>
  </r>
  <r>
    <n v="16"/>
    <x v="2"/>
    <x v="15"/>
    <x v="23"/>
    <n v="120025"/>
    <x v="583"/>
    <s v="MINISTERUL AFACERILOR INTERNE-DGCTI"/>
    <s v="Obiectivul general al proiectului SIIEASC consta în informatizarea sistemului de depunere a cererilor pentru înregistrarea si eliberarea efectiva a documentelor de stare civila, precum si implementarea suportului necesar dezvoltarii si accesarii serviciilor electronice ce au la baza informaþii primare de stare civila. Acest proiect contribuie la dezvoltarea serviciilor publice electronice de tip G2C si G2G."/>
    <s v="6"/>
    <n v="25"/>
    <x v="5"/>
    <s v="6"/>
    <n v="25"/>
    <n v="2022"/>
    <n v="84.341099999999997"/>
    <x v="10"/>
    <s v="nivel national"/>
    <m/>
    <m/>
    <s v="nivel national"/>
    <s v="Public"/>
    <s v="078"/>
    <n v="155964263.63999999"/>
    <n v="28956600.420000002"/>
    <n v="0"/>
    <n v="0"/>
    <x v="609"/>
    <s v="In implementare"/>
    <s v="AA3"/>
    <n v="22318302.060000002"/>
    <n v="0"/>
    <s v="POC/233/2/3"/>
    <n v="1"/>
    <s v="Axa 2"/>
  </r>
  <r>
    <n v="17"/>
    <x v="2"/>
    <x v="15"/>
    <x v="25"/>
    <n v="114367"/>
    <x v="584"/>
    <s v="MINISTERUL CULTURII SI IDENTITATII NATIONALE"/>
    <s v="Obiectivul general: Eficientizarea serviciilor publice oferite de catre Ministerul Culturii si Identitatii Nationale prin valorificarea potentialului IT&amp;C in procesul de digitizare a patrimoniului cultural mobil, in scopul cresterii accesibilitaþii resurselor culturale pentru publicul larg."/>
    <s v="7"/>
    <n v="13"/>
    <x v="5"/>
    <s v="7"/>
    <n v="12"/>
    <n v="2022"/>
    <n v="84.341099999999997"/>
    <x v="10"/>
    <s v="nivel national"/>
    <m/>
    <m/>
    <s v="nivel national"/>
    <s v="Public"/>
    <s v="079"/>
    <n v="43648529.549999997"/>
    <n v="8103863.0199999996"/>
    <n v="0"/>
    <n v="1489872.75"/>
    <x v="610"/>
    <s v="In implementare"/>
    <s v="AA1"/>
    <n v="27170137.939999998"/>
    <n v="0"/>
    <s v="POC/84/2/4"/>
    <n v="1"/>
    <s v="Axa 2"/>
  </r>
  <r>
    <n v="18"/>
    <x v="2"/>
    <x v="15"/>
    <x v="26"/>
    <n v="123312"/>
    <x v="585"/>
    <s v="AGENTIA DE ADMINISTRARE A RETELEI NATIONALE DE INFORMATICA PENTRU EDUCATIE SI CERCETARE"/>
    <s v="Formarea si dezvoltarea competenţelor personalului din învatamântul preuniversitar în scopul utilizarii eficiente a aplicatiilor de management educaţional."/>
    <s v="11"/>
    <n v="14"/>
    <x v="5"/>
    <s v="11"/>
    <n v="14"/>
    <n v="2021"/>
    <n v="84.341099999999997"/>
    <x v="10"/>
    <s v="nivel national"/>
    <m/>
    <m/>
    <s v="nivel national"/>
    <s v="Public"/>
    <s v="080"/>
    <n v="177049421.03999999"/>
    <n v="27765689.739999998"/>
    <n v="0"/>
    <n v="5105618.1900000004"/>
    <x v="611"/>
    <s v="In implementare"/>
    <m/>
    <n v="161286918.88"/>
    <n v="25945758.759999998"/>
    <s v="POC/369/2/4"/>
    <n v="1"/>
    <s v="Axa 2"/>
  </r>
  <r>
    <n v="19"/>
    <x v="2"/>
    <x v="15"/>
    <x v="27"/>
    <n v="123634"/>
    <x v="586"/>
    <s v="Oficiul National al Registrului Comertului"/>
    <s v="Obiectivul general al proiectului &quot;Sistem Electronic Integrat al ONRC consolidat si interoperabil destinat asigurarii serviciilor de eguvernare centrate pe evenimente de viaþa&quot; consta în cresterea transparenþei si a interacþiunii ONRC cu cetaþenii prin cresterea nivelului de sofisticare a serviciilor electronice existente, precum si în îmbunataþirea eficienþei interne a proceselor de lucru prin optimizarea aplicaþiilor software de back-office."/>
    <s v="4"/>
    <n v="4"/>
    <x v="3"/>
    <s v="4"/>
    <n v="4"/>
    <n v="2022"/>
    <n v="84.341099999999997"/>
    <x v="10"/>
    <s v="nivel national"/>
    <m/>
    <m/>
    <s v="nivel national"/>
    <s v="Public"/>
    <s v="078"/>
    <n v="159728628.80000001"/>
    <n v="29655499.059999999"/>
    <n v="0"/>
    <n v="0"/>
    <x v="612"/>
    <s v="In implementare"/>
    <m/>
    <n v="1391021.06"/>
    <n v="0"/>
    <s v="POC/357/2/3"/>
    <n v="1"/>
    <s v="Axa 2"/>
  </r>
  <r>
    <n v="20"/>
    <x v="1"/>
    <x v="16"/>
    <x v="28"/>
    <n v="125996"/>
    <x v="587"/>
    <s v="AGENTIA DE ADMINISTRARE A RETELEI NATIONALE DE INFORMATICA PENTRU EDUCATIE SI CERCETARE"/>
    <s v="Obiectiveleproiectului:-Extinderea si diversificarea conectivitaþii internaþionale a reþelei RoEduNet; - Cresterea capacitaþii de conectare a centrelor de cercetare la nivel naþional; - Asigurarea la nivelul nodurilor judeþene, a caror trafic este semnificativ sau a caror trafic trebuie prioritizat în anumite circumstanþe (videoconferinte, examinari nationale etc.) a liniilor de comunicatii si a echipamentelor care sa asigure capacitaþile de trafic si caracteristicile de trafic necesare."/>
    <s v="4"/>
    <n v="24"/>
    <x v="3"/>
    <s v="4"/>
    <n v="24"/>
    <n v="2021"/>
    <n v="84.341099999999997"/>
    <x v="10"/>
    <s v="nivel national"/>
    <m/>
    <m/>
    <s v="nivel national"/>
    <s v="Public"/>
    <s v="058"/>
    <n v="22688071.68"/>
    <n v="4212307.43"/>
    <n v="0"/>
    <n v="1720472.25"/>
    <x v="613"/>
    <s v="In implementare"/>
    <m/>
    <n v="21814805.890000001"/>
    <n v="4054575.89"/>
    <s v="POC/356/1/1"/>
    <n v="1"/>
    <s v="Axa 1"/>
  </r>
  <r>
    <n v="21"/>
    <x v="2"/>
    <x v="15"/>
    <x v="23"/>
    <n v="122632"/>
    <x v="588"/>
    <s v="MINISTERUL AFACERILOR INTERNE/DGCTI"/>
    <s v="Obiectivul general al proiectului este simplificarea accesului cetatenilor si mediului privat la serviciile furnizate de catre MAI, în vederea facilitarii interactiunii online a beneficiarilor cu prestatorii de servicii publice, inclusiv prin optimizarea suportului TIC necesar. Realizarea HUB-ului de servicii al MAI consta în implementarea platformei de servicii electronice catre cetaþeni si mediul public/privat, dar si a unei platforme de tip Cloud pentru instituþiile MAI."/>
    <s v="7"/>
    <n v="11"/>
    <x v="3"/>
    <s v="7"/>
    <n v="11"/>
    <n v="2023"/>
    <n v="84.341099999999997"/>
    <x v="10"/>
    <s v="nivel national"/>
    <m/>
    <m/>
    <s v="nivel national"/>
    <s v="Public"/>
    <s v="078"/>
    <n v="75906976.719999999"/>
    <n v="14093023.279999999"/>
    <n v="0"/>
    <n v="0"/>
    <x v="614"/>
    <s v="In implementare"/>
    <s v="AA"/>
    <n v="675658.25"/>
    <n v="0"/>
    <s v="POC/233/2/3"/>
    <n v="1"/>
    <s v="Axa 2"/>
  </r>
  <r>
    <n v="22"/>
    <x v="2"/>
    <x v="15"/>
    <x v="29"/>
    <n v="127682"/>
    <x v="589"/>
    <s v="AUTORITATEA NATIONALA PENTRU PERSOANELE CU DIZABILITATI"/>
    <s v="Proiectul urmareste dezvoltarea si implementarea unei platforme nationale centralizate, pentru colectarea, stocarea si distribuirea informatiilor referitoare la cazurile persoanelor cu handicap (adulti si copii cu certificate de încadrare în grad si tip de handicap sau care sunt la prima evaluare privind obtinerea certificatului) catre autoritatile publice centrale si locale, beneficiari individuali si parteneri institutionali."/>
    <s v="7"/>
    <n v="11"/>
    <x v="3"/>
    <s v="7"/>
    <n v="11"/>
    <n v="2021"/>
    <n v="84.341099999999997"/>
    <x v="10"/>
    <s v="nivel national"/>
    <m/>
    <m/>
    <s v="nivel national"/>
    <s v="Public"/>
    <s v="078"/>
    <n v="37989302.960000001"/>
    <n v="7053161.04"/>
    <n v="0"/>
    <n v="0"/>
    <x v="615"/>
    <s v="In implementare"/>
    <m/>
    <n v="881147.48"/>
    <n v="0"/>
    <s v="POC/458/2/3"/>
    <n v="1"/>
    <s v="Axa 2"/>
  </r>
  <r>
    <n v="23"/>
    <x v="2"/>
    <x v="15"/>
    <x v="29"/>
    <n v="127309"/>
    <x v="590"/>
    <s v="MINISTERUL AFACERILOR EXTERNE"/>
    <s v="Obiectivul general: il reprezinta implementarea unui sistem informatic de emitere si gestiune a pasaportului electronic in posturile consulare, alaturi de accesul facil la serviciile administratiei publice, inclusiv prin eficientizarea activitatilor interne ale institutiei utilizand mijloace specifice tehnologiei informatiei si comunicatiei."/>
    <s v="7"/>
    <n v="11"/>
    <x v="3"/>
    <s v="7"/>
    <n v="11"/>
    <n v="2021"/>
    <n v="84.341099999999997"/>
    <x v="10"/>
    <s v="nivel national"/>
    <m/>
    <m/>
    <s v="nivel national"/>
    <s v="Public"/>
    <s v="078"/>
    <n v="52810948.149999999"/>
    <n v="9804973.8000000007"/>
    <n v="0"/>
    <n v="0"/>
    <x v="616"/>
    <s v="In implementare"/>
    <m/>
    <n v="415634.04"/>
    <n v="0"/>
    <s v="POC/458/2/3"/>
    <n v="1"/>
    <s v="Axa 2"/>
  </r>
  <r>
    <n v="24"/>
    <x v="2"/>
    <x v="15"/>
    <x v="30"/>
    <n v="127221"/>
    <x v="591"/>
    <s v="Serviciul Roman de Informatii prin UM 0929 Bucuresti"/>
    <s v="Actualizarea sistemului informatic existent si includerea în acest sistem de noi infrastructuri IT&amp;C cu valenþe critice pentru securitatea naţională (IVC) în scopul sporirii capabilităţilor de identificare a atacurilor cibernetice, precum si a cresterii nivelului de securitate_x000a_cibernetica naþionala reprezinta obiectivul general al proiectului, subsumat unei abordari comune a UE în materie de securitate_x000a_cibernetica."/>
    <s v="8"/>
    <n v="23"/>
    <x v="3"/>
    <s v="8"/>
    <n v="23"/>
    <n v="2022"/>
    <n v="84.341085289999995"/>
    <x v="10"/>
    <s v="nivel national"/>
    <m/>
    <m/>
    <s v="nivel national"/>
    <s v="Public"/>
    <s v="078"/>
    <n v="174332137.72"/>
    <n v="32366812.280000001"/>
    <n v="0"/>
    <n v="0"/>
    <x v="617"/>
    <s v="In implementare"/>
    <s v="AA"/>
    <n v="2467430.8600000003"/>
    <n v="0"/>
    <s v="POC/418/2/4"/>
    <n v="1"/>
    <s v="Axa 2"/>
  </r>
  <r>
    <n v="25"/>
    <x v="2"/>
    <x v="15"/>
    <x v="26"/>
    <n v="130632"/>
    <x v="592"/>
    <s v="MINISTERUL EDUCATIEI NATIONALE/SS ANDEA"/>
    <s v="Obiectivul principal este reprezentat de cresterea performantelor_x000a_invatamantului obligatoriu prin diminuarea punctelor nevralgice: absenteism si violenta, abandon scolar timpuriu si lipsa promovabilitatii prin eficientizarea utilizarii resurselor existente si responsabilizarea tuturor participantilor la procesul educational."/>
    <s v="9"/>
    <n v="10"/>
    <x v="3"/>
    <s v="9"/>
    <n v="10"/>
    <n v="2022"/>
    <n v="84.341085289999995"/>
    <x v="10"/>
    <s v="nivel national"/>
    <m/>
    <m/>
    <s v="nivel national"/>
    <s v="Public"/>
    <s v="080"/>
    <n v="190132540.22999999"/>
    <n v="35300342.920000002"/>
    <n v="0"/>
    <n v="0"/>
    <x v="618"/>
    <s v="In implementare"/>
    <m/>
    <n v="0"/>
    <n v="0"/>
    <s v="POC/369/2/4"/>
    <n v="1"/>
    <s v="Axa 2"/>
  </r>
  <r>
    <n v="26"/>
    <x v="2"/>
    <x v="15"/>
    <x v="26"/>
    <n v="130181"/>
    <x v="593"/>
    <s v="AGENTIA DE ADMINISTRARE A RETELEI NATIONALE DE INFORMATICA PENTRU EDUCATIE SI CERCETARE"/>
    <s v="Obiectivul general al proiectului îl reprezinta crearea unui mediu coerent integrat, administrat si protejat, centralizat, pentru a raspunde nevoilor specifice utilizarii resurselor de e-content, de interes educational ca resurse critice pentru procesul educational  modern."/>
    <s v="9"/>
    <n v="10"/>
    <x v="3"/>
    <s v="9"/>
    <n v="10"/>
    <n v="2021"/>
    <n v="84.341085289999995"/>
    <x v="10"/>
    <s v="nivel national"/>
    <m/>
    <m/>
    <s v="nivel national"/>
    <s v="Public"/>
    <s v="080"/>
    <n v="194619924.09"/>
    <n v="31518410.489999998"/>
    <n v="4615068.0599999996"/>
    <n v="0"/>
    <x v="619"/>
    <s v="In implementare"/>
    <m/>
    <n v="426786.99"/>
    <n v="69117.509999999995"/>
    <s v="POC/369/2/4"/>
    <n v="1"/>
    <s v="Axa 2"/>
  </r>
  <r>
    <n v="27"/>
    <x v="2"/>
    <x v="15"/>
    <x v="30"/>
    <n v="130277"/>
    <x v="594"/>
    <s v="CENTRUL NATIONAL DE RASPUNS LA INCIDENTE DE SECURITATE CIBERNETICA - CERT-RO"/>
    <s v="Obiectivul general este cresterea capacitatii operationale a CERT-RO în vederea asigurarii capabilitatilor nationale de prevenire, identificare, analiza si reactie la incidentele de securitate cibernetica. Prin implementarea RO-SAT se urmareste cresterea nivelului de securitate a spatiului cibernetic national (institutii publice, companii private, utilizatori individuali), precum si cresterea capacitatii de raspuns la incidente de securitate cibernetica a CERT-RO."/>
    <s v="9"/>
    <n v="20"/>
    <x v="3"/>
    <s v="9"/>
    <n v="20"/>
    <n v="2022"/>
    <n v="84.341085289999995"/>
    <x v="10"/>
    <s v="nivel national"/>
    <m/>
    <m/>
    <s v="nivel national"/>
    <s v="Public"/>
    <s v="078"/>
    <n v="58717037.280000001"/>
    <n v="10901508.720000001"/>
    <n v="0"/>
    <n v="4998"/>
    <x v="620"/>
    <s v="In implementare"/>
    <m/>
    <n v="768177.69"/>
    <n v="0"/>
    <s v="POC/418/2/4"/>
    <n v="1"/>
    <s v="Axa 2"/>
  </r>
  <r>
    <n v="28"/>
    <x v="2"/>
    <x v="15"/>
    <x v="29"/>
    <n v="127312"/>
    <x v="595"/>
    <s v="MINISTERUL AFACERILOR EXTERNE"/>
    <s v="Obiectivul general il reprezinta implementarea unui sistem informatic integrat de alertare personalizata si actualizare permanenta a indicatorilor de risc pentru destinatiile de calatorie ale cetatenilor in posturile consulare, alaturi de accesul facil la serviciile administratiei publice, inclusiv prin eficientizarea activitatilor interne ale institutiei utilizand mijloace specifice tehnologiei informatiei si comunicatiei."/>
    <s v="12"/>
    <n v="4"/>
    <x v="3"/>
    <s v="12"/>
    <n v="4"/>
    <n v="2021"/>
    <n v="84.341099999999997"/>
    <x v="10"/>
    <s v="nivel national"/>
    <m/>
    <m/>
    <s v="nivel national"/>
    <s v="Public"/>
    <s v="078"/>
    <n v="12584528.35"/>
    <n v="2336465.7200000002"/>
    <n v="0"/>
    <n v="5000"/>
    <x v="621"/>
    <s v="In implementare"/>
    <m/>
    <n v="255497.98"/>
    <n v="0"/>
    <s v="POC/458/2/3"/>
    <n v="1"/>
    <s v="Axa 2"/>
  </r>
  <r>
    <n v="29"/>
    <x v="2"/>
    <x v="15"/>
    <x v="29"/>
    <n v="131382"/>
    <x v="596"/>
    <s v="AUTORITATEA NATIONALA PENTRU PROTECTIA DREPTURILOR COPILULUI SI ADOPTIE"/>
    <s v="Obiectivul general al proiectului SINA consta în implementarea nivelului 4 de sofisticare pentru serviciile electronice care vizeaza evenimentul de viaþa „Adoptia”, crearea unui model unificat de date si a unui vocabular contextual românesc specific domeniului"/>
    <s v="12"/>
    <n v="30"/>
    <x v="3"/>
    <s v="12"/>
    <n v="30"/>
    <n v="2021"/>
    <n v="84.341099999999997"/>
    <x v="10"/>
    <s v="nivel national"/>
    <m/>
    <m/>
    <s v="nivel national"/>
    <s v="Public"/>
    <s v="078"/>
    <n v="38763530.280000001"/>
    <n v="7196905.4400000004"/>
    <n v="0"/>
    <n v="9996"/>
    <x v="622"/>
    <s v="In implementare"/>
    <m/>
    <n v="212165.06"/>
    <n v="0"/>
    <s v="POC/458/2/3"/>
    <n v="1"/>
    <s v="Axa 2"/>
  </r>
  <r>
    <n v="30"/>
    <x v="2"/>
    <x v="15"/>
    <x v="29"/>
    <n v="130599"/>
    <x v="597"/>
    <s v="Autoritatea pentru Digitalizarea Romaniei"/>
    <s v="Obiectivul general al proiectului consta in imbunatatirea si automatizarea modalitatii de acces a serviciilor electronice guvernamentale de catre cetateni si asigurarea identitatii electronice unice ale fiecarui cetatean care utilizeaza servicii electronice de eGuvernare."/>
    <s v="9"/>
    <n v="1"/>
    <x v="4"/>
    <s v="9"/>
    <n v="1"/>
    <n v="2023"/>
    <n v="84.341099999999997"/>
    <x v="10"/>
    <s v="nivel national"/>
    <m/>
    <m/>
    <s v="nivel national"/>
    <s v="Public"/>
    <s v="078"/>
    <n v="84285767.640000001"/>
    <n v="13649956.119999999"/>
    <n v="1998688.24"/>
    <n v="4998"/>
    <x v="623"/>
    <s v="In implementare"/>
    <m/>
    <n v="0"/>
    <n v="0"/>
    <s v="POC/458/2/3"/>
    <n v="1"/>
    <s v="Axa 2"/>
  </r>
  <r>
    <n v="31"/>
    <x v="3"/>
    <x v="17"/>
    <x v="31"/>
    <n v="141523"/>
    <x v="598"/>
    <s v="MINISTERUL ECONOMIEI, ENERGIEI SI MEDIULUI DE AFACERI"/>
    <s v="Obiectivul general al proiectului il reprezinta susþinerea IMM-urilor afectate de COVID-19 pentru continuarea activitaþii în urmatoarea perioada luând în considerare riscurile de recesiune economica."/>
    <s v="10"/>
    <n v="7"/>
    <x v="4"/>
    <s v="12"/>
    <n v="31"/>
    <n v="2023"/>
    <n v="86.433807999304094"/>
    <x v="10"/>
    <s v="nivel national"/>
    <m/>
    <m/>
    <s v="nivel national"/>
    <s v="Public"/>
    <s v="001"/>
    <n v="3751034368.3200002"/>
    <n v="0"/>
    <n v="588742456.45000005"/>
    <n v="0"/>
    <x v="624"/>
    <s v="In implementare"/>
    <m/>
    <n v="0"/>
    <n v="0"/>
    <s v="POC/867/3/1/"/>
    <n v="1"/>
    <s v="Axa 3"/>
  </r>
  <r>
    <n v="32"/>
    <x v="2"/>
    <x v="15"/>
    <x v="32"/>
    <n v="130718"/>
    <x v="599"/>
    <s v="MINISTERUL SANATATII"/>
    <s v="Obiectivul general al proiectului este eficientizarea sistemului de sanatate prin dezvoltarea si consolidarea de sisteme informatice ale depozitelor de date, de monitorizare, documentare si suport al proceselor de decizie. Eficientizare sistemului informatic va implica actualizarea progresiva de informatii, în functie de nevoile de informatii de sanatate identificate - diagnostic, evolutie, tratament, status vital, luarea deciziilor în situatii de urgenta respectând însa particularitatile si scopul_x000a_pentru care se colecteaza aceste date (calculul indicatorilor de incidenta, prevalenta si mortalitate, cercetare medicala etc.)."/>
    <s v="12"/>
    <n v="22"/>
    <x v="4"/>
    <s v="12"/>
    <n v="22"/>
    <n v="2023"/>
    <n v="84.341085289999995"/>
    <x v="10"/>
    <s v="nivel national"/>
    <m/>
    <m/>
    <s v="nivel national"/>
    <s v="Public"/>
    <s v="081"/>
    <n v="57003506.25"/>
    <n v="110639.94"/>
    <n v="10472731.609999999"/>
    <n v="4998"/>
    <x v="625"/>
    <s v="In implementare"/>
    <m/>
    <n v="0"/>
    <n v="0"/>
    <s v="POC/473/2/4"/>
    <n v="1"/>
    <s v="Axa 2"/>
  </r>
  <r>
    <n v="33"/>
    <x v="2"/>
    <x v="15"/>
    <x v="33"/>
    <n v="143526"/>
    <x v="600"/>
    <s v="SERVICIUL ROMÂN DE INFORMAȚII PRIN UNITATEA MILITARĂ 0929 BUCUREȘTI"/>
    <s v="Obiectivul general al proiectului este dezvoltarea, consolidarea, eficientizarea capabilitatilor de prevenire, identificare, analiza si reactie la incidentele de securitate cibernetica pentru asigurarea securitatii infrastructurilor IT&amp;C deþinute de Serviciul Român de Informatii. Centrul National Cyberint a fost desemnat sa îndeplineasca rolul de Centru Operational de Raspuns la Incidente de Securitate Cibernetica (CERT-SRI) pentru Serviciul Român de Informatii, având misiunea de a preveni si de a raspunde la incidente de securitate cibernetica care afecteaza functionarea sistemelor informatice ale Serviciului. "/>
    <s v="12"/>
    <n v="22"/>
    <x v="4"/>
    <s v="12"/>
    <n v="22"/>
    <n v="2021"/>
    <n v="84.341085289999995"/>
    <x v="10"/>
    <s v="nivel national"/>
    <m/>
    <m/>
    <s v="nivel national"/>
    <s v="Public"/>
    <s v="078"/>
    <n v="65779785.689999998"/>
    <n v="12212791.109999999"/>
    <n v="0"/>
    <n v="0"/>
    <x v="626"/>
    <s v="In implementare"/>
    <m/>
    <n v="0"/>
    <n v="0"/>
    <s v="POC/876/2/4"/>
    <n v="1"/>
    <s v="Axa 2"/>
  </r>
  <r>
    <s v="TOTAL PROIECTE CU ACOPERIRE NAŢIONALĂ"/>
    <x v="0"/>
    <x v="0"/>
    <x v="0"/>
    <m/>
    <x v="0"/>
    <m/>
    <m/>
    <m/>
    <m/>
    <x v="0"/>
    <m/>
    <m/>
    <m/>
    <m/>
    <x v="0"/>
    <m/>
    <m/>
    <m/>
    <m/>
    <m/>
    <m/>
    <n v="6253610460.8417358"/>
    <n v="440625668.36573929"/>
    <n v="676767410.6400001"/>
    <n v="88666254.770000041"/>
    <x v="627"/>
    <m/>
    <m/>
    <n v="884972011.16999996"/>
    <n v="99528647.810000002"/>
    <m/>
    <m/>
    <m/>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80">
  <r>
    <s v="JUDEŢUL ALBA"/>
    <x v="0"/>
    <m/>
    <m/>
    <x v="0"/>
    <x v="0"/>
    <m/>
    <x v="0"/>
    <m/>
    <m/>
    <m/>
    <m/>
    <m/>
    <m/>
    <x v="0"/>
    <x v="0"/>
    <m/>
    <m/>
    <m/>
    <m/>
    <x v="0"/>
    <m/>
    <m/>
    <m/>
    <m/>
    <m/>
    <m/>
    <x v="0"/>
    <m/>
    <m/>
    <m/>
    <m/>
    <m/>
    <m/>
  </r>
  <r>
    <n v="1"/>
    <x v="1"/>
    <s v="P1.1"/>
    <s v="OS1.1 -Secţiunea A"/>
    <x v="1"/>
    <x v="1"/>
    <s v="SUPREMIA GRUP SRL"/>
    <x v="1"/>
    <s v="9"/>
    <n v="9"/>
    <n v="2016"/>
    <s v="9"/>
    <n v="8"/>
    <n v="2019"/>
    <x v="1"/>
    <x v="1"/>
    <s v="Centru"/>
    <m/>
    <m/>
    <s v="Alba Iulia"/>
    <x v="1"/>
    <s v="059"/>
    <n v="5478429.0439999998"/>
    <n v="966781.5959999999"/>
    <n v="6445210.6500000004"/>
    <n v="6688878.2000000002"/>
    <n v="19579299.489999998"/>
    <x v="1"/>
    <m/>
    <n v="0"/>
    <n v="0"/>
    <s v="POC/65/1/1"/>
    <n v="1"/>
    <s v="Axa 1"/>
  </r>
  <r>
    <n v="2"/>
    <x v="2"/>
    <s v=" P2.2"/>
    <s v="A2.2.1"/>
    <x v="2"/>
    <x v="2"/>
    <s v="CLOUD SOFT SRL"/>
    <x v="2"/>
    <s v="8"/>
    <n v="4"/>
    <n v="2017"/>
    <s v="8"/>
    <m/>
    <n v="2019"/>
    <x v="1"/>
    <x v="1"/>
    <s v="Centru"/>
    <m/>
    <m/>
    <s v=" Alba"/>
    <x v="1"/>
    <s v="066"/>
    <n v="625897.59"/>
    <n v="110452.52"/>
    <n v="484413.70000000007"/>
    <n v="0"/>
    <n v="1220763.81"/>
    <x v="2"/>
    <m/>
    <n v="574148.06999999995"/>
    <n v="101320.26"/>
    <s v="POC/46/2/2"/>
    <n v="1"/>
    <s v="Axa 2"/>
  </r>
  <r>
    <n v="3"/>
    <x v="2"/>
    <s v=" P2.2"/>
    <s v="A2.1.1 - NGA"/>
    <x v="3"/>
    <x v="3"/>
    <s v="Cloudsys Telecom SRL"/>
    <x v="3"/>
    <s v="6"/>
    <n v="13"/>
    <n v="2019"/>
    <s v="6"/>
    <n v="3"/>
    <n v="2022"/>
    <x v="1"/>
    <x v="1"/>
    <s v="Centru"/>
    <m/>
    <m/>
    <s v="Almasu Mare; Ormenis; Tauni; Poiana Aiudului; Cicau; Craciunelu de Sus; Asinip; Poiana Galdei; Silea; Medves; Sanbelnic; Spalnaca; Ohaba; Lopadea Veche; Gabud; Ciugudu de Sus; Blandiana; Valea Vintului; Heria; Silivas; Cetea; Galda de Sus; Secasel; Posaga de Sus; Salistea; Tau; Tartaria; Captalan; Sibot; Loman; Balomiru de Camp; Benic; Tarsa; Cergau Mic; Reciu; Salistea Deal; Lupu; Sagagea; Saracsau; Stana de Mures; Vama Seaca; Mereteu; Copand; Valisoara; Dumbrava; Valea Goblii; Barlesti; "/>
    <x v="1"/>
    <s v="046"/>
    <n v="8941981.2100000009"/>
    <n v="1577996.69"/>
    <n v="4530062.0199999996"/>
    <n v="3596923.88"/>
    <n v="18646963.800000001"/>
    <x v="3"/>
    <m/>
    <n v="1693441.01"/>
    <n v="298842.54000000004"/>
    <s v="POC/366/2/1"/>
    <n v="1"/>
    <s v="Axa 2"/>
  </r>
  <r>
    <s v="TOTAL ALBA"/>
    <x v="0"/>
    <m/>
    <m/>
    <x v="0"/>
    <x v="0"/>
    <m/>
    <x v="0"/>
    <m/>
    <m/>
    <m/>
    <m/>
    <m/>
    <m/>
    <x v="0"/>
    <x v="0"/>
    <m/>
    <m/>
    <m/>
    <m/>
    <x v="0"/>
    <m/>
    <n v="15046307.844000001"/>
    <n v="2655230.8059999999"/>
    <n v="11459686.370000001"/>
    <n v="10285802.08"/>
    <n v="39447027.099999994"/>
    <x v="0"/>
    <m/>
    <n v="2267589.08"/>
    <n v="400162.80000000005"/>
    <m/>
    <m/>
    <m/>
  </r>
  <r>
    <s v="JUDEŢUL ARAD"/>
    <x v="0"/>
    <m/>
    <m/>
    <x v="0"/>
    <x v="0"/>
    <m/>
    <x v="0"/>
    <m/>
    <m/>
    <m/>
    <m/>
    <m/>
    <m/>
    <x v="0"/>
    <x v="0"/>
    <m/>
    <m/>
    <m/>
    <m/>
    <x v="0"/>
    <m/>
    <m/>
    <m/>
    <m/>
    <m/>
    <m/>
    <x v="0"/>
    <m/>
    <m/>
    <m/>
    <m/>
    <m/>
    <m/>
  </r>
  <r>
    <n v="1"/>
    <x v="1"/>
    <s v="P1.1"/>
    <s v="OS1.2-Secţiunea E"/>
    <x v="4"/>
    <x v="4"/>
    <s v="UNIVERSITATEA „AUREL VLAICU” DIN ARAD "/>
    <x v="4"/>
    <s v="9"/>
    <n v="1"/>
    <n v="2016"/>
    <s v="9"/>
    <n v="1"/>
    <n v="2021"/>
    <x v="2"/>
    <x v="2"/>
    <s v="Vest"/>
    <m/>
    <m/>
    <s v="Arad"/>
    <x v="2"/>
    <s v="060"/>
    <n v="7179595.4400000004"/>
    <n v="1323004.5599999996"/>
    <n v="0"/>
    <n v="835577"/>
    <n v="9338177"/>
    <x v="3"/>
    <s v="AA3"/>
    <n v="6228882.6200000001"/>
    <n v="1148017.8400000003"/>
    <s v="POC/61/1/1"/>
    <n v="1"/>
    <s v="Axa 1"/>
  </r>
  <r>
    <n v="2"/>
    <x v="2"/>
    <s v=" P2.2"/>
    <s v="A2.1.1 - NGA"/>
    <x v="5"/>
    <x v="5"/>
    <s v="INVITE SYSTEMS SRL"/>
    <x v="5"/>
    <s v="1"/>
    <n v="4"/>
    <n v="2019"/>
    <s v="1"/>
    <n v="4"/>
    <n v="2022"/>
    <x v="1"/>
    <x v="2"/>
    <s v="Vest"/>
    <m/>
    <m/>
    <s v="Archis; sat Groseni; sat Barzesti; Beliu; sat Secaci; sat Benesti; sat Bochia; Brazii; sat Secas; Buteni; sat Cuied; Craiva; sat Susag; sat Maraus; sat Siad; sat Stoinesti; sat Coroi; sat Rogoz de Beliu; sat Ciuntesti; Graniceri; sat Siclau; Halmagel; sat Sarbi; sat Tohesti; Hasmas; sat Botfei; sat Urvisu de Beliu; sat Clit; Ignesti; sat Minead; Plescuta; sat Aciuta; sat Gura Vaii; Seleus; sat Moroda; sat Iermata; Taut; Varadia de Mures; "/>
    <x v="1"/>
    <s v="046"/>
    <n v="7482384.9100000001"/>
    <n v="1320420.8600000001"/>
    <n v="1148494.67"/>
    <n v="3854016.919999999"/>
    <n v="13805317.359999999"/>
    <x v="3"/>
    <m/>
    <n v="3370475.33"/>
    <n v="594789.76"/>
    <s v="POC/366/2/1"/>
    <n v="1"/>
    <s v="Axa 2"/>
  </r>
  <r>
    <n v="3"/>
    <x v="1"/>
    <s v="P1.2"/>
    <s v="OS1.3-Secţiunea C-ap.2"/>
    <x v="6"/>
    <x v="6"/>
    <s v="CENTRUL MEDICAL SF. LUCA AL CRIMEEI SRL"/>
    <x v="6"/>
    <s v="6"/>
    <n v="22"/>
    <n v="2020"/>
    <s v="6"/>
    <n v="22"/>
    <n v="2021"/>
    <x v="1"/>
    <x v="2"/>
    <s v="Vest"/>
    <m/>
    <m/>
    <s v="Arad"/>
    <x v="1"/>
    <s v="061"/>
    <n v="713902.61"/>
    <n v="125982.81"/>
    <n v="93320.66"/>
    <n v="49421.78"/>
    <n v="982627.86"/>
    <x v="3"/>
    <m/>
    <n v="0"/>
    <n v="0"/>
    <s v="POC/62/1/3"/>
    <n v="1"/>
    <s v="Axa 1"/>
  </r>
  <r>
    <s v="TOTAL ARAD"/>
    <x v="0"/>
    <m/>
    <m/>
    <x v="0"/>
    <x v="0"/>
    <m/>
    <x v="0"/>
    <m/>
    <m/>
    <m/>
    <m/>
    <m/>
    <m/>
    <x v="0"/>
    <x v="0"/>
    <m/>
    <m/>
    <m/>
    <m/>
    <x v="0"/>
    <m/>
    <n v="15375882.960000001"/>
    <n v="2769408.23"/>
    <n v="1241815.3299999998"/>
    <n v="4739015.6999999993"/>
    <n v="24126122.219999999"/>
    <x v="0"/>
    <m/>
    <n v="9599357.9499999993"/>
    <n v="1742807.6000000003"/>
    <m/>
    <m/>
    <m/>
  </r>
  <r>
    <s v="JUDEŢUL ARGES"/>
    <x v="0"/>
    <m/>
    <m/>
    <x v="0"/>
    <x v="0"/>
    <m/>
    <x v="0"/>
    <m/>
    <m/>
    <m/>
    <m/>
    <m/>
    <m/>
    <x v="0"/>
    <x v="0"/>
    <m/>
    <m/>
    <m/>
    <m/>
    <x v="0"/>
    <m/>
    <m/>
    <m/>
    <m/>
    <m/>
    <m/>
    <x v="0"/>
    <m/>
    <m/>
    <m/>
    <m/>
    <m/>
    <m/>
  </r>
  <r>
    <n v="1"/>
    <x v="2"/>
    <s v=" P2.2"/>
    <s v="A2.2.1"/>
    <x v="7"/>
    <x v="7"/>
    <s v="PRODINF SOFTWARE SRL"/>
    <x v="7"/>
    <s v="8"/>
    <n v="3"/>
    <n v="2017"/>
    <s v="2"/>
    <n v="3"/>
    <n v="2020"/>
    <x v="1"/>
    <x v="3"/>
    <s v="Sud Muntenia"/>
    <m/>
    <m/>
    <s v="Pitesti"/>
    <x v="1"/>
    <s v="066"/>
    <n v="1440353.3"/>
    <n v="254179.99"/>
    <n v="1048687.3199999998"/>
    <n v="75659.770000000019"/>
    <n v="2818880.38"/>
    <x v="2"/>
    <s v="AA2"/>
    <n v="1436461.11"/>
    <n v="253493.13000000006"/>
    <s v="POC/46/2/2"/>
    <n v="1"/>
    <s v="Axa 2"/>
  </r>
  <r>
    <n v="2"/>
    <x v="2"/>
    <s v=" P2.2"/>
    <s v="A2.2.1"/>
    <x v="8"/>
    <x v="8"/>
    <s v="INDUSTRIAL MB PLUS SRL"/>
    <x v="8"/>
    <s v="10"/>
    <n v="30"/>
    <n v="2017"/>
    <s v="4"/>
    <n v="30"/>
    <n v="2019"/>
    <x v="1"/>
    <x v="3"/>
    <s v="Sud Muntenia"/>
    <m/>
    <m/>
    <s v="Pitesti"/>
    <x v="1"/>
    <s v="066"/>
    <n v="3481880.13"/>
    <n v="614449.43999999994"/>
    <n v="1536474.2600000002"/>
    <n v="941042.08999999985"/>
    <n v="6573845.9199999999"/>
    <x v="1"/>
    <m/>
    <n v="0"/>
    <n v="0"/>
    <s v="POC/46/2/2"/>
    <n v="1"/>
    <s v="Axa 2"/>
  </r>
  <r>
    <n v="3"/>
    <x v="2"/>
    <s v=" P2.2"/>
    <s v="A2.2.1"/>
    <x v="9"/>
    <x v="9"/>
    <s v="ENJOY SMART SOLUTIONS SRL"/>
    <x v="9"/>
    <s v="8"/>
    <n v="31"/>
    <n v="2017"/>
    <s v="12"/>
    <n v="31"/>
    <n v="2018"/>
    <x v="1"/>
    <x v="3"/>
    <s v="Sud Muntenia"/>
    <m/>
    <m/>
    <s v="Pitesti"/>
    <x v="1"/>
    <s v="066"/>
    <n v="1663627.3"/>
    <n v="293581.28999999998"/>
    <n v="677745.15000000014"/>
    <n v="59500"/>
    <n v="2694453.74"/>
    <x v="2"/>
    <s v="AA1"/>
    <n v="1353562.6800000002"/>
    <n v="238863.99999999997"/>
    <s v="POC/46/2/2"/>
    <n v="1"/>
    <s v="Axa 2"/>
  </r>
  <r>
    <n v="4"/>
    <x v="2"/>
    <s v=" P2.2"/>
    <s v="A2.2.1"/>
    <x v="0"/>
    <x v="10"/>
    <s v="BUSINESS SENSE PARTNERS SRL"/>
    <x v="10"/>
    <s v="8"/>
    <n v="24"/>
    <n v="2017"/>
    <s v="8"/>
    <n v="24"/>
    <n v="2019"/>
    <x v="1"/>
    <x v="3"/>
    <s v="Sud Muntenia"/>
    <m/>
    <m/>
    <s v="Pitesti"/>
    <x v="1"/>
    <s v="066"/>
    <n v="1883829.29"/>
    <n v="332440.46000000002"/>
    <n v="1043204.1200000001"/>
    <n v="3400"/>
    <n v="3262873.87"/>
    <x v="1"/>
    <m/>
    <n v="0"/>
    <n v="0"/>
    <s v="POC/46/2/2"/>
    <n v="1"/>
    <s v="Axa 2"/>
  </r>
  <r>
    <n v="5"/>
    <x v="2"/>
    <s v=" P2.2"/>
    <s v="A2.1.1 - NGA"/>
    <x v="10"/>
    <x v="11"/>
    <s v="INVOKER TRANS IT SRL"/>
    <x v="11"/>
    <s v="3"/>
    <n v="5"/>
    <n v="2019"/>
    <s v="3"/>
    <n v="5"/>
    <n v="2022"/>
    <x v="1"/>
    <x v="3"/>
    <s v="Sud Muntenia"/>
    <m/>
    <m/>
    <s v="Zgripcesti; Negresti; Lentea; Cotmeana; Luminile; Lintesti; Cersani; Tutulesti; Odaeni; Gliganu de Sus; Gliganu de Jos; Dobresti; Furesti; Mosteni-Greci; Ursoaia; Doblea; Alunisu; Izvoru de Sus; Fata; Dincani; Buretesti; Rijletu-Govora; Purcareni; Popesti;  Palanga; Satu Nou; Chiritesti; Baranesti; Miercani; Salistea; Gorani; Mirghia de Sus; Dealu Bradului Popesti; Cocu; Rachitele de Sus; Bacesti; Badesti; Moara Mocanului;"/>
    <x v="1"/>
    <s v="046"/>
    <n v="11511362.17"/>
    <n v="2031416.83"/>
    <n v="1567451.05"/>
    <n v="4605602.6500000004"/>
    <n v="19715832.700000003"/>
    <x v="3"/>
    <m/>
    <n v="5558019.4400000004"/>
    <n v="980826.92"/>
    <s v="POC/366/2/1"/>
    <n v="1"/>
    <s v="Axa 2"/>
  </r>
  <r>
    <n v="6"/>
    <x v="1"/>
    <s v="1.2.1"/>
    <s v=" Proiect Tehnologic Inovativ - LDR"/>
    <x v="11"/>
    <x v="12"/>
    <s v="UZUC SA"/>
    <x v="12"/>
    <s v="6"/>
    <n v="30"/>
    <n v="2020"/>
    <s v="2"/>
    <n v="28"/>
    <n v="2022"/>
    <x v="1"/>
    <x v="3"/>
    <s v="Sud Muntenia"/>
    <m/>
    <m/>
    <s v="Pitesti"/>
    <x v="1"/>
    <s v="064"/>
    <n v="4324020.3099999996"/>
    <n v="763062.4"/>
    <n v="3632904.6"/>
    <n v="1943288.39"/>
    <n v="10663275.700000001"/>
    <x v="3"/>
    <m/>
    <n v="0"/>
    <n v="0"/>
    <s v="POC/163/1/3/"/>
    <n v="1"/>
    <s v="Axa 1"/>
  </r>
  <r>
    <n v="7"/>
    <x v="1"/>
    <s v="P1.2"/>
    <s v="OS1.3-Secţiunea C-ap.2"/>
    <x v="12"/>
    <x v="13"/>
    <s v="ELSSA LABORATORY SRL"/>
    <x v="13"/>
    <s v="7"/>
    <n v="1"/>
    <n v="2020"/>
    <s v="7"/>
    <n v="1"/>
    <n v="2022"/>
    <x v="1"/>
    <x v="3"/>
    <s v="Sud Muntenia"/>
    <m/>
    <m/>
    <s v="Pitesti"/>
    <x v="1"/>
    <s v="061"/>
    <n v="691159.61"/>
    <n v="122816.39"/>
    <n v="90448"/>
    <n v="48560.76"/>
    <n v="952984.76"/>
    <x v="3"/>
    <m/>
    <n v="33799.67"/>
    <n v="6250.53"/>
    <s v="POC/62/1/3"/>
    <n v="1"/>
    <s v="Axa 1"/>
  </r>
  <r>
    <n v="8"/>
    <x v="1"/>
    <s v="P1.1"/>
    <s v="OS1.1-Secţiunea F - ap.2"/>
    <x v="13"/>
    <x v="14"/>
    <s v="REGIA AUTONOMĂ TEHNOLOGII PENTRU ENERGIA NUCLEARĂ - RATEN"/>
    <x v="14"/>
    <s v="7"/>
    <n v="6"/>
    <n v="2020"/>
    <s v="1"/>
    <n v="6"/>
    <n v="2024"/>
    <x v="1"/>
    <x v="3"/>
    <s v="Sud Muntenia"/>
    <m/>
    <m/>
    <s v="Mioveni"/>
    <x v="2"/>
    <s v="058"/>
    <n v="78200000"/>
    <n v="13800000"/>
    <n v="0"/>
    <n v="37831870.5"/>
    <n v="129831870.5"/>
    <x v="3"/>
    <m/>
    <n v="526674.54"/>
    <n v="33325.449999999997"/>
    <s v="POC/448/1/1"/>
    <n v="1"/>
    <s v="Axa 1"/>
  </r>
  <r>
    <s v="TOTAL ARGES"/>
    <x v="0"/>
    <m/>
    <m/>
    <x v="0"/>
    <x v="0"/>
    <m/>
    <x v="0"/>
    <m/>
    <m/>
    <m/>
    <m/>
    <m/>
    <m/>
    <x v="0"/>
    <x v="0"/>
    <m/>
    <m/>
    <m/>
    <m/>
    <x v="0"/>
    <m/>
    <n v="103196232.11"/>
    <n v="18211946.800000001"/>
    <n v="9596914.5"/>
    <n v="45508924.159999996"/>
    <n v="176514017.56999999"/>
    <x v="0"/>
    <m/>
    <n v="8908517.4400000013"/>
    <n v="1512760.03"/>
    <m/>
    <m/>
    <m/>
  </r>
  <r>
    <s v="JUDEŢUL BIHOR"/>
    <x v="0"/>
    <m/>
    <m/>
    <x v="0"/>
    <x v="0"/>
    <m/>
    <x v="0"/>
    <m/>
    <m/>
    <m/>
    <m/>
    <m/>
    <m/>
    <x v="0"/>
    <x v="0"/>
    <m/>
    <m/>
    <m/>
    <m/>
    <x v="0"/>
    <m/>
    <m/>
    <m/>
    <m/>
    <m/>
    <m/>
    <x v="0"/>
    <m/>
    <m/>
    <m/>
    <m/>
    <m/>
    <m/>
  </r>
  <r>
    <n v="1"/>
    <x v="1"/>
    <s v="P1.2"/>
    <s v="OS1.3-Secţiunea C"/>
    <x v="14"/>
    <x v="15"/>
    <s v="MAXILOMED SRL (fosta JUNCAR MED SRL)"/>
    <x v="15"/>
    <s v="9"/>
    <n v="9"/>
    <n v="2016"/>
    <s v="9"/>
    <n v="9"/>
    <n v="2018"/>
    <x v="1"/>
    <x v="4"/>
    <s v="Nord Vest"/>
    <m/>
    <m/>
    <s v="Oradea"/>
    <x v="1"/>
    <s v="061"/>
    <n v="710699.67949999997"/>
    <n v="125417.59050000001"/>
    <n v="92901.92"/>
    <n v="18600"/>
    <n v="947619.19000000006"/>
    <x v="2"/>
    <s v="AA2"/>
    <n v="676061.75999999989"/>
    <n v="119305"/>
    <s v="POC/63/1/3"/>
    <n v="1"/>
    <s v="Axa 1"/>
  </r>
  <r>
    <n v="2"/>
    <x v="1"/>
    <s v="P1.2"/>
    <s v="OS1.3-Secţiunea C"/>
    <x v="15"/>
    <x v="16"/>
    <s v="CHROMA DENTARE SRL"/>
    <x v="16"/>
    <s v="9"/>
    <n v="27"/>
    <n v="2017"/>
    <s v="9"/>
    <n v="27"/>
    <n v="2019"/>
    <x v="3"/>
    <x v="4"/>
    <s v="Nord Vest"/>
    <m/>
    <m/>
    <s v="Oradea"/>
    <x v="1"/>
    <s v="061"/>
    <n v="713690.69"/>
    <n v="125945.41"/>
    <n v="93292.9"/>
    <n v="243980"/>
    <n v="1176909"/>
    <x v="1"/>
    <s v="AA1"/>
    <n v="0"/>
    <n v="0"/>
    <s v="POC/63/1/3"/>
    <n v="1"/>
    <s v="Axa 1"/>
  </r>
  <r>
    <n v="3"/>
    <x v="1"/>
    <s v="P1.2"/>
    <s v="OS1.3-Secţiunea C"/>
    <x v="16"/>
    <x v="17"/>
    <s v="ENDODIGEST SRL"/>
    <x v="17"/>
    <s v="9"/>
    <n v="27"/>
    <n v="2017"/>
    <s v="9"/>
    <n v="27"/>
    <n v="2019"/>
    <x v="4"/>
    <x v="4"/>
    <s v="Nord Vest"/>
    <m/>
    <m/>
    <s v="Oradea"/>
    <x v="1"/>
    <s v="061"/>
    <n v="548965.98"/>
    <n v="96876.36"/>
    <n v="71760.28"/>
    <n v="303856"/>
    <n v="1021458.62"/>
    <x v="2"/>
    <s v="AA1"/>
    <n v="528988.42999999993"/>
    <n v="95100.34"/>
    <s v="POC/63/1/3"/>
    <n v="1"/>
    <s v="Axa 1"/>
  </r>
  <r>
    <n v="4"/>
    <x v="1"/>
    <s v="P1.2"/>
    <s v="OS1.3-Secţiunea C"/>
    <x v="17"/>
    <x v="18"/>
    <s v="SOFTSTUDIO SOLUTIONS SRL"/>
    <x v="18"/>
    <s v="9"/>
    <n v="27"/>
    <n v="2017"/>
    <s v="1"/>
    <n v="27"/>
    <n v="2019"/>
    <x v="5"/>
    <x v="4"/>
    <s v="Nord Vest"/>
    <m/>
    <m/>
    <s v="Oradea"/>
    <x v="1"/>
    <s v="061"/>
    <n v="198131.28"/>
    <n v="34964.35"/>
    <n v="25899.53"/>
    <n v="11947.98"/>
    <n v="270943.14"/>
    <x v="2"/>
    <s v="AA3"/>
    <n v="189077.7"/>
    <n v="33366.660000000003"/>
    <s v="POC/63/1/3"/>
    <n v="1"/>
    <s v="Axa 1"/>
  </r>
  <r>
    <n v="5"/>
    <x v="1"/>
    <s v="P1.2"/>
    <s v="OS1.3-Secţiunea C"/>
    <x v="18"/>
    <x v="19"/>
    <s v="TRANSILVANIA ADVISORS SRL"/>
    <x v="19"/>
    <s v="10"/>
    <n v="4"/>
    <n v="2017"/>
    <s v="10"/>
    <n v="4"/>
    <n v="2018"/>
    <x v="6"/>
    <x v="4"/>
    <s v="Nord Vest"/>
    <m/>
    <m/>
    <s v="Oradea"/>
    <x v="1"/>
    <s v="061"/>
    <n v="662942.31000000006"/>
    <n v="116989.83"/>
    <n v="86659.15"/>
    <n v="127336.31"/>
    <n v="993927.60000000009"/>
    <x v="2"/>
    <s v="AA1"/>
    <n v="639851.37"/>
    <n v="112914.95"/>
    <s v="POC/63/1/3"/>
    <n v="1"/>
    <s v="Axa 1"/>
  </r>
  <r>
    <n v="6"/>
    <x v="2"/>
    <s v=" P2.2"/>
    <s v="A2.2.1"/>
    <x v="19"/>
    <x v="20"/>
    <s v="GRAFOR DESIGN SRL"/>
    <x v="20"/>
    <s v="8"/>
    <n v="11"/>
    <n v="2017"/>
    <s v="8"/>
    <n v="11"/>
    <n v="2020"/>
    <x v="1"/>
    <x v="4"/>
    <s v="Nord Vest"/>
    <m/>
    <m/>
    <s v="Oradea"/>
    <x v="1"/>
    <s v="066"/>
    <n v="2537346.0699999998"/>
    <n v="447766.95"/>
    <n v="1069337.58"/>
    <n v="404042.32999999961"/>
    <n v="4458492.93"/>
    <x v="2"/>
    <m/>
    <n v="2447273.9500000002"/>
    <n v="431877.16"/>
    <s v="POC/46/2/2"/>
    <n v="1"/>
    <s v="Axa 2"/>
  </r>
  <r>
    <n v="7"/>
    <x v="1"/>
    <s v="P1.1"/>
    <s v="OS1.1 -Secţiunea A"/>
    <x v="20"/>
    <x v="21"/>
    <s v="PELICAN IMPEX SRL"/>
    <x v="21"/>
    <s v="5"/>
    <n v="21"/>
    <n v="2018"/>
    <s v="11"/>
    <n v="20"/>
    <n v="2020"/>
    <x v="1"/>
    <x v="4"/>
    <s v="Nord Vest"/>
    <m/>
    <m/>
    <s v="Oradea"/>
    <x v="1"/>
    <s v="059"/>
    <n v="8026150.7400000002"/>
    <n v="1416379.54"/>
    <n v="9442530.2799999993"/>
    <n v="4872702.12"/>
    <n v="23757762.680000003"/>
    <x v="4"/>
    <m/>
    <n v="8012811.8900000006"/>
    <n v="1414025.63"/>
    <s v="POC/65/1/1"/>
    <n v="1"/>
    <s v="Axa 1"/>
  </r>
  <r>
    <n v="8"/>
    <x v="2"/>
    <s v=" P2.2"/>
    <s v="A2.1.1 - NGA"/>
    <x v="21"/>
    <x v="22"/>
    <s v="INVITE SYSTEMS SRL"/>
    <x v="22"/>
    <s v="1"/>
    <n v="4"/>
    <n v="2019"/>
    <s v="1"/>
    <n v="4"/>
    <n v="2022"/>
    <x v="1"/>
    <x v="4"/>
    <s v="Nord Vest"/>
    <m/>
    <m/>
    <s v="Astileu; sat Calatea; Bratca; sat Damis; Buduslau; sat Albis; Saniob; sat Ciuhoi; Salacea; sat Otomani; Salard; sat Hodos; Tarcea; sat Galospetreu; Simian; sat Silindru"/>
    <x v="1"/>
    <s v="046"/>
    <n v="7457300.5599999996"/>
    <n v="1315994.21"/>
    <n v="974810.75999999978"/>
    <n v="1795519.4800000004"/>
    <n v="11543625.01"/>
    <x v="3"/>
    <m/>
    <n v="5832585.5899999999"/>
    <n v="1029279.81"/>
    <s v="POC/366/2/1"/>
    <n v="1"/>
    <s v="Axa 2"/>
  </r>
  <r>
    <n v="9"/>
    <x v="1"/>
    <s v="1.2.1"/>
    <s v=" Proiect Tehnologic Inovativ - LDR"/>
    <x v="22"/>
    <x v="23"/>
    <s v="ATNOM SRL"/>
    <x v="23"/>
    <s v="6"/>
    <n v="25"/>
    <n v="2020"/>
    <s v="6"/>
    <n v="25"/>
    <n v="2023"/>
    <x v="1"/>
    <x v="4"/>
    <s v="Nord Vest"/>
    <m/>
    <m/>
    <s v="Oradea"/>
    <x v="1"/>
    <s v="064"/>
    <n v="19121228.010000002"/>
    <n v="3374334.36"/>
    <n v="5911923.4000000004"/>
    <n v="5973294.4699999997"/>
    <n v="34380780.240000002"/>
    <x v="3"/>
    <m/>
    <n v="6080079.6699999999"/>
    <n v="10156.049999999999"/>
    <s v="POC/163/1/3/"/>
    <n v="1"/>
    <s v="Axa 1"/>
  </r>
  <r>
    <s v="TOTAL BIHOR"/>
    <x v="0"/>
    <m/>
    <m/>
    <x v="0"/>
    <x v="0"/>
    <m/>
    <x v="0"/>
    <m/>
    <m/>
    <m/>
    <m/>
    <m/>
    <m/>
    <x v="0"/>
    <x v="0"/>
    <m/>
    <m/>
    <m/>
    <m/>
    <x v="0"/>
    <m/>
    <n v="39976455.319499999"/>
    <n v="7054668.6005000006"/>
    <n v="17769115.799999997"/>
    <n v="13751278.690000001"/>
    <n v="78551518.409999996"/>
    <x v="0"/>
    <m/>
    <n v="24406730.359999999"/>
    <n v="3246025.5999999996"/>
    <m/>
    <m/>
    <m/>
  </r>
  <r>
    <s v="JUDEŢUL BISTRITA NASAUD"/>
    <x v="0"/>
    <m/>
    <m/>
    <x v="0"/>
    <x v="0"/>
    <m/>
    <x v="0"/>
    <m/>
    <m/>
    <m/>
    <m/>
    <m/>
    <m/>
    <x v="0"/>
    <x v="0"/>
    <m/>
    <m/>
    <m/>
    <m/>
    <x v="0"/>
    <m/>
    <m/>
    <m/>
    <m/>
    <m/>
    <m/>
    <x v="0"/>
    <m/>
    <m/>
    <m/>
    <m/>
    <m/>
    <m/>
  </r>
  <r>
    <n v="1"/>
    <x v="2"/>
    <s v=" P2.2"/>
    <s v="A2.1.1 - NGA"/>
    <x v="23"/>
    <x v="24"/>
    <s v="NETWORK INNOVATION FUTURE  SRL"/>
    <x v="24"/>
    <s v="3"/>
    <n v="5"/>
    <n v="2019"/>
    <s v="3"/>
    <n v="5"/>
    <n v="2022"/>
    <x v="1"/>
    <x v="4"/>
    <s v="Nord Vest"/>
    <m/>
    <m/>
    <s v="Silivasu de Campie; Viile Tecii; Ocnita;  Urmenis;  Bichigiu;  Dipsa; Pinticu;  Tagu; Galatii Bistritei; Archiud; Herina; Orosfaia; Blajenii de Sus; Sopteriu; Blajenii de Jos; Budestifana; Te, Tagsoru; Caila; Tonciu; Delureni; Albestii Bistritei; Comlod; Ghemes;"/>
    <x v="1"/>
    <s v="046"/>
    <n v="7482298.9500000002"/>
    <n v="1320405.69"/>
    <n v="1692948.93"/>
    <n v="3416754.01"/>
    <n v="13912407.58"/>
    <x v="3"/>
    <m/>
    <n v="3467873.4099999997"/>
    <n v="611977.66999999993"/>
    <s v="POC/366/2/1"/>
    <n v="1"/>
    <s v="Axa 2"/>
  </r>
  <r>
    <s v="TOTAL BISTRITA NASAUD"/>
    <x v="0"/>
    <m/>
    <m/>
    <x v="0"/>
    <x v="0"/>
    <m/>
    <x v="0"/>
    <m/>
    <m/>
    <m/>
    <m/>
    <m/>
    <m/>
    <x v="0"/>
    <x v="0"/>
    <m/>
    <m/>
    <m/>
    <m/>
    <x v="0"/>
    <m/>
    <n v="7482298.9500000002"/>
    <n v="1320405.69"/>
    <n v="1692948.93"/>
    <n v="3416754.01"/>
    <n v="13912407.58"/>
    <x v="0"/>
    <m/>
    <n v="3467873.4099999997"/>
    <n v="611977.66999999993"/>
    <m/>
    <m/>
    <m/>
  </r>
  <r>
    <s v="JUDEŢUL BOTOSANI"/>
    <x v="0"/>
    <m/>
    <m/>
    <x v="0"/>
    <x v="0"/>
    <m/>
    <x v="0"/>
    <m/>
    <m/>
    <m/>
    <m/>
    <m/>
    <m/>
    <x v="0"/>
    <x v="0"/>
    <m/>
    <m/>
    <m/>
    <m/>
    <x v="0"/>
    <m/>
    <m/>
    <m/>
    <m/>
    <m/>
    <m/>
    <x v="0"/>
    <m/>
    <m/>
    <m/>
    <m/>
    <m/>
    <m/>
  </r>
  <r>
    <n v="1"/>
    <x v="2"/>
    <s v=" P2.2"/>
    <s v="A2.1.1 - NGA"/>
    <x v="24"/>
    <x v="25"/>
    <s v="TELEKOM GROUP TECHNOLOGY SRL"/>
    <x v="25"/>
    <s v="6"/>
    <n v="12"/>
    <n v="2019"/>
    <s v="3"/>
    <n v="12"/>
    <n v="2022"/>
    <x v="1"/>
    <x v="5"/>
    <s v="Nord Est"/>
    <m/>
    <m/>
    <s v="Adaseni; Zoitani; Avrameni; Ichimeni; Aurel Vlaicu; Dimitrie Cantemir; Panaitoaia; Timus; Blandesti; Soldanesti; Cotusca; Cotu Miculiniti; Ghireni; Avram Iancu; Crasnaleuca; Gorbanesti; Batranesti; George Cosbuc; Siliscani; Socrujeni; Vanatori; Hanesti; Borolea; Moara Jorii; Slobozia Hanesti; Manoleasa; Flondora; Iorga ; Manoleasa Prut; Sadoveni; Zahoreni; Liveni; Loturi; Mihalaseni; Caraiman; Nastase; Negresti; Paun; Sarata; Slobozia Siliscani; Mileanca; Codreni; Mitoc; Horia; Ripiceni; Radauti Prut; Miorcani; Unteni; Burla; Burlesti; Soroceni; Viisoara; Cuza Voda Viisoara Mica:"/>
    <x v="1"/>
    <s v="046"/>
    <n v="11455733.609999999"/>
    <n v="2021600.05"/>
    <n v="1497481.53"/>
    <n v="2831727.87"/>
    <n v="17806543.059999999"/>
    <x v="3"/>
    <m/>
    <n v="5584138.3499999996"/>
    <n v="985436.17"/>
    <s v="POC/366/2/1"/>
    <n v="1"/>
    <s v="Axa 2"/>
  </r>
  <r>
    <s v="TOTAL BOTOSANI"/>
    <x v="0"/>
    <m/>
    <m/>
    <x v="0"/>
    <x v="0"/>
    <m/>
    <x v="0"/>
    <m/>
    <m/>
    <m/>
    <m/>
    <m/>
    <m/>
    <x v="0"/>
    <x v="0"/>
    <m/>
    <m/>
    <m/>
    <m/>
    <x v="0"/>
    <m/>
    <n v="11455733.609999999"/>
    <n v="2021600.05"/>
    <n v="1497481.53"/>
    <n v="2831727.87"/>
    <n v="17806543.059999999"/>
    <x v="0"/>
    <m/>
    <n v="5584138.3499999996"/>
    <n v="985436.17"/>
    <m/>
    <m/>
    <m/>
  </r>
  <r>
    <s v="JUDEŢUL BRAILA"/>
    <x v="0"/>
    <m/>
    <m/>
    <x v="0"/>
    <x v="0"/>
    <m/>
    <x v="0"/>
    <m/>
    <m/>
    <m/>
    <m/>
    <m/>
    <m/>
    <x v="0"/>
    <x v="0"/>
    <m/>
    <m/>
    <m/>
    <m/>
    <x v="0"/>
    <m/>
    <m/>
    <m/>
    <m/>
    <m/>
    <m/>
    <x v="0"/>
    <m/>
    <m/>
    <m/>
    <m/>
    <m/>
    <m/>
  </r>
  <r>
    <n v="1"/>
    <x v="2"/>
    <s v=" P2.2"/>
    <s v="A2.2.1"/>
    <x v="25"/>
    <x v="26"/>
    <s v="YUPP MEDIA SRL"/>
    <x v="26"/>
    <s v="8"/>
    <n v="4"/>
    <n v="2017"/>
    <s v="8"/>
    <n v="4"/>
    <n v="2020"/>
    <x v="1"/>
    <x v="6"/>
    <s v="Sud Est"/>
    <m/>
    <m/>
    <s v="Braila"/>
    <x v="1"/>
    <s v="066"/>
    <n v="1210606.54"/>
    <n v="231636.45"/>
    <n v="315216"/>
    <n v="130677.01000000001"/>
    <n v="1888136"/>
    <x v="1"/>
    <m/>
    <n v="0"/>
    <n v="0"/>
    <s v="POC/46/2/2"/>
    <n v="1"/>
    <s v="Axa 2"/>
  </r>
  <r>
    <n v="2"/>
    <x v="2"/>
    <s v=" P2.2"/>
    <s v="A2.2.1"/>
    <x v="26"/>
    <x v="27"/>
    <s v="LOGIC ECOMSOL SRL"/>
    <x v="27"/>
    <s v="10"/>
    <n v="16"/>
    <n v="2017"/>
    <s v="10"/>
    <n v="16"/>
    <n v="2020"/>
    <x v="1"/>
    <x v="6"/>
    <s v="Sud Est"/>
    <m/>
    <m/>
    <s v="Braila"/>
    <x v="1"/>
    <s v="066"/>
    <n v="2434958.08"/>
    <n v="429698.49"/>
    <n v="1655239.7900000005"/>
    <n v="240334.66999999993"/>
    <n v="4760231.0300000012"/>
    <x v="2"/>
    <m/>
    <n v="1666271.68"/>
    <n v="294047.92999999993"/>
    <s v="POC/46/2/2"/>
    <n v="1"/>
    <s v="Axa 2"/>
  </r>
  <r>
    <n v="3"/>
    <x v="2"/>
    <s v=" P2.2"/>
    <s v="A2.2.1 ap.2"/>
    <x v="27"/>
    <x v="28"/>
    <s v="HUNDRED PERCENT SRL"/>
    <x v="28"/>
    <s v="3"/>
    <n v="31"/>
    <n v="2020"/>
    <s v="3"/>
    <n v="31"/>
    <n v="2023"/>
    <x v="1"/>
    <x v="6"/>
    <s v="Sud Est"/>
    <m/>
    <m/>
    <s v="Braila; Galati"/>
    <x v="1"/>
    <s v="066"/>
    <n v="8107400.4900000002"/>
    <n v="1430717.73"/>
    <n v="2549886.44"/>
    <n v="1103964.45"/>
    <n v="13191969.109999999"/>
    <x v="3"/>
    <m/>
    <n v="2825318.33"/>
    <n v="371703.23"/>
    <s v="POC/524/2/2"/>
    <n v="1"/>
    <s v="Axa 2"/>
  </r>
  <r>
    <s v="TOTAL BRAILA"/>
    <x v="0"/>
    <m/>
    <m/>
    <x v="0"/>
    <x v="0"/>
    <m/>
    <x v="0"/>
    <m/>
    <m/>
    <m/>
    <m/>
    <m/>
    <m/>
    <x v="0"/>
    <x v="0"/>
    <m/>
    <m/>
    <m/>
    <m/>
    <x v="0"/>
    <m/>
    <n v="11752965.109999999"/>
    <n v="2092052.67"/>
    <n v="4520342.2300000004"/>
    <n v="1474976.13"/>
    <n v="19840336.140000001"/>
    <x v="0"/>
    <m/>
    <n v="4491590.01"/>
    <n v="665751.15999999992"/>
    <m/>
    <m/>
    <m/>
  </r>
  <r>
    <s v="JUDEŢUL BRASOV"/>
    <x v="0"/>
    <m/>
    <m/>
    <x v="0"/>
    <x v="0"/>
    <m/>
    <x v="0"/>
    <m/>
    <m/>
    <m/>
    <m/>
    <m/>
    <m/>
    <x v="0"/>
    <x v="0"/>
    <m/>
    <m/>
    <m/>
    <m/>
    <x v="0"/>
    <m/>
    <m/>
    <m/>
    <m/>
    <m/>
    <m/>
    <x v="0"/>
    <m/>
    <m/>
    <m/>
    <m/>
    <m/>
    <m/>
  </r>
  <r>
    <n v="1"/>
    <x v="1"/>
    <s v="P1.2"/>
    <s v="OS1.3-Secţiunea D"/>
    <x v="28"/>
    <x v="29"/>
    <s v="POLIMED DACIA SRL"/>
    <x v="29"/>
    <s v="9"/>
    <n v="16"/>
    <n v="2016"/>
    <s v="9"/>
    <n v="16"/>
    <n v="2018"/>
    <x v="1"/>
    <x v="1"/>
    <s v="Centru"/>
    <m/>
    <m/>
    <s v="Brasov"/>
    <x v="1"/>
    <s v="061"/>
    <n v="1482931.25"/>
    <n v="261693.75"/>
    <n v="0"/>
    <n v="936491"/>
    <n v="2681116"/>
    <x v="2"/>
    <s v="AA3"/>
    <n v="1366418.3199999998"/>
    <n v="241132.64"/>
    <s v="POC/66/1/3"/>
    <n v="1"/>
    <s v="Axa 1"/>
  </r>
  <r>
    <n v="2"/>
    <x v="2"/>
    <s v=" P2.2"/>
    <s v="A2.2.1"/>
    <x v="29"/>
    <x v="30"/>
    <s v="FLASHNET SRL"/>
    <x v="30"/>
    <s v="6"/>
    <n v="16"/>
    <n v="2017"/>
    <s v="9"/>
    <n v="16"/>
    <n v="2019"/>
    <x v="1"/>
    <x v="1"/>
    <s v="Centru"/>
    <m/>
    <m/>
    <s v="Brasov"/>
    <x v="1"/>
    <s v="066"/>
    <n v="3384337.55"/>
    <n v="597236.04"/>
    <n v="2098058.8900000006"/>
    <n v="157703.79999999981"/>
    <n v="6237336.2800000003"/>
    <x v="2"/>
    <m/>
    <n v="1936765.19"/>
    <n v="341782.09"/>
    <s v="POC/46/2/2"/>
    <n v="1"/>
    <s v="Axa 2"/>
  </r>
  <r>
    <n v="3"/>
    <x v="2"/>
    <s v=" P2.2"/>
    <s v="A2.2.1"/>
    <x v="30"/>
    <x v="31"/>
    <s v="RAP SYSTEMS SRL"/>
    <x v="31"/>
    <s v="5"/>
    <n v="25"/>
    <n v="2017"/>
    <s v="9"/>
    <n v="25"/>
    <n v="2018"/>
    <x v="1"/>
    <x v="1"/>
    <s v="Centru"/>
    <m/>
    <m/>
    <s v="Brasov"/>
    <x v="1"/>
    <s v="066"/>
    <n v="192884.77"/>
    <n v="34038.49"/>
    <n v="86360.69"/>
    <n v="64224.450000000012"/>
    <n v="377508.39999999997"/>
    <x v="2"/>
    <s v="AA2"/>
    <n v="188268.64"/>
    <n v="33223.880000000005"/>
    <s v="POC/46/2/2"/>
    <n v="1"/>
    <s v="Axa 2"/>
  </r>
  <r>
    <n v="4"/>
    <x v="2"/>
    <s v=" P2.2"/>
    <s v="A2.2.1"/>
    <x v="31"/>
    <x v="32"/>
    <s v="3D GEO LASER SRL"/>
    <x v="32"/>
    <s v="6"/>
    <n v="29"/>
    <n v="2017"/>
    <s v="7"/>
    <n v="29"/>
    <n v="2020"/>
    <x v="1"/>
    <x v="1"/>
    <s v="Centru"/>
    <m/>
    <m/>
    <s v="Brasov"/>
    <x v="1"/>
    <s v="066"/>
    <n v="2469250"/>
    <n v="435750"/>
    <n v="639000"/>
    <n v="502360"/>
    <n v="4046360"/>
    <x v="2"/>
    <s v="AA3+suspendare"/>
    <n v="524091.95"/>
    <n v="92486.82"/>
    <s v="POC/46/2/2"/>
    <n v="1"/>
    <s v="Axa 2"/>
  </r>
  <r>
    <n v="5"/>
    <x v="2"/>
    <s v=" P2.2"/>
    <s v="A2.2.1"/>
    <x v="32"/>
    <x v="33"/>
    <s v="SPECTRUM SRL"/>
    <x v="33"/>
    <s v="9"/>
    <n v="15"/>
    <n v="2017"/>
    <s v="11"/>
    <n v="15"/>
    <n v="2018"/>
    <x v="1"/>
    <x v="1"/>
    <s v="Centru"/>
    <m/>
    <m/>
    <s v="Brasov"/>
    <x v="1"/>
    <s v="066"/>
    <n v="1317259.1299999999"/>
    <n v="232457.49"/>
    <n v="574044"/>
    <n v="320497.33000000007"/>
    <n v="2444257.9500000002"/>
    <x v="2"/>
    <m/>
    <n v="1178007.8700000001"/>
    <n v="207883.73"/>
    <s v="POC/46/2/2"/>
    <n v="1"/>
    <s v="Axa 2"/>
  </r>
  <r>
    <n v="6"/>
    <x v="2"/>
    <s v=" P2.2"/>
    <s v="A2.2.1"/>
    <x v="33"/>
    <x v="34"/>
    <s v="BIT SOFTWARE SRL"/>
    <x v="34"/>
    <s v="8"/>
    <n v="9"/>
    <n v="2017"/>
    <s v="8"/>
    <n v="9"/>
    <n v="2019"/>
    <x v="1"/>
    <x v="1"/>
    <s v="Centru"/>
    <m/>
    <m/>
    <s v="Brasov"/>
    <x v="1"/>
    <s v="066"/>
    <n v="1150622.04"/>
    <n v="203050.95"/>
    <n v="1100722.32"/>
    <n v="78284.810000000056"/>
    <n v="2532680.12"/>
    <x v="2"/>
    <s v="AA1"/>
    <n v="1017868.1"/>
    <n v="179623.77999999997"/>
    <s v="POC/46/2/2"/>
    <n v="1"/>
    <s v="Axa 2"/>
  </r>
  <r>
    <n v="7"/>
    <x v="2"/>
    <s v=" P2.2"/>
    <s v="A2.2.1"/>
    <x v="34"/>
    <x v="35"/>
    <s v="ICEBERG CONSULTING SRL"/>
    <x v="35"/>
    <s v="8"/>
    <n v="9"/>
    <n v="2017"/>
    <s v="5"/>
    <n v="9"/>
    <n v="2019"/>
    <x v="1"/>
    <x v="1"/>
    <s v="Centru"/>
    <m/>
    <m/>
    <s v="Brasov"/>
    <x v="1"/>
    <s v="066"/>
    <n v="794751.5"/>
    <n v="140250.26999999999"/>
    <n v="276660.90999999992"/>
    <n v="159915.90000000014"/>
    <n v="1371578.58"/>
    <x v="2"/>
    <s v="AA1"/>
    <n v="631618.71"/>
    <n v="109128.19"/>
    <s v="POC/46/2/2"/>
    <n v="1"/>
    <s v="Axa 2"/>
  </r>
  <r>
    <n v="8"/>
    <x v="1"/>
    <s v="P1.1"/>
    <s v="OS1.1 -Secţiunea A"/>
    <x v="35"/>
    <x v="36"/>
    <s v="POLIMED DACIA SRL"/>
    <x v="36"/>
    <s v="6"/>
    <n v="4"/>
    <n v="2018"/>
    <s v="3"/>
    <n v="3"/>
    <n v="2020"/>
    <x v="1"/>
    <x v="1"/>
    <s v="Centru"/>
    <m/>
    <m/>
    <s v="Brasov"/>
    <x v="1"/>
    <s v="059"/>
    <n v="3898320.63"/>
    <n v="687938.93"/>
    <n v="1965539.82"/>
    <n v="162395.68"/>
    <n v="6714195.0599999996"/>
    <x v="2"/>
    <s v="AA4"/>
    <n v="3895239.53"/>
    <n v="687395.21"/>
    <s v="POC/65/1/1"/>
    <n v="1"/>
    <s v="Axa 1"/>
  </r>
  <r>
    <n v="9"/>
    <x v="1"/>
    <s v="P1.1"/>
    <s v="OS1.1 -Secţiunea A"/>
    <x v="36"/>
    <x v="37"/>
    <s v="3D GEO LASER SRL"/>
    <x v="37"/>
    <s v="7"/>
    <n v="23"/>
    <n v="2018"/>
    <s v="1"/>
    <n v="22"/>
    <n v="2021"/>
    <x v="1"/>
    <x v="1"/>
    <s v="Centru"/>
    <m/>
    <m/>
    <s v="Brasov"/>
    <x v="1"/>
    <s v="059"/>
    <n v="12696142.720000001"/>
    <n v="2240495.7799999998"/>
    <n v="6401416.5"/>
    <n v="10803085"/>
    <n v="32141140"/>
    <x v="5"/>
    <s v="AA4"/>
    <n v="0"/>
    <n v="0"/>
    <s v="POC/65/1/1"/>
    <n v="1"/>
    <s v="Axa 1"/>
  </r>
  <r>
    <n v="10"/>
    <x v="2"/>
    <s v=" P2.2"/>
    <s v="A2.2.1 ap.2"/>
    <x v="37"/>
    <x v="38"/>
    <s v="TEKFINITY  SRL"/>
    <x v="38"/>
    <s v="4"/>
    <n v="6"/>
    <n v="2020"/>
    <s v="4"/>
    <n v="6"/>
    <n v="2022"/>
    <x v="1"/>
    <x v="1"/>
    <s v="Centru"/>
    <m/>
    <m/>
    <s v="Rasnov"/>
    <x v="1"/>
    <s v="066"/>
    <n v="5419749.0899999999"/>
    <n v="956426.31"/>
    <n v="1946126.6"/>
    <n v="1131849.6000000001"/>
    <n v="9454151.5999999996"/>
    <x v="3"/>
    <m/>
    <n v="108800"/>
    <n v="19200"/>
    <s v="POC/524/2/2"/>
    <n v="1"/>
    <s v="Axa 2"/>
  </r>
  <r>
    <n v="11"/>
    <x v="2"/>
    <s v=" P2.2"/>
    <s v="A2.2.1 ap.2"/>
    <x v="38"/>
    <x v="39"/>
    <s v="HEADLIGHT SOLUTIONS SRL"/>
    <x v="39"/>
    <s v="6"/>
    <n v="5"/>
    <n v="2020"/>
    <s v="6"/>
    <n v="5"/>
    <n v="2022"/>
    <x v="1"/>
    <x v="1"/>
    <s v="Centru"/>
    <m/>
    <m/>
    <s v="Brasov"/>
    <x v="1"/>
    <s v="066"/>
    <n v="11254722.289999999"/>
    <n v="1986127.47"/>
    <n v="4968961.4400000004"/>
    <n v="2999551.3"/>
    <n v="21209362.5"/>
    <x v="3"/>
    <m/>
    <n v="108800"/>
    <n v="19200"/>
    <s v="POC/524/2/2"/>
    <n v="1"/>
    <s v="Axa 2"/>
  </r>
  <r>
    <n v="12"/>
    <x v="1"/>
    <s v="1.2.1"/>
    <s v=" Proiect Tehnologic Inovativ - LDR"/>
    <x v="39"/>
    <x v="40"/>
    <s v="ELECTROPRECIZIA ELECTRICAL MOTORS SRL"/>
    <x v="40"/>
    <s v="6"/>
    <n v="25"/>
    <n v="2020"/>
    <s v="6"/>
    <n v="25"/>
    <n v="2023"/>
    <x v="1"/>
    <x v="1"/>
    <s v="Centru"/>
    <m/>
    <m/>
    <s v="Sacele"/>
    <x v="1"/>
    <s v="064"/>
    <n v="19069128.579999998"/>
    <n v="3365140.33"/>
    <n v="21618951.5"/>
    <n v="8751703.2599999998"/>
    <n v="52804923.669999994"/>
    <x v="3"/>
    <m/>
    <n v="50839.47"/>
    <n v="1580.53"/>
    <s v="POC/163/1/3/"/>
    <n v="1"/>
    <s v="Axa 1"/>
  </r>
  <r>
    <n v="13"/>
    <x v="1"/>
    <s v="P1.2"/>
    <s v="OS1.3-Secţiunea C-ap.2"/>
    <x v="40"/>
    <x v="41"/>
    <s v="TEADE SRL"/>
    <x v="41"/>
    <s v="6"/>
    <n v="25"/>
    <n v="2020"/>
    <s v="6"/>
    <n v="25"/>
    <n v="2022"/>
    <x v="1"/>
    <x v="1"/>
    <s v="Centru"/>
    <m/>
    <m/>
    <s v="Brasov"/>
    <x v="1"/>
    <s v="061"/>
    <n v="712224.6"/>
    <n v="125686.66"/>
    <n v="93101.25"/>
    <n v="88264.14"/>
    <n v="1019276.65"/>
    <x v="1"/>
    <m/>
    <n v="0"/>
    <n v="0"/>
    <s v="POC/62/1/3"/>
    <n v="1"/>
    <s v="Axa 1"/>
  </r>
  <r>
    <n v="14"/>
    <x v="2"/>
    <s v=" P2.2"/>
    <s v="A2.2.1 ap.2"/>
    <x v="41"/>
    <x v="42"/>
    <s v="Extend Studio SRL"/>
    <x v="42"/>
    <s v="7"/>
    <n v="7"/>
    <n v="2020"/>
    <s v="7"/>
    <n v="7"/>
    <n v="2023"/>
    <x v="1"/>
    <x v="1"/>
    <s v="Centru"/>
    <m/>
    <m/>
    <s v="Brasov"/>
    <x v="1"/>
    <s v="066"/>
    <n v="3916239.4"/>
    <n v="691101.07"/>
    <n v="1779885.08"/>
    <n v="1457859.25"/>
    <n v="7845084.7999999998"/>
    <x v="3"/>
    <m/>
    <n v="615618.99"/>
    <n v="84895.56"/>
    <s v="POC/524/2/2"/>
    <n v="1"/>
    <s v="Axa 2"/>
  </r>
  <r>
    <s v="TOTAL BRASOV"/>
    <x v="0"/>
    <m/>
    <m/>
    <x v="0"/>
    <x v="0"/>
    <m/>
    <x v="0"/>
    <m/>
    <m/>
    <m/>
    <m/>
    <m/>
    <m/>
    <x v="0"/>
    <x v="0"/>
    <m/>
    <m/>
    <m/>
    <m/>
    <x v="0"/>
    <m/>
    <n v="67758563.549999997"/>
    <n v="11957393.539999999"/>
    <n v="43548829"/>
    <n v="27614185.520000003"/>
    <n v="150878971.61000001"/>
    <x v="0"/>
    <m/>
    <n v="11622336.770000001"/>
    <n v="2017532.43"/>
    <m/>
    <m/>
    <m/>
  </r>
  <r>
    <s v="JUDEŢUL BUCURESTI"/>
    <x v="0"/>
    <m/>
    <m/>
    <x v="0"/>
    <x v="0"/>
    <m/>
    <x v="0"/>
    <m/>
    <m/>
    <m/>
    <m/>
    <m/>
    <m/>
    <x v="0"/>
    <x v="0"/>
    <m/>
    <m/>
    <m/>
    <m/>
    <x v="0"/>
    <m/>
    <m/>
    <m/>
    <m/>
    <m/>
    <m/>
    <x v="0"/>
    <m/>
    <m/>
    <m/>
    <m/>
    <m/>
    <m/>
  </r>
  <r>
    <n v="1"/>
    <x v="1"/>
    <s v="P1.1"/>
    <s v="OS1.2-Secţiunea E"/>
    <x v="42"/>
    <x v="43"/>
    <s v="INSTITUTULUI NAŢIONAL DE CERCETARE - DEZVOLTARE ÎN DOMENIUL PATOLOGIEI ŞI ŞTIINŢELOR BIOMEDICALE „VICTOR BABES&quot;"/>
    <x v="43"/>
    <s v="9"/>
    <n v="1"/>
    <n v="2016"/>
    <s v="9"/>
    <n v="1"/>
    <n v="2021"/>
    <x v="2"/>
    <x v="7"/>
    <s v="Bucuresti Ilfov"/>
    <m/>
    <m/>
    <s v="Bucuresti"/>
    <x v="2"/>
    <s v="060"/>
    <n v="7276617"/>
    <n v="1340883"/>
    <n v="0"/>
    <n v="80945"/>
    <n v="8698445"/>
    <x v="3"/>
    <s v="AA3"/>
    <n v="5211407.99"/>
    <n v="867567.17000000016"/>
    <s v="POC/61/1/1"/>
    <n v="1"/>
    <s v="Axa 1"/>
  </r>
  <r>
    <n v="2"/>
    <x v="1"/>
    <s v="P1.1"/>
    <s v="OS1.2-Secţiunea E"/>
    <x v="43"/>
    <x v="44"/>
    <s v="NanoPro Start MC SRL"/>
    <x v="44"/>
    <s v="9"/>
    <n v="1"/>
    <n v="2016"/>
    <s v="2"/>
    <n v="1"/>
    <n v="2021"/>
    <x v="2"/>
    <x v="7"/>
    <s v="Bucuresti Ilfov"/>
    <m/>
    <m/>
    <s v="Bucuresti"/>
    <x v="1"/>
    <s v="061"/>
    <n v="7275911.0816000002"/>
    <n v="1340752.9183999998"/>
    <n v="0"/>
    <n v="237149"/>
    <n v="8853813"/>
    <x v="4"/>
    <s v="AA4"/>
    <n v="6903498.1200000001"/>
    <n v="1272239.31"/>
    <s v="POC/61/1/1"/>
    <n v="1"/>
    <s v="Axa 1"/>
  </r>
  <r>
    <n v="3"/>
    <x v="1"/>
    <s v="P1.1"/>
    <s v="OS1.2-Secţiunea E"/>
    <x v="44"/>
    <x v="45"/>
    <s v="INOE 2000 - INSTITUTUL NATIONAL DE CERCETARE DEZVOLTARE PENTRU OPTOELECTRONICA"/>
    <x v="45"/>
    <s v="9"/>
    <n v="2"/>
    <n v="2016"/>
    <s v="9"/>
    <n v="2"/>
    <n v="2021"/>
    <x v="2"/>
    <x v="7"/>
    <s v="Bucuresti Ilfov"/>
    <m/>
    <m/>
    <s v="Bucuresti"/>
    <x v="2"/>
    <s v="060"/>
    <n v="4813318.2981240004"/>
    <n v="886963.91187599953"/>
    <n v="0"/>
    <n v="35000"/>
    <n v="5735282.21"/>
    <x v="3"/>
    <s v="AA5"/>
    <n v="2961913.6300000004"/>
    <n v="527697.09999999986"/>
    <s v="POC/61/1/1"/>
    <n v="1"/>
    <s v="Axa 1"/>
  </r>
  <r>
    <n v="4"/>
    <x v="1"/>
    <s v="P1.1"/>
    <s v="OS1.2-Secţiunea E"/>
    <x v="45"/>
    <x v="46"/>
    <s v="Universitatea POLITEHNICA din Bucuresti"/>
    <x v="46"/>
    <s v="9"/>
    <n v="2"/>
    <n v="2016"/>
    <s v="6"/>
    <n v="1"/>
    <n v="2021"/>
    <x v="2"/>
    <x v="7"/>
    <s v="Bucuresti Ilfov"/>
    <m/>
    <m/>
    <s v="Bucuresti"/>
    <x v="2"/>
    <s v="060"/>
    <n v="7271436.0486960001"/>
    <n v="1339928.2913039997"/>
    <n v="0"/>
    <n v="363485.84"/>
    <n v="8974850.1799999997"/>
    <x v="3"/>
    <s v="AA3"/>
    <n v="6012253.2699999996"/>
    <n v="1108052.8799999999"/>
    <s v="POC/61/1/1"/>
    <n v="1"/>
    <s v="Axa 1"/>
  </r>
  <r>
    <n v="5"/>
    <x v="1"/>
    <s v="P1.1"/>
    <s v="OS1.2-Secţiunea E"/>
    <x v="46"/>
    <x v="47"/>
    <s v="Institutul de Biochimie"/>
    <x v="47"/>
    <s v="9"/>
    <n v="2"/>
    <n v="2016"/>
    <s v="9"/>
    <n v="1"/>
    <n v="2021"/>
    <x v="2"/>
    <x v="7"/>
    <s v="Bucuresti Ilfov"/>
    <m/>
    <m/>
    <s v="Bucuresti"/>
    <x v="2"/>
    <s v="060"/>
    <n v="7179559.5530000003"/>
    <n v="1322997.9469999997"/>
    <n v="0"/>
    <n v="22200"/>
    <n v="8524757.5"/>
    <x v="3"/>
    <s v="AA3"/>
    <n v="6750917.0300000003"/>
    <n v="0"/>
    <s v="POC/61/1/1"/>
    <n v="1"/>
    <s v="Axa 1"/>
  </r>
  <r>
    <n v="6"/>
    <x v="1"/>
    <s v="P1.1"/>
    <s v="OS1.2-Secţiunea E"/>
    <x v="47"/>
    <x v="48"/>
    <s v="Universitatea POLITEHNICA Bucuresti"/>
    <x v="48"/>
    <s v="9"/>
    <n v="5"/>
    <n v="2016"/>
    <s v="5"/>
    <n v="1"/>
    <n v="2021"/>
    <x v="2"/>
    <x v="7"/>
    <s v="Bucuresti Ilfov"/>
    <m/>
    <m/>
    <s v="Bucuresti"/>
    <x v="2"/>
    <s v="060"/>
    <n v="6464942.7015040005"/>
    <n v="1191313.4584959997"/>
    <n v="0"/>
    <n v="509565.25"/>
    <n v="8165821.4100000001"/>
    <x v="3"/>
    <s v="AA3"/>
    <n v="6203622.1700000018"/>
    <n v="1143279.99"/>
    <s v="POC/61/1/1"/>
    <n v="1"/>
    <s v="Axa 1"/>
  </r>
  <r>
    <n v="7"/>
    <x v="1"/>
    <s v="P1.1"/>
    <s v="OS1.2-Secţiunea E"/>
    <x v="48"/>
    <x v="49"/>
    <s v="Universitatea POLITEHNICA Bucuresti"/>
    <x v="49"/>
    <s v="9"/>
    <n v="5"/>
    <n v="2016"/>
    <s v="9"/>
    <n v="5"/>
    <n v="2020"/>
    <x v="2"/>
    <x v="7"/>
    <s v="Bucuresti Ilfov"/>
    <m/>
    <m/>
    <s v="Bucuresti"/>
    <x v="2"/>
    <s v="060"/>
    <n v="3916031.66"/>
    <n v="721618.33999999985"/>
    <n v="0"/>
    <n v="30000"/>
    <n v="4667650"/>
    <x v="2"/>
    <s v="AA3"/>
    <n v="3913733.8800000004"/>
    <n v="721312.42"/>
    <s v="POC/61/1/1"/>
    <n v="1"/>
    <s v="Axa 1"/>
  </r>
  <r>
    <n v="8"/>
    <x v="1"/>
    <s v="P1.1"/>
    <s v="OS1.2-Secţiunea E"/>
    <x v="49"/>
    <x v="50"/>
    <s v="Academia de Studii Economice din Bucuresti"/>
    <x v="50"/>
    <s v="9"/>
    <n v="5"/>
    <n v="2016"/>
    <s v="11"/>
    <n v="5"/>
    <n v="2020"/>
    <x v="2"/>
    <x v="7"/>
    <s v="Bucuresti Ilfov"/>
    <m/>
    <m/>
    <s v="Bucuresti"/>
    <x v="2"/>
    <s v="060"/>
    <n v="4361927.6349999998"/>
    <n v="803784.86500000022"/>
    <n v="0"/>
    <n v="5000"/>
    <n v="5170712.5"/>
    <x v="4"/>
    <s v="AA4"/>
    <n v="4019543.49"/>
    <n v="740828.40999999992"/>
    <s v="POC/61/1/1"/>
    <n v="1"/>
    <s v="Axa 1"/>
  </r>
  <r>
    <n v="9"/>
    <x v="1"/>
    <s v="P1.1"/>
    <s v="OS1.2-Secţiunea E"/>
    <x v="50"/>
    <x v="51"/>
    <s v="UNIVERSITATEA DE STIINTE AGRONOMICE SI MEDICINA VETERINARA BUCURESTI"/>
    <x v="51"/>
    <s v="9"/>
    <n v="9"/>
    <n v="2016"/>
    <s v="2"/>
    <n v="9"/>
    <n v="2021"/>
    <x v="2"/>
    <x v="7"/>
    <s v="Bucuresti Ilfov"/>
    <m/>
    <m/>
    <s v="Bucuresti"/>
    <x v="2"/>
    <s v="060"/>
    <n v="7275344.4005380003"/>
    <n v="1340648.4944619993"/>
    <n v="0"/>
    <n v="634433.1"/>
    <n v="9250425.9949999992"/>
    <x v="4"/>
    <s v="AA4"/>
    <n v="7159539.5800000001"/>
    <n v="1245677.18"/>
    <s v="POC/61/1/1"/>
    <n v="1"/>
    <s v="Axa 1"/>
  </r>
  <r>
    <n v="10"/>
    <x v="1"/>
    <s v="P1.1"/>
    <s v="OS1.2-Secţiunea E"/>
    <x v="51"/>
    <x v="52"/>
    <s v="Agentia Spatiala Romana"/>
    <x v="52"/>
    <s v="9"/>
    <n v="9"/>
    <n v="2016"/>
    <s v="3"/>
    <n v="9"/>
    <n v="2021"/>
    <x v="2"/>
    <x v="7"/>
    <s v="Bucuresti Ilfov"/>
    <m/>
    <m/>
    <s v="Bucuresti"/>
    <x v="2"/>
    <s v="060"/>
    <n v="7276617"/>
    <n v="1340883"/>
    <n v="0"/>
    <n v="18000"/>
    <n v="8635500"/>
    <x v="3"/>
    <s v="AA4"/>
    <n v="4679164.4399999995"/>
    <n v="834481.17"/>
    <s v="POC/61/1/1"/>
    <n v="1"/>
    <s v="Axa 1"/>
  </r>
  <r>
    <n v="11"/>
    <x v="1"/>
    <s v="P1.1"/>
    <s v="OS1.2-Secţiunea E"/>
    <x v="52"/>
    <x v="53"/>
    <s v="Institutul de Biologie si Patologie Celulara &quot;Nicolae Simionescu&quot;"/>
    <x v="53"/>
    <s v="9"/>
    <n v="13"/>
    <n v="2016"/>
    <s v="12"/>
    <n v="31"/>
    <n v="2020"/>
    <x v="2"/>
    <x v="7"/>
    <s v="Bucuresti Ilfov"/>
    <m/>
    <m/>
    <s v="Bucuresti"/>
    <x v="2"/>
    <s v="060"/>
    <n v="7276617"/>
    <n v="1340883"/>
    <n v="0"/>
    <n v="40000"/>
    <n v="8657500"/>
    <x v="4"/>
    <s v="AA5"/>
    <n v="7093859.6600000001"/>
    <n v="0"/>
    <s v="POC/61/1/1"/>
    <n v="1"/>
    <s v="Axa 1"/>
  </r>
  <r>
    <n v="12"/>
    <x v="1"/>
    <s v="P1.1"/>
    <s v="OS1.2-Secţiunea E"/>
    <x v="53"/>
    <x v="54"/>
    <s v="Institutul de Biologie si Patologie Celulara &quot;Nicolae Simionescu&quot;"/>
    <x v="54"/>
    <s v="9"/>
    <n v="16"/>
    <n v="2016"/>
    <s v="12"/>
    <n v="15"/>
    <n v="2020"/>
    <x v="2"/>
    <x v="7"/>
    <s v="Bucuresti Ilfov"/>
    <m/>
    <m/>
    <s v="Bucuresti"/>
    <x v="2"/>
    <s v="060"/>
    <n v="7254108"/>
    <n v="1336735.2"/>
    <n v="0"/>
    <n v="40000"/>
    <n v="8630843.1999999993"/>
    <x v="4"/>
    <s v="AA7"/>
    <n v="7089287.1600000011"/>
    <n v="0"/>
    <s v="POC/61/1/1"/>
    <n v="1"/>
    <s v="Axa 1"/>
  </r>
  <r>
    <n v="13"/>
    <x v="1"/>
    <s v="P1.1"/>
    <s v="OS1.2-Secţiunea E"/>
    <x v="54"/>
    <x v="55"/>
    <s v="Universitatea din Bucuresti"/>
    <x v="55"/>
    <s v="10"/>
    <n v="26"/>
    <n v="2016"/>
    <s v="7"/>
    <n v="26"/>
    <n v="2021"/>
    <x v="2"/>
    <x v="7"/>
    <s v="Bucuresti Ilfov"/>
    <m/>
    <m/>
    <s v="Bucuresti"/>
    <x v="2"/>
    <s v="060"/>
    <n v="4123419.67"/>
    <n v="759834.33"/>
    <n v="0"/>
    <n v="4650"/>
    <n v="4887904"/>
    <x v="3"/>
    <s v="AA6"/>
    <n v="3746656.2299999995"/>
    <n v="682326.59999999986"/>
    <s v="POC/61/1/1"/>
    <n v="1"/>
    <s v="Axa 1"/>
  </r>
  <r>
    <n v="14"/>
    <x v="1"/>
    <s v="P1.1"/>
    <s v="OS1.2-Secţiunea E"/>
    <x v="55"/>
    <x v="56"/>
    <s v="Universitatea de Artă Teatrală și Cinematografică IL CARAGIALE București"/>
    <x v="56"/>
    <s v="10"/>
    <n v="26"/>
    <n v="2016"/>
    <s v="6"/>
    <n v="26"/>
    <n v="2021"/>
    <x v="2"/>
    <x v="7"/>
    <s v="Bucuresti Ilfov"/>
    <m/>
    <m/>
    <s v="Bucuresti"/>
    <x v="2"/>
    <s v="060"/>
    <n v="7267690.2079670001"/>
    <n v="1339238.0345329996"/>
    <n v="0"/>
    <n v="30000"/>
    <n v="8636928.2424999997"/>
    <x v="3"/>
    <s v="AA4"/>
    <n v="6683111.5100000007"/>
    <n v="1073081.1800000002"/>
    <s v="POC/61/1/1"/>
    <n v="1"/>
    <s v="Axa 1"/>
  </r>
  <r>
    <n v="15"/>
    <x v="1"/>
    <s v="P1.1"/>
    <s v="OS1.2-Secţiunea E"/>
    <x v="56"/>
    <x v="57"/>
    <s v=" Universitatea Titu MAiorescu"/>
    <x v="57"/>
    <s v="10"/>
    <n v="26"/>
    <n v="2016"/>
    <s v="10"/>
    <n v="26"/>
    <n v="2021"/>
    <x v="2"/>
    <x v="7"/>
    <s v="Bucuresti Ilfov"/>
    <m/>
    <m/>
    <s v="Bucuresti"/>
    <x v="2"/>
    <s v="060"/>
    <n v="7276617"/>
    <n v="1340883"/>
    <n v="0"/>
    <n v="25000"/>
    <n v="8642500"/>
    <x v="3"/>
    <s v="AA5"/>
    <n v="4760749.5999999996"/>
    <n v="877414.80999999982"/>
    <s v="POC/61/1/1"/>
    <n v="1"/>
    <s v="Axa 1"/>
  </r>
  <r>
    <n v="16"/>
    <x v="1"/>
    <s v="P1.1"/>
    <s v="OS1.2-Secţiunea E"/>
    <x v="57"/>
    <x v="58"/>
    <s v="INSTITUTUL DE VIRUSOLOGIE „ ȘTEFAN S. NICOLAU”"/>
    <x v="58"/>
    <s v="10"/>
    <n v="26"/>
    <n v="2016"/>
    <s v="10"/>
    <n v="26"/>
    <n v="2021"/>
    <x v="2"/>
    <x v="7"/>
    <s v="Bucuresti Ilfov"/>
    <m/>
    <m/>
    <s v="Bucuresti"/>
    <x v="2"/>
    <s v="060"/>
    <n v="7276617"/>
    <n v="1340883"/>
    <n v="0"/>
    <n v="55000"/>
    <n v="8672500"/>
    <x v="3"/>
    <s v="AA3"/>
    <n v="4377153.83"/>
    <n v="0"/>
    <s v="POC/61/1/1"/>
    <n v="1"/>
    <s v="Axa 1"/>
  </r>
  <r>
    <n v="17"/>
    <x v="1"/>
    <s v="P1.1"/>
    <s v="OS1.2-Secţiunea E"/>
    <x v="58"/>
    <x v="59"/>
    <s v="Universitatea Politehnica din Bucuresti"/>
    <x v="59"/>
    <s v="11"/>
    <n v="25"/>
    <n v="2016"/>
    <s v="11"/>
    <n v="24"/>
    <n v="2021"/>
    <x v="2"/>
    <x v="7"/>
    <s v="Bucuresti Ilfov"/>
    <m/>
    <m/>
    <s v="Bucuresti"/>
    <x v="2"/>
    <s v="060"/>
    <n v="6829832.7199999997"/>
    <n v="1258552.78"/>
    <n v="0"/>
    <n v="50000"/>
    <n v="8138385.5"/>
    <x v="3"/>
    <s v="AA4"/>
    <n v="5176544.7100000009"/>
    <n v="954074.42"/>
    <s v="POC/61/1/1"/>
    <n v="1"/>
    <s v="Axa 1"/>
  </r>
  <r>
    <n v="18"/>
    <x v="1"/>
    <s v="P1.1"/>
    <s v="OS1.2-Secţiunea E"/>
    <x v="59"/>
    <x v="60"/>
    <s v="Universitatea Politehnica din Bucuresti"/>
    <x v="60"/>
    <s v="11"/>
    <n v="25"/>
    <n v="2016"/>
    <s v="5"/>
    <n v="25"/>
    <n v="2021"/>
    <x v="2"/>
    <x v="7"/>
    <s v="Bucuresti Ilfov"/>
    <m/>
    <m/>
    <s v="Bucuresti"/>
    <x v="2"/>
    <s v="060"/>
    <n v="7275808.9100000001"/>
    <n v="1340734.0900000001"/>
    <n v="0"/>
    <n v="726778"/>
    <n v="9343321"/>
    <x v="3"/>
    <s v="AA3"/>
    <n v="6330958.3800000008"/>
    <n v="1166843.2100000002"/>
    <s v="POC/61/1/1"/>
    <n v="1"/>
    <s v="Axa 1"/>
  </r>
  <r>
    <n v="19"/>
    <x v="1"/>
    <s v="P1.2"/>
    <s v="OS1.3-Secţiunea C"/>
    <x v="60"/>
    <x v="61"/>
    <s v="SECURIFAI SRL"/>
    <x v="61"/>
    <s v="9"/>
    <n v="9"/>
    <n v="2016"/>
    <s v="3"/>
    <n v="9"/>
    <n v="2018"/>
    <x v="7"/>
    <x v="7"/>
    <s v="Bucuresti Ilfov"/>
    <m/>
    <m/>
    <s v="Bucuresti"/>
    <x v="1"/>
    <s v="061"/>
    <n v="670497.84000000008"/>
    <n v="167624.45999999996"/>
    <n v="93124.7"/>
    <n v="22287"/>
    <n v="953534"/>
    <x v="2"/>
    <s v="AA3"/>
    <n v="644694.71"/>
    <n v="161173.69"/>
    <s v="POC/63/1/3"/>
    <n v="1"/>
    <s v="Axa 1"/>
  </r>
  <r>
    <n v="20"/>
    <x v="1"/>
    <s v="P1.2"/>
    <s v="OS1.3-Secţiunea C"/>
    <x v="61"/>
    <x v="62"/>
    <s v="DIGITAL CRAFT SRL"/>
    <x v="62"/>
    <s v="9"/>
    <n v="9"/>
    <n v="2016"/>
    <s v="9"/>
    <n v="9"/>
    <n v="2018"/>
    <x v="7"/>
    <x v="7"/>
    <s v="Bucuresti Ilfov"/>
    <m/>
    <m/>
    <s v="Bucuresti"/>
    <x v="1"/>
    <s v="061"/>
    <n v="667691.9360000001"/>
    <n v="166922.98399999994"/>
    <n v="92734.99"/>
    <n v="57784.29"/>
    <n v="985134.20000000007"/>
    <x v="2"/>
    <s v="AA4"/>
    <n v="658380.24999999988"/>
    <n v="164595.04999999999"/>
    <s v="POC/63/1/3"/>
    <n v="1"/>
    <s v="Axa 1"/>
  </r>
  <r>
    <n v="21"/>
    <x v="1"/>
    <s v="P1.2"/>
    <s v="OS1.3-Secţiunea D"/>
    <x v="62"/>
    <x v="63"/>
    <s v="SYSWIN SOLUTIONS SRL"/>
    <x v="63"/>
    <s v="9"/>
    <n v="1"/>
    <n v="2016"/>
    <s v="9"/>
    <n v="1"/>
    <n v="2018"/>
    <x v="7"/>
    <x v="7"/>
    <s v="Bucuresti Ilfov"/>
    <m/>
    <m/>
    <s v="Bucuresti"/>
    <x v="1"/>
    <s v="061"/>
    <n v="3442485.08"/>
    <n v="860621.26999999955"/>
    <n v="0"/>
    <n v="519934.31"/>
    <n v="4823040.6599999992"/>
    <x v="2"/>
    <s v="AA3"/>
    <n v="3440809.7100000004"/>
    <n v="860202.42"/>
    <s v="POC/66/1/3"/>
    <n v="1"/>
    <s v="Axa 1"/>
  </r>
  <r>
    <n v="22"/>
    <x v="1"/>
    <s v="P1.2"/>
    <s v="OS1.3-Secţiunea D"/>
    <x v="63"/>
    <x v="64"/>
    <s v="RESEARCH TECHNOLOGY SRL"/>
    <x v="64"/>
    <s v="9"/>
    <n v="1"/>
    <n v="2016"/>
    <s v="9"/>
    <n v="1"/>
    <n v="2018"/>
    <x v="7"/>
    <x v="7"/>
    <s v="Bucuresti Ilfov"/>
    <m/>
    <m/>
    <s v="Bucuresti"/>
    <x v="1"/>
    <s v="061"/>
    <n v="3559934.6720000003"/>
    <n v="889983.6679999996"/>
    <n v="0"/>
    <n v="315981.55"/>
    <n v="4765899.8899999997"/>
    <x v="2"/>
    <s v="AA4"/>
    <n v="3559378.1"/>
    <n v="889844.5"/>
    <s v="POC/66/1/3"/>
    <n v="1"/>
    <s v="Axa 1"/>
  </r>
  <r>
    <n v="23"/>
    <x v="1"/>
    <s v="P1.2"/>
    <s v="OS1.3-Secţiunea D"/>
    <x v="64"/>
    <x v="65"/>
    <s v="BEIA CERCETARE SRL"/>
    <x v="65"/>
    <s v="9"/>
    <n v="9"/>
    <n v="2016"/>
    <s v="9"/>
    <n v="9"/>
    <n v="2018"/>
    <x v="7"/>
    <x v="7"/>
    <s v="Bucuresti Ilfov"/>
    <m/>
    <m/>
    <s v="Bucuresti"/>
    <x v="1"/>
    <s v="061"/>
    <n v="3286000"/>
    <n v="821500"/>
    <n v="0"/>
    <n v="242700"/>
    <n v="4350200"/>
    <x v="2"/>
    <s v="AA6"/>
    <n v="3107952.65"/>
    <n v="777970.95"/>
    <s v="POC/66/1/3"/>
    <n v="1"/>
    <s v="Axa 1"/>
  </r>
  <r>
    <n v="24"/>
    <x v="1"/>
    <s v="P1.2"/>
    <s v="OS1.3-Secţiunea D"/>
    <x v="65"/>
    <x v="66"/>
    <s v="Premia Software Solutions SRL"/>
    <x v="66"/>
    <s v="9"/>
    <n v="9"/>
    <n v="2016"/>
    <s v="9"/>
    <n v="9"/>
    <n v="2018"/>
    <x v="7"/>
    <x v="7"/>
    <s v="Bucuresti Ilfov"/>
    <m/>
    <m/>
    <s v="Bucuresti"/>
    <x v="1"/>
    <s v="061"/>
    <n v="3192150"/>
    <n v="798037.5"/>
    <n v="0"/>
    <n v="291875.71000000002"/>
    <n v="4282063.21"/>
    <x v="2"/>
    <s v="AA5"/>
    <n v="3188941.29"/>
    <n v="797235.32"/>
    <s v="POC/66/1/3"/>
    <n v="1"/>
    <s v="Axa 1"/>
  </r>
  <r>
    <n v="25"/>
    <x v="1"/>
    <s v="P1.2"/>
    <s v="OS1.3-Secţiunea D"/>
    <x v="66"/>
    <x v="67"/>
    <s v="M247 EUROPE SRL"/>
    <x v="67"/>
    <s v="9"/>
    <n v="9"/>
    <n v="2016"/>
    <s v="1"/>
    <n v="9"/>
    <n v="2018"/>
    <x v="7"/>
    <x v="7"/>
    <s v="Bucuresti Ilfov"/>
    <m/>
    <m/>
    <s v="Bucuresti"/>
    <x v="1"/>
    <s v="061"/>
    <n v="3532131.4720000001"/>
    <n v="883032.86799999978"/>
    <n v="0"/>
    <n v="784451.12"/>
    <n v="5199615.46"/>
    <x v="2"/>
    <s v="AA1"/>
    <n v="3058555.34"/>
    <n v="764638.85000000009"/>
    <s v="POC/66/1/3"/>
    <n v="1"/>
    <s v="Axa 1"/>
  </r>
  <r>
    <n v="26"/>
    <x v="1"/>
    <s v="P1.2"/>
    <s v="OS1.3-Secţiunea D"/>
    <x v="67"/>
    <x v="68"/>
    <s v="MONITRON SRL "/>
    <x v="68"/>
    <s v="9"/>
    <n v="9"/>
    <n v="2016"/>
    <s v="9"/>
    <n v="9"/>
    <n v="2018"/>
    <x v="7"/>
    <x v="7"/>
    <s v="Bucuresti Ilfov"/>
    <m/>
    <m/>
    <s v="Bucuresti"/>
    <x v="1"/>
    <s v="061"/>
    <n v="3378169.6"/>
    <n v="844542.39999999991"/>
    <n v="0"/>
    <n v="537857.16"/>
    <n v="4760569.16"/>
    <x v="2"/>
    <s v="AA3"/>
    <n v="3318388.53"/>
    <n v="829597.12"/>
    <s v="POC/66/1/3"/>
    <n v="1"/>
    <s v="Axa 1"/>
  </r>
  <r>
    <n v="27"/>
    <x v="1"/>
    <s v="P1.2"/>
    <s v="OS1.3-Secţiunea D"/>
    <x v="68"/>
    <x v="69"/>
    <s v="IMC POSITIVE BUSINESS SOLUTIONS SRL"/>
    <x v="69"/>
    <s v="9"/>
    <n v="9"/>
    <n v="2016"/>
    <s v="9"/>
    <n v="9"/>
    <n v="2018"/>
    <x v="7"/>
    <x v="7"/>
    <s v="Bucuresti Ilfov"/>
    <m/>
    <m/>
    <s v="Bucuresti"/>
    <x v="1"/>
    <s v="061"/>
    <n v="3538284.8000000003"/>
    <n v="884571.19999999972"/>
    <n v="0"/>
    <n v="479337"/>
    <n v="4902193"/>
    <x v="2"/>
    <s v="AA2"/>
    <n v="3485752.7899999996"/>
    <n v="871438.19999999984"/>
    <s v="POC/66/1/3"/>
    <n v="1"/>
    <s v="Axa 1"/>
  </r>
  <r>
    <n v="28"/>
    <x v="1"/>
    <s v="P1.2"/>
    <s v="OS1.3-Secţiunea D"/>
    <x v="69"/>
    <x v="70"/>
    <s v="ADVANCED SLISYS SRL"/>
    <x v="70"/>
    <s v="9"/>
    <n v="9"/>
    <n v="2016"/>
    <s v="9"/>
    <n v="9"/>
    <n v="2018"/>
    <x v="7"/>
    <x v="7"/>
    <s v="Bucuresti Ilfov"/>
    <m/>
    <m/>
    <s v="Bucuresti"/>
    <x v="1"/>
    <s v="061"/>
    <n v="1760378.5600000003"/>
    <n v="440094.6399999999"/>
    <n v="0"/>
    <n v="142767"/>
    <n v="2343240.2000000002"/>
    <x v="2"/>
    <s v="AA5"/>
    <n v="1750515.9100000004"/>
    <n v="437628.9800000001"/>
    <s v="POC/66/1/3"/>
    <n v="1"/>
    <s v="Axa 1"/>
  </r>
  <r>
    <n v="29"/>
    <x v="1"/>
    <s v="P1.2"/>
    <s v="OS1.3-Secţiunea D"/>
    <x v="70"/>
    <x v="71"/>
    <s v="AUTONOMOUS SYSTEMS SRL"/>
    <x v="71"/>
    <s v="1"/>
    <n v="13"/>
    <n v="2017"/>
    <s v="4"/>
    <n v="13"/>
    <n v="2019"/>
    <x v="7"/>
    <x v="7"/>
    <s v="Bucuresti Ilfov"/>
    <m/>
    <m/>
    <s v="Bucuresti"/>
    <x v="1"/>
    <s v="061"/>
    <n v="3476634.48"/>
    <n v="869158.61999999965"/>
    <n v="0"/>
    <n v="1222452"/>
    <n v="5568245.0999999996"/>
    <x v="2"/>
    <s v="AA4"/>
    <n v="2570031.6800000002"/>
    <n v="642507.91999999993"/>
    <s v="POC/66/1/3"/>
    <n v="1"/>
    <s v="Axa 1"/>
  </r>
  <r>
    <n v="30"/>
    <x v="1"/>
    <s v="P1.2"/>
    <s v="OS1.4-Secţiunea G"/>
    <x v="71"/>
    <x v="72"/>
    <s v="INCD in Domeniul Patologiei si Stiintelor Biomedicale &quot;Victor Babes&quot;"/>
    <x v="72"/>
    <s v="9"/>
    <n v="5"/>
    <n v="2016"/>
    <s v="9"/>
    <n v="5"/>
    <n v="2021"/>
    <x v="8"/>
    <x v="7"/>
    <s v="Bucuresti Ilfov"/>
    <m/>
    <m/>
    <s v="Bucuresti"/>
    <x v="2"/>
    <s v="062"/>
    <n v="10555280.2992"/>
    <n v="2052555.7007999998"/>
    <n v="2448600"/>
    <n v="50000"/>
    <n v="15106436"/>
    <x v="3"/>
    <s v="AA1"/>
    <n v="6039304.410000002"/>
    <n v="1070299.8400000001"/>
    <s v="POC/71/1/4"/>
    <n v="1"/>
    <s v="Axa 1"/>
  </r>
  <r>
    <n v="31"/>
    <x v="1"/>
    <s v="P1.2"/>
    <s v="OS1.4-Secţiunea G"/>
    <x v="72"/>
    <x v="73"/>
    <s v="Universitatea POLITEHNICA Bucuresti"/>
    <x v="73"/>
    <s v="9"/>
    <n v="5"/>
    <n v="2016"/>
    <s v="4"/>
    <n v="30"/>
    <n v="2021"/>
    <x v="8"/>
    <x v="7"/>
    <s v="Bucuresti Ilfov"/>
    <m/>
    <m/>
    <s v="Bucuresti"/>
    <x v="2"/>
    <s v="062"/>
    <n v="11300107"/>
    <n v="2197393"/>
    <n v="2344000"/>
    <n v="60000"/>
    <n v="15901500"/>
    <x v="3"/>
    <s v="AA5"/>
    <n v="10630090.350000001"/>
    <n v="2066793.6100000003"/>
    <s v="POC/71/1/4"/>
    <n v="1"/>
    <s v="Axa 1"/>
  </r>
  <r>
    <n v="32"/>
    <x v="1"/>
    <s v="P1.2"/>
    <s v="OS1.4-Secţiunea G"/>
    <x v="73"/>
    <x v="74"/>
    <s v="Institutul National de Cercetare-Dezvoltare pentru Ecologie Industriala - ECOIND"/>
    <x v="74"/>
    <s v="9"/>
    <n v="5"/>
    <n v="2016"/>
    <s v="9"/>
    <n v="5"/>
    <n v="2021"/>
    <x v="8"/>
    <x v="7"/>
    <s v="Bucuresti Ilfov"/>
    <m/>
    <m/>
    <s v="Bucuresti"/>
    <x v="2"/>
    <s v="062"/>
    <n v="11299450.886360001"/>
    <n v="2197265.4136399999"/>
    <n v="1880580.36"/>
    <n v="130664.2"/>
    <n v="15507960.859999999"/>
    <x v="3"/>
    <s v="AA2"/>
    <n v="6660453.9100000001"/>
    <n v="1295034.8899999999"/>
    <s v="POC/71/1/4"/>
    <n v="1"/>
    <s v="Axa 1"/>
  </r>
  <r>
    <n v="33"/>
    <x v="1"/>
    <s v="P1.2"/>
    <s v="OS1.4-Secţiunea G"/>
    <x v="74"/>
    <x v="75"/>
    <s v="Universitatea Politehnica din Bucuresti"/>
    <x v="75"/>
    <s v="9"/>
    <n v="5"/>
    <n v="2016"/>
    <s v="9"/>
    <n v="5"/>
    <n v="2022"/>
    <x v="8"/>
    <x v="7"/>
    <s v="Bucuresti Ilfov"/>
    <m/>
    <m/>
    <s v="Bucuresti"/>
    <x v="2"/>
    <s v="062"/>
    <n v="8676741.6371999998"/>
    <n v="1687259.3628000002"/>
    <n v="2998499"/>
    <n v="45000"/>
    <n v="13407500"/>
    <x v="3"/>
    <s v="AA5"/>
    <n v="3258118.6499999994"/>
    <n v="633468.74999999988"/>
    <s v="POC/71/1/4"/>
    <n v="1"/>
    <s v="Axa 1"/>
  </r>
  <r>
    <n v="34"/>
    <x v="1"/>
    <s v="P1.2"/>
    <s v="OS1.4-Secţiunea G"/>
    <x v="75"/>
    <x v="76"/>
    <s v="Institutul National de Cercetare-Dezvoltare pentru Bioresurse Alimentare-IBA București"/>
    <x v="76"/>
    <s v="9"/>
    <n v="5"/>
    <n v="2016"/>
    <s v="9"/>
    <n v="5"/>
    <n v="2021"/>
    <x v="8"/>
    <x v="7"/>
    <s v="Bucuresti Ilfov"/>
    <m/>
    <m/>
    <s v="Bucuresti"/>
    <x v="2"/>
    <s v="062"/>
    <n v="10226199.583600001"/>
    <n v="1988563.4163999986"/>
    <n v="1644160"/>
    <n v="40000"/>
    <n v="13898923"/>
    <x v="3"/>
    <s v="AA3"/>
    <n v="6936964.5899999999"/>
    <n v="1224434.6399999999"/>
    <s v="POC/71/1/4"/>
    <n v="1"/>
    <s v="Axa 1"/>
  </r>
  <r>
    <n v="35"/>
    <x v="1"/>
    <s v="P1.2"/>
    <s v="OS1.4-Secţiunea G"/>
    <x v="76"/>
    <x v="77"/>
    <s v="Universitatea Politehnica din Bucuresti"/>
    <x v="77"/>
    <s v="9"/>
    <n v="8"/>
    <n v="2016"/>
    <s v="3"/>
    <n v="8"/>
    <n v="2022"/>
    <x v="8"/>
    <x v="7"/>
    <s v="Bucuresti Ilfov"/>
    <m/>
    <m/>
    <s v="Bucuresti"/>
    <x v="2"/>
    <s v="062"/>
    <n v="7188199.2000000002"/>
    <n v="1397800.7999999998"/>
    <n v="1710000"/>
    <n v="370000"/>
    <n v="10666000"/>
    <x v="3"/>
    <s v="AA5"/>
    <n v="5677067.5899999999"/>
    <n v="1103880.1000000003"/>
    <s v="POC/71/1/4"/>
    <n v="1"/>
    <s v="Axa 1"/>
  </r>
  <r>
    <n v="36"/>
    <x v="1"/>
    <s v="P1.2"/>
    <s v="OS1.4-Secţiunea G"/>
    <x v="77"/>
    <x v="78"/>
    <s v="INSTITUTUL NAŢIONAL DE CERCETARE - DEZVOLTARE PENTRU MAŞINI ŞI INSTALAŢII DESTINATE AGRICULTURII ŞI "/>
    <x v="78"/>
    <s v="9"/>
    <n v="8"/>
    <n v="2016"/>
    <s v="6"/>
    <n v="8"/>
    <n v="2021"/>
    <x v="8"/>
    <x v="7"/>
    <s v="Bucuresti Ilfov"/>
    <m/>
    <m/>
    <s v="Bucuresti"/>
    <x v="2"/>
    <s v="062"/>
    <n v="7941600.5032000002"/>
    <n v="1544305.4967999998"/>
    <n v="4032707"/>
    <n v="2508928"/>
    <n v="16027541"/>
    <x v="3"/>
    <s v="AA4"/>
    <n v="5911046.0299999993"/>
    <n v="1149327.24"/>
    <s v="POC/71/1/4"/>
    <n v="1"/>
    <s v="Axa 1"/>
  </r>
  <r>
    <n v="37"/>
    <x v="1"/>
    <s v="P1.2"/>
    <s v="OS1.4-Secţiunea G"/>
    <x v="78"/>
    <x v="79"/>
    <s v="Institutul National de Cercetare-Dezvoltare pentru Chimie si Petrochimie"/>
    <x v="79"/>
    <s v="9"/>
    <n v="8"/>
    <n v="2016"/>
    <s v="9"/>
    <n v="8"/>
    <n v="2022"/>
    <x v="8"/>
    <x v="7"/>
    <s v="Bucuresti Ilfov"/>
    <m/>
    <m/>
    <s v="Bucuresti"/>
    <x v="2"/>
    <s v="062"/>
    <n v="11173116.318"/>
    <n v="2172698.682"/>
    <n v="2791330"/>
    <n v="54000"/>
    <n v="16191145"/>
    <x v="3"/>
    <s v="AA4"/>
    <n v="1635519.89"/>
    <n v="318004.07"/>
    <s v="POC/71/1/4"/>
    <n v="1"/>
    <s v="Axa 1"/>
  </r>
  <r>
    <n v="38"/>
    <x v="1"/>
    <s v="P1.2"/>
    <s v="OS1.4-Secţiunea G"/>
    <x v="79"/>
    <x v="80"/>
    <s v="Institutul National de Cercetare Dezvoltare pentru Mecatronica si Tehnica Masurarii-INCDMTM Buc."/>
    <x v="80"/>
    <s v="9"/>
    <n v="8"/>
    <n v="2016"/>
    <s v="9"/>
    <n v="8"/>
    <n v="2021"/>
    <x v="8"/>
    <x v="7"/>
    <s v="Bucuresti Ilfov"/>
    <m/>
    <m/>
    <s v="Bucuresti"/>
    <x v="2"/>
    <s v="062"/>
    <n v="5251337"/>
    <n v="1021163"/>
    <n v="1021500"/>
    <n v="17000"/>
    <n v="7311000"/>
    <x v="3"/>
    <s v="AA2"/>
    <n v="4442509.67"/>
    <n v="856231.72"/>
    <s v="POC/71/1/4"/>
    <n v="1"/>
    <s v="Axa 1"/>
  </r>
  <r>
    <n v="39"/>
    <x v="1"/>
    <s v="P1.2"/>
    <s v="OS1.4-Secţiunea G"/>
    <x v="80"/>
    <x v="81"/>
    <s v="INSTITUTUL NATIONAL DE STUDII SI CERCETĂRI PENTRU COMUNICATII - INSCC"/>
    <x v="81"/>
    <s v="9"/>
    <n v="9"/>
    <n v="2016"/>
    <s v="5"/>
    <n v="9"/>
    <n v="2021"/>
    <x v="8"/>
    <x v="7"/>
    <s v="Bucuresti Ilfov"/>
    <m/>
    <m/>
    <s v="Bucuresti"/>
    <x v="2"/>
    <s v="062"/>
    <n v="3767400.0000000005"/>
    <n v="732599.99999999953"/>
    <n v="948125"/>
    <n v="20000"/>
    <n v="5468125"/>
    <x v="3"/>
    <s v="AA4"/>
    <n v="2640902.84"/>
    <n v="513471.22"/>
    <s v="POC/71/1/4"/>
    <n v="1"/>
    <s v="Axa 1"/>
  </r>
  <r>
    <n v="40"/>
    <x v="1"/>
    <s v="P1.2"/>
    <s v="OS1.4-Secţiunea G"/>
    <x v="81"/>
    <x v="82"/>
    <s v="INCDIE ICPE-CA"/>
    <x v="82"/>
    <s v="9"/>
    <n v="9"/>
    <n v="2016"/>
    <s v="9"/>
    <n v="9"/>
    <n v="2021"/>
    <x v="8"/>
    <x v="7"/>
    <s v="Bucuresti Ilfov"/>
    <m/>
    <m/>
    <s v="Bucuresti"/>
    <x v="2"/>
    <s v="062"/>
    <n v="6934632.25"/>
    <n v="1348492.75"/>
    <n v="742506"/>
    <n v="45000"/>
    <n v="9070631"/>
    <x v="3"/>
    <s v="AA5"/>
    <n v="4132375.3700000006"/>
    <n v="774262.94"/>
    <s v="POC/71/1/4"/>
    <n v="1"/>
    <s v="Axa 1"/>
  </r>
  <r>
    <n v="41"/>
    <x v="1"/>
    <s v="P1.2"/>
    <s v="OS1.4-Secţiunea G"/>
    <x v="82"/>
    <x v="83"/>
    <s v="INSTITUTUL NATIONAL DE CERCETARE DEZVOLTARE TURBOMOTOARE COMOTI"/>
    <x v="83"/>
    <s v="9"/>
    <n v="9"/>
    <n v="2016"/>
    <s v="9"/>
    <n v="9"/>
    <n v="2022"/>
    <x v="8"/>
    <x v="7"/>
    <s v="Bucuresti Ilfov"/>
    <m/>
    <m/>
    <s v="Bucuresti"/>
    <x v="2"/>
    <s v="062"/>
    <n v="10484213.74"/>
    <n v="2038736.2599999998"/>
    <n v="1062050"/>
    <n v="50000"/>
    <n v="13635000"/>
    <x v="3"/>
    <s v="AA4"/>
    <n v="6606853.9099999992"/>
    <n v="1171699.3500000001"/>
    <s v="POC/71/1/4"/>
    <n v="1"/>
    <s v="Axa 1"/>
  </r>
  <r>
    <n v="42"/>
    <x v="1"/>
    <s v="P1.2"/>
    <s v="OS1.4-Secţiunea G"/>
    <x v="83"/>
    <x v="84"/>
    <s v="Universitatea POLITEHNICA Bucuresti"/>
    <x v="84"/>
    <s v="9"/>
    <n v="23"/>
    <n v="2016"/>
    <s v="9"/>
    <n v="22"/>
    <n v="2021"/>
    <x v="8"/>
    <x v="7"/>
    <s v="Bucuresti Ilfov"/>
    <m/>
    <m/>
    <s v="Bucuresti"/>
    <x v="2"/>
    <s v="062"/>
    <n v="10787531.300000001"/>
    <n v="2097718.7000000002"/>
    <n v="1826000"/>
    <n v="60000"/>
    <n v="14771250"/>
    <x v="3"/>
    <s v="AA3"/>
    <n v="7371796.3400000017"/>
    <n v="1433250.2399999998"/>
    <s v="POC/71/1/4"/>
    <n v="1"/>
    <s v="Axa 1"/>
  </r>
  <r>
    <n v="43"/>
    <x v="1"/>
    <s v="P1.1"/>
    <s v="OS1.1-Secţiunea F"/>
    <x v="84"/>
    <x v="85"/>
    <s v="Universitatea Politehnica din Bucuresti"/>
    <x v="85"/>
    <s v="10"/>
    <n v="26"/>
    <n v="2016"/>
    <s v="11"/>
    <n v="26"/>
    <n v="2020"/>
    <x v="7"/>
    <x v="7"/>
    <s v="Bucuresti Ilfov"/>
    <m/>
    <m/>
    <s v="Bucuresti"/>
    <x v="2"/>
    <s v="058"/>
    <n v="53409188.648000002"/>
    <n v="13352297.162"/>
    <n v="0"/>
    <n v="5070504.38"/>
    <n v="71831990.189999998"/>
    <x v="4"/>
    <s v="AA4"/>
    <n v="51568686.460000008"/>
    <n v="12892171.620000003"/>
    <s v="POC/70/1/1"/>
    <n v="1"/>
    <s v="Axa 1"/>
  </r>
  <r>
    <n v="44"/>
    <x v="1"/>
    <s v="P1.1"/>
    <s v="OS1.1-Secţiunea F"/>
    <x v="85"/>
    <x v="86"/>
    <s v="Academia Națională de Informații ”Mihai Viteazul” Otopeni"/>
    <x v="86"/>
    <s v="12"/>
    <n v="16"/>
    <n v="2016"/>
    <s v="6"/>
    <n v="16"/>
    <n v="2021"/>
    <x v="7"/>
    <x v="7"/>
    <s v="Bucuresti Ilfov"/>
    <m/>
    <m/>
    <s v="Bucuresti"/>
    <x v="2"/>
    <s v="058"/>
    <n v="43056000.140000001"/>
    <n v="10764000.029999999"/>
    <n v="0"/>
    <n v="4662263.0999999996"/>
    <n v="58482263.270000003"/>
    <x v="3"/>
    <s v="AA1"/>
    <n v="22088280.760000002"/>
    <n v="3517019.69"/>
    <s v="POC/70/1/1"/>
    <n v="1"/>
    <s v="Axa 1"/>
  </r>
  <r>
    <n v="45"/>
    <x v="1"/>
    <s v="P1.1"/>
    <s v="OS1.1-Secţiunea F"/>
    <x v="86"/>
    <x v="87"/>
    <s v="Institutul National de Cercetare Dezvoltare pentru Mecatronica si Tehnica Masurarii - INCDMTM  Bucuresti"/>
    <x v="87"/>
    <s v="1"/>
    <n v="3"/>
    <n v="2017"/>
    <s v="3"/>
    <n v="2"/>
    <n v="2021"/>
    <x v="7"/>
    <x v="7"/>
    <s v="Bucuresti Ilfov"/>
    <m/>
    <m/>
    <s v="Bucuresti"/>
    <x v="2"/>
    <s v="058"/>
    <n v="8625168.8000000007"/>
    <n v="2156292.1999999993"/>
    <n v="0"/>
    <n v="12000"/>
    <n v="10793461"/>
    <x v="3"/>
    <s v="AA7"/>
    <n v="8468645.8699999992"/>
    <n v="2095572.1699999997"/>
    <s v="POC/70/1/1"/>
    <n v="1"/>
    <s v="Axa 1"/>
  </r>
  <r>
    <n v="46"/>
    <x v="1"/>
    <s v="P1.2"/>
    <s v="OS1.3-Secţiunea C"/>
    <x v="87"/>
    <x v="88"/>
    <s v="KINETO TECH REHAB SRL"/>
    <x v="88"/>
    <s v="9"/>
    <n v="27"/>
    <n v="2017"/>
    <s v="3"/>
    <n v="27"/>
    <n v="2019"/>
    <x v="7"/>
    <x v="7"/>
    <s v="Bucuresti Ilfov"/>
    <m/>
    <m/>
    <s v="Bucuresti"/>
    <x v="1"/>
    <s v="061"/>
    <n v="567648"/>
    <n v="141912"/>
    <n v="78840"/>
    <n v="179046"/>
    <n v="967446"/>
    <x v="2"/>
    <s v="AA1"/>
    <n v="561321.07000000007"/>
    <n v="140330.27000000002"/>
    <s v="POC/63/1/3"/>
    <n v="1"/>
    <s v="Axa 1"/>
  </r>
  <r>
    <n v="47"/>
    <x v="1"/>
    <s v="P1.2"/>
    <s v="OS1.3-Secţiunea C"/>
    <x v="88"/>
    <x v="89"/>
    <s v="GENOME &amp; GENETICS SRL"/>
    <x v="89"/>
    <s v="9"/>
    <n v="27"/>
    <n v="2017"/>
    <s v="12"/>
    <n v="27"/>
    <n v="2018"/>
    <x v="9"/>
    <x v="7"/>
    <s v="Bucuresti Ilfov"/>
    <m/>
    <m/>
    <s v="Bucuresti"/>
    <x v="1"/>
    <s v="061"/>
    <n v="666410.31999999995"/>
    <n v="166602.59"/>
    <n v="164164.54"/>
    <n v="82252.800000000003"/>
    <n v="1079430.25"/>
    <x v="2"/>
    <s v="AA1"/>
    <n v="660628.80000000005"/>
    <n v="165157.21"/>
    <s v="POC/63/1/3"/>
    <n v="1"/>
    <s v="Axa 1"/>
  </r>
  <r>
    <n v="48"/>
    <x v="1"/>
    <s v="P1.2"/>
    <s v="OS1.3-Secţiunea C"/>
    <x v="89"/>
    <x v="90"/>
    <s v="BEAM INNOVATION SRL (solicitant initial la depunere: VULPE RĂZVAN-ALEXANDRU) "/>
    <x v="90"/>
    <s v="9"/>
    <n v="27"/>
    <n v="2017"/>
    <s v="9"/>
    <n v="27"/>
    <n v="2019"/>
    <x v="7"/>
    <x v="7"/>
    <s v="Bucuresti Ilfov"/>
    <m/>
    <m/>
    <s v="Bucuresti"/>
    <x v="1"/>
    <s v="061"/>
    <n v="663316.31999999995"/>
    <n v="165829.07999999999"/>
    <n v="92127.28"/>
    <n v="337523.67"/>
    <n v="1258796.3499999999"/>
    <x v="2"/>
    <s v="AA2"/>
    <n v="636007.2699999999"/>
    <n v="159001.81999999998"/>
    <s v="POC/63/1/3"/>
    <n v="1"/>
    <s v="Axa 1"/>
  </r>
  <r>
    <n v="49"/>
    <x v="1"/>
    <s v="P1.2"/>
    <s v="OS1.3-Secţiunea C"/>
    <x v="90"/>
    <x v="91"/>
    <s v="OCEAN CREDIT IFN SA"/>
    <x v="91"/>
    <s v="9"/>
    <n v="27"/>
    <n v="2017"/>
    <s v="5"/>
    <n v="27"/>
    <n v="2019"/>
    <x v="7"/>
    <x v="7"/>
    <s v="Bucuresti Ilfov"/>
    <m/>
    <m/>
    <s v="Bucuresti"/>
    <x v="1"/>
    <s v="061"/>
    <n v="668777.56000000006"/>
    <n v="167194.39000000001"/>
    <n v="92885.78"/>
    <n v="119978"/>
    <n v="1048835.73"/>
    <x v="2"/>
    <s v="AA2"/>
    <n v="551637.07999999996"/>
    <n v="137909.29"/>
    <s v="POC/63/1/3"/>
    <n v="1"/>
    <s v="Axa 1"/>
  </r>
  <r>
    <n v="50"/>
    <x v="1"/>
    <s v="P1.2"/>
    <s v="OS1.3-Secţiunea C"/>
    <x v="91"/>
    <x v="92"/>
    <s v="RINF ENGINEERING RESEARCH SRL"/>
    <x v="92"/>
    <s v="10"/>
    <n v="4"/>
    <n v="2017"/>
    <s v="4"/>
    <n v="4"/>
    <n v="2019"/>
    <x v="10"/>
    <x v="7"/>
    <s v="Bucuresti Ilfov"/>
    <m/>
    <m/>
    <s v="Bucuresti"/>
    <x v="1"/>
    <s v="061"/>
    <n v="651893.56999999995"/>
    <n v="162973.4"/>
    <n v="90540.78"/>
    <n v="53550"/>
    <n v="958957.75"/>
    <x v="2"/>
    <s v="AA2"/>
    <n v="600354.76"/>
    <n v="150088.69999999998"/>
    <s v="POC/63/1/3"/>
    <n v="1"/>
    <s v="Axa 1"/>
  </r>
  <r>
    <n v="51"/>
    <x v="1"/>
    <s v="P1.2"/>
    <s v="OS1.3-Secţiunea C"/>
    <x v="92"/>
    <x v="93"/>
    <s v="CREATIVE ENGINEERING SOLUTIONS SRL"/>
    <x v="93"/>
    <s v="10"/>
    <n v="4"/>
    <n v="2017"/>
    <s v="12"/>
    <n v="4"/>
    <n v="2018"/>
    <x v="11"/>
    <x v="7"/>
    <s v="Bucuresti Ilfov"/>
    <m/>
    <m/>
    <s v="Bucuresti"/>
    <x v="1"/>
    <s v="061"/>
    <n v="590955.72"/>
    <n v="147738.94"/>
    <n v="82077.240000000005"/>
    <n v="120566.82"/>
    <n v="941338.72"/>
    <x v="2"/>
    <s v="AA1"/>
    <n v="552924.99"/>
    <n v="138231.26"/>
    <s v="POC/63/1/3"/>
    <n v="1"/>
    <s v="Axa 1"/>
  </r>
  <r>
    <n v="52"/>
    <x v="1"/>
    <s v="P1.2"/>
    <s v="OS1.3-Secţiunea C"/>
    <x v="93"/>
    <x v="94"/>
    <s v="INDEX LINE SYSTEMS SRL"/>
    <x v="94"/>
    <s v="11"/>
    <n v="15"/>
    <n v="2017"/>
    <s v="11"/>
    <n v="15"/>
    <n v="2019"/>
    <x v="12"/>
    <x v="7"/>
    <s v="Bucuresti Ilfov"/>
    <m/>
    <m/>
    <s v="Bucuresti"/>
    <x v="1"/>
    <s v="061"/>
    <n v="666234.91"/>
    <n v="166558.73000000001"/>
    <n v="92532.64"/>
    <n v="102792"/>
    <n v="1028118.28"/>
    <x v="2"/>
    <s v="AA1"/>
    <n v="628399.92999999993"/>
    <n v="157099.97999999998"/>
    <s v="POC/63/1/3"/>
    <n v="1"/>
    <s v="Axa 1"/>
  </r>
  <r>
    <n v="53"/>
    <x v="1"/>
    <s v="P1.2"/>
    <s v="OS1.3-Secţiunea C"/>
    <x v="94"/>
    <x v="95"/>
    <s v="ARBO BIOSISTEM SRL"/>
    <x v="95"/>
    <s v="12"/>
    <n v="21"/>
    <n v="2017"/>
    <s v="7"/>
    <n v="20"/>
    <n v="2019"/>
    <x v="7"/>
    <x v="7"/>
    <s v="Bucuresti Ilfov"/>
    <m/>
    <m/>
    <s v="Bucuresti"/>
    <x v="1"/>
    <s v="061"/>
    <n v="671536.8"/>
    <n v="167884.2"/>
    <n v="93269"/>
    <n v="172307.63"/>
    <n v="1104997.6299999999"/>
    <x v="2"/>
    <s v="AA2"/>
    <n v="671037.73"/>
    <n v="167759.43"/>
    <s v="POC/63/1/3"/>
    <n v="1"/>
    <s v="Axa 1"/>
  </r>
  <r>
    <n v="54"/>
    <x v="1"/>
    <s v="1.1.3 H - RoEcsel"/>
    <m/>
    <x v="95"/>
    <x v="96"/>
    <s v="Universitatea Politehnică Bucureşti"/>
    <x v="96"/>
    <s v="1"/>
    <n v="31"/>
    <n v="2018"/>
    <s v="7"/>
    <n v="31"/>
    <n v="2021"/>
    <x v="7"/>
    <x v="7"/>
    <s v="Bucuresti Ilfov"/>
    <m/>
    <m/>
    <s v="Bucuresti"/>
    <x v="2"/>
    <s v="060"/>
    <n v="4232000"/>
    <n v="1058000"/>
    <n v="0"/>
    <n v="3000"/>
    <n v="5293000"/>
    <x v="3"/>
    <m/>
    <n v="3439015.33"/>
    <n v="859753.84"/>
    <s v="POC/72/1/2"/>
    <n v="1"/>
    <s v="Axa 1"/>
  </r>
  <r>
    <n v="55"/>
    <x v="1"/>
    <s v="1.1.3 H - Complement"/>
    <m/>
    <x v="96"/>
    <x v="97"/>
    <s v="Institutul Naţional de Cercetare - Dezvoltare Aerospaţială &quot;ELIE CARAFOLI&quot; - INCAS Bucureşti"/>
    <x v="97"/>
    <s v="2"/>
    <n v="1"/>
    <n v="2018"/>
    <s v="2"/>
    <n v="2"/>
    <n v="2020"/>
    <x v="7"/>
    <x v="7"/>
    <s v="Bucuresti Ilfov"/>
    <m/>
    <m/>
    <s v="Bucuresti"/>
    <x v="2"/>
    <s v="060"/>
    <n v="7198834.5599999996"/>
    <n v="1799708.64"/>
    <n v="0"/>
    <n v="24000"/>
    <n v="9022543.1999999993"/>
    <x v="2"/>
    <m/>
    <n v="6639079.7800000003"/>
    <n v="1659769.9300000002"/>
    <s v="POC/76/1/1"/>
    <n v="1"/>
    <s v="Axa 1"/>
  </r>
  <r>
    <n v="56"/>
    <x v="2"/>
    <s v=" P2.2"/>
    <s v="A2.2.1"/>
    <x v="97"/>
    <x v="98"/>
    <s v="COGNOS BUSINESS CONSULTING SRL"/>
    <x v="98"/>
    <s v="9"/>
    <n v="15"/>
    <n v="2017"/>
    <s v="12"/>
    <n v="15"/>
    <n v="2019"/>
    <x v="7"/>
    <x v="7"/>
    <s v="Bucuresti Ilfov"/>
    <m/>
    <m/>
    <s v="Bucuresti"/>
    <x v="1"/>
    <s v="066"/>
    <n v="2814714.83"/>
    <n v="703678.71"/>
    <n v="875079.04"/>
    <n v="212942.4"/>
    <n v="4606414.9800000004"/>
    <x v="2"/>
    <s v="AA1"/>
    <n v="2362753.2200000002"/>
    <n v="590688.31000000006"/>
    <s v="POC/46/2/2"/>
    <n v="1"/>
    <s v="Axa 2"/>
  </r>
  <r>
    <n v="57"/>
    <x v="2"/>
    <s v=" P2.2"/>
    <s v="A2.2.1"/>
    <x v="98"/>
    <x v="99"/>
    <s v="OPEN GOV SRL"/>
    <x v="99"/>
    <s v="10"/>
    <n v="13"/>
    <n v="2017"/>
    <s v="8"/>
    <n v="13"/>
    <n v="2020"/>
    <x v="7"/>
    <x v="7"/>
    <s v="Bucuresti Ilfov"/>
    <m/>
    <m/>
    <s v="Bucuresti"/>
    <x v="1"/>
    <s v="066"/>
    <n v="3145876.94"/>
    <n v="786469.24"/>
    <n v="1375102.5299999998"/>
    <n v="380633.62000000011"/>
    <n v="5688082.3299999991"/>
    <x v="2"/>
    <s v="AA"/>
    <n v="1622835.8000000003"/>
    <n v="405708.94"/>
    <s v="POC/46/2/2"/>
    <n v="1"/>
    <s v="Axa 2"/>
  </r>
  <r>
    <n v="58"/>
    <x v="2"/>
    <s v=" P2.2"/>
    <s v="A2.2.1"/>
    <x v="99"/>
    <x v="100"/>
    <s v="STRUCTURAL MANAGEMENT SOLUTIONS SRL"/>
    <x v="100"/>
    <s v="8"/>
    <n v="2"/>
    <n v="2017"/>
    <s v="8"/>
    <n v="2"/>
    <n v="2020"/>
    <x v="7"/>
    <x v="7"/>
    <s v="Bucuresti Ilfov"/>
    <m/>
    <m/>
    <s v="Bucuresti"/>
    <x v="1"/>
    <s v="066"/>
    <n v="3096018.79"/>
    <n v="774004.7"/>
    <n v="1224860.6499999994"/>
    <n v="52800"/>
    <n v="5147684.1399999997"/>
    <x v="2"/>
    <s v="AA"/>
    <n v="2868081.13"/>
    <n v="717020.27999999991"/>
    <s v="POC/46/2/2"/>
    <n v="1"/>
    <s v="Axa 2"/>
  </r>
  <r>
    <n v="59"/>
    <x v="2"/>
    <s v=" P2.2"/>
    <s v="A2.2.1"/>
    <x v="100"/>
    <x v="101"/>
    <s v="BUSINESS INFORMATION SYSTEMS (ALLEVO) SRL"/>
    <x v="101"/>
    <s v="8"/>
    <n v="16"/>
    <n v="2017"/>
    <s v="3"/>
    <n v="16"/>
    <n v="2020"/>
    <x v="7"/>
    <x v="7"/>
    <s v="Bucuresti Ilfov"/>
    <m/>
    <m/>
    <s v="Bucuresti"/>
    <x v="1"/>
    <s v="066"/>
    <n v="2754696.14"/>
    <n v="688674.03"/>
    <n v="2682994"/>
    <n v="679006.1799999997"/>
    <n v="6805370.3499999996"/>
    <x v="2"/>
    <s v="AA1"/>
    <n v="2477638.4700000002"/>
    <n v="619409.64"/>
    <s v="POC/46/2/2"/>
    <n v="1"/>
    <s v="Axa 2"/>
  </r>
  <r>
    <n v="60"/>
    <x v="2"/>
    <s v=" P2.2"/>
    <s v="A2.2.1"/>
    <x v="101"/>
    <x v="102"/>
    <s v="KNOWLEDGE INVESTMENT GROUP SRL"/>
    <x v="102"/>
    <s v="5"/>
    <n v="25"/>
    <n v="2017"/>
    <s v="1"/>
    <n v="25"/>
    <n v="2020"/>
    <x v="7"/>
    <x v="7"/>
    <s v="Bucuresti Ilfov"/>
    <m/>
    <m/>
    <s v="Bucuresti"/>
    <x v="1"/>
    <s v="066"/>
    <n v="1114600.8"/>
    <n v="278650.2"/>
    <n v="398394"/>
    <n v="135212.55000000005"/>
    <n v="1926857.55"/>
    <x v="2"/>
    <s v="AA2"/>
    <n v="1049383.25"/>
    <n v="262345.82"/>
    <s v="POC/46/2/2"/>
    <n v="1"/>
    <s v="Axa 2"/>
  </r>
  <r>
    <n v="61"/>
    <x v="2"/>
    <s v=" P2.2"/>
    <s v="A2.2.1"/>
    <x v="102"/>
    <x v="103"/>
    <s v="Q-BIS CONSULT SRL"/>
    <x v="103"/>
    <s v="8"/>
    <n v="2"/>
    <n v="2017"/>
    <s v="12"/>
    <n v="2"/>
    <n v="2019"/>
    <x v="7"/>
    <x v="7"/>
    <s v="Bucuresti Ilfov"/>
    <m/>
    <m/>
    <s v="Bucuresti"/>
    <x v="1"/>
    <s v="066"/>
    <n v="2069074.4"/>
    <n v="517268.6"/>
    <n v="1308001"/>
    <n v="209369.35999999987"/>
    <n v="4103713.36"/>
    <x v="2"/>
    <s v="AA1"/>
    <n v="1791221.4300000004"/>
    <n v="447805.36000000004"/>
    <s v="POC/46/2/2"/>
    <n v="1"/>
    <s v="Axa 2"/>
  </r>
  <r>
    <n v="62"/>
    <x v="2"/>
    <s v=" P2.2"/>
    <s v="A2.2.1"/>
    <x v="103"/>
    <x v="104"/>
    <s v="EXTEND STUDIO SRL"/>
    <x v="104"/>
    <s v="5"/>
    <n v="25"/>
    <n v="2017"/>
    <s v="5"/>
    <n v="25"/>
    <n v="2019"/>
    <x v="7"/>
    <x v="7"/>
    <s v="Bucuresti Ilfov"/>
    <m/>
    <m/>
    <s v="Bucuresti"/>
    <x v="1"/>
    <s v="066"/>
    <n v="2115826.5"/>
    <n v="528956.63"/>
    <n v="1064885.0900000003"/>
    <n v="0"/>
    <n v="3709668.22"/>
    <x v="2"/>
    <s v="AA1"/>
    <n v="1785769.69"/>
    <n v="446442.43999999994"/>
    <s v="POC/46/2/2"/>
    <n v="1"/>
    <s v="Axa 2"/>
  </r>
  <r>
    <n v="63"/>
    <x v="2"/>
    <s v=" P2.2"/>
    <s v="A2.2.1"/>
    <x v="104"/>
    <x v="105"/>
    <s v="4E SOFTWARE SRL"/>
    <x v="105"/>
    <s v="6"/>
    <n v="16"/>
    <n v="2017"/>
    <s v="6"/>
    <n v="16"/>
    <n v="2020"/>
    <x v="7"/>
    <x v="7"/>
    <s v="Bucuresti Ilfov"/>
    <m/>
    <m/>
    <s v="Bucuresti"/>
    <x v="1"/>
    <s v="066"/>
    <n v="1227120"/>
    <n v="306780"/>
    <n v="429900"/>
    <n v="133722"/>
    <n v="2097522"/>
    <x v="2"/>
    <s v="AA1"/>
    <n v="1030223.8400000001"/>
    <n v="257555.96000000002"/>
    <s v="POC/46/2/2"/>
    <n v="1"/>
    <s v="Axa 2"/>
  </r>
  <r>
    <n v="64"/>
    <x v="2"/>
    <s v=" P2.2"/>
    <s v="A2.2.1"/>
    <x v="105"/>
    <x v="106"/>
    <s v="SENIOR SOFTWARE AGENCY SRL"/>
    <x v="106"/>
    <s v="5"/>
    <n v="25"/>
    <n v="2017"/>
    <s v="5"/>
    <n v="25"/>
    <n v="2019"/>
    <x v="7"/>
    <x v="7"/>
    <s v="Bucuresti Ilfov"/>
    <m/>
    <m/>
    <s v="Bucuresti"/>
    <x v="1"/>
    <s v="066"/>
    <n v="1587334.92"/>
    <n v="396833.73"/>
    <n v="1361979.77"/>
    <n v="99583.399999999907"/>
    <n v="3445731.82"/>
    <x v="2"/>
    <m/>
    <n v="1431113.98"/>
    <n v="310359.72000000003"/>
    <s v="POC/46/2/2"/>
    <n v="1"/>
    <s v="Axa 2"/>
  </r>
  <r>
    <n v="65"/>
    <x v="2"/>
    <s v=" P2.2"/>
    <s v="A2.2.1"/>
    <x v="106"/>
    <x v="107"/>
    <s v="INGENIO SOFTWARE SA"/>
    <x v="107"/>
    <s v="6"/>
    <n v="16"/>
    <n v="2017"/>
    <s v="11"/>
    <n v="16"/>
    <n v="2019"/>
    <x v="7"/>
    <x v="7"/>
    <s v="Bucuresti Ilfov"/>
    <m/>
    <m/>
    <s v="Bucuresti"/>
    <x v="1"/>
    <s v="066"/>
    <n v="2242185"/>
    <n v="560546.25"/>
    <n v="2028751.25"/>
    <n v="54052.150000000373"/>
    <n v="4885534.6500000004"/>
    <x v="2"/>
    <s v="AA1"/>
    <n v="2125327.27"/>
    <n v="531331.84000000008"/>
    <s v="POC/46/2/2"/>
    <n v="1"/>
    <s v="Axa 2"/>
  </r>
  <r>
    <n v="66"/>
    <x v="2"/>
    <s v=" P2.2"/>
    <s v="A2.2.1"/>
    <x v="107"/>
    <x v="108"/>
    <s v="ESSENSYS SOFTWARE SRL"/>
    <x v="108"/>
    <s v="8"/>
    <n v="2"/>
    <n v="2017"/>
    <s v="8"/>
    <n v="2"/>
    <n v="2020"/>
    <x v="7"/>
    <x v="7"/>
    <s v="Bucuresti Ilfov"/>
    <m/>
    <m/>
    <s v="Bucuresti"/>
    <x v="1"/>
    <s v="066"/>
    <n v="1624958.86"/>
    <n v="406239.72"/>
    <n v="1132399.8700000001"/>
    <n v="58054.349999999627"/>
    <n v="3221652.8"/>
    <x v="2"/>
    <s v="AA1"/>
    <n v="1451542.14"/>
    <n v="362885.51"/>
    <s v="POC/46/2/2"/>
    <n v="1"/>
    <s v="Axa 2"/>
  </r>
  <r>
    <n v="67"/>
    <x v="2"/>
    <s v=" P2.2"/>
    <s v="A2.2.1"/>
    <x v="108"/>
    <x v="109"/>
    <s v="I-TOM SOLUTIONS SRL"/>
    <x v="109"/>
    <s v="8"/>
    <n v="10"/>
    <n v="2017"/>
    <s v="8"/>
    <n v="10"/>
    <n v="2020"/>
    <x v="7"/>
    <x v="7"/>
    <s v="Bucuresti Ilfov"/>
    <m/>
    <m/>
    <s v="Bucuresti"/>
    <x v="1"/>
    <s v="066"/>
    <n v="2532573.2599999998"/>
    <n v="633143.31999999995"/>
    <n v="1173003.8899999997"/>
    <n v="219042.47000000067"/>
    <n v="4557762.9399999995"/>
    <x v="2"/>
    <s v="AA2"/>
    <n v="2378045.96"/>
    <n v="594511.4800000001"/>
    <s v="POC/46/2/2"/>
    <n v="1"/>
    <s v="Axa 2"/>
  </r>
  <r>
    <n v="68"/>
    <x v="2"/>
    <s v=" P2.2"/>
    <s v="A2.2.1"/>
    <x v="109"/>
    <x v="110"/>
    <s v="SAFETECH INNOVATIONS SRL"/>
    <x v="110"/>
    <s v="6"/>
    <n v="16"/>
    <n v="2017"/>
    <s v="2"/>
    <n v="28"/>
    <n v="2019"/>
    <x v="7"/>
    <x v="7"/>
    <s v="Bucuresti Ilfov"/>
    <m/>
    <m/>
    <s v="Bucuresti"/>
    <x v="1"/>
    <s v="066"/>
    <n v="1410126.65"/>
    <n v="352531.66"/>
    <n v="703318.79"/>
    <n v="108990.68999999994"/>
    <n v="2574967.7899999996"/>
    <x v="2"/>
    <s v="AA1"/>
    <n v="1353287.28"/>
    <n v="338321.81999999995"/>
    <s v="POC/46/2/2"/>
    <n v="1"/>
    <s v="Axa 2"/>
  </r>
  <r>
    <n v="69"/>
    <x v="2"/>
    <s v=" P2.2"/>
    <s v="A2.2.1"/>
    <x v="110"/>
    <x v="111"/>
    <s v="RADCOM SRL"/>
    <x v="111"/>
    <s v="8"/>
    <n v="9"/>
    <n v="2017"/>
    <s v="8"/>
    <n v="9"/>
    <n v="2019"/>
    <x v="7"/>
    <x v="7"/>
    <s v="Bucuresti Ilfov"/>
    <m/>
    <m/>
    <s v="Bucuresti"/>
    <x v="1"/>
    <s v="066"/>
    <n v="2091764"/>
    <n v="522941"/>
    <n v="862290"/>
    <n v="167575.10000000009"/>
    <n v="3644570.1"/>
    <x v="2"/>
    <s v="AA1"/>
    <n v="2003612.85"/>
    <n v="500903.21"/>
    <s v="POC/46/2/2"/>
    <n v="1"/>
    <s v="Axa 2"/>
  </r>
  <r>
    <n v="70"/>
    <x v="2"/>
    <s v=" P2.2"/>
    <s v="A2.2.1"/>
    <x v="111"/>
    <x v="112"/>
    <s v="AVANT CONSULTING SRL"/>
    <x v="112"/>
    <s v="8"/>
    <n v="8"/>
    <n v="2017"/>
    <s v="7"/>
    <n v="8"/>
    <n v="2019"/>
    <x v="7"/>
    <x v="7"/>
    <s v="Bucuresti Ilfov"/>
    <m/>
    <m/>
    <s v="Bucuresti"/>
    <x v="1"/>
    <s v="066"/>
    <n v="2098872.2799999998"/>
    <n v="524718.06999999995"/>
    <n v="1507229.65"/>
    <n v="402174.95000000019"/>
    <n v="4532994.9499999993"/>
    <x v="2"/>
    <s v="AA1"/>
    <n v="2098595.83"/>
    <n v="524374.61"/>
    <s v="POC/46/2/2"/>
    <n v="1"/>
    <s v="Axa 2"/>
  </r>
  <r>
    <n v="71"/>
    <x v="2"/>
    <s v=" P2.2"/>
    <s v="A2.2.1"/>
    <x v="112"/>
    <x v="113"/>
    <s v="IPRINT 3D DESIGN CONSULTING SRL"/>
    <x v="113"/>
    <s v="8"/>
    <n v="11"/>
    <n v="2017"/>
    <s v="2"/>
    <n v="11"/>
    <n v="2020"/>
    <x v="7"/>
    <x v="7"/>
    <s v="Bucuresti Ilfov"/>
    <m/>
    <m/>
    <s v="Bucuresti"/>
    <x v="1"/>
    <s v="066"/>
    <n v="782706.84"/>
    <n v="195676.71"/>
    <n v="277228.45999999996"/>
    <n v="35425.989999999991"/>
    <n v="1291037.9999999998"/>
    <x v="2"/>
    <s v="AA1"/>
    <n v="777272.64000000013"/>
    <n v="194318.17"/>
    <s v="POC/46/2/2"/>
    <n v="1"/>
    <s v="Axa 2"/>
  </r>
  <r>
    <n v="72"/>
    <x v="2"/>
    <s v=" P2.2"/>
    <s v="A2.2.1"/>
    <x v="113"/>
    <x v="114"/>
    <s v="YALOS SOFTWARE LABS SRL"/>
    <x v="114"/>
    <s v="8"/>
    <n v="3"/>
    <n v="2017"/>
    <s v="8"/>
    <n v="3"/>
    <n v="2020"/>
    <x v="7"/>
    <x v="7"/>
    <s v="Bucuresti Ilfov"/>
    <m/>
    <m/>
    <s v="Bucuresti"/>
    <x v="1"/>
    <s v="066"/>
    <n v="2452875.5699999998"/>
    <n v="613218.89"/>
    <n v="657456.29999999981"/>
    <n v="100246.4700000002"/>
    <n v="3823797.23"/>
    <x v="2"/>
    <m/>
    <n v="2026421.53"/>
    <n v="506605.39"/>
    <s v="POC/46/2/2"/>
    <n v="1"/>
    <s v="Axa 2"/>
  </r>
  <r>
    <n v="73"/>
    <x v="2"/>
    <s v=" P2.2"/>
    <s v="A2.2.1"/>
    <x v="114"/>
    <x v="115"/>
    <s v="BUSINESSVIEW SOFTWARE SRL"/>
    <x v="115"/>
    <s v="8"/>
    <n v="2"/>
    <n v="2017"/>
    <s v="11"/>
    <n v="2"/>
    <n v="2019"/>
    <x v="7"/>
    <x v="7"/>
    <s v="Bucuresti Ilfov"/>
    <m/>
    <m/>
    <s v="Bucuresti"/>
    <x v="1"/>
    <s v="066"/>
    <n v="2432346.2999999998"/>
    <n v="608086.57999999996"/>
    <n v="652739.62000000011"/>
    <n v="182632.2799999998"/>
    <n v="3875804.78"/>
    <x v="2"/>
    <m/>
    <n v="2264935.13"/>
    <n v="566233.77"/>
    <s v="POC/46/2/2"/>
    <n v="1"/>
    <s v="Axa 2"/>
  </r>
  <r>
    <n v="74"/>
    <x v="2"/>
    <s v=" P2.2"/>
    <s v="A2.2.1"/>
    <x v="115"/>
    <x v="116"/>
    <s v="MOUNT SOFTWARE SRL"/>
    <x v="116"/>
    <s v="8"/>
    <n v="7"/>
    <n v="2017"/>
    <s v="2"/>
    <n v="7"/>
    <n v="2019"/>
    <x v="7"/>
    <x v="7"/>
    <s v="Bucuresti Ilfov"/>
    <m/>
    <m/>
    <s v="Bucuresti"/>
    <x v="1"/>
    <s v="066"/>
    <n v="898360.23"/>
    <n v="224590.06"/>
    <n v="474760.01"/>
    <n v="51944.34999999986"/>
    <n v="1649654.65"/>
    <x v="2"/>
    <m/>
    <n v="750331.85"/>
    <n v="187582.96"/>
    <s v="POC/46/2/2"/>
    <n v="1"/>
    <s v="Axa 2"/>
  </r>
  <r>
    <n v="75"/>
    <x v="2"/>
    <s v=" P2.2"/>
    <s v="A2.2.1"/>
    <x v="116"/>
    <x v="117"/>
    <s v="SENIOR PROGRAMMING SA"/>
    <x v="117"/>
    <s v="8"/>
    <n v="2"/>
    <n v="2017"/>
    <s v="11"/>
    <n v="2"/>
    <n v="2019"/>
    <x v="7"/>
    <x v="7"/>
    <s v="Bucuresti Ilfov"/>
    <m/>
    <m/>
    <s v="Bucuresti"/>
    <x v="1"/>
    <s v="066"/>
    <n v="2414726.98"/>
    <n v="603681.75"/>
    <n v="2406584.2200000002"/>
    <n v="251986.25"/>
    <n v="5676979.2000000002"/>
    <x v="2"/>
    <s v="AA2"/>
    <n v="2208279.81"/>
    <n v="552069.96"/>
    <s v="POC/46/2/2"/>
    <n v="1"/>
    <s v="Axa 2"/>
  </r>
  <r>
    <n v="76"/>
    <x v="2"/>
    <s v=" P2.2"/>
    <s v="A2.2.1"/>
    <x v="117"/>
    <x v="118"/>
    <s v="INGENIOS.RO SRL"/>
    <x v="118"/>
    <s v="6"/>
    <n v="28"/>
    <n v="2017"/>
    <s v="12"/>
    <n v="28"/>
    <n v="2019"/>
    <x v="7"/>
    <x v="7"/>
    <s v="Bucuresti Ilfov"/>
    <m/>
    <m/>
    <s v="Bucuresti"/>
    <x v="1"/>
    <s v="066"/>
    <n v="3065803.18"/>
    <n v="766450.79"/>
    <n v="965544.5299999998"/>
    <n v="51911"/>
    <n v="4849709.5"/>
    <x v="2"/>
    <m/>
    <n v="2872010.8"/>
    <n v="718002.71"/>
    <s v="POC/46/2/2"/>
    <n v="1"/>
    <s v="Axa 2"/>
  </r>
  <r>
    <n v="77"/>
    <x v="2"/>
    <s v=" P2.2"/>
    <s v="A2.2.1"/>
    <x v="118"/>
    <x v="119"/>
    <s v="HR SINCRON SRL"/>
    <x v="119"/>
    <s v="5"/>
    <n v="25"/>
    <n v="2017"/>
    <s v="5"/>
    <n v="25"/>
    <n v="2019"/>
    <x v="7"/>
    <x v="7"/>
    <s v="Bucuresti Ilfov"/>
    <m/>
    <m/>
    <s v="Bucuresti"/>
    <x v="1"/>
    <s v="066"/>
    <n v="1952796.24"/>
    <n v="488199.06"/>
    <n v="1651738.81"/>
    <n v="140071.0400000005"/>
    <n v="4232805.1500000004"/>
    <x v="2"/>
    <s v="AA2"/>
    <n v="1889212.9800000002"/>
    <n v="472303.24000000005"/>
    <s v="POC/46/2/2"/>
    <n v="1"/>
    <s v="Axa 2"/>
  </r>
  <r>
    <n v="78"/>
    <x v="2"/>
    <s v=" P2.2"/>
    <s v="A2.2.1"/>
    <x v="119"/>
    <x v="120"/>
    <s v="CORE SECURITY ADVISERS SRL"/>
    <x v="120"/>
    <s v="8"/>
    <n v="3"/>
    <n v="2017"/>
    <s v="8"/>
    <n v="3"/>
    <n v="2020"/>
    <x v="7"/>
    <x v="7"/>
    <s v="Bucuresti Ilfov"/>
    <m/>
    <m/>
    <s v="Bucuresti"/>
    <x v="1"/>
    <s v="066"/>
    <n v="3292880"/>
    <n v="823220"/>
    <n v="807275"/>
    <n v="820530.33000000007"/>
    <n v="5743905.3300000001"/>
    <x v="1"/>
    <m/>
    <n v="0"/>
    <n v="0"/>
    <s v="POC/46/2/2"/>
    <n v="1"/>
    <s v="Axa 2"/>
  </r>
  <r>
    <n v="79"/>
    <x v="2"/>
    <s v=" P2.2"/>
    <s v="A2.2.1"/>
    <x v="120"/>
    <x v="121"/>
    <s v="TGS SOFTWARE SRL"/>
    <x v="121"/>
    <s v="6"/>
    <n v="28"/>
    <n v="2017"/>
    <s v="6"/>
    <n v="28"/>
    <n v="2019"/>
    <x v="7"/>
    <x v="7"/>
    <s v="Bucuresti Ilfov"/>
    <m/>
    <m/>
    <s v="Bucuresti"/>
    <x v="1"/>
    <s v="066"/>
    <n v="2939783.6"/>
    <n v="734945.9"/>
    <n v="875000"/>
    <n v="276000.98000000045"/>
    <n v="4825730.4800000004"/>
    <x v="2"/>
    <s v="AA1"/>
    <n v="2850573.22"/>
    <n v="712643.33"/>
    <s v="POC/46/2/2"/>
    <n v="1"/>
    <s v="Axa 2"/>
  </r>
  <r>
    <n v="80"/>
    <x v="2"/>
    <s v=" P2.2"/>
    <s v="A2.2.1"/>
    <x v="121"/>
    <x v="122"/>
    <s v="COGNISTUDIO SRL"/>
    <x v="122"/>
    <s v="8"/>
    <n v="2"/>
    <n v="2017"/>
    <s v="8"/>
    <n v="2"/>
    <n v="2019"/>
    <x v="7"/>
    <x v="7"/>
    <s v="Bucuresti Ilfov"/>
    <m/>
    <m/>
    <s v="Bucuresti"/>
    <x v="1"/>
    <s v="066"/>
    <n v="1939595.35"/>
    <n v="484898.84"/>
    <n v="1023332.81"/>
    <n v="45938.649999999907"/>
    <n v="3493765.65"/>
    <x v="2"/>
    <m/>
    <n v="1384358.22"/>
    <n v="346089.57999999996"/>
    <s v="POC/46/2/2"/>
    <n v="1"/>
    <s v="Axa 2"/>
  </r>
  <r>
    <n v="81"/>
    <x v="2"/>
    <s v=" P2.2"/>
    <s v="A2.2.1"/>
    <x v="122"/>
    <x v="123"/>
    <s v="NETLINX SYSTEMS SRL"/>
    <x v="123"/>
    <s v="8"/>
    <n v="31"/>
    <n v="2017"/>
    <s v="8"/>
    <n v="31"/>
    <n v="2019"/>
    <x v="7"/>
    <x v="7"/>
    <s v="Bucuresti Ilfov"/>
    <m/>
    <m/>
    <s v="Bucuresti"/>
    <x v="1"/>
    <s v="066"/>
    <n v="1185166.06"/>
    <n v="296291.51"/>
    <n v="760345.01999999979"/>
    <n v="209785.77000000002"/>
    <n v="2451588.36"/>
    <x v="2"/>
    <m/>
    <n v="1112912.58"/>
    <n v="278228.14"/>
    <s v="POC/46/2/2"/>
    <n v="1"/>
    <s v="Axa 2"/>
  </r>
  <r>
    <n v="82"/>
    <x v="2"/>
    <s v=" P2.2"/>
    <s v="A2.2.1"/>
    <x v="123"/>
    <x v="124"/>
    <s v="ALERON TRAINING CENTER SRL"/>
    <x v="124"/>
    <s v="8"/>
    <n v="11"/>
    <n v="2017"/>
    <s v="10"/>
    <n v="11"/>
    <n v="2019"/>
    <x v="7"/>
    <x v="7"/>
    <s v="Bucuresti Ilfov"/>
    <m/>
    <m/>
    <s v="Bucuresti"/>
    <x v="1"/>
    <s v="066"/>
    <n v="1323168"/>
    <n v="330792"/>
    <n v="1301670"/>
    <n v="190130.70000000019"/>
    <n v="3145760.7"/>
    <x v="2"/>
    <s v="AA1"/>
    <n v="1281140.32"/>
    <n v="320285.08"/>
    <s v="POC/46/2/2"/>
    <n v="1"/>
    <s v="Axa 2"/>
  </r>
  <r>
    <n v="83"/>
    <x v="2"/>
    <s v=" P2.2"/>
    <s v="A2.2.1"/>
    <x v="124"/>
    <x v="125"/>
    <s v="OMNICONVERT SRL fosta MARKETIZATOR FRIENDS SRL"/>
    <x v="125"/>
    <s v="5"/>
    <n v="25"/>
    <n v="2017"/>
    <s v="11"/>
    <n v="25"/>
    <n v="2019"/>
    <x v="7"/>
    <x v="7"/>
    <s v="Bucuresti Ilfov"/>
    <m/>
    <m/>
    <s v="Bucuresti"/>
    <x v="1"/>
    <s v="066"/>
    <n v="1855368.68"/>
    <n v="463842.17"/>
    <n v="1114023.23"/>
    <n v="124343.43999999994"/>
    <n v="3557577.52"/>
    <x v="2"/>
    <m/>
    <n v="1850334.4300000002"/>
    <n v="462583.61"/>
    <s v="POC/46/2/2"/>
    <n v="1"/>
    <s v="Axa 2"/>
  </r>
  <r>
    <n v="84"/>
    <x v="2"/>
    <s v=" P2.2"/>
    <s v="A2.2.1"/>
    <x v="125"/>
    <x v="126"/>
    <s v="BLUE SKY SOFTWARE SRL"/>
    <x v="126"/>
    <s v="6"/>
    <n v="29"/>
    <n v="2017"/>
    <s v="6"/>
    <n v="29"/>
    <n v="2019"/>
    <x v="7"/>
    <x v="7"/>
    <s v="Bucuresti Ilfov"/>
    <m/>
    <m/>
    <s v="Bucuresti"/>
    <x v="1"/>
    <s v="066"/>
    <n v="1733067.68"/>
    <n v="433266.92"/>
    <n v="617580.39999999991"/>
    <n v="50170.450000000186"/>
    <n v="2834085.45"/>
    <x v="1"/>
    <m/>
    <n v="0"/>
    <n v="0"/>
    <s v="POC/46/2/2"/>
    <n v="1"/>
    <s v="Axa 2"/>
  </r>
  <r>
    <n v="85"/>
    <x v="2"/>
    <s v=" P2.2"/>
    <s v="A2.2.1"/>
    <x v="126"/>
    <x v="127"/>
    <s v="QUALITANCE QBS SRL"/>
    <x v="127"/>
    <s v="8"/>
    <n v="8"/>
    <n v="2017"/>
    <s v="8"/>
    <n v="8"/>
    <n v="2019"/>
    <x v="7"/>
    <x v="7"/>
    <s v="Bucuresti Ilfov"/>
    <m/>
    <m/>
    <s v="Bucuresti"/>
    <x v="1"/>
    <s v="066"/>
    <n v="1048354"/>
    <n v="262088.5"/>
    <n v="931062.5"/>
    <n v="6941.6699999999255"/>
    <n v="2248446.67"/>
    <x v="1"/>
    <m/>
    <n v="0"/>
    <n v="0"/>
    <s v="POC/46/2/2"/>
    <n v="1"/>
    <s v="Axa 2"/>
  </r>
  <r>
    <n v="86"/>
    <x v="2"/>
    <s v=" P2.2"/>
    <s v="A2.2.1"/>
    <x v="127"/>
    <x v="128"/>
    <s v="UNIT VISION SRL"/>
    <x v="128"/>
    <s v="8"/>
    <n v="2"/>
    <n v="2017"/>
    <s v="2"/>
    <n v="2"/>
    <n v="2019"/>
    <x v="7"/>
    <x v="7"/>
    <s v="Bucuresti Ilfov"/>
    <m/>
    <m/>
    <s v="Bucuresti"/>
    <x v="1"/>
    <s v="066"/>
    <n v="602276.25"/>
    <n v="150569.06"/>
    <n v="519610.41999999993"/>
    <n v="56195.459999999963"/>
    <n v="1328651.19"/>
    <x v="2"/>
    <m/>
    <n v="545262.65999999992"/>
    <n v="136315.67000000001"/>
    <s v="POC/46/2/2"/>
    <n v="1"/>
    <s v="Axa 2"/>
  </r>
  <r>
    <n v="87"/>
    <x v="2"/>
    <s v=" P2.2"/>
    <s v="A2.2.1"/>
    <x v="128"/>
    <x v="129"/>
    <s v="SOFT BUSINESS UNION SRL"/>
    <x v="129"/>
    <s v="6"/>
    <n v="16"/>
    <n v="2017"/>
    <s v="6"/>
    <n v="16"/>
    <n v="2019"/>
    <x v="7"/>
    <x v="7"/>
    <s v="Bucuresti Ilfov"/>
    <m/>
    <m/>
    <s v="Bucuresti"/>
    <x v="1"/>
    <s v="066"/>
    <n v="2892483.23"/>
    <n v="723120.81"/>
    <n v="2037253.75"/>
    <n v="15"/>
    <n v="5652872.79"/>
    <x v="2"/>
    <m/>
    <n v="2463021.5199999996"/>
    <n v="615755.39999999991"/>
    <s v="POC/46/2/2"/>
    <n v="1"/>
    <s v="Axa 2"/>
  </r>
  <r>
    <n v="88"/>
    <x v="2"/>
    <s v=" P2.2"/>
    <s v="A2.2.1"/>
    <x v="129"/>
    <x v="130"/>
    <s v="NOVA INDUSTRIAL SA"/>
    <x v="130"/>
    <s v="6"/>
    <n v="28"/>
    <n v="2017"/>
    <s v="6"/>
    <n v="28"/>
    <n v="2020"/>
    <x v="7"/>
    <x v="7"/>
    <s v="Bucuresti Ilfov"/>
    <m/>
    <m/>
    <s v="Bucuresti"/>
    <x v="1"/>
    <s v="066"/>
    <n v="3003435.74"/>
    <n v="750858.93"/>
    <n v="753244"/>
    <n v="54530"/>
    <n v="4562068.67"/>
    <x v="2"/>
    <m/>
    <n v="1968431.6"/>
    <n v="492107.92000000004"/>
    <s v="POC/46/2/2"/>
    <n v="1"/>
    <s v="Axa 2"/>
  </r>
  <r>
    <n v="89"/>
    <x v="2"/>
    <s v=" P2.2"/>
    <s v="A2.2.1"/>
    <x v="130"/>
    <x v="131"/>
    <s v="POWER NET CONSULTING SRL"/>
    <x v="131"/>
    <s v="6"/>
    <n v="28"/>
    <n v="2017"/>
    <s v="6"/>
    <n v="28"/>
    <n v="2019"/>
    <x v="7"/>
    <x v="7"/>
    <s v="Bucuresti Ilfov"/>
    <m/>
    <m/>
    <s v="Bucuresti"/>
    <x v="1"/>
    <s v="066"/>
    <n v="816443.79"/>
    <n v="204110.95"/>
    <n v="671801.19"/>
    <n v="0"/>
    <n v="1692355.93"/>
    <x v="1"/>
    <m/>
    <n v="0"/>
    <n v="0"/>
    <s v="POC/46/2/2"/>
    <n v="1"/>
    <s v="Axa 2"/>
  </r>
  <r>
    <n v="90"/>
    <x v="2"/>
    <s v=" P2.2"/>
    <s v="A2.2.1"/>
    <x v="131"/>
    <x v="132"/>
    <s v="R.A.I. SOFTWARE SRL"/>
    <x v="132"/>
    <s v="9"/>
    <n v="26"/>
    <n v="2017"/>
    <s v="3"/>
    <n v="26"/>
    <n v="2020"/>
    <x v="7"/>
    <x v="7"/>
    <s v="Bucuresti Ilfov"/>
    <m/>
    <m/>
    <s v="Bucuresti"/>
    <x v="1"/>
    <s v="066"/>
    <n v="3270601.86"/>
    <n v="817650.47"/>
    <n v="917800"/>
    <n v="144000"/>
    <n v="5150052.33"/>
    <x v="1"/>
    <m/>
    <n v="0"/>
    <n v="0"/>
    <s v="POC/46/2/2"/>
    <n v="1"/>
    <s v="Axa 2"/>
  </r>
  <r>
    <n v="91"/>
    <x v="2"/>
    <s v=" P2.2"/>
    <s v="A2.2.1"/>
    <x v="132"/>
    <x v="133"/>
    <s v="NOVUSTECH SERVICES SRL"/>
    <x v="133"/>
    <s v="9"/>
    <n v="4"/>
    <n v="2017"/>
    <s v="8"/>
    <n v="4"/>
    <n v="2020"/>
    <x v="7"/>
    <x v="7"/>
    <s v="Bucuresti Ilfov"/>
    <m/>
    <m/>
    <s v="Bucuresti"/>
    <x v="1"/>
    <s v="066"/>
    <n v="2470998.2999999998"/>
    <n v="617749.57999999996"/>
    <n v="726389.62000000011"/>
    <n v="0"/>
    <n v="3815137.5"/>
    <x v="2"/>
    <s v="AA1"/>
    <n v="1385779.9"/>
    <n v="346444.95"/>
    <s v="POC/46/2/2"/>
    <n v="1"/>
    <s v="Axa 2"/>
  </r>
  <r>
    <n v="92"/>
    <x v="2"/>
    <s v=" P2.2"/>
    <s v="A2.2.1"/>
    <x v="133"/>
    <x v="134"/>
    <s v="MAGUAY COMPUTERS SRL"/>
    <x v="134"/>
    <s v="8"/>
    <n v="25"/>
    <n v="2017"/>
    <s v="2"/>
    <n v="25"/>
    <n v="2019"/>
    <x v="7"/>
    <x v="7"/>
    <s v="Bucuresti Ilfov"/>
    <m/>
    <m/>
    <s v="Bucuresti"/>
    <x v="1"/>
    <s v="066"/>
    <n v="2847889.59"/>
    <n v="711972.4"/>
    <n v="977135"/>
    <n v="159457.50999999978"/>
    <n v="4696454.5"/>
    <x v="2"/>
    <m/>
    <n v="2694959.3500000006"/>
    <n v="673739.87"/>
    <s v="POC/46/2/2"/>
    <n v="1"/>
    <s v="Axa 2"/>
  </r>
  <r>
    <n v="93"/>
    <x v="2"/>
    <s v=" P2.2"/>
    <s v="A2.2.1"/>
    <x v="134"/>
    <x v="135"/>
    <s v="ASCENDIA SA ( fosta ASCENDIA DESIGN SRL)"/>
    <x v="135"/>
    <s v="8"/>
    <n v="9"/>
    <n v="2017"/>
    <s v="8"/>
    <n v="9"/>
    <n v="2019"/>
    <x v="7"/>
    <x v="7"/>
    <s v="Bucuresti Ilfov"/>
    <m/>
    <m/>
    <s v="Bucuresti"/>
    <x v="1"/>
    <s v="066"/>
    <n v="1802336.06"/>
    <n v="450584.02"/>
    <n v="570950.25"/>
    <n v="67578.25"/>
    <n v="2891448.58"/>
    <x v="2"/>
    <m/>
    <n v="1643757.9200000002"/>
    <n v="410939.49000000005"/>
    <s v="POC/46/2/2"/>
    <n v="1"/>
    <s v="Axa 2"/>
  </r>
  <r>
    <n v="94"/>
    <x v="2"/>
    <s v=" P2.2"/>
    <s v="A2.2.1"/>
    <x v="135"/>
    <x v="136"/>
    <s v="RUN IT SOLUTIONS SRL"/>
    <x v="136"/>
    <s v="8"/>
    <n v="16"/>
    <n v="2017"/>
    <s v="12"/>
    <n v="16"/>
    <n v="2019"/>
    <x v="7"/>
    <x v="7"/>
    <s v="Bucuresti Ilfov"/>
    <m/>
    <m/>
    <s v="Bucuresti"/>
    <x v="1"/>
    <s v="066"/>
    <n v="1781188.8"/>
    <n v="445297.2"/>
    <n v="428734"/>
    <n v="71565.399999999907"/>
    <n v="2726785.4"/>
    <x v="2"/>
    <s v="AA1"/>
    <n v="1723820.3199999998"/>
    <n v="430955.07999999996"/>
    <s v="POC/46/2/2"/>
    <n v="1"/>
    <s v="Axa 2"/>
  </r>
  <r>
    <n v="95"/>
    <x v="2"/>
    <s v=" P2.2"/>
    <s v="A2.2.1"/>
    <x v="136"/>
    <x v="137"/>
    <s v="ZITEC COM SRL"/>
    <x v="137"/>
    <s v="6"/>
    <n v="16"/>
    <n v="2017"/>
    <s v="6"/>
    <n v="16"/>
    <n v="2019"/>
    <x v="7"/>
    <x v="7"/>
    <s v="Bucuresti Ilfov"/>
    <m/>
    <m/>
    <s v="Bucuresti"/>
    <x v="1"/>
    <s v="066"/>
    <n v="1330068.3799999999"/>
    <n v="332517.09999999998"/>
    <n v="2647755.7600000002"/>
    <n v="185412.4299999997"/>
    <n v="4495753.67"/>
    <x v="2"/>
    <m/>
    <n v="1195918.6599999999"/>
    <n v="298979.66000000003"/>
    <s v="POC/46/2/2"/>
    <n v="1"/>
    <s v="Axa 2"/>
  </r>
  <r>
    <n v="96"/>
    <x v="2"/>
    <s v=" P2.2"/>
    <s v="A2.2.1"/>
    <x v="137"/>
    <x v="138"/>
    <s v="OMEGA TRUST SRL"/>
    <x v="138"/>
    <s v="8"/>
    <n v="4"/>
    <n v="2017"/>
    <s v="8"/>
    <n v="4"/>
    <n v="2020"/>
    <x v="7"/>
    <x v="7"/>
    <s v="Bucuresti Ilfov"/>
    <m/>
    <m/>
    <s v="Bucuresti"/>
    <x v="1"/>
    <s v="066"/>
    <n v="1481379.12"/>
    <n v="370344.78"/>
    <n v="406274.10000000009"/>
    <n v="52211.620000000097"/>
    <n v="2310209.62"/>
    <x v="2"/>
    <m/>
    <n v="1372875.3199999998"/>
    <n v="343218.81999999995"/>
    <s v="POC/46/2/2"/>
    <n v="1"/>
    <s v="Axa 2"/>
  </r>
  <r>
    <n v="97"/>
    <x v="1"/>
    <s v="P1.2"/>
    <s v="OS1.3-Secţiunea D"/>
    <x v="138"/>
    <x v="139"/>
    <s v="DAILY SOURCING &amp; RESEARCH SRL"/>
    <x v="139"/>
    <s v="9"/>
    <n v="23"/>
    <n v="2016"/>
    <s v="3"/>
    <n v="23"/>
    <n v="2018"/>
    <x v="7"/>
    <x v="7"/>
    <s v="Bucuresti Ilfov"/>
    <m/>
    <m/>
    <s v="Bucuresti"/>
    <x v="1"/>
    <s v="061"/>
    <n v="3531876"/>
    <n v="882969"/>
    <n v="0"/>
    <n v="536449"/>
    <n v="4951294"/>
    <x v="2"/>
    <s v="AA4"/>
    <n v="3510100.3"/>
    <n v="877525.08"/>
    <s v="POC/66/1/3"/>
    <n v="1"/>
    <s v="Axa 1"/>
  </r>
  <r>
    <n v="98"/>
    <x v="1"/>
    <s v="P1.2"/>
    <s v="OS1.4-Secţiunea G"/>
    <x v="139"/>
    <x v="140"/>
    <s v="Institutul National de Cercetare Dezvoltare Turbomotoare-COMOTI"/>
    <x v="140"/>
    <s v="9"/>
    <n v="1"/>
    <n v="2016"/>
    <s v="9"/>
    <n v="1"/>
    <n v="2021"/>
    <x v="8"/>
    <x v="7"/>
    <s v="Bucuresti Ilfov"/>
    <m/>
    <m/>
    <s v="Bucuresti"/>
    <x v="2"/>
    <s v="062"/>
    <n v="4235185.5"/>
    <n v="823564.5"/>
    <n v="360000"/>
    <n v="122000"/>
    <n v="5540750"/>
    <x v="3"/>
    <s v="AA4"/>
    <n v="3301681.1599999997"/>
    <n v="646242.5"/>
    <s v="POC/71/1/4"/>
    <n v="1"/>
    <s v="Axa 1"/>
  </r>
  <r>
    <n v="99"/>
    <x v="1"/>
    <s v="P1.2"/>
    <s v="OS1.4-Secţiunea G"/>
    <x v="140"/>
    <x v="141"/>
    <s v="INSTITUTUL NATIONAL DE CERCETARE DEZVOLTARE CHIMICO FARMACEUTICĂ - ICCF  BUCURESTI"/>
    <x v="141"/>
    <s v="9"/>
    <n v="5"/>
    <n v="2016"/>
    <s v="9"/>
    <n v="5"/>
    <n v="2021"/>
    <x v="8"/>
    <x v="7"/>
    <s v="Bucuresti Ilfov"/>
    <m/>
    <m/>
    <s v="Bucuresti"/>
    <x v="2"/>
    <s v="062"/>
    <n v="11142125.685600001"/>
    <n v="2166672.3143999986"/>
    <n v="2670500"/>
    <n v="40000"/>
    <n v="16019298"/>
    <x v="3"/>
    <s v="AA4"/>
    <n v="9007064.0499999989"/>
    <n v="1644359.2200000002"/>
    <s v="POC/71/1/4"/>
    <n v="1"/>
    <s v="Axa 1"/>
  </r>
  <r>
    <n v="100"/>
    <x v="1"/>
    <s v="P1.2"/>
    <s v="OS1.4-Secţiunea G"/>
    <x v="141"/>
    <x v="142"/>
    <s v="INSTITUTUL NATIONAL DE CERCETARE - DEZVOLTARE TURBOMOTOARE COMOTI"/>
    <x v="142"/>
    <s v="9"/>
    <n v="8"/>
    <n v="2016"/>
    <s v="3"/>
    <n v="7"/>
    <n v="2020"/>
    <x v="8"/>
    <x v="7"/>
    <s v="Bucuresti Ilfov"/>
    <m/>
    <m/>
    <s v="Bucuresti"/>
    <x v="2"/>
    <s v="062"/>
    <n v="3791678.8"/>
    <n v="737321.2"/>
    <n v="584500"/>
    <n v="280000"/>
    <n v="5393500"/>
    <x v="2"/>
    <s v="AA7"/>
    <n v="3776397.68"/>
    <n v="734486.36"/>
    <s v="POC/71/1/4"/>
    <n v="1"/>
    <s v="Axa 1"/>
  </r>
  <r>
    <n v="101"/>
    <x v="1"/>
    <s v="P1.2"/>
    <s v="OS1.4-Secţiunea G"/>
    <x v="142"/>
    <x v="143"/>
    <s v="Institutul National de Cercetare-dezvoltare pentru Stiinte Biologice Bucuresti"/>
    <x v="143"/>
    <s v="9"/>
    <n v="8"/>
    <n v="2016"/>
    <s v="3"/>
    <n v="8"/>
    <n v="2021"/>
    <x v="8"/>
    <x v="7"/>
    <s v="Bucuresti Ilfov"/>
    <m/>
    <m/>
    <s v="Bucuresti"/>
    <x v="2"/>
    <s v="062"/>
    <n v="6216333.0684000002"/>
    <n v="1208813.9315999998"/>
    <n v="1528788"/>
    <n v="62000"/>
    <n v="9015935"/>
    <x v="3"/>
    <s v="AA3"/>
    <n v="3452017.43"/>
    <n v="636528.64999999991"/>
    <s v="POC/71/1/4"/>
    <n v="1"/>
    <s v="Axa 1"/>
  </r>
  <r>
    <n v="102"/>
    <x v="1"/>
    <s v="P1.2"/>
    <s v="OS1.4-Secţiunea G"/>
    <x v="143"/>
    <x v="144"/>
    <s v="Universitatea POLITEHNICA Bucuresti"/>
    <x v="144"/>
    <s v="9"/>
    <n v="9"/>
    <n v="2016"/>
    <s v="9"/>
    <n v="9"/>
    <n v="2019"/>
    <x v="8"/>
    <x v="7"/>
    <s v="Bucuresti Ilfov"/>
    <m/>
    <m/>
    <s v="Bucuresti"/>
    <x v="2"/>
    <s v="062"/>
    <n v="11302200"/>
    <n v="2197800"/>
    <n v="3435910"/>
    <n v="10000"/>
    <n v="16945910"/>
    <x v="1"/>
    <m/>
    <n v="761883.92"/>
    <n v="148154.20000000001"/>
    <s v="POC/71/1/4"/>
    <n v="1"/>
    <s v="Axa 1"/>
  </r>
  <r>
    <n v="103"/>
    <x v="1"/>
    <s v="P1.2"/>
    <s v="OS1.4-Secţiunea G"/>
    <x v="144"/>
    <x v="145"/>
    <s v="Institutul National de Cercetare-Dezvoltare pentru Inginerie Electrica ICPE-CA"/>
    <x v="145"/>
    <s v="9"/>
    <n v="16"/>
    <n v="2016"/>
    <s v="9"/>
    <n v="16"/>
    <n v="2021"/>
    <x v="8"/>
    <x v="7"/>
    <s v="Bucuresti Ilfov"/>
    <m/>
    <m/>
    <s v="Bucuresti"/>
    <x v="2"/>
    <s v="062"/>
    <n v="11302200"/>
    <n v="2197800"/>
    <n v="3484512"/>
    <n v="65000"/>
    <n v="17049512"/>
    <x v="3"/>
    <s v="AA4"/>
    <n v="3944907.82"/>
    <n v="689275.5199999999"/>
    <s v="POC/71/1/4"/>
    <n v="1"/>
    <s v="Axa 1"/>
  </r>
  <r>
    <n v="104"/>
    <x v="1"/>
    <s v="P1.2"/>
    <s v="OS1.4-Secţiunea G"/>
    <x v="145"/>
    <x v="146"/>
    <s v="INCD pentru Optoelectronica INOE 2000 - IHP"/>
    <x v="146"/>
    <s v="9"/>
    <n v="23"/>
    <n v="2016"/>
    <s v="1"/>
    <n v="23"/>
    <n v="2022"/>
    <x v="8"/>
    <x v="7"/>
    <s v="Bucuresti Ilfov"/>
    <m/>
    <m/>
    <s v="Bucuresti"/>
    <x v="2"/>
    <s v="062"/>
    <n v="4829349.6900000004"/>
    <n v="939104.31"/>
    <n v="1747543"/>
    <n v="35960"/>
    <n v="7551957"/>
    <x v="3"/>
    <s v="AA5"/>
    <n v="2133725.75"/>
    <n v="357714.85"/>
    <s v="POC/71/1/4"/>
    <n v="1"/>
    <s v="Axa 1"/>
  </r>
  <r>
    <n v="105"/>
    <x v="1"/>
    <s v="P1.2"/>
    <s v="OS1.4-Secţiunea G"/>
    <x v="146"/>
    <x v="147"/>
    <s v="Institutul National de Cercetare Dezvoltare Turbomotoare-COMOTI"/>
    <x v="147"/>
    <s v="9"/>
    <n v="23"/>
    <n v="2016"/>
    <s v="3"/>
    <n v="22"/>
    <n v="2021"/>
    <x v="8"/>
    <x v="7"/>
    <s v="Bucuresti Ilfov"/>
    <m/>
    <m/>
    <s v="Bucuresti"/>
    <x v="2"/>
    <s v="062"/>
    <n v="6243209.7000000002"/>
    <n v="1214040.3"/>
    <n v="1469000"/>
    <n v="100000"/>
    <n v="9026250"/>
    <x v="3"/>
    <s v="AA3"/>
    <n v="4146493.79"/>
    <n v="804425.63000000012"/>
    <s v="POC/71/1/4"/>
    <n v="1"/>
    <s v="Axa 1"/>
  </r>
  <r>
    <n v="106"/>
    <x v="1"/>
    <s v="P1.2"/>
    <s v="OS1.4-Secţiunea G"/>
    <x v="147"/>
    <x v="148"/>
    <s v="Institutul National de Cercetare Dezvoltare pentru Inginerie Electrica ICPE-CA"/>
    <x v="148"/>
    <s v="9"/>
    <n v="23"/>
    <n v="2016"/>
    <s v="9"/>
    <n v="22"/>
    <n v="2021"/>
    <x v="8"/>
    <x v="7"/>
    <s v="Bucuresti Ilfov"/>
    <m/>
    <m/>
    <s v="Bucuresti"/>
    <x v="2"/>
    <s v="062"/>
    <n v="11178828.533600001"/>
    <n v="2173809.4663999993"/>
    <n v="1489462"/>
    <n v="20800"/>
    <n v="14862900"/>
    <x v="3"/>
    <s v="AA3"/>
    <n v="6324832.5300000021"/>
    <n v="1171385.08"/>
    <s v="POC/71/1/4"/>
    <n v="1"/>
    <s v="Axa 1"/>
  </r>
  <r>
    <n v="107"/>
    <x v="1"/>
    <s v="P1.2"/>
    <s v="OS1.4-Secţiunea G"/>
    <x v="148"/>
    <x v="149"/>
    <s v="Institutul National de Cercetare-Dezvoltare pentru protectia muncii INCDPM Alexandru Darabonţ - Bucuresti"/>
    <x v="149"/>
    <s v="5"/>
    <n v="21"/>
    <n v="2018"/>
    <s v="5"/>
    <n v="21"/>
    <n v="2023"/>
    <x v="8"/>
    <x v="7"/>
    <s v="Bucuresti Ilfov"/>
    <m/>
    <m/>
    <s v="Bucuresti"/>
    <x v="2"/>
    <s v="062"/>
    <n v="9863262.5"/>
    <n v="1917987.5"/>
    <n v="1363750"/>
    <n v="5000"/>
    <n v="13150000"/>
    <x v="3"/>
    <m/>
    <n v="2969764.8800000004"/>
    <n v="564997.76000000013"/>
    <s v="POC/71/1/4"/>
    <n v="1"/>
    <s v="Axa 1"/>
  </r>
  <r>
    <n v="108"/>
    <x v="1"/>
    <s v="P1.2"/>
    <s v="OS1.4-Secţiunea G"/>
    <x v="149"/>
    <x v="150"/>
    <s v="INSTITUTUL NAȚIONAL DE CERCETARE-DEZVOLTARE PENTRU OPTOELECTRONICA - INOE 2000"/>
    <x v="150"/>
    <s v="6"/>
    <n v="25"/>
    <n v="2018"/>
    <s v="12"/>
    <n v="25"/>
    <n v="2022"/>
    <x v="8"/>
    <x v="7"/>
    <s v="Bucuresti Ilfov"/>
    <m/>
    <m/>
    <s v="Bucuresti"/>
    <x v="2"/>
    <s v="062"/>
    <n v="5315369.4050000003"/>
    <n v="1033614.595"/>
    <n v="1922298"/>
    <n v="30000"/>
    <n v="8301282"/>
    <x v="3"/>
    <m/>
    <n v="818359.09999999986"/>
    <n v="483128.05"/>
    <s v="POC/71/1/4"/>
    <n v="1"/>
    <s v="Axa 1"/>
  </r>
  <r>
    <n v="109"/>
    <x v="1"/>
    <s v="P1.2"/>
    <s v="OS1.4-Secţiunea G"/>
    <x v="150"/>
    <x v="151"/>
    <s v="ACADEMIA DE STUDII ECONOMICE BUCUREȘTI"/>
    <x v="151"/>
    <s v="7"/>
    <n v="4"/>
    <n v="2018"/>
    <s v="7"/>
    <n v="4"/>
    <n v="2023"/>
    <x v="8"/>
    <x v="7"/>
    <s v="Bucuresti Ilfov"/>
    <m/>
    <m/>
    <s v="Bucuresti"/>
    <x v="2"/>
    <s v="062"/>
    <n v="10963739.296"/>
    <n v="2131983.7039999999"/>
    <n v="1738517.75"/>
    <n v="50000"/>
    <n v="14884240.75"/>
    <x v="3"/>
    <m/>
    <n v="6359109.1099999994"/>
    <n v="913289.18000000017"/>
    <s v="POC/71/1/4"/>
    <n v="1"/>
    <s v="Axa 1"/>
  </r>
  <r>
    <n v="110"/>
    <x v="1"/>
    <s v="1.1.3 H - RoEcsel"/>
    <m/>
    <x v="151"/>
    <x v="152"/>
    <s v="UNIVERSITATEA POLITEHNICA DIN BUCURESTI"/>
    <x v="152"/>
    <s v="4"/>
    <n v="24"/>
    <n v="2019"/>
    <s v="4"/>
    <n v="24"/>
    <n v="2022"/>
    <x v="7"/>
    <x v="7"/>
    <s v="Bucuresti Ilfov"/>
    <m/>
    <m/>
    <s v="Bucuresti"/>
    <x v="2"/>
    <s v="060"/>
    <n v="712000"/>
    <n v="178000"/>
    <n v="0"/>
    <n v="1000"/>
    <n v="891000"/>
    <x v="3"/>
    <m/>
    <n v="490015"/>
    <n v="122503.75"/>
    <s v="POC/72/1/2"/>
    <n v="1"/>
    <s v="Axa 1"/>
  </r>
  <r>
    <n v="111"/>
    <x v="1"/>
    <s v="1.1.3 H - RoEcsel"/>
    <m/>
    <x v="152"/>
    <x v="153"/>
    <s v="UNIVERSITATEA POLITEHNICA DIN BUCURESTI"/>
    <x v="153"/>
    <s v="4"/>
    <n v="24"/>
    <n v="2019"/>
    <s v="10"/>
    <n v="24"/>
    <n v="2022"/>
    <x v="7"/>
    <x v="7"/>
    <s v="Bucuresti Ilfov"/>
    <m/>
    <m/>
    <s v="Bucuresti"/>
    <x v="2"/>
    <s v="060"/>
    <n v="4800000"/>
    <n v="1200000"/>
    <n v="0"/>
    <n v="3000"/>
    <n v="6003000"/>
    <x v="3"/>
    <s v="AA1"/>
    <n v="3532195.81"/>
    <n v="883048.95"/>
    <s v="POC/72/1/2"/>
    <n v="1"/>
    <s v="Axa 1"/>
  </r>
  <r>
    <n v="112"/>
    <x v="1"/>
    <s v="1.1.3 H - RoEcsel"/>
    <m/>
    <x v="153"/>
    <x v="154"/>
    <s v="INFINEON TECHNOLOGIES ROMANIA &amp; CO. SCS"/>
    <x v="154"/>
    <s v="5"/>
    <n v="3"/>
    <n v="2019"/>
    <s v="6"/>
    <n v="30"/>
    <n v="2020"/>
    <x v="7"/>
    <x v="7"/>
    <s v="Bucuresti Ilfov"/>
    <m/>
    <m/>
    <s v="Bucuresti"/>
    <x v="1"/>
    <s v="061"/>
    <n v="2640000"/>
    <n v="660000"/>
    <n v="3302200"/>
    <n v="50340"/>
    <n v="6652540"/>
    <x v="2"/>
    <m/>
    <n v="1551401.03"/>
    <n v="387850.26"/>
    <s v="POC/72/1/2"/>
    <n v="1"/>
    <s v="Axa 1"/>
  </r>
  <r>
    <n v="113"/>
    <x v="1"/>
    <s v="1.1.3 H - RoEcsel"/>
    <m/>
    <x v="154"/>
    <x v="155"/>
    <s v="INFINEON TECHNOLOGIES ROMANIA &amp; CO. SCS"/>
    <x v="155"/>
    <s v="11"/>
    <n v="26"/>
    <n v="2019"/>
    <s v="5"/>
    <n v="26"/>
    <n v="2021"/>
    <x v="13"/>
    <x v="8"/>
    <s v="Bucuresti Ilfov"/>
    <s v=" Nord Vest"/>
    <m/>
    <s v="Bucuresti; Cluj Napoca"/>
    <x v="3"/>
    <s v="061 + 060"/>
    <n v="4872558.1100000003"/>
    <n v="1067492.06"/>
    <n v="765360.61"/>
    <n v="553506.31999999995"/>
    <n v="7258917.1000000006"/>
    <x v="3"/>
    <m/>
    <n v="2088919.12"/>
    <n v="414054.62"/>
    <s v="POC/72/1/2"/>
    <n v="1"/>
    <s v="Axa 1"/>
  </r>
  <r>
    <n v="114"/>
    <x v="2"/>
    <s v=" P2.2"/>
    <s v="A2.2.1 ap.2"/>
    <x v="155"/>
    <x v="156"/>
    <s v="FORDAQ INTERNATIONAL SRL"/>
    <x v="156"/>
    <s v="12"/>
    <n v="11"/>
    <n v="2019"/>
    <s v="12"/>
    <n v="11"/>
    <n v="2021"/>
    <x v="7"/>
    <x v="7"/>
    <s v="Bucuresti Ilfov"/>
    <m/>
    <m/>
    <s v="Bucuresti"/>
    <x v="1"/>
    <s v="066"/>
    <n v="3707116.84"/>
    <n v="919241.66"/>
    <n v="1481720.5"/>
    <n v="746991.5"/>
    <n v="6855070.5"/>
    <x v="3"/>
    <m/>
    <n v="1984260.88"/>
    <n v="496064.22"/>
    <s v="POC/524/2/2"/>
    <n v="1"/>
    <s v="Axa 2"/>
  </r>
  <r>
    <n v="115"/>
    <x v="2"/>
    <s v=" P2.2"/>
    <s v="A2.2.1 ap.2"/>
    <x v="156"/>
    <x v="157"/>
    <s v="KNOWLEDGE INVESTMENT GROUP SRL"/>
    <x v="157"/>
    <s v="12"/>
    <n v="23"/>
    <n v="2019"/>
    <s v="12"/>
    <n v="23"/>
    <n v="2020"/>
    <x v="7"/>
    <x v="7"/>
    <s v="Bucuresti Ilfov"/>
    <m/>
    <m/>
    <s v="Bucuresti"/>
    <x v="1"/>
    <s v="066"/>
    <n v="2158721.98"/>
    <n v="539680.5"/>
    <n v="824336.12"/>
    <n v="293689.65000000002"/>
    <n v="3816428.25"/>
    <x v="2"/>
    <m/>
    <n v="1091097.29"/>
    <n v="272774.32"/>
    <s v="POC/524/2/2"/>
    <n v="1"/>
    <s v="Axa 2"/>
  </r>
  <r>
    <n v="116"/>
    <x v="1"/>
    <s v="1.1.3 H - RoEcsel"/>
    <m/>
    <x v="157"/>
    <x v="158"/>
    <s v="Universitatea Politehnică Bucureşti"/>
    <x v="158"/>
    <s v="1"/>
    <n v="6"/>
    <n v="2020"/>
    <s v="1"/>
    <n v="6"/>
    <n v="2023"/>
    <x v="7"/>
    <x v="7"/>
    <s v="Bucuresti Ilfov"/>
    <m/>
    <m/>
    <s v="Bucuresti"/>
    <x v="2"/>
    <s v="060"/>
    <n v="379790.03"/>
    <n v="94947.51"/>
    <n v="0"/>
    <n v="2999.99"/>
    <n v="477737.53"/>
    <x v="3"/>
    <m/>
    <n v="67059"/>
    <n v="16764.75"/>
    <s v="POC/72/1/2"/>
    <n v="1"/>
    <s v="Axa 1"/>
  </r>
  <r>
    <n v="117"/>
    <x v="1"/>
    <s v="1.1.3 H - RoEcsel"/>
    <m/>
    <x v="158"/>
    <x v="159"/>
    <s v="Universitatea Politehnică Bucureşti"/>
    <x v="159"/>
    <s v="1"/>
    <n v="6"/>
    <n v="2020"/>
    <s v="1"/>
    <n v="6"/>
    <n v="2023"/>
    <x v="7"/>
    <x v="7"/>
    <s v="Bucuresti Ilfov"/>
    <m/>
    <m/>
    <s v="Bucuresti"/>
    <x v="2"/>
    <s v="060"/>
    <n v="4800000"/>
    <n v="1200000"/>
    <n v="0"/>
    <n v="3000"/>
    <n v="6003000"/>
    <x v="3"/>
    <m/>
    <n v="2956559.75"/>
    <n v="739139.94"/>
    <s v="POC/72/1/2"/>
    <n v="1"/>
    <s v="Axa 1"/>
  </r>
  <r>
    <n v="118"/>
    <x v="1"/>
    <s v="1.1.3 H - RoEcsel"/>
    <m/>
    <x v="159"/>
    <x v="160"/>
    <s v="Universitatea Politehnică Bucureşti"/>
    <x v="160"/>
    <s v="1"/>
    <n v="20"/>
    <n v="2020"/>
    <s v="9"/>
    <n v="20"/>
    <n v="2022"/>
    <x v="7"/>
    <x v="7"/>
    <s v="Bucuresti Ilfov"/>
    <m/>
    <m/>
    <s v="Bucuresti"/>
    <x v="2"/>
    <s v="060"/>
    <n v="4800000"/>
    <n v="1200000"/>
    <n v="0"/>
    <n v="3000"/>
    <n v="6003000"/>
    <x v="3"/>
    <m/>
    <n v="446079"/>
    <n v="111519.75"/>
    <s v="POC/72/1/2"/>
    <n v="1"/>
    <s v="Axa 1"/>
  </r>
  <r>
    <n v="119"/>
    <x v="2"/>
    <s v=" P2.2"/>
    <s v="A2.2.1 ap.2"/>
    <x v="160"/>
    <x v="161"/>
    <s v="AXES SOFTWARE SRL"/>
    <x v="161"/>
    <s v="3"/>
    <n v="19"/>
    <n v="2020"/>
    <s v="3"/>
    <n v="19"/>
    <n v="2023"/>
    <x v="7"/>
    <x v="7"/>
    <s v="Bucuresti Ilfov"/>
    <m/>
    <m/>
    <s v="Bucuresti"/>
    <x v="1"/>
    <s v="066"/>
    <n v="5287749.8"/>
    <n v="1321937.45"/>
    <n v="1213568.45"/>
    <n v="983344.27"/>
    <n v="8806599.9700000007"/>
    <x v="3"/>
    <m/>
    <n v="570657.38"/>
    <n v="142664.35999999999"/>
    <s v="POC/524/2/2"/>
    <n v="1"/>
    <s v="Axa 2"/>
  </r>
  <r>
    <n v="120"/>
    <x v="1"/>
    <s v="1.1.3 H - RoEcsel"/>
    <m/>
    <x v="161"/>
    <x v="162"/>
    <s v="Universitatea Politehnică Bucureşti"/>
    <x v="162"/>
    <s v="4"/>
    <n v="3"/>
    <n v="2020"/>
    <s v="4"/>
    <n v="3"/>
    <n v="2023"/>
    <x v="7"/>
    <x v="7"/>
    <s v="Bucuresti Ilfov"/>
    <m/>
    <m/>
    <s v="Bucuresti"/>
    <x v="2"/>
    <s v="060"/>
    <n v="4800000"/>
    <n v="1200000"/>
    <n v="0"/>
    <n v="3000"/>
    <n v="6003000"/>
    <x v="3"/>
    <m/>
    <n v="244130.42"/>
    <n v="61032.61"/>
    <s v="POC/72/1/2"/>
    <n v="1"/>
    <s v="Axa 1"/>
  </r>
  <r>
    <n v="121"/>
    <x v="2"/>
    <s v=" P2.2"/>
    <s v="A2.2.1 ap.2"/>
    <x v="162"/>
    <x v="163"/>
    <s v="OMEGA TRUST SRL"/>
    <x v="163"/>
    <s v="4"/>
    <n v="15"/>
    <n v="2020"/>
    <s v="10"/>
    <n v="15"/>
    <n v="2022"/>
    <x v="7"/>
    <x v="7"/>
    <s v="Bucuresti Ilfov"/>
    <m/>
    <m/>
    <s v="Bucuresti"/>
    <x v="1"/>
    <s v="066"/>
    <n v="3329551.36"/>
    <n v="832387.84"/>
    <n v="975434.8"/>
    <n v="457368"/>
    <n v="5594742"/>
    <x v="3"/>
    <m/>
    <n v="242185.19"/>
    <n v="60546.3"/>
    <s v="POC/524/2/2"/>
    <n v="1"/>
    <s v="Axa 2"/>
  </r>
  <r>
    <n v="122"/>
    <x v="1"/>
    <s v="1.1.3 H - Centre Suport"/>
    <m/>
    <x v="163"/>
    <x v="164"/>
    <s v="INSTITUTUL DE ECONOMIE MONDIALA"/>
    <x v="164"/>
    <s v="4"/>
    <n v="27"/>
    <n v="2020"/>
    <s v="4"/>
    <n v="27"/>
    <n v="2023"/>
    <x v="7"/>
    <x v="7"/>
    <s v="Bucuresti Ilfov"/>
    <m/>
    <m/>
    <s v="Bucuresti"/>
    <x v="2"/>
    <s v="060"/>
    <n v="1586030.0419999999"/>
    <n v="396507.50799999997"/>
    <n v="0"/>
    <n v="3000"/>
    <n v="1985537.5499999998"/>
    <x v="3"/>
    <m/>
    <n v="356877.68"/>
    <n v="0"/>
    <s v="POC/80/1/2/"/>
    <n v="1"/>
    <s v="Axa 1"/>
  </r>
  <r>
    <n v="123"/>
    <x v="1"/>
    <s v="1.1.3 H - Complement"/>
    <m/>
    <x v="164"/>
    <x v="165"/>
    <s v="INSTITUTUL NATIONAL DE CERCETARE-DEZVOLTARE TURBOMOTOARE - COMOTI"/>
    <x v="165"/>
    <s v="4"/>
    <n v="28"/>
    <n v="2020"/>
    <s v="7"/>
    <n v="28"/>
    <n v="2022"/>
    <x v="7"/>
    <x v="7"/>
    <s v="Bucuresti Ilfov"/>
    <m/>
    <m/>
    <s v="Bucuresti"/>
    <x v="2"/>
    <s v="060"/>
    <n v="7196856"/>
    <n v="1799214"/>
    <n v="0"/>
    <n v="20000"/>
    <n v="9016070"/>
    <x v="3"/>
    <m/>
    <n v="1257092.3700000001"/>
    <n v="91773.09"/>
    <s v="POC/76/1/2"/>
    <n v="1"/>
    <s v="Axa 1"/>
  </r>
  <r>
    <n v="124"/>
    <x v="1"/>
    <s v="1.1.3 H - Complement"/>
    <m/>
    <x v="165"/>
    <x v="166"/>
    <s v="INSTITUTUL NATIONAL DE CERCETARE-DEZVOLTARE TURBOMOTOARE - COMOTI"/>
    <x v="166"/>
    <s v="4"/>
    <n v="28"/>
    <n v="2020"/>
    <s v="10"/>
    <n v="28"/>
    <n v="2022"/>
    <x v="7"/>
    <x v="7"/>
    <s v="Bucuresti Ilfov"/>
    <m/>
    <m/>
    <s v="Bucuresti"/>
    <x v="2"/>
    <s v="060"/>
    <n v="5611718.2000000002"/>
    <n v="1402929.55"/>
    <n v="0"/>
    <n v="15000"/>
    <n v="7029647.75"/>
    <x v="3"/>
    <m/>
    <n v="2296054.7999999998"/>
    <n v="48013.7"/>
    <s v="POC/76/1/2"/>
    <n v="1"/>
    <s v="Axa 1"/>
  </r>
  <r>
    <n v="125"/>
    <x v="1"/>
    <s v="1.1.3 H - Centre Suport"/>
    <m/>
    <x v="166"/>
    <x v="167"/>
    <s v="INSTITUTUL NATIONAL DE CERCETARE-DEZVOLTARE PENTRU GEOLOGIE SI GEOECOLOGIE MARINA - GEOECOMAR"/>
    <x v="167"/>
    <s v="4"/>
    <n v="28"/>
    <n v="2020"/>
    <s v="4"/>
    <n v="28"/>
    <n v="2023"/>
    <x v="7"/>
    <x v="7"/>
    <s v="Bucuresti Ilfov"/>
    <m/>
    <m/>
    <s v="Bucuresti"/>
    <x v="2"/>
    <s v="060"/>
    <n v="1974027.12"/>
    <n v="493506.78"/>
    <n v="0"/>
    <n v="81554.16"/>
    <n v="2549088.0600000005"/>
    <x v="3"/>
    <m/>
    <n v="194898.25"/>
    <n v="31973"/>
    <s v="POC/80/1/2/"/>
    <n v="1"/>
    <s v="Axa 1"/>
  </r>
  <r>
    <n v="126"/>
    <x v="1"/>
    <s v="1.1.3 H - Centre Suport"/>
    <m/>
    <x v="167"/>
    <x v="168"/>
    <s v="UNIVERSITATEA POLITEHNICA DIN BUCURESTI"/>
    <x v="168"/>
    <s v="5"/>
    <n v="11"/>
    <n v="2020"/>
    <s v="5"/>
    <n v="11"/>
    <n v="2023"/>
    <x v="7"/>
    <x v="7"/>
    <s v="Bucuresti Ilfov"/>
    <m/>
    <m/>
    <s v="Bucuresti"/>
    <x v="2"/>
    <s v="060"/>
    <n v="2397916.41"/>
    <n v="599479.12"/>
    <n v="0"/>
    <n v="11900"/>
    <n v="3009295.5300000003"/>
    <x v="3"/>
    <m/>
    <n v="139588"/>
    <n v="34897"/>
    <s v="POC/80/1/2/"/>
    <n v="1"/>
    <s v="Axa 1"/>
  </r>
  <r>
    <n v="127"/>
    <x v="1"/>
    <s v="1.2.1"/>
    <s v=" Proiect Tehnologic Inovativ - MDR"/>
    <x v="168"/>
    <x v="169"/>
    <s v="LIGHTNING NET SRL"/>
    <x v="169"/>
    <s v="6"/>
    <n v="5"/>
    <n v="2020"/>
    <s v="6"/>
    <n v="5"/>
    <n v="2023"/>
    <x v="7"/>
    <x v="7"/>
    <s v="Bucuresti Ilfov"/>
    <m/>
    <m/>
    <s v="Bucuresti"/>
    <x v="1"/>
    <s v="064"/>
    <n v="8189945.5199999996"/>
    <n v="2047486.37"/>
    <n v="2813593.07"/>
    <n v="660791.98"/>
    <n v="13711816.940000001"/>
    <x v="3"/>
    <m/>
    <n v="1836637.0000000002"/>
    <n v="315613.50000000006"/>
    <s v="POC/222/1/3/"/>
    <n v="1"/>
    <s v="Axa 1"/>
  </r>
  <r>
    <n v="128"/>
    <x v="2"/>
    <s v=" P2.2"/>
    <s v="A2.2.1 ap.2"/>
    <x v="169"/>
    <x v="170"/>
    <s v="IMOPEDIA SRL"/>
    <x v="170"/>
    <s v="6"/>
    <n v="12"/>
    <n v="2020"/>
    <s v="6"/>
    <n v="12"/>
    <n v="2022"/>
    <x v="14"/>
    <x v="8"/>
    <s v="Bucuresti Ilfov"/>
    <s v=" Centru"/>
    <m/>
    <s v="Bucuresti; Sibiu; "/>
    <x v="1"/>
    <s v="066"/>
    <n v="6440519.4100000001"/>
    <n v="1350507.75"/>
    <n v="2161816.86"/>
    <n v="0"/>
    <n v="9952844.0199999996"/>
    <x v="3"/>
    <m/>
    <n v="1547846.49"/>
    <n v="307984.09999999998"/>
    <s v="POC/524/2/2"/>
    <n v="1"/>
    <s v="Axa 2"/>
  </r>
  <r>
    <n v="129"/>
    <x v="2"/>
    <s v=" P2.2"/>
    <s v="A2.2.1 ap.2"/>
    <x v="170"/>
    <x v="171"/>
    <s v="BEIA CONSULT INTERNATIONAL SRL"/>
    <x v="171"/>
    <s v="6"/>
    <n v="18"/>
    <n v="2020"/>
    <s v="6"/>
    <n v="18"/>
    <n v="2023"/>
    <x v="7"/>
    <x v="7"/>
    <s v="Bucuresti Ilfov"/>
    <m/>
    <m/>
    <s v="Bucuresti"/>
    <x v="1"/>
    <s v="066"/>
    <n v="11034426.48"/>
    <n v="2758606.62"/>
    <n v="4137186.9"/>
    <n v="4780904.33"/>
    <n v="22711124.329999998"/>
    <x v="3"/>
    <m/>
    <n v="764649.53"/>
    <n v="191162.38"/>
    <s v="POC/524/2/2"/>
    <n v="1"/>
    <s v="Axa 2"/>
  </r>
  <r>
    <n v="130"/>
    <x v="2"/>
    <s v=" P2.2"/>
    <s v="A2.2.1 ap.2"/>
    <x v="171"/>
    <x v="172"/>
    <s v="MEDY SPORT LINE SRL"/>
    <x v="172"/>
    <s v="6"/>
    <n v="18"/>
    <n v="2020"/>
    <s v="6"/>
    <n v="18"/>
    <n v="2023"/>
    <x v="7"/>
    <x v="7"/>
    <s v="Bucuresti Ilfov"/>
    <m/>
    <m/>
    <s v="Bucuresti"/>
    <x v="1"/>
    <s v="066"/>
    <n v="12995888.59"/>
    <n v="3248972.15"/>
    <n v="3833759.75"/>
    <n v="0"/>
    <n v="20078620.490000002"/>
    <x v="3"/>
    <m/>
    <n v="126160"/>
    <n v="31540"/>
    <s v="POC/524/2/2"/>
    <n v="1"/>
    <s v="Axa 2"/>
  </r>
  <r>
    <n v="131"/>
    <x v="1"/>
    <s v="P1.2"/>
    <s v="OS1.3-Secţiunea C-ap.2"/>
    <x v="172"/>
    <x v="173"/>
    <s v="SKYNET PROJECT SRL"/>
    <x v="173"/>
    <s v="6"/>
    <n v="22"/>
    <n v="2020"/>
    <s v="8"/>
    <n v="22"/>
    <n v="2021"/>
    <x v="7"/>
    <x v="7"/>
    <s v="Bucuresti Ilfov"/>
    <m/>
    <m/>
    <s v="Bucuresti"/>
    <x v="1"/>
    <s v="061"/>
    <n v="665578.9"/>
    <n v="166394.72"/>
    <n v="92441.51"/>
    <n v="4880"/>
    <n v="929295.13"/>
    <x v="3"/>
    <m/>
    <n v="87720.15"/>
    <n v="8872.7900000000009"/>
    <s v="POC/62/1/3"/>
    <n v="1"/>
    <s v="Axa 1"/>
  </r>
  <r>
    <n v="132"/>
    <x v="1"/>
    <s v="1.2.1"/>
    <s v=" Proiect Tehnologic Inovativ - MDR"/>
    <x v="173"/>
    <x v="174"/>
    <s v="SC SAFETECH INNOVATIONS SRL"/>
    <x v="174"/>
    <s v="6"/>
    <n v="23"/>
    <n v="2020"/>
    <s v="6"/>
    <n v="23"/>
    <n v="2023"/>
    <x v="7"/>
    <x v="7"/>
    <s v="Bucuresti Ilfov"/>
    <m/>
    <m/>
    <s v="Bucuresti"/>
    <x v="1"/>
    <s v="064"/>
    <n v="16193028.560000001"/>
    <n v="4048257.14"/>
    <n v="3763795"/>
    <n v="2285052.2000000002"/>
    <n v="26290132.899999999"/>
    <x v="3"/>
    <m/>
    <n v="3745699.3"/>
    <n v="434465.59"/>
    <s v="POC/222/1/3/"/>
    <n v="1"/>
    <s v="Axa 1"/>
  </r>
  <r>
    <n v="133"/>
    <x v="1"/>
    <s v="1.2.1"/>
    <s v=" Proiect Tehnologic Inovativ - MDR"/>
    <x v="174"/>
    <x v="175"/>
    <s v="HESPER SA"/>
    <x v="175"/>
    <s v="6"/>
    <n v="24"/>
    <n v="2020"/>
    <s v="6"/>
    <n v="24"/>
    <n v="2023"/>
    <x v="7"/>
    <x v="7"/>
    <s v="Bucuresti Ilfov"/>
    <m/>
    <m/>
    <s v="Bucuresti"/>
    <x v="1"/>
    <s v="064"/>
    <n v="5373141"/>
    <n v="1343285.25"/>
    <n v="2540116.25"/>
    <n v="789909.62"/>
    <n v="10046452.119999999"/>
    <x v="3"/>
    <m/>
    <n v="102553.5"/>
    <n v="22380.129999999997"/>
    <s v="POC/222/1/3/"/>
    <n v="1"/>
    <s v="Axa 1"/>
  </r>
  <r>
    <n v="134"/>
    <x v="1"/>
    <s v="1.2.1"/>
    <s v=" Proiect Tehnologic Inovativ - MDR"/>
    <x v="175"/>
    <x v="176"/>
    <s v="ICPE ACTEL SA"/>
    <x v="176"/>
    <s v="6"/>
    <n v="24"/>
    <n v="2020"/>
    <s v="6"/>
    <n v="24"/>
    <n v="2023"/>
    <x v="7"/>
    <x v="7"/>
    <s v="Bucuresti Ilfov"/>
    <m/>
    <m/>
    <s v="Bucuresti"/>
    <x v="1"/>
    <s v="064"/>
    <n v="1799929.28"/>
    <n v="449982.32"/>
    <n v="1989321.4"/>
    <n v="150452.5"/>
    <n v="4389685.5"/>
    <x v="3"/>
    <m/>
    <n v="18883.2"/>
    <n v="19739.28"/>
    <s v="POC/222/1/3/"/>
    <n v="1"/>
    <s v="Axa 1"/>
  </r>
  <r>
    <n v="135"/>
    <x v="1"/>
    <s v="1.2.1"/>
    <s v=" Proiect Tehnologic Inovativ - MDR"/>
    <x v="176"/>
    <x v="177"/>
    <s v="ICPE ACTEL SA"/>
    <x v="177"/>
    <s v="6"/>
    <n v="24"/>
    <n v="2020"/>
    <s v="6"/>
    <n v="24"/>
    <n v="2022"/>
    <x v="7"/>
    <x v="7"/>
    <s v="Bucuresti Ilfov"/>
    <m/>
    <m/>
    <s v="Bucuresti"/>
    <x v="1"/>
    <s v="064"/>
    <n v="1813302.42"/>
    <n v="453325.6"/>
    <n v="1954341.68"/>
    <n v="148733.82"/>
    <n v="4369703.5200000005"/>
    <x v="3"/>
    <m/>
    <n v="138218.07999999999"/>
    <n v="19536.04"/>
    <s v="POC/222/1/3/"/>
    <n v="1"/>
    <s v="Axa 1"/>
  </r>
  <r>
    <n v="136"/>
    <x v="1"/>
    <s v="P1.2"/>
    <s v="OS1.3-Secţiunea C-ap.2"/>
    <x v="177"/>
    <x v="178"/>
    <s v="SONOVORTEX SRL"/>
    <x v="178"/>
    <s v="6"/>
    <n v="24"/>
    <n v="2020"/>
    <s v="12"/>
    <n v="24"/>
    <n v="2021"/>
    <x v="7"/>
    <x v="7"/>
    <s v="Bucuresti Ilfov"/>
    <m/>
    <m/>
    <s v="Bucuresti"/>
    <x v="1"/>
    <s v="061"/>
    <n v="564706.41"/>
    <n v="141176.57999999999"/>
    <n v="78431.44"/>
    <n v="9428.0400000000009"/>
    <n v="793742.47"/>
    <x v="3"/>
    <m/>
    <n v="14702.28"/>
    <n v="3675.57"/>
    <s v="POC/62/1/3"/>
    <n v="1"/>
    <s v="Axa 1"/>
  </r>
  <r>
    <n v="137"/>
    <x v="1"/>
    <s v="P1.2"/>
    <s v="OS1.3-Secţiunea C-ap.2"/>
    <x v="178"/>
    <x v="179"/>
    <s v="OPTICA INVENT SRL"/>
    <x v="179"/>
    <s v="6"/>
    <n v="24"/>
    <n v="2020"/>
    <s v="6"/>
    <n v="24"/>
    <n v="2022"/>
    <x v="7"/>
    <x v="7"/>
    <s v="Bucuresti Ilfov"/>
    <m/>
    <m/>
    <s v="Bucuresti"/>
    <x v="1"/>
    <s v="061"/>
    <n v="671973.6"/>
    <n v="167993.4"/>
    <n v="93343"/>
    <n v="105651.96"/>
    <n v="1038961.96"/>
    <x v="1"/>
    <m/>
    <n v="0"/>
    <n v="0"/>
    <s v="POC/62/1/3"/>
    <n v="1"/>
    <s v="Axa 1"/>
  </r>
  <r>
    <n v="138"/>
    <x v="1"/>
    <s v="P1.2"/>
    <s v="OS1.3-Secţiunea C-ap.2"/>
    <x v="179"/>
    <x v="180"/>
    <s v="ADEMA EQUIP SRL"/>
    <x v="180"/>
    <s v="6"/>
    <n v="29"/>
    <n v="2020"/>
    <s v="9"/>
    <n v="29"/>
    <n v="2021"/>
    <x v="7"/>
    <x v="7"/>
    <s v="Bucuresti Ilfov"/>
    <m/>
    <m/>
    <s v="Bucuresti"/>
    <x v="1"/>
    <s v="061"/>
    <n v="670521.18999999994"/>
    <n v="167630.29999999999"/>
    <n v="93127.95"/>
    <n v="25223.18"/>
    <n v="956502.62"/>
    <x v="3"/>
    <m/>
    <n v="190171.2"/>
    <n v="24292.799999999999"/>
    <s v="POC/62/1/3"/>
    <n v="1"/>
    <s v="Axa 1"/>
  </r>
  <r>
    <n v="139"/>
    <x v="1"/>
    <s v="P1.2"/>
    <s v="OS1.3-Secţiunea C-ap.2"/>
    <x v="180"/>
    <x v="181"/>
    <s v="INDUSTRIAL SHIELD  SRL"/>
    <x v="181"/>
    <s v="6"/>
    <n v="29"/>
    <n v="2020"/>
    <s v="10"/>
    <n v="29"/>
    <n v="2021"/>
    <x v="7"/>
    <x v="7"/>
    <s v="Bucuresti Ilfov"/>
    <m/>
    <m/>
    <s v="Bucuresti"/>
    <x v="1"/>
    <s v="061"/>
    <n v="671633.82"/>
    <n v="167908.45"/>
    <n v="93282.48"/>
    <n v="10653"/>
    <n v="943477.75"/>
    <x v="3"/>
    <m/>
    <n v="13070.7"/>
    <n v="3267.67"/>
    <s v="POC/62/1/3"/>
    <n v="1"/>
    <s v="Axa 1"/>
  </r>
  <r>
    <n v="140"/>
    <x v="1"/>
    <s v="1.2.1"/>
    <s v=" Proiect Tehnologic Inovativ - MDR"/>
    <x v="181"/>
    <x v="182"/>
    <s v="NOVA INDUSTRIAL SA"/>
    <x v="182"/>
    <s v="6"/>
    <n v="30"/>
    <n v="2020"/>
    <s v="6"/>
    <n v="30"/>
    <n v="2023"/>
    <x v="7"/>
    <x v="7"/>
    <s v="Bucuresti Ilfov"/>
    <m/>
    <m/>
    <s v="Bucuresti"/>
    <x v="1"/>
    <s v="064"/>
    <n v="2970606.4"/>
    <n v="742651.6"/>
    <n v="1245447"/>
    <n v="247420"/>
    <n v="5206125"/>
    <x v="3"/>
    <s v="AA1"/>
    <n v="450610.8"/>
    <n v="35919.199999999997"/>
    <s v="POC/222/1/3/"/>
    <n v="1"/>
    <s v="Axa 1"/>
  </r>
  <r>
    <n v="141"/>
    <x v="1"/>
    <s v="P1.2"/>
    <s v="OS1.3-Secţiunea C-ap.2"/>
    <x v="182"/>
    <x v="183"/>
    <s v="VISION RESEARCH LABORATORIES SRL"/>
    <x v="183"/>
    <s v="6"/>
    <n v="30"/>
    <n v="2020"/>
    <s v="6"/>
    <n v="30"/>
    <n v="2022"/>
    <x v="7"/>
    <x v="7"/>
    <s v="Bucuresti Ilfov"/>
    <m/>
    <m/>
    <s v="Bucuresti"/>
    <x v="1"/>
    <s v="061"/>
    <n v="671760.41"/>
    <n v="167940.1"/>
    <n v="93300.06"/>
    <n v="181157.8"/>
    <n v="1114158.3700000001"/>
    <x v="3"/>
    <m/>
    <n v="76227.320000000007"/>
    <n v="0"/>
    <s v="POC/62/1/3"/>
    <n v="1"/>
    <s v="Axa 1"/>
  </r>
  <r>
    <n v="142"/>
    <x v="1"/>
    <s v="1.2.1"/>
    <s v=" Proiect Tehnologic Inovativ - MDR"/>
    <x v="183"/>
    <x v="184"/>
    <s v="CERTSIGN SA"/>
    <x v="184"/>
    <s v="6"/>
    <n v="30"/>
    <n v="2020"/>
    <s v="6"/>
    <n v="30"/>
    <n v="2022"/>
    <x v="7"/>
    <x v="7"/>
    <s v="Bucuresti Ilfov"/>
    <m/>
    <m/>
    <s v="Bucuresti"/>
    <x v="1"/>
    <s v="064"/>
    <n v="2795160.8"/>
    <n v="698790.2"/>
    <n v="2317256.25"/>
    <n v="359110.28"/>
    <n v="6170317.5300000003"/>
    <x v="3"/>
    <m/>
    <n v="71465.600000000006"/>
    <n v="17866.400000000001"/>
    <s v="POC/222/1/3/"/>
    <n v="1"/>
    <s v="Axa 1"/>
  </r>
  <r>
    <n v="143"/>
    <x v="1"/>
    <s v="P1.2"/>
    <s v="OS1.3-Secţiunea C-ap.2"/>
    <x v="184"/>
    <x v="185"/>
    <s v="IRISVAYU SRL"/>
    <x v="185"/>
    <s v="7"/>
    <n v="1"/>
    <n v="2020"/>
    <s v="7"/>
    <n v="1"/>
    <n v="2021"/>
    <x v="7"/>
    <x v="7"/>
    <s v="Bucuresti Ilfov"/>
    <m/>
    <m/>
    <s v="Bucuresti"/>
    <x v="1"/>
    <s v="061"/>
    <n v="671737.39"/>
    <n v="167934.35"/>
    <n v="93296.86"/>
    <n v="179769.64"/>
    <n v="1112738.24"/>
    <x v="1"/>
    <m/>
    <n v="0"/>
    <n v="0"/>
    <s v="POC/62/1/3"/>
    <n v="1"/>
    <s v="Axa 1"/>
  </r>
  <r>
    <n v="144"/>
    <x v="1"/>
    <s v="1.1.3 H - RoEcsel"/>
    <m/>
    <x v="185"/>
    <x v="186"/>
    <s v="UNIVERSITATEA POLITEHNICA DIN BUCURESTI"/>
    <x v="186"/>
    <s v="7"/>
    <n v="6"/>
    <n v="2020"/>
    <s v="7"/>
    <n v="6"/>
    <n v="2023"/>
    <x v="7"/>
    <x v="7"/>
    <s v="Bucuresti Ilfov"/>
    <m/>
    <m/>
    <s v="Bucuresti"/>
    <x v="2"/>
    <s v="060"/>
    <n v="4800000"/>
    <n v="1200000"/>
    <n v="0"/>
    <n v="3000"/>
    <n v="6003000"/>
    <x v="3"/>
    <m/>
    <n v="46301"/>
    <n v="11575.25"/>
    <s v="POC/72/1/2"/>
    <n v="1"/>
    <s v="Axa 1"/>
  </r>
  <r>
    <n v="145"/>
    <x v="1"/>
    <s v="P1.2"/>
    <s v="OS1.3-Secţiunea C-ap.2"/>
    <x v="186"/>
    <x v="187"/>
    <s v="HALSTOP SRL"/>
    <x v="187"/>
    <s v="7"/>
    <n v="13"/>
    <n v="2020"/>
    <s v="4"/>
    <n v="13"/>
    <n v="2024"/>
    <x v="7"/>
    <x v="7"/>
    <s v="Bucuresti Ilfov"/>
    <m/>
    <m/>
    <s v="Bucuresti"/>
    <x v="1"/>
    <s v="061"/>
    <n v="655150.49"/>
    <n v="163787.60999999999"/>
    <n v="90993.13"/>
    <n v="101370"/>
    <n v="1011301.23"/>
    <x v="3"/>
    <m/>
    <n v="158925.88"/>
    <n v="20835.48"/>
    <s v="POC/62/1/3"/>
    <n v="1"/>
    <s v="Axa 1"/>
  </r>
  <r>
    <n v="146"/>
    <x v="1"/>
    <s v="1.1.3 H - RoEcsel"/>
    <m/>
    <x v="187"/>
    <x v="188"/>
    <s v="UNIVERSITATEA POLITEHNICA DIN BUCURESTI"/>
    <x v="188"/>
    <s v="7"/>
    <n v="31"/>
    <n v="2020"/>
    <s v="7"/>
    <n v="31"/>
    <n v="2023"/>
    <x v="7"/>
    <x v="7"/>
    <s v="Bucuresti Ilfov"/>
    <m/>
    <m/>
    <s v="Bucuresti"/>
    <x v="2"/>
    <s v="060"/>
    <n v="4800000"/>
    <n v="1200000"/>
    <n v="0"/>
    <n v="3000"/>
    <n v="6003000"/>
    <x v="3"/>
    <m/>
    <n v="29841"/>
    <n v="7460.25"/>
    <s v="POC/72/1/2"/>
    <n v="1"/>
    <s v="Axa 1"/>
  </r>
  <r>
    <n v="147"/>
    <x v="2"/>
    <s v=" P2.2"/>
    <s v="A2.2.1 ap.2"/>
    <x v="188"/>
    <x v="189"/>
    <s v="CODE OF TALENT SRL"/>
    <x v="189"/>
    <s v="8"/>
    <n v="3"/>
    <n v="2020"/>
    <s v="8"/>
    <n v="3"/>
    <n v="2022"/>
    <x v="7"/>
    <x v="7"/>
    <s v="Bucuresti Ilfov"/>
    <m/>
    <m/>
    <s v="Balotesti"/>
    <x v="1"/>
    <s v="066"/>
    <n v="3639339.46"/>
    <n v="909834.86"/>
    <n v="1593365.7"/>
    <n v="674385.09"/>
    <n v="6816925.1100000003"/>
    <x v="3"/>
    <m/>
    <n v="1200000"/>
    <n v="0"/>
    <s v="POC/524/2/2"/>
    <n v="1"/>
    <s v="Axa 2"/>
  </r>
  <r>
    <n v="148"/>
    <x v="2"/>
    <s v=" P2.2"/>
    <s v="A2.2.1 ap.2"/>
    <x v="189"/>
    <x v="190"/>
    <s v="LAIF COMPUTATION SRL"/>
    <x v="190"/>
    <s v="8"/>
    <n v="3"/>
    <n v="2020"/>
    <s v="8"/>
    <n v="3"/>
    <n v="2023"/>
    <x v="14"/>
    <x v="8"/>
    <s v=" Bucuresti Ilfov"/>
    <s v=" Nord Vest"/>
    <m/>
    <s v="Bucuresti; Cluj Napoca; "/>
    <x v="1"/>
    <s v="066"/>
    <n v="12931384.82"/>
    <n v="2297267.92"/>
    <n v="5031538.37"/>
    <n v="3394310.92"/>
    <n v="23654502.030000001"/>
    <x v="3"/>
    <m/>
    <n v="0"/>
    <n v="0"/>
    <s v="POC/524/2/2"/>
    <n v="1"/>
    <s v="Axa 2"/>
  </r>
  <r>
    <n v="149"/>
    <x v="1"/>
    <s v="1.1.3 H - Centre Suport"/>
    <m/>
    <x v="190"/>
    <x v="191"/>
    <s v="INSTITUTUL NATIONAL DE CERCETARE-DEZVOLTARE PENTRU MECATRONICA SI TEHNICA MASURARII - I.N.C.D.M.T.M. BUCURESTI"/>
    <x v="191"/>
    <s v="9"/>
    <n v="22"/>
    <n v="2020"/>
    <s v="7"/>
    <n v="22"/>
    <n v="2023"/>
    <x v="7"/>
    <x v="7"/>
    <s v="Bucuresti Ilfov"/>
    <m/>
    <m/>
    <s v="Bucuresti"/>
    <x v="2"/>
    <s v="060"/>
    <n v="2395701.9300000002"/>
    <n v="598925.5"/>
    <n v="0"/>
    <n v="3570"/>
    <n v="2998197.43"/>
    <x v="3"/>
    <m/>
    <n v="299462.74"/>
    <n v="0"/>
    <s v="POC/80/1/2/"/>
    <n v="1"/>
    <s v="Axa 1"/>
  </r>
  <r>
    <n v="150"/>
    <x v="1"/>
    <s v="1.1.3 H - Centre Suport"/>
    <m/>
    <x v="191"/>
    <x v="192"/>
    <s v="INSTITUTUL NATIONAL DE CERCETARE-DEZVOLTARE PENTRU BIORESURSE ALIMENTARE - IBA BUCURESTI"/>
    <x v="192"/>
    <s v="12"/>
    <n v="4"/>
    <n v="2020"/>
    <s v="8"/>
    <n v="4"/>
    <n v="2023"/>
    <x v="7"/>
    <x v="7"/>
    <s v="Bucuresti Ilfov"/>
    <m/>
    <m/>
    <s v="Bucuresti"/>
    <x v="2"/>
    <s v="060"/>
    <n v="1970227.61"/>
    <n v="492556.9"/>
    <n v="0"/>
    <n v="616647.41"/>
    <n v="3079431.9200000004"/>
    <x v="3"/>
    <m/>
    <n v="246278.45"/>
    <n v="0"/>
    <s v="POC/80/1/2"/>
    <n v="1"/>
    <s v="Axa 1"/>
  </r>
  <r>
    <n v="151"/>
    <x v="1"/>
    <s v="P1.2"/>
    <s v="OS1.3-Secţiunea C-ap.2"/>
    <x v="192"/>
    <x v="193"/>
    <s v="CMB PREVENT SRL"/>
    <x v="193"/>
    <s v="12"/>
    <n v="24"/>
    <n v="2020"/>
    <s v="12"/>
    <n v="23"/>
    <n v="2021"/>
    <x v="7"/>
    <x v="7"/>
    <s v="Bucuresti Ilfov"/>
    <m/>
    <m/>
    <s v="Bucuresti"/>
    <x v="1"/>
    <s v="061"/>
    <n v="672000"/>
    <n v="168000"/>
    <n v="93333.33"/>
    <n v="68306"/>
    <n v="1001639.33"/>
    <x v="3"/>
    <m/>
    <n v="84000"/>
    <n v="0"/>
    <s v="POC/62/1/3"/>
    <n v="1"/>
    <s v="Axa 1"/>
  </r>
  <r>
    <n v="152"/>
    <x v="1"/>
    <s v="1.1.3 H - RO ESFRI ERIC"/>
    <m/>
    <x v="193"/>
    <x v="194"/>
    <s v="INSTITUTUL NATIONAL DE CERCETARE-DEZVOLTARE PENTRU BIORESURSE ALIMENTARE - IBA BUCURESTI"/>
    <x v="194"/>
    <s v="1"/>
    <n v="21"/>
    <n v="2021"/>
    <s v="7"/>
    <n v="21"/>
    <n v="2023"/>
    <x v="14"/>
    <x v="8"/>
    <s v="Bucuresti Ilfov"/>
    <s v=" Sud Est"/>
    <s v=" Vest"/>
    <s v="Bucuresti; Galaţi; Timisoara;"/>
    <x v="2"/>
    <s v="060"/>
    <n v="3470171.9"/>
    <n v="833670.01"/>
    <n v="0"/>
    <n v="109915.38"/>
    <n v="4413757.29"/>
    <x v="3"/>
    <m/>
    <n v="430384.19"/>
    <n v="0"/>
    <s v="POC/78/1/2"/>
    <n v="1"/>
    <s v="Axa 1"/>
  </r>
  <r>
    <n v="153"/>
    <x v="1"/>
    <s v="1.1.3 H - RO ESFRI ERIC"/>
    <m/>
    <x v="194"/>
    <x v="195"/>
    <s v="INSTITUTUL NATIONAL DE CERCETARE-DEZVOLTARE PENTRU FIZICA PAMANTULUI - INCDFP"/>
    <x v="195"/>
    <s v="2"/>
    <n v="1"/>
    <n v="2021"/>
    <s v="6"/>
    <n v="30"/>
    <n v="2023"/>
    <x v="7"/>
    <x v="7"/>
    <s v="Bucuresti Ilfov"/>
    <m/>
    <m/>
    <s v="Bucuresti; Magurele"/>
    <x v="2"/>
    <s v="060"/>
    <n v="3154798.12"/>
    <n v="788699.53"/>
    <n v="0"/>
    <n v="541331.41"/>
    <n v="4484829.0600000005"/>
    <x v="3"/>
    <m/>
    <n v="0"/>
    <n v="0"/>
    <s v="POC/78/1/2"/>
    <n v="1"/>
    <s v="Axa 1"/>
  </r>
  <r>
    <s v="TOTAL BUCURESTI"/>
    <x v="0"/>
    <m/>
    <m/>
    <x v="0"/>
    <x v="0"/>
    <m/>
    <x v="0"/>
    <m/>
    <m/>
    <m/>
    <m/>
    <m/>
    <m/>
    <x v="0"/>
    <x v="0"/>
    <m/>
    <m/>
    <m/>
    <m/>
    <x v="0"/>
    <m/>
    <n v="742644421.17258906"/>
    <n v="164765002.08491105"/>
    <n v="134284322.06000003"/>
    <n v="48202071.639999993"/>
    <n v="1089895816.9575"/>
    <x v="0"/>
    <m/>
    <n v="442652598.82000017"/>
    <n v="87299119.540000021"/>
    <m/>
    <m/>
    <m/>
  </r>
  <r>
    <s v="JUDEŢUL BUZAU"/>
    <x v="0"/>
    <m/>
    <m/>
    <x v="0"/>
    <x v="0"/>
    <m/>
    <x v="0"/>
    <m/>
    <m/>
    <m/>
    <m/>
    <m/>
    <m/>
    <x v="0"/>
    <x v="0"/>
    <m/>
    <m/>
    <m/>
    <m/>
    <x v="0"/>
    <m/>
    <m/>
    <m/>
    <m/>
    <m/>
    <m/>
    <x v="0"/>
    <m/>
    <m/>
    <m/>
    <m/>
    <m/>
    <m/>
  </r>
  <r>
    <n v="1"/>
    <x v="2"/>
    <s v=" P2.2"/>
    <s v="A2.2.1"/>
    <x v="195"/>
    <x v="196"/>
    <s v="ALBOSMART SRL"/>
    <x v="196"/>
    <s v="6"/>
    <n v="28"/>
    <n v="2017"/>
    <s v="6"/>
    <n v="28"/>
    <n v="2020"/>
    <x v="1"/>
    <x v="6"/>
    <s v="Sud Est"/>
    <m/>
    <m/>
    <s v="Buzau"/>
    <x v="1"/>
    <s v="066"/>
    <n v="1790109.03"/>
    <n v="315901.59000000003"/>
    <n v="501660.33999999985"/>
    <n v="55907.189999999944"/>
    <n v="2663578.15"/>
    <x v="2"/>
    <m/>
    <n v="1738323.03"/>
    <n v="306762.8899999999"/>
    <s v="POC/46/2/2"/>
    <n v="1"/>
    <s v="Axa 2"/>
  </r>
  <r>
    <n v="2"/>
    <x v="2"/>
    <s v=" P2.2"/>
    <s v="A2.1.1 - NGA"/>
    <x v="196"/>
    <x v="197"/>
    <s v="INVITE SYSTEMS SRL"/>
    <x v="197"/>
    <s v="6"/>
    <n v="13"/>
    <n v="2019"/>
    <s v="6"/>
    <n v="13"/>
    <n v="2022"/>
    <x v="1"/>
    <x v="6"/>
    <s v="Sud Est"/>
    <m/>
    <m/>
    <s v="Balta Alba; Baile; Braesti; Ivanetu; Bratilesti; Goidesti; Pinu; Ruginoasa; Buda; Alexandru Odobescu; Mucesti Danulesti; Toropalesti; Balaceanu; C.A. Rosetti; Cotu Ciorii; Vizireni; Balhacu; calvini; Bascenii de Jos; Bascenii de Sus; Olari; Chiojdu; Basca Chiojdului; Lera; Catiasu; poenitele; Plescioara; Chilibia; Movila Oii; Gara Cilibia; Posta; Manzatu; Cislau; Barasti; Gura Bascei; Ghergheasa; Salcioara; Gura Teghi; Furtunesti; Nemertea; Scortoasa; Policiori; Plopeasa; Balta Tocila; Gura Vaii; Beciu; Siriu; Muscelusa; Casoca; Valcelele; Ziduri; Heliade Radulescu; Lanurile;"/>
    <x v="1"/>
    <s v="046"/>
    <n v="18418179.18"/>
    <n v="3250266.9"/>
    <n v="5121176.6399999997"/>
    <n v="5894635.5700000003"/>
    <n v="32684258.289999999"/>
    <x v="3"/>
    <m/>
    <n v="7072286.25"/>
    <n v="1248050.52"/>
    <s v="POC/366/2/1"/>
    <n v="1"/>
    <s v="Axa 2"/>
  </r>
  <r>
    <n v="3"/>
    <x v="2"/>
    <s v=" P2.2"/>
    <s v="A2.2.1 ap.2"/>
    <x v="197"/>
    <x v="198"/>
    <s v="ONLINE SERVICES SRL"/>
    <x v="198"/>
    <s v="8"/>
    <n v="4"/>
    <n v="2020"/>
    <s v="8"/>
    <n v="4"/>
    <n v="2022"/>
    <x v="1"/>
    <x v="8"/>
    <s v="Sud Est"/>
    <s v="  Sud Muntenia"/>
    <s v=" Centru"/>
    <s v=" Buzau; Crevedia; Brasov;"/>
    <x v="1"/>
    <s v="066"/>
    <n v="5196080.82"/>
    <n v="916955.4"/>
    <n v="2362348.71"/>
    <n v="923748.25"/>
    <n v="9399133.1799999997"/>
    <x v="3"/>
    <m/>
    <n v="390342.99000000005"/>
    <n v="68884.05"/>
    <s v="POC/524/2/2"/>
    <n v="1"/>
    <s v="Axa 2"/>
  </r>
  <r>
    <s v="TOTAL BUZAU"/>
    <x v="0"/>
    <m/>
    <m/>
    <x v="0"/>
    <x v="0"/>
    <m/>
    <x v="0"/>
    <m/>
    <m/>
    <m/>
    <m/>
    <m/>
    <m/>
    <x v="0"/>
    <x v="0"/>
    <m/>
    <m/>
    <m/>
    <m/>
    <x v="0"/>
    <m/>
    <n v="25404369.030000001"/>
    <n v="4483123.8899999997"/>
    <n v="7985185.6899999995"/>
    <n v="6874291.0099999998"/>
    <n v="44746969.619999997"/>
    <x v="0"/>
    <m/>
    <n v="9200952.2699999996"/>
    <n v="1623697.46"/>
    <m/>
    <m/>
    <m/>
  </r>
  <r>
    <s v="JUDEŢUL CALARASI"/>
    <x v="0"/>
    <m/>
    <m/>
    <x v="0"/>
    <x v="0"/>
    <m/>
    <x v="0"/>
    <m/>
    <m/>
    <m/>
    <m/>
    <m/>
    <m/>
    <x v="0"/>
    <x v="0"/>
    <m/>
    <m/>
    <m/>
    <m/>
    <x v="0"/>
    <m/>
    <m/>
    <m/>
    <m/>
    <m/>
    <m/>
    <x v="0"/>
    <m/>
    <m/>
    <m/>
    <m/>
    <m/>
    <m/>
  </r>
  <r>
    <n v="1"/>
    <x v="1"/>
    <s v="P1.2"/>
    <s v="OS1.3-Secţiunea D"/>
    <x v="198"/>
    <x v="199"/>
    <s v="C4PRO ENGINEERING SRL"/>
    <x v="199"/>
    <s v="9"/>
    <n v="9"/>
    <n v="2016"/>
    <s v="9"/>
    <n v="9"/>
    <n v="2018"/>
    <x v="1"/>
    <x v="3"/>
    <s v="Sud Muntenia"/>
    <m/>
    <m/>
    <s v="Frumusani"/>
    <x v="1"/>
    <s v="061"/>
    <n v="5512930"/>
    <n v="972870"/>
    <n v="0"/>
    <n v="874408"/>
    <n v="7360208"/>
    <x v="2"/>
    <s v="AA2"/>
    <n v="5078569.71"/>
    <n v="896218.19"/>
    <s v="POC/66/1/3"/>
    <n v="1"/>
    <s v="Axa 1"/>
  </r>
  <r>
    <n v="2"/>
    <x v="2"/>
    <s v=" P2.2"/>
    <s v="A2.1.1 - NGA"/>
    <x v="199"/>
    <x v="200"/>
    <s v="INVITE SYSTEMS SRL"/>
    <x v="200"/>
    <s v="1"/>
    <n v="4"/>
    <n v="2019"/>
    <s v="1"/>
    <n v="4"/>
    <n v="2022"/>
    <x v="1"/>
    <x v="3"/>
    <s v="Sud Muntenia"/>
    <m/>
    <m/>
    <s v="Dor Marunt; sat Ogoru; Perisoru; sat Tudor Vladimirescu; Sarulesti; sat Sandulita; Milosesti; sat Nicolesti; sat Tovarasia; Perieti; sat Misleanu; Reviga; sat Rovine; Valea Ciorii; sat Murgeanca;"/>
    <x v="1"/>
    <s v="046"/>
    <n v="7440887.1500000004"/>
    <n v="1313097.74"/>
    <n v="1308066.4100000001"/>
    <n v="1725570.709999999"/>
    <n v="11787622.01"/>
    <x v="3"/>
    <m/>
    <n v="3428944.66"/>
    <n v="605107.88"/>
    <s v="POC/366/2/1"/>
    <n v="1"/>
    <s v="Axa 2"/>
  </r>
  <r>
    <n v="3"/>
    <x v="1"/>
    <s v="P1.2"/>
    <s v="OS1.3-Secţiunea C-ap.2"/>
    <x v="200"/>
    <x v="201"/>
    <s v="TECHNOLOGICAL BRAND SRL"/>
    <x v="201"/>
    <s v="6"/>
    <n v="25"/>
    <n v="2020"/>
    <s v="12"/>
    <n v="25"/>
    <n v="2021"/>
    <x v="1"/>
    <x v="3"/>
    <s v="Sud Muntenia"/>
    <m/>
    <m/>
    <s v="Fundeni"/>
    <x v="1"/>
    <s v="061"/>
    <n v="710521.64"/>
    <n v="125386.15"/>
    <n v="92878.66"/>
    <n v="9428.0499999999993"/>
    <n v="938214.50000000012"/>
    <x v="3"/>
    <m/>
    <n v="12762.5"/>
    <n v="2252.1999999999998"/>
    <s v="POC/62/1/3"/>
    <n v="1"/>
    <s v="Axa 1"/>
  </r>
  <r>
    <s v="TOTAL CALARASI"/>
    <x v="0"/>
    <m/>
    <m/>
    <x v="0"/>
    <x v="0"/>
    <m/>
    <x v="0"/>
    <m/>
    <m/>
    <m/>
    <m/>
    <m/>
    <m/>
    <x v="0"/>
    <x v="0"/>
    <m/>
    <m/>
    <m/>
    <m/>
    <x v="0"/>
    <m/>
    <n v="13664338.790000001"/>
    <n v="2411353.89"/>
    <n v="1400945.07"/>
    <n v="2609406.7599999988"/>
    <n v="20086044.509999998"/>
    <x v="0"/>
    <m/>
    <n v="8520276.870000001"/>
    <n v="1503578.2699999998"/>
    <m/>
    <m/>
    <m/>
  </r>
  <r>
    <s v="JUDEŢUL CLUJ"/>
    <x v="0"/>
    <m/>
    <m/>
    <x v="0"/>
    <x v="0"/>
    <m/>
    <x v="0"/>
    <m/>
    <m/>
    <m/>
    <m/>
    <m/>
    <m/>
    <x v="0"/>
    <x v="0"/>
    <m/>
    <m/>
    <m/>
    <m/>
    <x v="0"/>
    <m/>
    <m/>
    <m/>
    <m/>
    <m/>
    <m/>
    <x v="0"/>
    <m/>
    <m/>
    <m/>
    <m/>
    <m/>
    <m/>
  </r>
  <r>
    <n v="1"/>
    <x v="1"/>
    <s v="P1.1"/>
    <s v="OS1.1 -Secţiunea A"/>
    <x v="201"/>
    <x v="202"/>
    <s v="MEDISPROF SRL"/>
    <x v="202"/>
    <s v="9"/>
    <n v="2"/>
    <n v="2016"/>
    <s v="12"/>
    <n v="2"/>
    <n v="2018"/>
    <x v="1"/>
    <x v="4"/>
    <s v="Nord Vest"/>
    <m/>
    <m/>
    <s v="Cluj Napoca"/>
    <x v="1"/>
    <s v="059"/>
    <n v="12421088.5305"/>
    <n v="2191956.7994999997"/>
    <n v="6262733.71"/>
    <n v="4389848.7699999996"/>
    <n v="25265627.809999999"/>
    <x v="2"/>
    <s v="AA3"/>
    <n v="12421088.529999999"/>
    <n v="2191956.8000000003"/>
    <s v="POC/65/1/1"/>
    <n v="1"/>
    <s v="Axa 1"/>
  </r>
  <r>
    <n v="2"/>
    <x v="1"/>
    <s v="P1.1"/>
    <s v="OS1.1 -Secţiunea B"/>
    <x v="202"/>
    <x v="203"/>
    <s v="Cluster TREC, Institutul Naţional de Cercetare-Dezvoltare pentru Tehnologii Izotopice şi Moleculare"/>
    <x v="203"/>
    <s v="9"/>
    <n v="1"/>
    <n v="2016"/>
    <s v="8"/>
    <n v="31"/>
    <n v="2021"/>
    <x v="1"/>
    <x v="4"/>
    <s v="Nord Vest"/>
    <m/>
    <m/>
    <s v="Cluj Napoca"/>
    <x v="1"/>
    <s v="059"/>
    <n v="5821927.0999999996"/>
    <n v="1027398.9000000004"/>
    <n v="4652290"/>
    <n v="1516800"/>
    <n v="13018416"/>
    <x v="3"/>
    <s v="AA4"/>
    <n v="1516687.94"/>
    <n v="267650.8"/>
    <s v="POC/64/1/1"/>
    <n v="1"/>
    <s v="Axa 1"/>
  </r>
  <r>
    <n v="3"/>
    <x v="1"/>
    <s v="P1.1"/>
    <s v="OS1.1 -Secţiunea B"/>
    <x v="203"/>
    <x v="204"/>
    <s v="ASOCIAŢIA “CLUSTERUL AGRO-FOOD-IND NAPOCA"/>
    <x v="204"/>
    <s v="9"/>
    <n v="1"/>
    <n v="2016"/>
    <s v="8"/>
    <n v="31"/>
    <n v="2021"/>
    <x v="1"/>
    <x v="4"/>
    <s v="Nord Vest"/>
    <m/>
    <m/>
    <s v="Cluj Napoca"/>
    <x v="1"/>
    <s v="059"/>
    <n v="8508551.2464999985"/>
    <n v="1501509.0434999999"/>
    <n v="7249934.1500000004"/>
    <n v="227225"/>
    <n v="17487219.439999998"/>
    <x v="3"/>
    <s v="AA2"/>
    <n v="3489065.5000000005"/>
    <n v="615717.35000000009"/>
    <s v="POC/64/1/1"/>
    <n v="1"/>
    <s v="Axa 1"/>
  </r>
  <r>
    <n v="4"/>
    <x v="1"/>
    <s v="P1.1"/>
    <s v="OS1.1 -Secţiunea B"/>
    <x v="204"/>
    <x v="205"/>
    <s v="ASOCIAȚIA CLUSTER MOBILIER TRANSILVAN"/>
    <x v="205"/>
    <s v="9"/>
    <n v="1"/>
    <n v="2016"/>
    <s v="8"/>
    <n v="31"/>
    <n v="2021"/>
    <x v="1"/>
    <x v="4"/>
    <s v="Nord Vest"/>
    <m/>
    <m/>
    <s v="Cluj Napoca"/>
    <x v="1"/>
    <s v="059"/>
    <n v="5509233.0185000002"/>
    <n v="972217.5915000001"/>
    <n v="4866927.9400000004"/>
    <n v="227225"/>
    <n v="11575603.550000001"/>
    <x v="3"/>
    <s v="AA2"/>
    <n v="3840473.4"/>
    <n v="677730.54"/>
    <s v="POC/64/1/1"/>
    <n v="1"/>
    <s v="Axa 1"/>
  </r>
  <r>
    <n v="5"/>
    <x v="1"/>
    <s v="P1.1"/>
    <s v="OS1.2-Secţiunea E"/>
    <x v="205"/>
    <x v="206"/>
    <s v="UNIVERSITATEA TEHNICA DIN CLUJ-NAPOCA "/>
    <x v="206"/>
    <s v="9"/>
    <n v="1"/>
    <n v="2016"/>
    <s v="9"/>
    <n v="1"/>
    <n v="2020"/>
    <x v="2"/>
    <x v="4"/>
    <s v="Nord Vest"/>
    <m/>
    <m/>
    <s v="Cluj Napoca"/>
    <x v="2"/>
    <s v="060"/>
    <n v="6755200"/>
    <n v="1244800"/>
    <n v="0"/>
    <n v="8000"/>
    <n v="8008000"/>
    <x v="2"/>
    <s v="AA4"/>
    <n v="6201328.71"/>
    <n v="1096772.22"/>
    <s v="POC/61/1/1"/>
    <n v="1"/>
    <s v="Axa 1"/>
  </r>
  <r>
    <n v="6"/>
    <x v="1"/>
    <s v="P1.1"/>
    <s v="OS1.2-Secţiunea E"/>
    <x v="206"/>
    <x v="207"/>
    <s v="UNIVERSITATEA BABEȘ-BOLYAI, CLUJ-NAPOCA"/>
    <x v="207"/>
    <s v="9"/>
    <n v="1"/>
    <n v="2016"/>
    <s v="9"/>
    <n v="1"/>
    <n v="2020"/>
    <x v="2"/>
    <x v="4"/>
    <s v="Nord Vest"/>
    <m/>
    <m/>
    <s v="Cluj Napoca"/>
    <x v="2"/>
    <s v="060"/>
    <n v="7276617"/>
    <n v="1340883"/>
    <n v="0"/>
    <n v="316000"/>
    <n v="8933500"/>
    <x v="2"/>
    <s v="AA2"/>
    <n v="6673070.6000000006"/>
    <n v="1229777.8200000003"/>
    <s v="POC/61/1/1"/>
    <n v="1"/>
    <s v="Axa 1"/>
  </r>
  <r>
    <n v="7"/>
    <x v="1"/>
    <s v="P1.1"/>
    <s v="OS1.2-Secţiunea E"/>
    <x v="207"/>
    <x v="208"/>
    <s v="UNIVERSITATEA BABEȘ-BOLYAI, CLUJ-NAPOCA"/>
    <x v="208"/>
    <s v="9"/>
    <n v="1"/>
    <n v="2016"/>
    <s v="9"/>
    <n v="1"/>
    <n v="2020"/>
    <x v="2"/>
    <x v="4"/>
    <s v="Nord Vest"/>
    <m/>
    <m/>
    <s v="Cluj Napoca"/>
    <x v="2"/>
    <s v="060"/>
    <n v="7273872.7000000002"/>
    <n v="1340377.3"/>
    <n v="0"/>
    <n v="311000"/>
    <n v="8925250"/>
    <x v="4"/>
    <s v="AA2"/>
    <n v="6926518.4700000007"/>
    <n v="1276498.3700000001"/>
    <s v="POC/61/1/1"/>
    <n v="1"/>
    <s v="Axa 1"/>
  </r>
  <r>
    <n v="8"/>
    <x v="1"/>
    <s v="P1.1"/>
    <s v="OS1.2-Secţiunea E"/>
    <x v="208"/>
    <x v="209"/>
    <s v="SPITALUL CLINIC JUDEŢEAN DE URGENŢĂ CLUJ-NAPOCA"/>
    <x v="209"/>
    <s v="9"/>
    <n v="1"/>
    <n v="2016"/>
    <s v="9"/>
    <n v="1"/>
    <n v="2020"/>
    <x v="2"/>
    <x v="4"/>
    <s v="Nord Vest"/>
    <m/>
    <m/>
    <s v="Cluj Napoca"/>
    <x v="2"/>
    <s v="060"/>
    <n v="7151700.8971000006"/>
    <n v="1317864.3528999994"/>
    <n v="0"/>
    <n v="84696"/>
    <n v="8554261.25"/>
    <x v="4"/>
    <s v="AA2"/>
    <n v="5965388.3999999994"/>
    <n v="1089670.2899999998"/>
    <s v="POC/61/1/1"/>
    <n v="1"/>
    <s v="Axa 1"/>
  </r>
  <r>
    <n v="9"/>
    <x v="1"/>
    <s v="P1.1"/>
    <s v="OS1.2-Secţiunea E"/>
    <x v="209"/>
    <x v="210"/>
    <s v="UNIVERSITATEA BABEȘ-BOLYAI, CLUJ-NAPOCA"/>
    <x v="210"/>
    <s v="9"/>
    <n v="1"/>
    <n v="2016"/>
    <s v="9"/>
    <n v="1"/>
    <n v="2020"/>
    <x v="2"/>
    <x v="4"/>
    <s v="Nord Vest"/>
    <m/>
    <m/>
    <s v="Cluj Napoca"/>
    <x v="2"/>
    <s v="060"/>
    <n v="7276617"/>
    <n v="1340883"/>
    <n v="0"/>
    <n v="5000"/>
    <n v="8622500"/>
    <x v="2"/>
    <s v="AA2"/>
    <n v="7021318.6100000013"/>
    <n v="1294009.31"/>
    <s v="POC/61/1/1"/>
    <n v="1"/>
    <s v="Axa 1"/>
  </r>
  <r>
    <n v="10"/>
    <x v="1"/>
    <s v="P1.1"/>
    <s v="OS1.2-Secţiunea E"/>
    <x v="210"/>
    <x v="211"/>
    <s v="UNIVERSITATEA DE MEDICINĂ ŞI FARMACIE  “IULIU HAŢIEGANU” CLUJ-NAPOCA"/>
    <x v="211"/>
    <s v="9"/>
    <n v="1"/>
    <n v="2016"/>
    <s v="9"/>
    <n v="1"/>
    <n v="2020"/>
    <x v="2"/>
    <x v="4"/>
    <s v="Nord Vest"/>
    <m/>
    <m/>
    <s v="Cluj Napoca"/>
    <x v="2"/>
    <s v="060"/>
    <n v="7276616.1900000004"/>
    <n v="1340882.8500000001"/>
    <n v="0"/>
    <n v="734830.96"/>
    <n v="9352330"/>
    <x v="4"/>
    <s v="AA2"/>
    <n v="6562011.4299999997"/>
    <n v="1296423.1499999999"/>
    <s v="POC/61/1/1"/>
    <n v="1"/>
    <s v="Axa 1"/>
  </r>
  <r>
    <n v="11"/>
    <x v="1"/>
    <s v="P1.1"/>
    <s v="OS1.2-Secţiunea E"/>
    <x v="211"/>
    <x v="212"/>
    <s v="UNIVERSITATEA DE MEDICINĂ ȘI FARMACIE _x000a_„IULIU HAȚIEGANU” CLUJ NAPOCA _x000a_"/>
    <x v="212"/>
    <s v="9"/>
    <n v="1"/>
    <n v="2016"/>
    <s v="5"/>
    <n v="1"/>
    <n v="2021"/>
    <x v="2"/>
    <x v="4"/>
    <s v="Nord Vest"/>
    <m/>
    <m/>
    <s v="Cluj Napoca"/>
    <x v="2"/>
    <s v="060"/>
    <n v="7254133.0598720014"/>
    <n v="1336739.8201279994"/>
    <n v="0"/>
    <n v="646928.12"/>
    <n v="9237801"/>
    <x v="3"/>
    <s v="AA3"/>
    <n v="6698745.4299999997"/>
    <n v="1147553.8600000001"/>
    <s v="POC/61/1/1"/>
    <n v="1"/>
    <s v="Axa 1"/>
  </r>
  <r>
    <n v="12"/>
    <x v="1"/>
    <s v="P1.1"/>
    <s v="OS1.2-Secţiunea E"/>
    <x v="212"/>
    <x v="213"/>
    <s v="Universitatea de Medicină și Farmacie Iuliu Hațieganu Cluj-Napoca"/>
    <x v="213"/>
    <s v="9"/>
    <n v="2"/>
    <n v="2016"/>
    <s v="9"/>
    <n v="2"/>
    <n v="2020"/>
    <x v="2"/>
    <x v="4"/>
    <s v="Nord Vest"/>
    <m/>
    <m/>
    <s v="Cluj Napoca"/>
    <x v="2"/>
    <s v="060"/>
    <n v="7273112.0898120003"/>
    <n v="1340237.1401880002"/>
    <n v="0"/>
    <n v="548819.77"/>
    <n v="9162169"/>
    <x v="4"/>
    <s v="AA3"/>
    <n v="7243586.5000000019"/>
    <n v="1334967.1099999999"/>
    <s v="POC/61/1/1"/>
    <n v="1"/>
    <s v="Axa 1"/>
  </r>
  <r>
    <n v="13"/>
    <x v="1"/>
    <s v="P1.1"/>
    <s v="OS1.2-Secţiunea E"/>
    <x v="213"/>
    <x v="214"/>
    <s v="INSTITUTUL ONCOLOGIC “PROF DR. ION CHIRICUTA” CLUJ-NAPOCA  "/>
    <x v="214"/>
    <s v="9"/>
    <n v="2"/>
    <n v="2016"/>
    <s v="9"/>
    <n v="2"/>
    <n v="2020"/>
    <x v="2"/>
    <x v="4"/>
    <s v="Nord Vest"/>
    <m/>
    <m/>
    <s v="Cluj Napoca"/>
    <x v="2"/>
    <s v="060"/>
    <n v="7276617"/>
    <n v="1340883"/>
    <n v="0"/>
    <n v="1015958"/>
    <n v="9633458"/>
    <x v="4"/>
    <s v="AA2"/>
    <n v="7206667.9200000009"/>
    <n v="1180677.1399999994"/>
    <s v="POC/61/1/1"/>
    <n v="1"/>
    <s v="Axa 1"/>
  </r>
  <r>
    <n v="14"/>
    <x v="1"/>
    <s v="P1.1"/>
    <s v="OS1.2-Secţiunea E"/>
    <x v="214"/>
    <x v="215"/>
    <s v="UNIVERSITATEA DE ȘTIINȚE AGRICOLE ȘI MEDICINA VETERINARĂ DIN CLUJ-NAPOCA "/>
    <x v="215"/>
    <s v="9"/>
    <n v="5"/>
    <n v="2016"/>
    <s v="9"/>
    <n v="5"/>
    <n v="2020"/>
    <x v="2"/>
    <x v="4"/>
    <s v="Nord Vest"/>
    <m/>
    <m/>
    <s v="Cluj Napoca"/>
    <x v="2"/>
    <s v="060"/>
    <n v="5424561.2400000002"/>
    <n v="999599.39"/>
    <n v="0"/>
    <n v="233471.5"/>
    <n v="6657632.1299999999"/>
    <x v="2"/>
    <s v="AA1"/>
    <n v="4412000.0899999989"/>
    <n v="813085.1"/>
    <s v="POC/61/1/1"/>
    <n v="1"/>
    <s v="Axa 1"/>
  </r>
  <r>
    <n v="15"/>
    <x v="1"/>
    <s v="P1.1"/>
    <s v="OS1.2-Secţiunea E"/>
    <x v="215"/>
    <x v="216"/>
    <s v="INSTITUTUL ROMÂN DE ȘTIINȚĂ ȘI TEHNOLOGIE "/>
    <x v="216"/>
    <s v="9"/>
    <n v="27"/>
    <n v="2016"/>
    <s v="2"/>
    <n v="27"/>
    <n v="2021"/>
    <x v="2"/>
    <x v="4"/>
    <s v="Nord Vest"/>
    <m/>
    <m/>
    <s v="Cluj Napoca"/>
    <x v="2"/>
    <s v="060"/>
    <n v="7276617"/>
    <n v="1340883"/>
    <n v="0"/>
    <n v="72000"/>
    <n v="8689500"/>
    <x v="4"/>
    <s v="AA3"/>
    <n v="6635073.370000001"/>
    <n v="1064704.6800000002"/>
    <s v="POC/61/1/1"/>
    <n v="1"/>
    <s v="Axa 1"/>
  </r>
  <r>
    <n v="16"/>
    <x v="1"/>
    <s v="P1.1"/>
    <s v="OS1.2-Secţiunea E"/>
    <x v="216"/>
    <x v="217"/>
    <s v="INSTITUTUL ROMÂN DE ȘTIINȚĂ ȘI TEHNOLOGIE "/>
    <x v="217"/>
    <s v="12"/>
    <n v="16"/>
    <n v="2016"/>
    <s v="6"/>
    <n v="16"/>
    <n v="2021"/>
    <x v="2"/>
    <x v="4"/>
    <s v="Nord Vest"/>
    <m/>
    <m/>
    <s v="Cluj Napoca"/>
    <x v="2"/>
    <s v="060"/>
    <n v="7274674.8799999999"/>
    <n v="1340525.1200000001"/>
    <n v="0"/>
    <n v="71980"/>
    <n v="8687180"/>
    <x v="3"/>
    <s v="AA5"/>
    <n v="6886195.2400000002"/>
    <n v="1235404.82"/>
    <s v="POC/61/1/1"/>
    <n v="1"/>
    <s v="Axa 1"/>
  </r>
  <r>
    <n v="17"/>
    <x v="1"/>
    <s v="P1.2"/>
    <s v="OS1.3-Secţiunea C"/>
    <x v="217"/>
    <x v="218"/>
    <s v="SILVER BULLET SOFTWARE SRL Cluj Napoca"/>
    <x v="218"/>
    <s v="9"/>
    <n v="8"/>
    <n v="2016"/>
    <s v="5"/>
    <n v="8"/>
    <n v="2018"/>
    <x v="1"/>
    <x v="4"/>
    <s v="Nord Vest"/>
    <m/>
    <m/>
    <s v="Cluj Napoca"/>
    <x v="1"/>
    <s v="061"/>
    <n v="673093.90300000005"/>
    <n v="118781.277"/>
    <n v="87986.13"/>
    <n v="102356.42"/>
    <n v="982217.7300000001"/>
    <x v="2"/>
    <s v="AA2"/>
    <n v="670791.60000000009"/>
    <n v="118374.99"/>
    <s v="POC/63/1/3"/>
    <n v="1"/>
    <s v="Axa 1"/>
  </r>
  <r>
    <n v="18"/>
    <x v="1"/>
    <s v="P1.2"/>
    <s v="OS1.4-Secţiunea G"/>
    <x v="218"/>
    <x v="219"/>
    <s v="Institutul National de Cercetare Dezvoltare pentru Optoelectronica INOE 2000"/>
    <x v="219"/>
    <s v="9"/>
    <n v="1"/>
    <n v="2016"/>
    <s v="9"/>
    <n v="1"/>
    <n v="2022"/>
    <x v="8"/>
    <x v="4"/>
    <s v="Nord Vest"/>
    <m/>
    <m/>
    <s v="Cluj Napoca"/>
    <x v="2"/>
    <s v="062"/>
    <n v="10667027.243600002"/>
    <n v="2074285.7563999984"/>
    <n v="1315802"/>
    <n v="50000"/>
    <n v="14107115"/>
    <x v="3"/>
    <s v="AA5"/>
    <n v="5568748.7299999995"/>
    <n v="1082782.1399999999"/>
    <s v="POC/71/1/4"/>
    <n v="1"/>
    <s v="Axa 1"/>
  </r>
  <r>
    <n v="19"/>
    <x v="1"/>
    <s v="P1.2"/>
    <s v="OS1.4-Secţiunea G"/>
    <x v="219"/>
    <x v="220"/>
    <s v="UNIVERSITATEA DE MEDICINĂ ȘI FARMACIE „IULIU HAȚIEGANU”CLUJ - NAPOCA"/>
    <x v="220"/>
    <s v="9"/>
    <n v="1"/>
    <n v="2016"/>
    <s v="9"/>
    <n v="1"/>
    <n v="2021"/>
    <x v="8"/>
    <x v="4"/>
    <s v="Nord Vest"/>
    <m/>
    <m/>
    <s v="Cluj Napoca"/>
    <x v="2"/>
    <s v="062"/>
    <n v="11252251.601500001"/>
    <n v="2188087.1484999992"/>
    <n v="4379127.5"/>
    <n v="45000"/>
    <n v="17864466.25"/>
    <x v="3"/>
    <s v="AA4"/>
    <n v="5186372.8099999987"/>
    <n v="989900.28"/>
    <s v="POC/71/1/4"/>
    <n v="1"/>
    <s v="Axa 1"/>
  </r>
  <r>
    <n v="20"/>
    <x v="1"/>
    <s v="P1.2"/>
    <s v="OS1.4-Secţiunea G"/>
    <x v="220"/>
    <x v="221"/>
    <s v="INSTITUTUL NATIONAL DE CERCETARE DEZVOLTARE PENTRU TEHNOLOGII IZOTOPICE SI MOLECULARE "/>
    <x v="221"/>
    <s v="9"/>
    <n v="1"/>
    <n v="2016"/>
    <s v="9"/>
    <n v="1"/>
    <n v="2021"/>
    <x v="8"/>
    <x v="4"/>
    <s v="Nord Vest"/>
    <m/>
    <m/>
    <s v="Cluj Napoca"/>
    <x v="2"/>
    <s v="062"/>
    <n v="11302200"/>
    <n v="2197800"/>
    <n v="1975000"/>
    <n v="55000"/>
    <n v="15530000"/>
    <x v="3"/>
    <s v="AA2"/>
    <n v="9141776.6599999983"/>
    <n v="1796505.7499999998"/>
    <s v="POC/71/1/4"/>
    <n v="1"/>
    <s v="Axa 1"/>
  </r>
  <r>
    <n v="21"/>
    <x v="1"/>
    <s v="P1.2"/>
    <s v="OS1.4-Secţiunea G"/>
    <x v="221"/>
    <x v="222"/>
    <s v="UNIVERSITATEA TEHNICA DIN CLUJ-NAPOCA"/>
    <x v="222"/>
    <s v="9"/>
    <n v="1"/>
    <n v="2016"/>
    <s v="8"/>
    <n v="1"/>
    <n v="2022"/>
    <x v="8"/>
    <x v="4"/>
    <s v="Nord Vest"/>
    <m/>
    <m/>
    <s v="Cluj Napoca"/>
    <x v="2"/>
    <s v="062"/>
    <n v="5807694.3753920011"/>
    <n v="1129350.9846079992"/>
    <n v="1391062.71"/>
    <n v="98486"/>
    <n v="8426594.0700000003"/>
    <x v="3"/>
    <s v="AA3"/>
    <n v="4333847.4000000004"/>
    <n v="745411.17000000016"/>
    <s v="POC/71/1/4"/>
    <n v="1"/>
    <s v="Axa 1"/>
  </r>
  <r>
    <n v="22"/>
    <x v="1"/>
    <s v="P1.2"/>
    <s v="OS1.3-Secţiunea C"/>
    <x v="222"/>
    <x v="223"/>
    <s v="ECOTEHNIC CONTROL SRL"/>
    <x v="223"/>
    <s v="9"/>
    <n v="27"/>
    <n v="2017"/>
    <s v="9"/>
    <n v="27"/>
    <n v="2019"/>
    <x v="15"/>
    <x v="4"/>
    <s v="Nord Vest"/>
    <m/>
    <m/>
    <s v="Cluj Napoca"/>
    <x v="1"/>
    <s v="061"/>
    <n v="713808.5"/>
    <n v="125966.2"/>
    <n v="93308.3"/>
    <n v="34193"/>
    <n v="967276"/>
    <x v="2"/>
    <s v="AA"/>
    <n v="713791.96000000008"/>
    <n v="125963.28000000001"/>
    <s v="POC/63/1/3"/>
    <n v="1"/>
    <s v="Axa 1"/>
  </r>
  <r>
    <n v="23"/>
    <x v="1"/>
    <s v="P1.2"/>
    <s v="OS1.3-Secţiunea C"/>
    <x v="223"/>
    <x v="224"/>
    <s v="ZA CLOUD SRL"/>
    <x v="224"/>
    <s v="9"/>
    <n v="27"/>
    <n v="2017"/>
    <s v="3"/>
    <n v="27"/>
    <n v="2019"/>
    <x v="16"/>
    <x v="4"/>
    <s v="Nord Vest"/>
    <m/>
    <m/>
    <s v="Cluj Napoca"/>
    <x v="1"/>
    <s v="061"/>
    <n v="706567.09"/>
    <n v="124688.31"/>
    <n v="92361.73"/>
    <n v="27584.11"/>
    <n v="951201.23999999987"/>
    <x v="2"/>
    <s v="AA1"/>
    <n v="705115.14999999991"/>
    <n v="124432.07"/>
    <s v="POC/63/1/3"/>
    <n v="1"/>
    <s v="Axa 1"/>
  </r>
  <r>
    <n v="24"/>
    <x v="1"/>
    <s v="P1.2"/>
    <s v="OS1.3-Secţiunea C"/>
    <x v="224"/>
    <x v="225"/>
    <s v="AVIVA COSMETICS SRL"/>
    <x v="225"/>
    <s v="10"/>
    <n v="4"/>
    <n v="2017"/>
    <s v="10"/>
    <n v="4"/>
    <n v="2019"/>
    <x v="17"/>
    <x v="4"/>
    <s v="Nord Vest"/>
    <m/>
    <m/>
    <s v="Cluj Napoca"/>
    <x v="1"/>
    <s v="061"/>
    <n v="576369.6"/>
    <n v="101712.29"/>
    <n v="75342.47"/>
    <n v="18577.04"/>
    <n v="772001.4"/>
    <x v="2"/>
    <s v="AA1"/>
    <n v="576352.14"/>
    <n v="101709.18000000002"/>
    <s v="POC/63/1/3"/>
    <n v="1"/>
    <s v="Axa 1"/>
  </r>
  <r>
    <n v="25"/>
    <x v="1"/>
    <s v="P1.2"/>
    <s v="OS1.3-Secţiunea C"/>
    <x v="225"/>
    <x v="226"/>
    <s v="AGROFERM GCB SRL"/>
    <x v="226"/>
    <s v="10"/>
    <n v="12"/>
    <n v="2017"/>
    <s v="10"/>
    <n v="12"/>
    <n v="2019"/>
    <x v="18"/>
    <x v="4"/>
    <s v="Nord Vest"/>
    <m/>
    <m/>
    <s v="Poeni, Sat Valea Draganului"/>
    <x v="1"/>
    <s v="061"/>
    <n v="705469.18"/>
    <n v="124494.56"/>
    <n v="92218.2"/>
    <n v="48905.5"/>
    <n v="971087.44"/>
    <x v="1"/>
    <s v="AA1"/>
    <n v="0"/>
    <n v="0"/>
    <s v="POC/63/1/3"/>
    <n v="1"/>
    <s v="Axa 1"/>
  </r>
  <r>
    <n v="26"/>
    <x v="1"/>
    <s v="P1.2"/>
    <s v="OS1.3-Secţiunea C"/>
    <x v="226"/>
    <x v="227"/>
    <s v="CHIFOR RESEARCH SRL"/>
    <x v="227"/>
    <s v="10"/>
    <n v="12"/>
    <n v="2017"/>
    <s v="10"/>
    <n v="12"/>
    <n v="2019"/>
    <x v="19"/>
    <x v="4"/>
    <s v="Nord Vest"/>
    <m/>
    <m/>
    <s v="Cluj Napoca"/>
    <x v="1"/>
    <s v="061"/>
    <n v="711063.04000000004"/>
    <n v="125481.72"/>
    <n v="92949.47"/>
    <n v="30940"/>
    <n v="960434.23"/>
    <x v="2"/>
    <s v="AA2"/>
    <n v="706823.50999999989"/>
    <n v="124733.57"/>
    <s v="POC/63/1/3"/>
    <n v="1"/>
    <s v="Axa 1"/>
  </r>
  <r>
    <n v="27"/>
    <x v="2"/>
    <s v=" P2.2"/>
    <s v="A2.2.1"/>
    <x v="227"/>
    <x v="228"/>
    <s v="POLYSOFT SRL"/>
    <x v="228"/>
    <s v="10"/>
    <n v="9"/>
    <n v="2017"/>
    <s v="3"/>
    <n v="9"/>
    <n v="2020"/>
    <x v="1"/>
    <x v="4"/>
    <s v="Nord Vest"/>
    <m/>
    <m/>
    <s v="Cluj Napoca"/>
    <x v="1"/>
    <s v="066"/>
    <n v="756992.66"/>
    <n v="133586.94"/>
    <n v="420803.4"/>
    <n v="58429.370000000112"/>
    <n v="1369812.37"/>
    <x v="2"/>
    <s v="AA1"/>
    <n v="404617.68"/>
    <n v="71403.100000000006"/>
    <s v="POC/46/2/2"/>
    <n v="1"/>
    <s v="Axa 2"/>
  </r>
  <r>
    <n v="28"/>
    <x v="2"/>
    <s v=" P2.2"/>
    <s v="A2.2.1"/>
    <x v="228"/>
    <x v="229"/>
    <s v="BUSINESS SERVICE CONSULT INTERNATIONAL SRL"/>
    <x v="229"/>
    <s v="6"/>
    <n v="16"/>
    <n v="2017"/>
    <s v="12"/>
    <n v="16"/>
    <n v="2019"/>
    <x v="1"/>
    <x v="4"/>
    <s v="Nord Vest"/>
    <m/>
    <m/>
    <s v="Cluj Napoca"/>
    <x v="1"/>
    <s v="066"/>
    <n v="3410001.74"/>
    <n v="601765.01"/>
    <n v="1364614.75"/>
    <n v="1021512.4900000002"/>
    <n v="6397893.9900000002"/>
    <x v="2"/>
    <s v="AA1"/>
    <n v="3324491.54"/>
    <n v="586674.96"/>
    <s v="POC/46/2/2"/>
    <n v="1"/>
    <s v="Axa 2"/>
  </r>
  <r>
    <n v="29"/>
    <x v="2"/>
    <s v=" P2.2"/>
    <s v="A2.2.1"/>
    <x v="229"/>
    <x v="230"/>
    <s v="GLOBAL E BUSINESS SOLUTION GROUP SRL"/>
    <x v="230"/>
    <s v="8"/>
    <n v="9"/>
    <n v="2017"/>
    <s v="2"/>
    <n v="9"/>
    <n v="2019"/>
    <x v="1"/>
    <x v="4"/>
    <s v="Nord Vest"/>
    <m/>
    <m/>
    <s v="Cluj Napoca"/>
    <x v="1"/>
    <s v="066"/>
    <n v="1411250.21"/>
    <n v="249044.15"/>
    <n v="766896.24"/>
    <n v="52936.949999999721"/>
    <n v="2480127.5499999993"/>
    <x v="2"/>
    <m/>
    <n v="1390901.16"/>
    <n v="245453.14"/>
    <s v="POC/46/2/2"/>
    <n v="1"/>
    <s v="Axa 2"/>
  </r>
  <r>
    <n v="30"/>
    <x v="2"/>
    <s v=" P2.2"/>
    <s v="A2.2.1"/>
    <x v="230"/>
    <x v="231"/>
    <s v="EVERCODER SOFTWARE SRL"/>
    <x v="231"/>
    <s v="5"/>
    <n v="25"/>
    <n v="2017"/>
    <s v="5"/>
    <n v="25"/>
    <n v="2020"/>
    <x v="1"/>
    <x v="4"/>
    <s v="Nord Vest"/>
    <m/>
    <m/>
    <s v="Cluj Napoca"/>
    <x v="1"/>
    <s v="066"/>
    <n v="3434052.7"/>
    <n v="606009.30000000005"/>
    <n v="2435574"/>
    <n v="169480"/>
    <n v="6645116"/>
    <x v="1"/>
    <m/>
    <n v="-5.8207660913467407E-11"/>
    <n v="0"/>
    <s v="POC/46/2/2"/>
    <n v="1"/>
    <s v="Axa 2"/>
  </r>
  <r>
    <n v="31"/>
    <x v="2"/>
    <s v=" P2.2"/>
    <s v="A2.2.1"/>
    <x v="231"/>
    <x v="232"/>
    <s v="SIM SOFT DISTRIBUTION SRL"/>
    <x v="232"/>
    <s v="8"/>
    <n v="2"/>
    <n v="2017"/>
    <s v="10"/>
    <n v="2"/>
    <n v="2019"/>
    <x v="1"/>
    <x v="4"/>
    <s v="Nord Vest"/>
    <m/>
    <m/>
    <s v="Cluj Napoca"/>
    <x v="1"/>
    <s v="066"/>
    <n v="3029107.69"/>
    <n v="534548.41"/>
    <n v="970606.89999999991"/>
    <n v="382771.96999999974"/>
    <n v="4917034.97"/>
    <x v="2"/>
    <s v="suspendare"/>
    <n v="2435533.31"/>
    <n v="429800.00999999995"/>
    <s v="POC/46/2/2"/>
    <n v="1"/>
    <s v="Axa 2"/>
  </r>
  <r>
    <n v="32"/>
    <x v="2"/>
    <s v=" P2.2"/>
    <s v="A2.2.1"/>
    <x v="232"/>
    <x v="233"/>
    <s v="DRAGAN SI ASOCIATII SRL-D"/>
    <x v="233"/>
    <s v="8"/>
    <n v="1"/>
    <n v="2017"/>
    <s v="10"/>
    <n v="3"/>
    <n v="2019"/>
    <x v="1"/>
    <x v="4"/>
    <s v="Nord Vest"/>
    <m/>
    <m/>
    <s v="Cluj Napoca"/>
    <x v="1"/>
    <s v="066"/>
    <n v="2810731.55"/>
    <n v="496011.45"/>
    <n v="1050150"/>
    <n v="74125.200000000186"/>
    <n v="4431018.2"/>
    <x v="2"/>
    <s v="suspendare"/>
    <n v="2431737.9099999997"/>
    <n v="429208.41"/>
    <s v="POC/46/2/2"/>
    <n v="1"/>
    <s v="Axa 2"/>
  </r>
  <r>
    <n v="33"/>
    <x v="2"/>
    <s v=" P2.2"/>
    <s v="A2.2.1"/>
    <x v="233"/>
    <x v="234"/>
    <s v="LIFE IS HARD SA"/>
    <x v="234"/>
    <s v="8"/>
    <n v="2"/>
    <n v="2017"/>
    <s v="2"/>
    <n v="2"/>
    <n v="2019"/>
    <x v="1"/>
    <x v="4"/>
    <s v="Nord Vest"/>
    <m/>
    <m/>
    <s v="Cluj Napoca"/>
    <x v="1"/>
    <s v="066"/>
    <n v="998501.3"/>
    <n v="176206.11"/>
    <n v="586565.55000000005"/>
    <n v="144612.02000000002"/>
    <n v="1905884.9800000002"/>
    <x v="2"/>
    <m/>
    <n v="948702.3899999999"/>
    <n v="167418.08000000002"/>
    <s v="POC/46/2/2"/>
    <n v="1"/>
    <s v="Axa 2"/>
  </r>
  <r>
    <n v="34"/>
    <x v="2"/>
    <s v=" P2.2"/>
    <s v="A2.2.1"/>
    <x v="234"/>
    <x v="235"/>
    <s v="INOVO FINANCE SRL"/>
    <x v="235"/>
    <s v="8"/>
    <n v="11"/>
    <n v="2017"/>
    <s v="8"/>
    <n v="11"/>
    <n v="2019"/>
    <x v="1"/>
    <x v="4"/>
    <s v="Nord Vest"/>
    <m/>
    <m/>
    <s v="Floresti"/>
    <x v="1"/>
    <s v="066"/>
    <n v="1394266.36"/>
    <n v="246047"/>
    <n v="686761.59000000008"/>
    <n v="23719.079999999609"/>
    <n v="2350794.0299999998"/>
    <x v="2"/>
    <m/>
    <n v="1104825.74"/>
    <n v="194969.25"/>
    <s v="POC/46/2/2"/>
    <n v="1"/>
    <s v="Axa 2"/>
  </r>
  <r>
    <n v="35"/>
    <x v="2"/>
    <s v=" P2.2"/>
    <s v="A2.2.1"/>
    <x v="235"/>
    <x v="236"/>
    <s v="SPHERIK TECHNOLOGIES SRL"/>
    <x v="236"/>
    <s v="8"/>
    <n v="3"/>
    <n v="2017"/>
    <s v="2"/>
    <n v="3"/>
    <n v="2019"/>
    <x v="1"/>
    <x v="4"/>
    <s v="Nord Vest"/>
    <m/>
    <m/>
    <s v="Cluj Napoca"/>
    <x v="1"/>
    <s v="066"/>
    <n v="823125.91"/>
    <n v="145257.51"/>
    <n v="423863.52999999991"/>
    <n v="130122.05000000005"/>
    <n v="1522369"/>
    <x v="2"/>
    <s v="AA1"/>
    <n v="697957.58000000019"/>
    <n v="123168.97"/>
    <s v="POC/46/2/2"/>
    <n v="1"/>
    <s v="Axa 2"/>
  </r>
  <r>
    <n v="36"/>
    <x v="2"/>
    <s v=" P2.2"/>
    <s v="A2.2.1"/>
    <x v="236"/>
    <x v="237"/>
    <s v="INVESTO CORP SRL"/>
    <x v="237"/>
    <s v="6"/>
    <n v="20"/>
    <n v="2017"/>
    <s v="9"/>
    <n v="20"/>
    <n v="2019"/>
    <x v="1"/>
    <x v="4"/>
    <s v="Nord Vest"/>
    <m/>
    <m/>
    <s v="Cluj Napoca"/>
    <x v="1"/>
    <s v="066"/>
    <n v="2625437.94"/>
    <n v="463312.58"/>
    <n v="1307178.1800000002"/>
    <n v="45"/>
    <n v="4395973.7"/>
    <x v="2"/>
    <s v="AA1"/>
    <n v="1964905.04"/>
    <n v="346747.94000000006"/>
    <s v="POC/46/2/2"/>
    <n v="1"/>
    <s v="Axa 2"/>
  </r>
  <r>
    <n v="37"/>
    <x v="2"/>
    <s v=" P2.2"/>
    <s v="A2.2.1"/>
    <x v="237"/>
    <x v="238"/>
    <s v="REAL ESTATE BUSINESS SOLUTIONS SRL"/>
    <x v="238"/>
    <s v="6"/>
    <n v="28"/>
    <n v="2017"/>
    <s v="9"/>
    <n v="28"/>
    <n v="2020"/>
    <x v="1"/>
    <x v="4"/>
    <s v="Nord Vest"/>
    <m/>
    <m/>
    <s v="Cluj Napoca"/>
    <x v="1"/>
    <s v="066"/>
    <n v="2360732.2000000002"/>
    <n v="416599.8"/>
    <n v="1307252"/>
    <n v="56430"/>
    <n v="4141014"/>
    <x v="2"/>
    <s v="AA2+suspendare"/>
    <n v="1887692.2200000002"/>
    <n v="333122.15000000002"/>
    <s v="POC/46/2/2"/>
    <n v="1"/>
    <s v="Axa 2"/>
  </r>
  <r>
    <n v="38"/>
    <x v="2"/>
    <s v=" P2.2"/>
    <s v="A2.2.1"/>
    <x v="238"/>
    <x v="239"/>
    <s v="LACAN TECHNOLOGIES RO SRL"/>
    <x v="239"/>
    <s v="8"/>
    <n v="7"/>
    <n v="2017"/>
    <s v="8"/>
    <n v="7"/>
    <n v="2019"/>
    <x v="1"/>
    <x v="1"/>
    <s v="Centru"/>
    <m/>
    <m/>
    <s v="Cluj Napoca"/>
    <x v="1"/>
    <s v="066"/>
    <n v="1489904.8"/>
    <n v="372476.2"/>
    <n v="784014"/>
    <n v="308804.20000000019"/>
    <n v="2955199.2"/>
    <x v="2"/>
    <s v="AA2"/>
    <n v="850298"/>
    <n v="141582"/>
    <s v="POC/46/2/2"/>
    <n v="1"/>
    <s v="Axa 2"/>
  </r>
  <r>
    <n v="39"/>
    <x v="2"/>
    <s v=" P2.2"/>
    <s v="A2.2.1"/>
    <x v="239"/>
    <x v="240"/>
    <s v="ART DYNASTY SRL"/>
    <x v="240"/>
    <s v="8"/>
    <n v="9"/>
    <n v="2017"/>
    <s v="8"/>
    <n v="9"/>
    <n v="2020"/>
    <x v="1"/>
    <x v="4"/>
    <s v="Nord Vest"/>
    <m/>
    <m/>
    <s v="Cluj Napoca"/>
    <x v="1"/>
    <s v="066"/>
    <n v="2586200.4500000002"/>
    <n v="456388.32"/>
    <n v="1556454.52"/>
    <n v="0"/>
    <n v="4599043.29"/>
    <x v="2"/>
    <s v="AA1"/>
    <n v="2471447.21"/>
    <n v="436137.30999999994"/>
    <s v="POC/46/2/2"/>
    <n v="1"/>
    <s v="Axa 2"/>
  </r>
  <r>
    <n v="40"/>
    <x v="2"/>
    <s v=" P2.2"/>
    <s v="A2.2.1"/>
    <x v="240"/>
    <x v="241"/>
    <s v=" COMKNOW SRL"/>
    <x v="241"/>
    <s v="9"/>
    <n v="6"/>
    <n v="2017"/>
    <s v="9"/>
    <n v="6"/>
    <n v="2019"/>
    <x v="1"/>
    <x v="4"/>
    <s v="Nord Vest"/>
    <m/>
    <m/>
    <s v="Cluj Napoca"/>
    <x v="1"/>
    <s v="066"/>
    <n v="1126999.17"/>
    <n v="198882.21"/>
    <n v="858082.41999999993"/>
    <n v="620311.74000000022"/>
    <n v="2804275.54"/>
    <x v="1"/>
    <m/>
    <n v="11609.73"/>
    <n v="2048.77"/>
    <s v="POC/46/2/2"/>
    <n v="1"/>
    <s v="Axa 2"/>
  </r>
  <r>
    <n v="41"/>
    <x v="2"/>
    <s v=" P2.2"/>
    <s v="A2.2.1"/>
    <x v="241"/>
    <x v="242"/>
    <s v="LINKSCREENS SRL"/>
    <x v="242"/>
    <s v="8"/>
    <n v="4"/>
    <n v="2017"/>
    <s v="8"/>
    <n v="4"/>
    <n v="2020"/>
    <x v="1"/>
    <x v="4"/>
    <s v="Nord Vest"/>
    <m/>
    <m/>
    <s v="Cluj Napoca"/>
    <x v="1"/>
    <s v="066"/>
    <n v="3257406.29"/>
    <n v="574836.4"/>
    <n v="3748862.55"/>
    <n v="218484.39999999944"/>
    <n v="7799589.6399999997"/>
    <x v="1"/>
    <m/>
    <n v="0"/>
    <n v="0"/>
    <s v="POC/46/2/2"/>
    <n v="1"/>
    <s v="Axa 2"/>
  </r>
  <r>
    <n v="42"/>
    <x v="2"/>
    <s v=" P2.2"/>
    <s v="A2.2.1"/>
    <x v="242"/>
    <x v="243"/>
    <s v="HYPERMEDIA SRL"/>
    <x v="243"/>
    <s v="8"/>
    <n v="10"/>
    <n v="2017"/>
    <s v="8"/>
    <n v="10"/>
    <n v="2020"/>
    <x v="1"/>
    <x v="4"/>
    <s v="Nord Vest"/>
    <m/>
    <m/>
    <s v="Cluj Napoca"/>
    <x v="1"/>
    <s v="066"/>
    <n v="3136946.25"/>
    <n v="553578.75"/>
    <n v="892850"/>
    <n v="30750"/>
    <n v="4614125"/>
    <x v="2"/>
    <m/>
    <n v="3030906.9099999997"/>
    <n v="534865.91"/>
    <s v="POC/46/2/2"/>
    <n v="1"/>
    <s v="Axa 2"/>
  </r>
  <r>
    <n v="43"/>
    <x v="2"/>
    <s v=" P2.2"/>
    <s v="A2.2.1"/>
    <x v="243"/>
    <x v="244"/>
    <s v="EVO FORGE SRL"/>
    <x v="244"/>
    <s v="8"/>
    <n v="16"/>
    <n v="2017"/>
    <s v="11"/>
    <n v="16"/>
    <n v="2019"/>
    <x v="1"/>
    <x v="4"/>
    <s v="Nord Vest"/>
    <m/>
    <m/>
    <s v="Cluj Napoca"/>
    <x v="1"/>
    <s v="066"/>
    <n v="3208791.77"/>
    <n v="566257.37"/>
    <n v="735384.85"/>
    <n v="14025.549999999814"/>
    <n v="4524459.54"/>
    <x v="2"/>
    <s v="AA1"/>
    <n v="3055909.4600000004"/>
    <n v="539278.14999999991"/>
    <s v="POC/46/2/2"/>
    <n v="1"/>
    <s v="Axa 2"/>
  </r>
  <r>
    <n v="44"/>
    <x v="1"/>
    <s v="P1.2"/>
    <s v="OS1.4-Secţiunea G"/>
    <x v="244"/>
    <x v="245"/>
    <s v="Universitatea Tehnica din Cluj-Napoca"/>
    <x v="245"/>
    <s v="9"/>
    <n v="1"/>
    <n v="2016"/>
    <s v="9"/>
    <n v="1"/>
    <n v="2021"/>
    <x v="8"/>
    <x v="4"/>
    <s v="Nord Vest"/>
    <m/>
    <m/>
    <s v="Cluj Napoca; Brasov"/>
    <x v="2"/>
    <s v="062"/>
    <n v="11040501.1171"/>
    <n v="2146910.6328999996"/>
    <n v="2446875"/>
    <n v="48387"/>
    <n v="15682673.75"/>
    <x v="3"/>
    <s v="AA3"/>
    <n v="10011599.65"/>
    <n v="1886453.3699999996"/>
    <s v="POC/71/1/4"/>
    <n v="1"/>
    <s v="Axa 1"/>
  </r>
  <r>
    <n v="45"/>
    <x v="1"/>
    <s v="P1.2"/>
    <s v="OS1.4-Secţiunea G"/>
    <x v="245"/>
    <x v="246"/>
    <s v="Universitatea Tehnica din Cluj-Napoca"/>
    <x v="246"/>
    <s v="9"/>
    <n v="1"/>
    <n v="2016"/>
    <s v="9"/>
    <n v="1"/>
    <n v="2021"/>
    <x v="8"/>
    <x v="4"/>
    <s v="Nord Vest"/>
    <m/>
    <m/>
    <s v="Cluj Napoca"/>
    <x v="2"/>
    <s v="062"/>
    <n v="6340743.5"/>
    <n v="1233006.5"/>
    <n v="1210000"/>
    <n v="50000"/>
    <n v="8833750"/>
    <x v="3"/>
    <s v="AA2"/>
    <n v="5267730.28"/>
    <n v="907575.61999999988"/>
    <s v="POC/71/1/4"/>
    <n v="1"/>
    <s v="Axa 1"/>
  </r>
  <r>
    <n v="46"/>
    <x v="2"/>
    <s v=" P2.2"/>
    <s v="A2.2.1"/>
    <x v="246"/>
    <x v="247"/>
    <s v="ONLINE SOFTWARE SYSTEMS SRL"/>
    <x v="247"/>
    <s v="8"/>
    <n v="29"/>
    <n v="2017"/>
    <s v="6"/>
    <n v="29"/>
    <n v="2019"/>
    <x v="1"/>
    <x v="4"/>
    <s v="Nord Vest"/>
    <m/>
    <m/>
    <s v="Cluj Napoca"/>
    <x v="1"/>
    <s v="066"/>
    <n v="2498290.04"/>
    <n v="440874.71"/>
    <n v="1327520.5899999999"/>
    <n v="28500"/>
    <n v="4295185.34"/>
    <x v="2"/>
    <s v="AA1"/>
    <n v="1944169.42"/>
    <n v="343092.29"/>
    <s v="POC/46/2/2"/>
    <n v="1"/>
    <s v="Axa 2"/>
  </r>
  <r>
    <n v="47"/>
    <x v="1"/>
    <s v="P1.2"/>
    <s v="OS1.4-Secţiunea G"/>
    <x v="247"/>
    <x v="248"/>
    <s v="Universitatea de Stiinte Agricole si Medicina Veterinara dun Cluj Napoca"/>
    <x v="248"/>
    <s v="5"/>
    <n v="30"/>
    <n v="2018"/>
    <s v="5"/>
    <n v="30"/>
    <n v="2023"/>
    <x v="8"/>
    <x v="4"/>
    <s v="Nord Vest"/>
    <m/>
    <m/>
    <s v="Cluj Napoca"/>
    <x v="2"/>
    <s v="062"/>
    <n v="4121316.72"/>
    <n v="801421.84"/>
    <n v="896617.19"/>
    <n v="20000"/>
    <n v="5839355.75"/>
    <x v="3"/>
    <s v="suspendare"/>
    <n v="707273.54"/>
    <n v="137525.94"/>
    <s v="POC/71/1/4"/>
    <n v="1"/>
    <s v="Axa 1"/>
  </r>
  <r>
    <n v="48"/>
    <x v="1"/>
    <s v="P1.2"/>
    <s v="OS1.4-Secţiunea G"/>
    <x v="248"/>
    <x v="249"/>
    <s v="Universitatea de Stiinte Agricole si Medicina Veterinara dun Cluj Napoca"/>
    <x v="249"/>
    <s v="5"/>
    <n v="30"/>
    <n v="2018"/>
    <s v="5"/>
    <n v="30"/>
    <n v="2023"/>
    <x v="8"/>
    <x v="4"/>
    <s v="Nord Vest"/>
    <m/>
    <m/>
    <s v="Cluj Napoca"/>
    <x v="2"/>
    <s v="062"/>
    <n v="4121316.72"/>
    <n v="801421.84"/>
    <n v="896617.19"/>
    <n v="20000"/>
    <n v="5839355.75"/>
    <x v="3"/>
    <s v="suspendare"/>
    <n v="670439.44000000006"/>
    <n v="130378.54"/>
    <s v="POC/71/1/4"/>
    <n v="1"/>
    <s v="Axa 1"/>
  </r>
  <r>
    <n v="49"/>
    <x v="1"/>
    <s v="P1.1"/>
    <s v="OS1.1 -Secţiunea A"/>
    <x v="249"/>
    <x v="250"/>
    <s v="CENTRUL MEDICAL TRANSILVANIA SRL"/>
    <x v="250"/>
    <s v="6"/>
    <n v="4"/>
    <n v="2018"/>
    <s v="6"/>
    <n v="4"/>
    <n v="2021"/>
    <x v="1"/>
    <x v="4"/>
    <s v="Nord Vest"/>
    <m/>
    <m/>
    <s v="Cluj Napoca"/>
    <x v="1"/>
    <s v="059"/>
    <n v="11494093.380000001"/>
    <n v="2028369.42"/>
    <n v="5795341.21"/>
    <n v="4277806.79"/>
    <n v="23595610.800000001"/>
    <x v="3"/>
    <s v="AA1"/>
    <n v="4617238.3100000005"/>
    <n v="814806.75"/>
    <s v="POC/65/1/1"/>
    <n v="1"/>
    <s v="Axa 1"/>
  </r>
  <r>
    <n v="50"/>
    <x v="1"/>
    <s v="P1.1"/>
    <s v="OS1.1 -Secţiunea A"/>
    <x v="250"/>
    <x v="251"/>
    <s v="GUHRING SRL"/>
    <x v="251"/>
    <s v="6"/>
    <n v="5"/>
    <n v="2018"/>
    <s v="6"/>
    <n v="5"/>
    <n v="2021"/>
    <x v="1"/>
    <x v="4"/>
    <s v="Nord Vest"/>
    <m/>
    <m/>
    <s v="Cluj Napoca"/>
    <x v="1"/>
    <s v="059"/>
    <n v="20214588.649999999"/>
    <n v="3567280.35"/>
    <n v="23781869"/>
    <n v="23546636.48"/>
    <n v="71110374.480000004"/>
    <x v="3"/>
    <s v="AA3"/>
    <n v="18542577.509999998"/>
    <n v="2461966.2999999998"/>
    <s v="POC/65/1/1"/>
    <n v="1"/>
    <s v="Axa 1"/>
  </r>
  <r>
    <n v="51"/>
    <x v="2"/>
    <s v=" P2.2"/>
    <s v="A2.1.1 - NGA"/>
    <x v="251"/>
    <x v="252"/>
    <s v="DAM SERVICE SRL"/>
    <x v="252"/>
    <s v="6"/>
    <n v="5"/>
    <n v="2019"/>
    <s v="6"/>
    <n v="5"/>
    <n v="2022"/>
    <x v="1"/>
    <x v="4"/>
    <s v="Nord Vest"/>
    <m/>
    <m/>
    <s v=" Alunis; Ghirolt; Apahida; Corpadea; Belis; Bobalna; Babdiu; Cremenea; Osorhel; Razbuneni; Suaras; Borsa; Ciumafaia; Giula; Ceanu Mare; Boian; Boldut; Chinteni; Deusu; Macicasu; Sanmartin; Vechea; Chiuiesti; Strambu; Cornesti; Lujerdiu; Stoiana; Calarasi; Caseiu; Guga; Dabaca; Paglis; Iclod; Orman; Jichisu de Jos; Mica; Nires; Mociu; Boteni; Ghirisu Roman; Margau; Panticeu; Cublesu Somesan; Darja; Petricestii de Jos; Craesti; Livada; Ploscos; Valea Florilor; Poieni; Morlaca; Suatu; Aruncuta; Sancraiu; Braisoru; Sanmartin; Ceaba; Vad; Curtuiusu Dejului; Vultureni; Badesti; Chidea; Faurei; Taga; Nasal;"/>
    <x v="1"/>
    <s v="046"/>
    <n v="11481224.130000001"/>
    <n v="2026098.37"/>
    <n v="1500813.61"/>
    <n v="2818028.77"/>
    <n v="17826164.879999999"/>
    <x v="3"/>
    <m/>
    <n v="3830723.73"/>
    <n v="676010.07"/>
    <s v="POC/366/2/1"/>
    <n v="1"/>
    <s v="Axa 2"/>
  </r>
  <r>
    <n v="52"/>
    <x v="1"/>
    <s v="1.1.2 - Proiecte tip GRID (Cloud)"/>
    <m/>
    <x v="252"/>
    <x v="253"/>
    <s v="SPITALUL CLINIC JUDETEAN DE URGENTA CLUJ-NAPOCA"/>
    <x v="253"/>
    <s v="4"/>
    <n v="15"/>
    <n v="2020"/>
    <s v="10"/>
    <n v="15"/>
    <n v="2022"/>
    <x v="1"/>
    <x v="4"/>
    <s v="Nord Vest"/>
    <m/>
    <m/>
    <s v="Cluj Napoca"/>
    <x v="2"/>
    <s v="058"/>
    <n v="4249688.05"/>
    <n v="749944.95"/>
    <n v="0"/>
    <n v="19999.14"/>
    <n v="5019632.1399999997"/>
    <x v="3"/>
    <s v="AA1+suspendare"/>
    <n v="232024"/>
    <n v="0"/>
    <s v="POC/398/1/1/"/>
    <n v="1"/>
    <s v="Axa 1"/>
  </r>
  <r>
    <n v="53"/>
    <x v="1"/>
    <s v="1.1.3 H - Centre Suport"/>
    <m/>
    <x v="253"/>
    <x v="254"/>
    <s v="UNIVERSITATEA &quot;BABES-BOLYAI&quot;"/>
    <x v="254"/>
    <s v="4"/>
    <n v="16"/>
    <n v="2020"/>
    <s v="7"/>
    <n v="16"/>
    <n v="2023"/>
    <x v="1"/>
    <x v="4"/>
    <s v="Nord Vest"/>
    <m/>
    <m/>
    <s v="Cluj Napoca"/>
    <x v="2"/>
    <s v="060"/>
    <n v="2524813.16"/>
    <n v="445555.26"/>
    <n v="0"/>
    <n v="5950"/>
    <n v="2976318.42"/>
    <x v="3"/>
    <m/>
    <n v="75270.69"/>
    <n v="13283.06"/>
    <s v="POC/80/1/2/"/>
    <n v="1"/>
    <s v="Axa 1"/>
  </r>
  <r>
    <n v="54"/>
    <x v="1"/>
    <s v="1.1.2 - Proiecte tip GRID (Cloud)"/>
    <m/>
    <x v="254"/>
    <x v="255"/>
    <s v="UNIVERSITATEA TEHNICA DIN CLUJ - NAPOCA"/>
    <x v="255"/>
    <s v="4"/>
    <n v="21"/>
    <n v="2020"/>
    <s v="4"/>
    <n v="21"/>
    <n v="2022"/>
    <x v="1"/>
    <x v="4"/>
    <s v="Nord Vest"/>
    <m/>
    <m/>
    <s v="Cluj Napoca"/>
    <x v="2"/>
    <s v="058"/>
    <n v="4207500"/>
    <n v="742500"/>
    <n v="0"/>
    <n v="5000"/>
    <n v="4955000"/>
    <x v="3"/>
    <m/>
    <n v="492360.68"/>
    <n v="16082.05"/>
    <s v="POC/398/1/1/"/>
    <n v="1"/>
    <s v="Axa 1"/>
  </r>
  <r>
    <n v="55"/>
    <x v="1"/>
    <s v="1.1.2 - Proiecte tip GRID (Cloud)"/>
    <m/>
    <x v="255"/>
    <x v="256"/>
    <s v="UNIVERSITATEA &quot;BABES-BOLYAI&quot;"/>
    <x v="256"/>
    <s v="4"/>
    <n v="22"/>
    <n v="2020"/>
    <s v="12"/>
    <n v="22"/>
    <n v="2021"/>
    <x v="1"/>
    <x v="4"/>
    <s v="Nord Vest"/>
    <m/>
    <m/>
    <s v="Cluj Napoca"/>
    <x v="2"/>
    <s v="058"/>
    <n v="4250000"/>
    <n v="750000"/>
    <n v="0"/>
    <n v="32844"/>
    <n v="5032844"/>
    <x v="3"/>
    <s v="AA1"/>
    <n v="464990.77"/>
    <n v="35009.230000000003"/>
    <s v="POC/398/1/1/"/>
    <n v="1"/>
    <s v="Axa 1"/>
  </r>
  <r>
    <n v="56"/>
    <x v="1"/>
    <s v="1.1.3 H - Centre Suport"/>
    <m/>
    <x v="256"/>
    <x v="257"/>
    <s v="UNIVERSITATEA TEHNICA DIN CLUJ - NAPOCA"/>
    <x v="257"/>
    <s v="4"/>
    <n v="30"/>
    <n v="2020"/>
    <s v="7"/>
    <n v="30"/>
    <n v="2023"/>
    <x v="1"/>
    <x v="4"/>
    <s v="Nord Vest"/>
    <m/>
    <m/>
    <s v="Cluj Napoca"/>
    <x v="2"/>
    <s v="060"/>
    <n v="1926715.27"/>
    <n v="340008.6"/>
    <n v="0"/>
    <n v="4500"/>
    <n v="2271223.87"/>
    <x v="3"/>
    <m/>
    <n v="208022.3"/>
    <n v="17977.7"/>
    <s v="POC/80/1/2/"/>
    <n v="1"/>
    <s v="Axa 1"/>
  </r>
  <r>
    <n v="57"/>
    <x v="1"/>
    <s v="1.1.2 - Proiecte tip GRID (Cloud)"/>
    <m/>
    <x v="257"/>
    <x v="258"/>
    <s v="UNIVERSITATEA DE MEDICINA SI FARMACIE ,, IULIU HATIEGANU&quot; CLUJ NAPOCA"/>
    <x v="258"/>
    <s v="5"/>
    <n v="7"/>
    <n v="2020"/>
    <s v="11"/>
    <n v="7"/>
    <n v="2021"/>
    <x v="1"/>
    <x v="4"/>
    <s v="Nord Vest"/>
    <m/>
    <m/>
    <s v="Cluj Napoca"/>
    <x v="2"/>
    <s v="058"/>
    <n v="4238287.84"/>
    <n v="747933.14"/>
    <n v="0"/>
    <n v="23800"/>
    <n v="5010020.9799999995"/>
    <x v="3"/>
    <m/>
    <n v="63136.78"/>
    <n v="11141.77"/>
    <s v="POC/398/1/1/"/>
    <n v="1"/>
    <s v="Axa 1"/>
  </r>
  <r>
    <n v="58"/>
    <x v="2"/>
    <s v=" P2.2"/>
    <s v="A2.2.1 ap.2"/>
    <x v="258"/>
    <x v="259"/>
    <s v="POWERSOFT BUSINESS SOLUTIONS SRL"/>
    <x v="259"/>
    <s v="5"/>
    <n v="29"/>
    <n v="2020"/>
    <s v="5"/>
    <n v="29"/>
    <n v="2023"/>
    <x v="1"/>
    <x v="4"/>
    <s v="Nord Vest"/>
    <m/>
    <m/>
    <s v="Cluj Napoca"/>
    <x v="1"/>
    <s v="066"/>
    <n v="3923698.97"/>
    <n v="692417.46"/>
    <n v="1104890.1499999999"/>
    <n v="699247.85"/>
    <n v="6420254.4299999997"/>
    <x v="3"/>
    <m/>
    <n v="577960.85"/>
    <n v="101993.09"/>
    <s v="POC/524/2/2"/>
    <n v="1"/>
    <s v="Axa 2"/>
  </r>
  <r>
    <n v="59"/>
    <x v="2"/>
    <s v=" P2.2"/>
    <s v="A2.2.1 ap.2"/>
    <x v="259"/>
    <x v="260"/>
    <s v="CRAFTING SOFTWARE INNOVATION SRL"/>
    <x v="260"/>
    <s v="5"/>
    <n v="29"/>
    <n v="2020"/>
    <s v="5"/>
    <n v="29"/>
    <n v="2021"/>
    <x v="1"/>
    <x v="4"/>
    <s v="Nord Vest"/>
    <m/>
    <m/>
    <s v="Cluj Napoca"/>
    <x v="1"/>
    <s v="066"/>
    <n v="2867278.35"/>
    <n v="505990.29"/>
    <n v="979206.07"/>
    <n v="413216.32"/>
    <n v="4765691.03"/>
    <x v="3"/>
    <m/>
    <n v="997812.03"/>
    <n v="176084.46"/>
    <s v="POC/524/2/2"/>
    <n v="1"/>
    <s v="Axa 2"/>
  </r>
  <r>
    <n v="60"/>
    <x v="1"/>
    <s v="P1.2"/>
    <s v="OS1.3-Secţiunea C-ap.2"/>
    <x v="260"/>
    <x v="261"/>
    <s v="PENTRU CUPLU SRL"/>
    <x v="261"/>
    <s v="6"/>
    <n v="19"/>
    <n v="2020"/>
    <s v="12"/>
    <n v="19"/>
    <n v="2021"/>
    <x v="1"/>
    <x v="4"/>
    <s v="Nord Vest"/>
    <m/>
    <m/>
    <s v="Cluj Napoca"/>
    <x v="1"/>
    <s v="061"/>
    <n v="670665.6"/>
    <n v="167666.4"/>
    <n v="93148"/>
    <n v="26702"/>
    <n v="958182"/>
    <x v="3"/>
    <m/>
    <n v="24852.639999999999"/>
    <n v="6213.16"/>
    <s v="POC/62/1/3"/>
    <n v="1"/>
    <s v="Axa 1"/>
  </r>
  <r>
    <n v="61"/>
    <x v="1"/>
    <s v="P1.2"/>
    <s v="OS1.3-Secţiunea C-ap.2"/>
    <x v="261"/>
    <x v="262"/>
    <s v="MIBREX SOFT SRL"/>
    <x v="262"/>
    <s v="6"/>
    <n v="24"/>
    <n v="2020"/>
    <s v="10"/>
    <n v="24"/>
    <n v="2021"/>
    <x v="1"/>
    <x v="4"/>
    <s v="Nord Vest"/>
    <m/>
    <m/>
    <s v="Cluj Napoca"/>
    <x v="1"/>
    <s v="061"/>
    <n v="713296.96"/>
    <n v="125875.93"/>
    <n v="93241.44"/>
    <n v="72863.509999999995"/>
    <n v="1005277.8399999999"/>
    <x v="3"/>
    <m/>
    <n v="60360.92"/>
    <n v="10651.93"/>
    <s v="POC/62/1/3"/>
    <n v="1"/>
    <s v="Axa 1"/>
  </r>
  <r>
    <n v="62"/>
    <x v="1"/>
    <s v="P1.2"/>
    <s v="OS1.3-Secţiunea C-ap.2"/>
    <x v="262"/>
    <x v="263"/>
    <s v="NIPNTUCK SRL-D"/>
    <x v="263"/>
    <s v="6"/>
    <n v="29"/>
    <n v="2020"/>
    <s v="12"/>
    <n v="29"/>
    <n v="2021"/>
    <x v="1"/>
    <x v="4"/>
    <s v="Nord Vest"/>
    <m/>
    <m/>
    <s v="Cluj Napoca"/>
    <x v="1"/>
    <s v="061"/>
    <n v="708470.83"/>
    <n v="125024.25"/>
    <n v="92610.559999999998"/>
    <n v="22285"/>
    <n v="948390.6399999999"/>
    <x v="3"/>
    <m/>
    <n v="32997.17"/>
    <n v="5823.03"/>
    <s v="POC/62/1/3"/>
    <n v="1"/>
    <s v="Axa 1"/>
  </r>
  <r>
    <n v="63"/>
    <x v="1"/>
    <s v="P1.2"/>
    <s v="OS1.3-Secţiunea C-ap.2"/>
    <x v="263"/>
    <x v="264"/>
    <s v="RECONDUR SRL"/>
    <x v="264"/>
    <s v="6"/>
    <n v="30"/>
    <n v="2020"/>
    <s v="12"/>
    <n v="30"/>
    <n v="2021"/>
    <x v="1"/>
    <x v="4"/>
    <s v="Nord Vest"/>
    <m/>
    <m/>
    <s v="Cluj Napoca"/>
    <x v="1"/>
    <s v="061"/>
    <n v="712437.71"/>
    <n v="125724.29"/>
    <n v="93130"/>
    <n v="36823.440000000002"/>
    <n v="968115.44"/>
    <x v="3"/>
    <m/>
    <n v="0"/>
    <n v="0"/>
    <s v="POC/62/1/3"/>
    <n v="1"/>
    <s v="Axa 1"/>
  </r>
  <r>
    <n v="64"/>
    <x v="2"/>
    <s v=" P2.2"/>
    <s v="A2.2.1 ap.2"/>
    <x v="264"/>
    <x v="265"/>
    <s v="PRODIGY IT SOLUTIONS SRL"/>
    <x v="265"/>
    <s v="7"/>
    <n v="9"/>
    <n v="2020"/>
    <s v="7"/>
    <n v="9"/>
    <n v="2023"/>
    <x v="1"/>
    <x v="4"/>
    <s v="Nord Vest"/>
    <m/>
    <m/>
    <s v="Cluj Napoca"/>
    <x v="1"/>
    <s v="066"/>
    <n v="7430424.5999999996"/>
    <n v="1311251.3999999999"/>
    <n v="2428035.86"/>
    <n v="0"/>
    <n v="11169711.859999999"/>
    <x v="3"/>
    <m/>
    <n v="2140124.0499999998"/>
    <n v="377668.94"/>
    <s v="POC/524/2/2"/>
    <n v="1"/>
    <s v="Axa 2"/>
  </r>
  <r>
    <n v="65"/>
    <x v="1"/>
    <s v="P1.2"/>
    <s v="OS1.3-Secţiunea C-ap.2"/>
    <x v="265"/>
    <x v="266"/>
    <s v="ARTIFICIAL INTELLIGENCE EXPERT SRL"/>
    <x v="266"/>
    <s v="7"/>
    <n v="10"/>
    <n v="2020"/>
    <s v="7"/>
    <n v="10"/>
    <n v="2022"/>
    <x v="1"/>
    <x v="4"/>
    <s v="Nord Vest"/>
    <m/>
    <m/>
    <s v="Cluj Napoca"/>
    <x v="1"/>
    <s v="061"/>
    <n v="574262.55000000005"/>
    <n v="101340.45"/>
    <n v="75067"/>
    <n v="191300"/>
    <n v="941970"/>
    <x v="3"/>
    <m/>
    <n v="84148.47"/>
    <n v="5966.73"/>
    <s v="POC/62/1/3"/>
    <n v="1"/>
    <s v="Axa 1"/>
  </r>
  <r>
    <n v="66"/>
    <x v="1"/>
    <s v="P1.2"/>
    <s v="OS1.3-Secţiunea C-ap.2"/>
    <x v="266"/>
    <x v="267"/>
    <s v="3D X-RAY SRL (fost PETRUTIU ADRIAN STEFAN)"/>
    <x v="267"/>
    <s v="7"/>
    <n v="10"/>
    <n v="2020"/>
    <s v="7"/>
    <n v="10"/>
    <n v="2022"/>
    <x v="1"/>
    <x v="4"/>
    <s v="Nord Vest"/>
    <m/>
    <m/>
    <s v="Turda"/>
    <x v="1"/>
    <s v="061"/>
    <n v="713937.06"/>
    <n v="125988.88"/>
    <n v="93325.11"/>
    <n v="27611.919999999998"/>
    <n v="960862.97000000009"/>
    <x v="3"/>
    <m/>
    <n v="15102.9"/>
    <n v="2665.21"/>
    <s v="POC/62/1/3"/>
    <n v="1"/>
    <s v="Axa 1"/>
  </r>
  <r>
    <n v="67"/>
    <x v="1"/>
    <s v="P1.2"/>
    <s v="OS1.3-Secţiunea C-ap.2"/>
    <x v="267"/>
    <x v="268"/>
    <s v="Ungureanu Loredana"/>
    <x v="268"/>
    <s v="7"/>
    <n v="16"/>
    <n v="2020"/>
    <s v="1"/>
    <n v="16"/>
    <n v="2022"/>
    <x v="1"/>
    <x v="4"/>
    <s v="Nord Vest"/>
    <m/>
    <m/>
    <s v="Cluj Napoca"/>
    <x v="1"/>
    <s v="061"/>
    <n v="713745.47"/>
    <n v="125955.08"/>
    <n v="93300.06"/>
    <n v="22152.880000000001"/>
    <n v="955153.48999999987"/>
    <x v="3"/>
    <m/>
    <n v="21978.57"/>
    <n v="3878.57"/>
    <s v="POC/62/1/3"/>
    <n v="1"/>
    <s v="Axa 1"/>
  </r>
  <r>
    <n v="68"/>
    <x v="1"/>
    <s v="P1.1"/>
    <s v="OS1.1-Secţiunea F - ap.2"/>
    <x v="268"/>
    <x v="269"/>
    <s v="UNIVERSITATEA &quot;BABES-BOLYAI&quot;"/>
    <x v="269"/>
    <s v="7"/>
    <n v="17"/>
    <n v="2020"/>
    <s v="1"/>
    <n v="17"/>
    <n v="2024"/>
    <x v="1"/>
    <x v="4"/>
    <s v="Nord Vest"/>
    <m/>
    <m/>
    <s v="Cluj Napoca"/>
    <x v="2"/>
    <s v="058"/>
    <n v="18826852.309999999"/>
    <n v="3322385.7"/>
    <n v="0"/>
    <n v="115520.57"/>
    <n v="22264758.579999998"/>
    <x v="3"/>
    <m/>
    <n v="473735.27"/>
    <n v="26264.73"/>
    <s v="POC/448/1/1"/>
    <n v="1"/>
    <s v="Axa 1"/>
  </r>
  <r>
    <n v="69"/>
    <x v="2"/>
    <s v=" P2.2"/>
    <s v="A2.2.1 ap.2"/>
    <x v="269"/>
    <x v="270"/>
    <s v="SITLINE TECHNOLOGY SRL"/>
    <x v="270"/>
    <s v="7"/>
    <n v="22"/>
    <n v="2020"/>
    <s v="7"/>
    <n v="22"/>
    <n v="2021"/>
    <x v="1"/>
    <x v="4"/>
    <s v="Nord Vest"/>
    <m/>
    <m/>
    <s v="Cluj Napoca"/>
    <x v="1"/>
    <s v="066"/>
    <n v="2661342.94"/>
    <n v="469648.75"/>
    <n v="1121260.04"/>
    <n v="385414.93"/>
    <n v="4637666.66"/>
    <x v="3"/>
    <m/>
    <n v="422395.46"/>
    <n v="74540.37"/>
    <s v="POC/524/2/2"/>
    <n v="1"/>
    <s v="Axa 2"/>
  </r>
  <r>
    <n v="70"/>
    <x v="2"/>
    <s v=" P2.2"/>
    <s v="A2.2.1 ap.2"/>
    <x v="270"/>
    <x v="271"/>
    <s v="CICADA TECHNOLOGIES SRL"/>
    <x v="271"/>
    <s v="8"/>
    <n v="11"/>
    <n v="2020"/>
    <s v="11"/>
    <n v="11"/>
    <n v="2022"/>
    <x v="1"/>
    <x v="4"/>
    <s v="Nord Vest"/>
    <m/>
    <m/>
    <s v="Cluj Napoca"/>
    <x v="1"/>
    <s v="066"/>
    <n v="7733358.46"/>
    <n v="1364710.3"/>
    <n v="2228942.31"/>
    <n v="367641.5"/>
    <n v="11694652.57"/>
    <x v="3"/>
    <m/>
    <n v="2695500.18"/>
    <n v="210970.62"/>
    <s v="POC/524/2/2"/>
    <n v="1"/>
    <s v="Axa 2"/>
  </r>
  <r>
    <n v="71"/>
    <x v="2"/>
    <s v=" P2.2"/>
    <s v="A2.2.1 ap.2"/>
    <x v="271"/>
    <x v="272"/>
    <s v="MYIT SOFTWARE SRL"/>
    <x v="272"/>
    <s v="8"/>
    <n v="18"/>
    <n v="2020"/>
    <s v="8"/>
    <n v="18"/>
    <n v="2023"/>
    <x v="1"/>
    <x v="4"/>
    <s v="Nord Vest"/>
    <m/>
    <m/>
    <s v="Cluj Napoca, sat Chinteni"/>
    <x v="1"/>
    <s v="066"/>
    <n v="6864090.9400000004"/>
    <n v="1211310.1499999999"/>
    <n v="3253383.69"/>
    <n v="1224611.01"/>
    <n v="12553395.789999999"/>
    <x v="3"/>
    <m/>
    <n v="1555456.05"/>
    <n v="224175.43"/>
    <s v="POC/524/2/2"/>
    <n v="1"/>
    <s v="Axa 2"/>
  </r>
  <r>
    <n v="72"/>
    <x v="2"/>
    <s v=" P2.2"/>
    <s v="A2.2.1 ap.2"/>
    <x v="272"/>
    <x v="273"/>
    <s v="FRONTIER MANAGEMENT CONSULTING"/>
    <x v="273"/>
    <s v="8"/>
    <n v="20"/>
    <n v="2020"/>
    <s v="8"/>
    <n v="20"/>
    <n v="2023"/>
    <x v="1"/>
    <x v="4"/>
    <s v="Nord Vest"/>
    <m/>
    <m/>
    <s v="Cluj Napoca, sat Chinteni"/>
    <x v="1"/>
    <s v="066"/>
    <n v="11618677.65"/>
    <n v="2050354.88"/>
    <n v="3271044.29"/>
    <n v="2158628.14"/>
    <n v="19098704.960000001"/>
    <x v="3"/>
    <m/>
    <n v="267394.74"/>
    <n v="0"/>
    <s v="POC/524/2/2"/>
    <n v="1"/>
    <s v="Axa 2"/>
  </r>
  <r>
    <n v="73"/>
    <x v="2"/>
    <s v=" P2.2"/>
    <s v="A2.2.1 ap.2"/>
    <x v="273"/>
    <x v="274"/>
    <s v="GLOBAL E BUSINESS SOLUTION GROUP SRL"/>
    <x v="274"/>
    <s v="9"/>
    <n v="18"/>
    <n v="2020"/>
    <s v="3"/>
    <n v="18"/>
    <n v="2022"/>
    <x v="1"/>
    <x v="4"/>
    <s v="Nord Vest"/>
    <m/>
    <m/>
    <s v="Cluj Napoca"/>
    <x v="1"/>
    <s v="066"/>
    <n v="5696971.7800000003"/>
    <n v="1005347.94"/>
    <n v="2213093.56"/>
    <n v="1706560.95"/>
    <n v="10621974.23"/>
    <x v="3"/>
    <m/>
    <n v="2200088.5499999998"/>
    <n v="230920.09"/>
    <s v="POC/524/2/2"/>
    <n v="1"/>
    <s v="Axa 2"/>
  </r>
  <r>
    <s v="TOTAL CLUJ"/>
    <x v="0"/>
    <m/>
    <m/>
    <x v="0"/>
    <x v="0"/>
    <m/>
    <x v="0"/>
    <m/>
    <m/>
    <m/>
    <m/>
    <m/>
    <m/>
    <x v="0"/>
    <x v="0"/>
    <m/>
    <m/>
    <m/>
    <m/>
    <x v="0"/>
    <m/>
    <n v="363165723.23287594"/>
    <n v="66071413.827124"/>
    <n v="107612290.72000001"/>
    <n v="52599417.410000011"/>
    <n v="589448845.19000006"/>
    <x v="0"/>
    <m/>
    <n v="212011840.93000004"/>
    <n v="36513408.989999995"/>
    <m/>
    <m/>
    <m/>
  </r>
  <r>
    <s v="JUDEŢUL CONSTANTA"/>
    <x v="0"/>
    <m/>
    <m/>
    <x v="0"/>
    <x v="0"/>
    <m/>
    <x v="0"/>
    <m/>
    <m/>
    <m/>
    <m/>
    <m/>
    <m/>
    <x v="0"/>
    <x v="0"/>
    <m/>
    <m/>
    <m/>
    <m/>
    <x v="0"/>
    <m/>
    <m/>
    <m/>
    <m/>
    <m/>
    <m/>
    <x v="0"/>
    <m/>
    <m/>
    <m/>
    <m/>
    <m/>
    <m/>
  </r>
  <r>
    <n v="1"/>
    <x v="1"/>
    <s v="P1.2"/>
    <s v="OS1.4-Secţiunea G"/>
    <x v="274"/>
    <x v="275"/>
    <s v="UNIVERSITATEA OVIDIUS CONSTANŢA"/>
    <x v="275"/>
    <s v="9"/>
    <n v="1"/>
    <n v="2016"/>
    <s v="9"/>
    <n v="1"/>
    <n v="2021"/>
    <x v="8"/>
    <x v="6"/>
    <s v="Sud Est"/>
    <m/>
    <m/>
    <s v="Constanta"/>
    <x v="2"/>
    <s v="062"/>
    <n v="6067114.3078000005"/>
    <n v="1179797.1921999995"/>
    <n v="948026"/>
    <n v="60000"/>
    <n v="8254937.5"/>
    <x v="3"/>
    <s v="AA3"/>
    <n v="2936036.9199999995"/>
    <n v="570886.9"/>
    <s v="POC/71/1/4"/>
    <n v="1"/>
    <s v="Axa 1"/>
  </r>
  <r>
    <n v="2"/>
    <x v="2"/>
    <s v=" P2.2"/>
    <s v="A2.2.1"/>
    <x v="275"/>
    <x v="276"/>
    <s v="YUKA MOBILI SRL"/>
    <x v="276"/>
    <s v="8"/>
    <n v="17"/>
    <n v="2017"/>
    <s v="8"/>
    <n v="17"/>
    <n v="2020"/>
    <x v="1"/>
    <x v="6"/>
    <s v="Sud Est"/>
    <m/>
    <m/>
    <s v="Constanta"/>
    <x v="1"/>
    <s v="066"/>
    <n v="3468174.25"/>
    <n v="612030.75"/>
    <n v="2049045"/>
    <n v="621062.5"/>
    <n v="6750312.5"/>
    <x v="2"/>
    <s v="AA1"/>
    <n v="3096365.1100000008"/>
    <n v="605005.59000000008"/>
    <s v="POC/46/2/2"/>
    <n v="1"/>
    <s v="Axa 2"/>
  </r>
  <r>
    <n v="3"/>
    <x v="2"/>
    <s v=" P2.2"/>
    <s v="A2.2.1"/>
    <x v="276"/>
    <x v="277"/>
    <s v="MULTISOFT SRL"/>
    <x v="277"/>
    <s v="6"/>
    <n v="28"/>
    <n v="2017"/>
    <s v="6"/>
    <n v="28"/>
    <n v="2019"/>
    <x v="1"/>
    <x v="6"/>
    <s v="Sud Est"/>
    <m/>
    <m/>
    <s v="Constanta"/>
    <x v="1"/>
    <s v="066"/>
    <n v="1368912.79"/>
    <n v="241572.85"/>
    <n v="1078008.7500000002"/>
    <n v="32923.929999999702"/>
    <n v="2721418.3200000003"/>
    <x v="2"/>
    <m/>
    <n v="1361630.91"/>
    <n v="240287.8"/>
    <s v="POC/46/2/2"/>
    <n v="1"/>
    <s v="Axa 2"/>
  </r>
  <r>
    <n v="4"/>
    <x v="2"/>
    <s v=" P2.2"/>
    <s v="A2.2.1"/>
    <x v="277"/>
    <x v="278"/>
    <s v="DIRECT CONSULTING &amp; ADVERTISING SRL"/>
    <x v="278"/>
    <s v="8"/>
    <n v="4"/>
    <n v="2017"/>
    <s v="8"/>
    <n v="4"/>
    <n v="2020"/>
    <x v="1"/>
    <x v="6"/>
    <s v="Sud Est"/>
    <m/>
    <m/>
    <s v="Mangalia"/>
    <x v="1"/>
    <s v="066"/>
    <n v="1547343.33"/>
    <n v="273060.59000000003"/>
    <n v="651027.91000000015"/>
    <n v="441382.50999999978"/>
    <n v="2912814.34"/>
    <x v="2"/>
    <m/>
    <n v="1454578"/>
    <n v="256690.21999999994"/>
    <s v="POC/46/2/2"/>
    <n v="1"/>
    <s v="Axa 2"/>
  </r>
  <r>
    <n v="5"/>
    <x v="2"/>
    <s v=" P2.2"/>
    <s v="A2.1.1 - NGA"/>
    <x v="278"/>
    <x v="279"/>
    <s v="INVOKER TRANS IT SRL"/>
    <x v="279"/>
    <s v="3"/>
    <n v="5"/>
    <n v="2019"/>
    <s v="3"/>
    <n v="5"/>
    <n v="2022"/>
    <x v="1"/>
    <x v="6"/>
    <s v="Sud Est"/>
    <m/>
    <m/>
    <s v="Topalau; Garliciu; Amzacea; Albesti; Targusor; sat Plopeni; Saraiu; sat Arsa; sat Tataru; sat Osmancea; sat Baltagesti; sat Crisan; sat Ciobanita; Ciungani; Ludestii de Jos; Stejarel; Ociu; Brotuna; Prihodiste; Dincu;"/>
    <x v="1"/>
    <s v="046"/>
    <n v="7462452.79"/>
    <n v="1316903.43"/>
    <n v="1798181.38"/>
    <n v="2009600.85"/>
    <n v="12587138.450000001"/>
    <x v="3"/>
    <m/>
    <n v="3051034.94"/>
    <n v="538417.91999999993"/>
    <s v="POC/366/2/1"/>
    <n v="1"/>
    <s v="Axa 2"/>
  </r>
  <r>
    <n v="6"/>
    <x v="1"/>
    <s v="1.1.2 - Proiecte tip GRID (Cloud)"/>
    <m/>
    <x v="279"/>
    <x v="280"/>
    <s v="UNIVERSITATEA MARITIMA DIN CONSTANTA"/>
    <x v="280"/>
    <s v="4"/>
    <n v="16"/>
    <n v="2020"/>
    <s v="4"/>
    <n v="16"/>
    <n v="2021"/>
    <x v="1"/>
    <x v="6"/>
    <s v="Sud Est"/>
    <m/>
    <m/>
    <s v="Constanta"/>
    <x v="2"/>
    <s v="058"/>
    <n v="4095016.76"/>
    <n v="722650.01"/>
    <n v="0"/>
    <n v="11900"/>
    <n v="4829566.7699999996"/>
    <x v="3"/>
    <m/>
    <n v="481766.67"/>
    <n v="0"/>
    <s v="POC/398/1/1/"/>
    <n v="1"/>
    <s v="Axa 1"/>
  </r>
  <r>
    <n v="7"/>
    <x v="1"/>
    <s v="1.1.2 - Proiecte tip GRID (Cloud)"/>
    <m/>
    <x v="280"/>
    <x v="281"/>
    <s v="UNIVERSITATEA OVIDIUS DIN CONSTANTA"/>
    <x v="281"/>
    <s v="5"/>
    <n v="29"/>
    <n v="2020"/>
    <s v="1"/>
    <n v="29"/>
    <n v="2022"/>
    <x v="1"/>
    <x v="6"/>
    <s v="Sud Est"/>
    <m/>
    <m/>
    <s v="Constanta"/>
    <x v="2"/>
    <s v="058"/>
    <n v="4248282.29"/>
    <n v="749696.87"/>
    <n v="0"/>
    <n v="20000"/>
    <n v="5017979.16"/>
    <x v="3"/>
    <m/>
    <n v="21689.51"/>
    <n v="3827.5599999999995"/>
    <s v="POC/398/1/1/"/>
    <n v="1"/>
    <s v="Axa 1"/>
  </r>
  <r>
    <n v="8"/>
    <x v="2"/>
    <s v=" P2.2"/>
    <s v="A2.2.1 ap.2"/>
    <x v="281"/>
    <x v="282"/>
    <s v="RADCOM SRL"/>
    <x v="282"/>
    <s v="6"/>
    <n v="25"/>
    <n v="2020"/>
    <s v="12"/>
    <n v="25"/>
    <n v="2022"/>
    <x v="1"/>
    <x v="6"/>
    <s v="Sud Est"/>
    <m/>
    <m/>
    <s v="Constanta"/>
    <x v="1"/>
    <s v="066"/>
    <n v="10127478.550000001"/>
    <n v="1787202.08"/>
    <n v="5665873.5300000003"/>
    <n v="2012842.55"/>
    <n v="19593396.710000001"/>
    <x v="3"/>
    <m/>
    <n v="1000000"/>
    <n v="0"/>
    <s v="POC/524/2/2"/>
    <n v="1"/>
    <s v="Axa 2"/>
  </r>
  <r>
    <n v="9"/>
    <x v="1"/>
    <s v="1.1.3 H - RO EIT"/>
    <m/>
    <x v="282"/>
    <x v="283"/>
    <s v="UNIVERSITATEA OVIDIUS DIN CONSTANTA"/>
    <x v="283"/>
    <s v="2"/>
    <n v="9"/>
    <n v="2021"/>
    <s v="6"/>
    <n v="30"/>
    <n v="2023"/>
    <x v="1"/>
    <x v="6"/>
    <s v="Sud Est"/>
    <m/>
    <m/>
    <s v="Constanta"/>
    <x v="2"/>
    <s v="060"/>
    <n v="1396890"/>
    <n v="246510"/>
    <n v="0"/>
    <n v="366600"/>
    <n v="2010000"/>
    <x v="3"/>
    <m/>
    <n v="0"/>
    <n v="0"/>
    <s v="POC/77/1/2"/>
    <n v="1"/>
    <s v="Axa 1"/>
  </r>
  <r>
    <s v="TOTAL CLUJ"/>
    <x v="0"/>
    <m/>
    <m/>
    <x v="0"/>
    <x v="0"/>
    <m/>
    <x v="0"/>
    <m/>
    <m/>
    <m/>
    <m/>
    <m/>
    <m/>
    <x v="0"/>
    <x v="0"/>
    <m/>
    <m/>
    <m/>
    <m/>
    <x v="0"/>
    <m/>
    <n v="39781665.0678"/>
    <n v="7129423.7721999995"/>
    <n v="12190162.57"/>
    <n v="5576312.3399999999"/>
    <n v="64677563.749999993"/>
    <x v="0"/>
    <m/>
    <n v="13403102.060000001"/>
    <n v="2215115.9900000002"/>
    <m/>
    <m/>
    <m/>
  </r>
  <r>
    <s v="JUDEŢUL COVASNA"/>
    <x v="0"/>
    <m/>
    <m/>
    <x v="0"/>
    <x v="0"/>
    <m/>
    <x v="0"/>
    <m/>
    <m/>
    <m/>
    <m/>
    <m/>
    <m/>
    <x v="0"/>
    <x v="0"/>
    <m/>
    <m/>
    <m/>
    <m/>
    <x v="0"/>
    <m/>
    <m/>
    <m/>
    <m/>
    <m/>
    <m/>
    <x v="0"/>
    <m/>
    <m/>
    <m/>
    <m/>
    <m/>
    <m/>
  </r>
  <r>
    <n v="1"/>
    <x v="1"/>
    <s v="P1.2"/>
    <s v="OS1.3-Secţiunea C"/>
    <x v="283"/>
    <x v="284"/>
    <s v="AB INITIO RESEARCH SERVICES SRL-D"/>
    <x v="284"/>
    <s v="9"/>
    <n v="27"/>
    <n v="2017"/>
    <s v="9"/>
    <n v="27"/>
    <n v="2019"/>
    <x v="20"/>
    <x v="1"/>
    <s v="Centru"/>
    <m/>
    <m/>
    <s v="Sfantu Gheorghe"/>
    <x v="1"/>
    <s v="061"/>
    <n v="705413.79"/>
    <n v="124484.79"/>
    <n v="92210.99"/>
    <n v="8924.6"/>
    <n v="931034.17"/>
    <x v="2"/>
    <s v="AA1"/>
    <n v="705411.07"/>
    <n v="124476.49"/>
    <s v="POC/63/1/3"/>
    <n v="1"/>
    <s v="Axa 1"/>
  </r>
  <r>
    <n v="2"/>
    <x v="1"/>
    <s v="P1.2"/>
    <s v="OS1.3-Secţiunea C-ap.2"/>
    <x v="284"/>
    <x v="285"/>
    <s v="TE-K 26 SYSTEM S.R.L."/>
    <x v="285"/>
    <s v="1"/>
    <n v="21"/>
    <n v="2021"/>
    <s v="1"/>
    <n v="21"/>
    <n v="2023"/>
    <x v="1"/>
    <x v="1"/>
    <s v="Centru"/>
    <m/>
    <m/>
    <s v="Sfantu Gheorghe"/>
    <x v="1"/>
    <s v="061"/>
    <n v="617882.43000000005"/>
    <n v="109038.08"/>
    <n v="80768.929999999993"/>
    <n v="146070"/>
    <n v="953759.44"/>
    <x v="3"/>
    <m/>
    <n v="0"/>
    <n v="0"/>
    <s v="POC/62/1/3"/>
    <n v="1"/>
    <s v="Axa 1"/>
  </r>
  <r>
    <s v="TOTAL COVASNA"/>
    <x v="0"/>
    <m/>
    <m/>
    <x v="0"/>
    <x v="0"/>
    <m/>
    <x v="0"/>
    <m/>
    <m/>
    <m/>
    <m/>
    <m/>
    <m/>
    <x v="0"/>
    <x v="0"/>
    <m/>
    <m/>
    <m/>
    <m/>
    <x v="0"/>
    <m/>
    <n v="1323296.2200000002"/>
    <n v="233522.87"/>
    <n v="172979.91999999998"/>
    <n v="154994.6"/>
    <n v="1884793.6099999999"/>
    <x v="0"/>
    <m/>
    <n v="705411.07"/>
    <n v="124476.49"/>
    <m/>
    <m/>
    <m/>
  </r>
  <r>
    <s v="JUDEŢUL DAMBOVITA"/>
    <x v="0"/>
    <m/>
    <m/>
    <x v="0"/>
    <x v="0"/>
    <m/>
    <x v="0"/>
    <m/>
    <m/>
    <m/>
    <m/>
    <m/>
    <m/>
    <x v="0"/>
    <x v="0"/>
    <m/>
    <m/>
    <m/>
    <m/>
    <x v="0"/>
    <m/>
    <m/>
    <m/>
    <m/>
    <m/>
    <m/>
    <x v="0"/>
    <m/>
    <m/>
    <m/>
    <m/>
    <m/>
    <m/>
  </r>
  <r>
    <n v="1"/>
    <x v="1"/>
    <s v="P1.1"/>
    <s v="OS1.1 -Secţiunea A"/>
    <x v="285"/>
    <x v="286"/>
    <s v="RENAULT TECHNOLOGIE ROUMANIE SRL"/>
    <x v="286"/>
    <s v="9"/>
    <n v="8"/>
    <n v="2016"/>
    <s v="10"/>
    <n v="8"/>
    <n v="2019"/>
    <x v="1"/>
    <x v="3"/>
    <s v="Sud Muntenia"/>
    <m/>
    <m/>
    <s v="Titu"/>
    <x v="1"/>
    <s v="059"/>
    <n v="4696102.5080000004"/>
    <n v="828723.97200000007"/>
    <n v="5524826.4800000004"/>
    <n v="8417771.75"/>
    <n v="19467424.710000001"/>
    <x v="2"/>
    <s v="AA5"/>
    <n v="4555667.33"/>
    <n v="803941.28"/>
    <s v="POC/65/1/1"/>
    <n v="1"/>
    <s v="Axa 1"/>
  </r>
  <r>
    <n v="2"/>
    <x v="1"/>
    <s v="P1.2"/>
    <s v="OS1.3-Secţiunea D"/>
    <x v="286"/>
    <x v="287"/>
    <s v="TOP AMBIENT SRL"/>
    <x v="287"/>
    <s v="9"/>
    <n v="9"/>
    <n v="2016"/>
    <s v="9"/>
    <n v="9"/>
    <n v="2018"/>
    <x v="1"/>
    <x v="3"/>
    <s v="Sud Muntenia"/>
    <m/>
    <m/>
    <s v="Crevedia"/>
    <x v="1"/>
    <s v="061"/>
    <n v="5414113.6100000003"/>
    <n v="955431.81"/>
    <n v="0"/>
    <n v="1064929.8899999999"/>
    <n v="7434475.3099999996"/>
    <x v="2"/>
    <s v="AA5"/>
    <n v="5295010.74"/>
    <n v="896945.72"/>
    <s v="POC/66/1/3"/>
    <n v="1"/>
    <s v="Axa 1"/>
  </r>
  <r>
    <n v="3"/>
    <x v="1"/>
    <s v="P1.2"/>
    <s v="OS1.3-Secţiunea D"/>
    <x v="287"/>
    <x v="288"/>
    <s v="PROSIG EXPERT SRL"/>
    <x v="288"/>
    <s v="9"/>
    <n v="16"/>
    <n v="2016"/>
    <s v="9"/>
    <n v="16"/>
    <n v="2018"/>
    <x v="1"/>
    <x v="3"/>
    <s v="Sud Muntenia"/>
    <m/>
    <m/>
    <s v="Targoviste"/>
    <x v="1"/>
    <s v="061"/>
    <n v="5712085"/>
    <n v="1008015"/>
    <n v="0"/>
    <n v="1011700"/>
    <n v="7731800"/>
    <x v="2"/>
    <s v="AA3"/>
    <n v="5683770.1799999997"/>
    <n v="1003017.87"/>
    <s v="POC/66/1/3"/>
    <n v="1"/>
    <s v="Axa 1"/>
  </r>
  <r>
    <n v="4"/>
    <x v="2"/>
    <s v=" P2.2"/>
    <s v="A2.2.1"/>
    <x v="288"/>
    <x v="289"/>
    <s v="PHOENIX IT SRL"/>
    <x v="289"/>
    <s v="6"/>
    <n v="16"/>
    <n v="2017"/>
    <s v="12"/>
    <n v="16"/>
    <n v="2018"/>
    <x v="1"/>
    <x v="3"/>
    <s v="Sud Muntenia"/>
    <m/>
    <m/>
    <s v="Targoviste"/>
    <x v="1"/>
    <s v="066"/>
    <n v="2251640.89"/>
    <n v="397348.39"/>
    <n v="1494030.9000000004"/>
    <n v="657762.10000000009"/>
    <n v="4800782.2800000012"/>
    <x v="2"/>
    <m/>
    <n v="2148432.41"/>
    <n v="379135.12"/>
    <s v="POC/46/2/2"/>
    <n v="1"/>
    <s v="Axa 2"/>
  </r>
  <r>
    <n v="5"/>
    <x v="1"/>
    <s v="P1.2"/>
    <s v="OS1.3-Secţiunea D"/>
    <x v="289"/>
    <x v="290"/>
    <s v="ENERGY&amp;ECO CONCEPT SRL"/>
    <x v="290"/>
    <s v="9"/>
    <n v="8"/>
    <n v="2016"/>
    <s v="9"/>
    <n v="8"/>
    <n v="2018"/>
    <x v="1"/>
    <x v="3"/>
    <s v="Sud Muntenia"/>
    <m/>
    <m/>
    <s v="Aninoasa"/>
    <x v="1"/>
    <s v="061"/>
    <n v="5722324.6439999994"/>
    <n v="1009821.9960000003"/>
    <n v="0"/>
    <n v="663486.93999999994"/>
    <n v="7395633.5800000001"/>
    <x v="2"/>
    <s v="AA4"/>
    <n v="5709808.9699999997"/>
    <n v="1007613.3399999999"/>
    <s v="POC/66/1/3"/>
    <n v="1"/>
    <s v="Axa 1"/>
  </r>
  <r>
    <n v="6"/>
    <x v="2"/>
    <s v=" P2.2"/>
    <s v="A2.1.1 - NGA"/>
    <x v="290"/>
    <x v="291"/>
    <s v="Cloudsys Telecom SRL"/>
    <x v="291"/>
    <s v="3"/>
    <n v="12"/>
    <n v="2019"/>
    <s v="3"/>
    <n v="12"/>
    <n v="2022"/>
    <x v="1"/>
    <x v="3"/>
    <s v="Sud Muntenia"/>
    <m/>
    <m/>
    <s v="Pucheni; Crivatu; Hodarasti; Ibrianu; Glod; Chiojdeanca; Nucet; Trenu; Hatcrau; Ologeni; Nucsoara de Jos; Nucsoara de Sus; Bratesti; Habud; Plaiu Cornului; Stancesti; Melicesti;"/>
    <x v="1"/>
    <s v="046"/>
    <n v="5767238.3200000003"/>
    <n v="1017747.92"/>
    <n v="2907851.26"/>
    <n v="1656650.92"/>
    <n v="11349488.42"/>
    <x v="3"/>
    <m/>
    <n v="1449302.74"/>
    <n v="255759.3"/>
    <s v="POC/366/2/1"/>
    <n v="1"/>
    <s v="Axa 2"/>
  </r>
  <r>
    <n v="7"/>
    <x v="2"/>
    <s v=" P2.2"/>
    <s v="A2.2.1 ap.2"/>
    <x v="291"/>
    <x v="292"/>
    <s v="TEHNOBAT CONSULTING SRL"/>
    <x v="292"/>
    <s v="3"/>
    <n v="25"/>
    <n v="2020"/>
    <s v="3"/>
    <n v="19"/>
    <n v="2023"/>
    <x v="1"/>
    <x v="3"/>
    <s v="Sud Muntenia"/>
    <m/>
    <m/>
    <s v="Gura Ocnitei, Sat Sacueni"/>
    <x v="1"/>
    <s v="066"/>
    <n v="6426388.5300000003"/>
    <n v="1134068.56"/>
    <n v="1793498.02"/>
    <n v="0"/>
    <n v="9353955.1099999994"/>
    <x v="1"/>
    <m/>
    <n v="0"/>
    <n v="0"/>
    <s v="POC/524/2/2"/>
    <n v="1"/>
    <s v="Axa 2"/>
  </r>
  <r>
    <n v="8"/>
    <x v="2"/>
    <s v=" P2.2"/>
    <s v="A2.2.1 ap.2"/>
    <x v="292"/>
    <x v="293"/>
    <s v="SIMARTIS TELECOM SRL"/>
    <x v="293"/>
    <s v="6"/>
    <n v="5"/>
    <n v="2020"/>
    <s v="6"/>
    <n v="5"/>
    <n v="2023"/>
    <x v="1"/>
    <x v="3"/>
    <s v="Sud Muntenia"/>
    <m/>
    <m/>
    <s v="Tartasesti, sat Gulia"/>
    <x v="1"/>
    <s v="066"/>
    <n v="6458604.8899999997"/>
    <n v="1139753.77"/>
    <n v="2824975.9"/>
    <n v="1060392.18"/>
    <n v="11483726.74"/>
    <x v="3"/>
    <m/>
    <n v="212362.27"/>
    <n v="37475.69"/>
    <s v="POC/524/2/2"/>
    <n v="1"/>
    <s v="Axa 2"/>
  </r>
  <r>
    <n v="9"/>
    <x v="2"/>
    <s v=" P2.2"/>
    <s v="A2.2.1 ap.2"/>
    <x v="293"/>
    <x v="294"/>
    <s v="COMPANIA DE SUNET SRL"/>
    <x v="294"/>
    <s v="7"/>
    <n v="30"/>
    <n v="2020"/>
    <s v="7"/>
    <n v="30"/>
    <n v="2022"/>
    <x v="1"/>
    <x v="3"/>
    <s v="Sud Muntenia"/>
    <m/>
    <m/>
    <s v="Crevedia, sat Cocani"/>
    <x v="1"/>
    <s v="066"/>
    <n v="8406988.1300000008"/>
    <n v="1483586.13"/>
    <n v="2900336.49"/>
    <n v="179061.91"/>
    <n v="12969972.660000002"/>
    <x v="3"/>
    <m/>
    <n v="2905142.61"/>
    <n v="94857.39"/>
    <s v="POC/524/2/2"/>
    <n v="1"/>
    <s v="Axa 2"/>
  </r>
  <r>
    <n v="10"/>
    <x v="2"/>
    <s v=" P2.2"/>
    <s v="A2.2.1 ap.2"/>
    <x v="294"/>
    <x v="295"/>
    <s v="8000 PLUS DESIGN SOLUTIONS SRL"/>
    <x v="295"/>
    <s v="8"/>
    <n v="6"/>
    <n v="2020"/>
    <s v="8"/>
    <n v="6"/>
    <n v="2022"/>
    <x v="1"/>
    <x v="3"/>
    <s v="Sud Muntenia"/>
    <m/>
    <m/>
    <s v="Targoviste"/>
    <x v="1"/>
    <s v="066"/>
    <n v="4534206"/>
    <n v="800154"/>
    <n v="1476920"/>
    <n v="974966"/>
    <n v="7786246"/>
    <x v="3"/>
    <m/>
    <n v="448632.57"/>
    <n v="79170.45"/>
    <s v="POC/524/2/2"/>
    <n v="1"/>
    <s v="Axa 2"/>
  </r>
  <r>
    <n v="11"/>
    <x v="2"/>
    <s v=" P2.2"/>
    <s v="A2.2.1 ap.2"/>
    <x v="295"/>
    <x v="296"/>
    <s v="IMADO SRL"/>
    <x v="296"/>
    <s v="8"/>
    <n v="11"/>
    <n v="2020"/>
    <s v="8"/>
    <n v="11"/>
    <n v="2023"/>
    <x v="1"/>
    <x v="3"/>
    <s v="Sud Muntenia"/>
    <m/>
    <m/>
    <s v="Targoviste"/>
    <x v="1"/>
    <s v="066"/>
    <n v="10632592.24"/>
    <n v="1876339.8"/>
    <n v="3693521.8"/>
    <n v="1049826.79"/>
    <n v="17252280.629999999"/>
    <x v="3"/>
    <m/>
    <n v="973852"/>
    <n v="171856.24"/>
    <s v="POC/524/2/2"/>
    <n v="1"/>
    <s v="Axa 2"/>
  </r>
  <r>
    <n v="12"/>
    <x v="2"/>
    <s v=" P2.2"/>
    <s v="A2.2.1 ap.2"/>
    <x v="296"/>
    <x v="297"/>
    <s v="VERTET OIL SRL"/>
    <x v="297"/>
    <s v="8"/>
    <n v="21"/>
    <n v="2020"/>
    <s v="8"/>
    <n v="21"/>
    <n v="2022"/>
    <x v="1"/>
    <x v="3"/>
    <s v="Sud Muntenia"/>
    <m/>
    <m/>
    <s v="Targoviste"/>
    <x v="1"/>
    <s v="066"/>
    <n v="10426922.050000001"/>
    <n v="1840045.07"/>
    <n v="4305759.4800000004"/>
    <n v="3249521.65"/>
    <n v="19822248.25"/>
    <x v="3"/>
    <m/>
    <n v="110500"/>
    <n v="19500"/>
    <s v="POC/524/2/2"/>
    <n v="1"/>
    <s v="Axa 2"/>
  </r>
  <r>
    <s v="TOTAL DAMBOVITA"/>
    <x v="0"/>
    <m/>
    <m/>
    <x v="0"/>
    <x v="0"/>
    <m/>
    <x v="0"/>
    <m/>
    <m/>
    <m/>
    <m/>
    <m/>
    <m/>
    <x v="0"/>
    <x v="0"/>
    <m/>
    <m/>
    <m/>
    <m/>
    <x v="0"/>
    <m/>
    <n v="76449206.812000006"/>
    <n v="13491036.418000001"/>
    <n v="26921720.330000002"/>
    <n v="19986070.129999999"/>
    <n v="136848033.69"/>
    <x v="0"/>
    <m/>
    <n v="29492481.819999997"/>
    <n v="4749272.4000000004"/>
    <m/>
    <m/>
    <m/>
  </r>
  <r>
    <s v="JUDEŢUL DOLJ"/>
    <x v="0"/>
    <m/>
    <m/>
    <x v="0"/>
    <x v="0"/>
    <m/>
    <x v="0"/>
    <m/>
    <m/>
    <m/>
    <m/>
    <m/>
    <m/>
    <x v="0"/>
    <x v="0"/>
    <m/>
    <m/>
    <m/>
    <m/>
    <x v="0"/>
    <m/>
    <m/>
    <m/>
    <m/>
    <m/>
    <m/>
    <x v="0"/>
    <m/>
    <m/>
    <m/>
    <m/>
    <m/>
    <m/>
  </r>
  <r>
    <n v="1"/>
    <x v="1"/>
    <s v="P1.1"/>
    <s v="OS1.2-Secţiunea E"/>
    <x v="297"/>
    <x v="298"/>
    <s v="Universitatea de medicina si farmacie din Craiova "/>
    <x v="298"/>
    <s v="9"/>
    <n v="1"/>
    <n v="2016"/>
    <s v="12"/>
    <n v="1"/>
    <n v="2020"/>
    <x v="2"/>
    <x v="9"/>
    <s v="Sud Vest"/>
    <m/>
    <m/>
    <s v="Craiova"/>
    <x v="2"/>
    <s v="060"/>
    <n v="7257102.7555640005"/>
    <n v="1337287.0544360001"/>
    <n v="0"/>
    <n v="219231.31"/>
    <n v="8813621.120000001"/>
    <x v="4"/>
    <s v="AA3+suspendare"/>
    <n v="6885036.0199999986"/>
    <n v="1268990.75"/>
    <s v="POC/61/1/1"/>
    <n v="1"/>
    <s v="Axa 1"/>
  </r>
  <r>
    <n v="2"/>
    <x v="1"/>
    <s v="P1.1"/>
    <s v="OS1.2-Secţiunea E"/>
    <x v="298"/>
    <x v="299"/>
    <s v="Universitatea de medicina si farmacie din Craiova "/>
    <x v="299"/>
    <s v="9"/>
    <n v="8"/>
    <n v="2016"/>
    <s v="9"/>
    <n v="8"/>
    <n v="2020"/>
    <x v="2"/>
    <x v="9"/>
    <s v="Sud Vest"/>
    <m/>
    <m/>
    <s v="Craiova"/>
    <x v="2"/>
    <s v="060"/>
    <n v="7216366.5300000003"/>
    <n v="1329780.47"/>
    <n v="0"/>
    <n v="360595"/>
    <n v="8906742"/>
    <x v="2"/>
    <s v="AA4"/>
    <n v="6889099.8100000005"/>
    <n v="1254255.1600000001"/>
    <s v="POC/61/1/1"/>
    <n v="1"/>
    <s v="Axa 1"/>
  </r>
  <r>
    <n v="3"/>
    <x v="1"/>
    <s v="P1.2"/>
    <s v="OS1.3-Secţiunea C"/>
    <x v="299"/>
    <x v="300"/>
    <s v="INTERLAB MEDICAL SRL"/>
    <x v="300"/>
    <s v="9"/>
    <n v="16"/>
    <n v="2016"/>
    <s v="12"/>
    <n v="16"/>
    <n v="2017"/>
    <x v="1"/>
    <x v="9"/>
    <s v="Sud Vest"/>
    <m/>
    <m/>
    <s v="Craiova"/>
    <x v="1"/>
    <s v="061"/>
    <n v="696107.46"/>
    <n v="122842.49"/>
    <n v="90994.45"/>
    <n v="32903.230000000003"/>
    <n v="942847.62999999989"/>
    <x v="2"/>
    <s v="AA2"/>
    <n v="682788.85999999987"/>
    <n v="120492.13"/>
    <s v="POC/63/1/3"/>
    <n v="1"/>
    <s v="Axa 1"/>
  </r>
  <r>
    <n v="4"/>
    <x v="1"/>
    <s v="P1.2"/>
    <s v="OS1.3-Secţiunea D"/>
    <x v="300"/>
    <x v="301"/>
    <s v="ENDOGYN A.M. SRL"/>
    <x v="301"/>
    <s v="9"/>
    <n v="8"/>
    <n v="2016"/>
    <s v="9"/>
    <n v="8"/>
    <n v="2018"/>
    <x v="1"/>
    <x v="9"/>
    <s v="Sud Vest"/>
    <m/>
    <m/>
    <s v="Craiova"/>
    <x v="1"/>
    <s v="061"/>
    <n v="1639539.075"/>
    <n v="289330.42500000005"/>
    <n v="0"/>
    <n v="25769.03"/>
    <n v="1954638.53"/>
    <x v="2"/>
    <s v="AA3"/>
    <n v="1605983.6899999997"/>
    <n v="283408.87999999995"/>
    <s v="POC/66/1/3"/>
    <n v="1"/>
    <s v="Axa 1"/>
  </r>
  <r>
    <n v="5"/>
    <x v="1"/>
    <s v="P1.2"/>
    <s v="OS1.4-Secţiunea G"/>
    <x v="301"/>
    <x v="302"/>
    <s v="Universitatea din Craiova"/>
    <x v="302"/>
    <s v="9"/>
    <n v="5"/>
    <n v="2016"/>
    <s v="9"/>
    <n v="5"/>
    <n v="2021"/>
    <x v="8"/>
    <x v="9"/>
    <s v="Sud Vest"/>
    <m/>
    <m/>
    <s v="Craiova"/>
    <x v="2"/>
    <s v="062"/>
    <n v="5887120.9124000007"/>
    <n v="1144796.0875999993"/>
    <n v="1122000"/>
    <n v="6000"/>
    <n v="8159917"/>
    <x v="3"/>
    <s v="AA3"/>
    <n v="5257800.4400000004"/>
    <n v="896117.30999999982"/>
    <s v="POC/71/1/4"/>
    <n v="1"/>
    <s v="Axa 1"/>
  </r>
  <r>
    <n v="6"/>
    <x v="1"/>
    <s v="P1.2"/>
    <s v="OS1.4-Secţiunea G"/>
    <x v="302"/>
    <x v="303"/>
    <s v="Universitatea din Craiova"/>
    <x v="303"/>
    <s v="9"/>
    <n v="5"/>
    <n v="2016"/>
    <s v="9"/>
    <n v="5"/>
    <n v="2021"/>
    <x v="8"/>
    <x v="9"/>
    <s v="Sud Vest"/>
    <m/>
    <m/>
    <s v="Craiova"/>
    <x v="2"/>
    <s v="062"/>
    <n v="4645920.8432"/>
    <n v="903435.1568"/>
    <n v="600000"/>
    <n v="29032"/>
    <n v="6178388"/>
    <x v="3"/>
    <s v="AA3"/>
    <n v="4048030.93"/>
    <n v="733342.4"/>
    <s v="POC/71/1/4"/>
    <n v="1"/>
    <s v="Axa 1"/>
  </r>
  <r>
    <n v="7"/>
    <x v="1"/>
    <s v="P1.2"/>
    <s v="OS1.4-Secţiunea G"/>
    <x v="303"/>
    <x v="304"/>
    <s v="Universitatea din Craiova"/>
    <x v="304"/>
    <s v="9"/>
    <n v="8"/>
    <n v="2016"/>
    <s v="9"/>
    <n v="8"/>
    <n v="2021"/>
    <x v="8"/>
    <x v="9"/>
    <s v="Sud Vest"/>
    <m/>
    <m/>
    <s v="Craiova"/>
    <x v="2"/>
    <s v="062"/>
    <n v="5929520.0692000007"/>
    <n v="1153040.9307999993"/>
    <n v="917692"/>
    <n v="14400"/>
    <n v="8014653"/>
    <x v="3"/>
    <s v="AA3"/>
    <n v="5342381.08"/>
    <n v="986299.74000000011"/>
    <s v="POC/71/1/4"/>
    <n v="1"/>
    <s v="Axa 1"/>
  </r>
  <r>
    <n v="8"/>
    <x v="1"/>
    <s v="P1.2"/>
    <s v="OS1.3-Secţiunea C"/>
    <x v="304"/>
    <x v="305"/>
    <s v="DENTIMAGISTIC SRL"/>
    <x v="305"/>
    <s v="9"/>
    <n v="27"/>
    <n v="2017"/>
    <s v="3"/>
    <n v="27"/>
    <n v="2019"/>
    <x v="21"/>
    <x v="9"/>
    <s v="Sud Vest"/>
    <m/>
    <m/>
    <s v="Craiova"/>
    <x v="1"/>
    <s v="061"/>
    <n v="687028.86"/>
    <n v="121240.39"/>
    <n v="89807.7"/>
    <n v="29405.5"/>
    <n v="927482.45"/>
    <x v="2"/>
    <m/>
    <n v="635441.94000000006"/>
    <n v="112136.78000000001"/>
    <s v="POC/63/1/3"/>
    <n v="1"/>
    <s v="Axa 1"/>
  </r>
  <r>
    <n v="9"/>
    <x v="1"/>
    <s v="P1.2"/>
    <s v="OS1.3-Secţiunea C"/>
    <x v="305"/>
    <x v="306"/>
    <s v="Open Medical SRL "/>
    <x v="306"/>
    <s v="9"/>
    <n v="27"/>
    <n v="2017"/>
    <s v="11"/>
    <n v="27"/>
    <n v="2018"/>
    <x v="22"/>
    <x v="9"/>
    <s v="Sud Vest"/>
    <m/>
    <m/>
    <s v="Craiova"/>
    <x v="1"/>
    <s v="061"/>
    <n v="709815.08"/>
    <n v="125261.49"/>
    <n v="92786.29"/>
    <n v="7771.57"/>
    <n v="935634.42999999993"/>
    <x v="2"/>
    <m/>
    <n v="707463.2699999999"/>
    <n v="124846.46"/>
    <s v="POC/63/1/3"/>
    <n v="1"/>
    <s v="Axa 1"/>
  </r>
  <r>
    <n v="10"/>
    <x v="1"/>
    <s v="P1.2"/>
    <s v="OS1.3-Secţiunea C"/>
    <x v="306"/>
    <x v="307"/>
    <s v="Cadiax Med SRL"/>
    <x v="307"/>
    <s v="9"/>
    <n v="27"/>
    <n v="2017"/>
    <s v="9"/>
    <n v="27"/>
    <n v="2019"/>
    <x v="23"/>
    <x v="9"/>
    <s v="Sud Vest"/>
    <m/>
    <m/>
    <s v="Craiova"/>
    <x v="1"/>
    <s v="061"/>
    <n v="708829.45"/>
    <n v="125087.56"/>
    <n v="92657.46"/>
    <n v="34447.33"/>
    <n v="961021.79999999993"/>
    <x v="2"/>
    <m/>
    <n v="703749.51000000024"/>
    <n v="124191.09"/>
    <s v="POC/63/1/3"/>
    <n v="1"/>
    <s v="Axa 1"/>
  </r>
  <r>
    <n v="11"/>
    <x v="2"/>
    <s v=" P2.2"/>
    <s v="A2.2.1"/>
    <x v="307"/>
    <x v="308"/>
    <s v="SYNCHRO SRL"/>
    <x v="308"/>
    <s v="8"/>
    <n v="10"/>
    <n v="2017"/>
    <s v="8"/>
    <n v="10"/>
    <n v="2019"/>
    <x v="1"/>
    <x v="9"/>
    <s v="Sud Vest"/>
    <m/>
    <m/>
    <s v="Craiova"/>
    <x v="1"/>
    <s v="066"/>
    <n v="240398.56"/>
    <n v="42423.28"/>
    <n v="165820.5"/>
    <n v="32268.309999999998"/>
    <n v="480910.64999999997"/>
    <x v="2"/>
    <m/>
    <n v="211008.15"/>
    <n v="37236.729999999996"/>
    <s v="POC/46/2/2"/>
    <n v="1"/>
    <s v="Axa 2"/>
  </r>
  <r>
    <n v="12"/>
    <x v="2"/>
    <s v=" P2.2"/>
    <s v="A2.2.1"/>
    <x v="308"/>
    <x v="309"/>
    <s v="INTELIVE METRICS SRL"/>
    <x v="309"/>
    <s v="9"/>
    <n v="28"/>
    <n v="2017"/>
    <s v="9"/>
    <n v="28"/>
    <n v="2020"/>
    <x v="1"/>
    <x v="9"/>
    <s v="Sud Vest"/>
    <m/>
    <m/>
    <s v="Craiova"/>
    <x v="1"/>
    <s v="066"/>
    <n v="1557406.55"/>
    <n v="274836.45"/>
    <n v="378297"/>
    <n v="121662"/>
    <n v="2332202"/>
    <x v="2"/>
    <m/>
    <n v="1436390.5700000003"/>
    <n v="253480.95000000007"/>
    <s v="POC/46/2/2"/>
    <n v="1"/>
    <s v="Axa 2"/>
  </r>
  <r>
    <n v="13"/>
    <x v="2"/>
    <s v=" P2.2"/>
    <s v="A2.2.1"/>
    <x v="309"/>
    <x v="310"/>
    <s v="DEMIUMA COMIMPEX SRL"/>
    <x v="310"/>
    <s v="6"/>
    <n v="29"/>
    <n v="2017"/>
    <s v="6"/>
    <n v="29"/>
    <n v="2019"/>
    <x v="1"/>
    <x v="9"/>
    <s v="Sud Vest"/>
    <m/>
    <m/>
    <s v="Craiova"/>
    <x v="1"/>
    <s v="066"/>
    <n v="2984077.07"/>
    <n v="526601.82999999996"/>
    <n v="1767040.1"/>
    <n v="842349.61000000034"/>
    <n v="6120068.6100000003"/>
    <x v="2"/>
    <s v="AA1"/>
    <n v="2974396.86"/>
    <n v="524893.54"/>
    <s v="POC/46/2/2"/>
    <n v="1"/>
    <s v="Axa 2"/>
  </r>
  <r>
    <n v="14"/>
    <x v="1"/>
    <s v="P1.2"/>
    <s v="OS1.4-Secţiunea G"/>
    <x v="310"/>
    <x v="311"/>
    <s v="Universitatea din Craiova"/>
    <x v="311"/>
    <s v="9"/>
    <n v="8"/>
    <n v="2016"/>
    <s v="9"/>
    <n v="8"/>
    <n v="2021"/>
    <x v="8"/>
    <x v="9"/>
    <s v="Sud Vest"/>
    <m/>
    <m/>
    <s v="Craiova"/>
    <x v="2"/>
    <s v="062"/>
    <n v="5217791.2332000006"/>
    <n v="1014639.7667999994"/>
    <n v="910899"/>
    <n v="6000"/>
    <n v="7149330"/>
    <x v="3"/>
    <s v="AA2"/>
    <n v="4442407.38"/>
    <n v="803258.53"/>
    <s v="POC/71/1/4"/>
    <n v="1"/>
    <s v="Axa 1"/>
  </r>
  <r>
    <n v="15"/>
    <x v="2"/>
    <s v=" P2.2"/>
    <s v="A2.1.1 - NGA"/>
    <x v="311"/>
    <x v="312"/>
    <s v="INVITE SYSTEMS SRL"/>
    <x v="312"/>
    <s v="2"/>
    <n v="25"/>
    <n v="2019"/>
    <s v="2"/>
    <n v="25"/>
    <n v="2022"/>
    <x v="1"/>
    <x v="9"/>
    <s v="Sud Vest"/>
    <m/>
    <m/>
    <s v="Bralostita; sat Sfarcea; sat Valea Fantanilor; sat Schitu; Bulzesti; sat Seculesti; sat Infratirea; sat Stoicesti; sat Fratila; Cernatesti; sat Tiu; Grecesti; sat Barboi; Gangiova; sat Comosteni; Melinesti; sat Ohaba; sat Bodaiestii de Sus; Secu; sat Smadovicioara de Secu; sat Sumandra; Sopot; sat Bascov; sat Belot; Valea Stanciului; sat Horezu Poienari; Vela; sat Gubucea;"/>
    <x v="1"/>
    <s v="046"/>
    <n v="11468792.710000001"/>
    <n v="2023904.58"/>
    <n v="1839912.99"/>
    <n v="2913412.98"/>
    <n v="18246023.260000002"/>
    <x v="3"/>
    <m/>
    <n v="8738663.75"/>
    <n v="1542117.13"/>
    <s v="POC/366/2/1"/>
    <n v="1"/>
    <s v="Axa 2"/>
  </r>
  <r>
    <n v="16"/>
    <x v="2"/>
    <s v=" P2.2"/>
    <s v="A2.2.1 ap.2"/>
    <x v="312"/>
    <x v="313"/>
    <s v="DEMIUMA COMIMPEX SRL"/>
    <x v="313"/>
    <s v="1"/>
    <n v="15"/>
    <n v="2020"/>
    <s v="1"/>
    <n v="15"/>
    <n v="2022"/>
    <x v="1"/>
    <x v="9"/>
    <s v="Sud Vest"/>
    <m/>
    <m/>
    <s v="Craiova"/>
    <x v="1"/>
    <s v="066"/>
    <n v="10227939.42"/>
    <n v="1804930.46"/>
    <n v="6161761.8399999999"/>
    <n v="3190052.07"/>
    <n v="21384683.789999999"/>
    <x v="3"/>
    <m/>
    <n v="8611164.120000001"/>
    <n v="1454355.9300000002"/>
    <s v="POC/524/2/2"/>
    <n v="1"/>
    <s v="Axa 2"/>
  </r>
  <r>
    <n v="17"/>
    <x v="1"/>
    <s v="1.1.3 H - Centre Suport"/>
    <m/>
    <x v="313"/>
    <x v="314"/>
    <s v="UNIVERSITATEA DIN CRAIOVA"/>
    <x v="314"/>
    <s v="4"/>
    <n v="15"/>
    <n v="2020"/>
    <s v="8"/>
    <n v="15"/>
    <n v="2023"/>
    <x v="1"/>
    <x v="9"/>
    <s v="Sud Vest"/>
    <m/>
    <m/>
    <s v="Craiova"/>
    <x v="2"/>
    <s v="060"/>
    <n v="2382820.42"/>
    <n v="420497.72"/>
    <n v="0"/>
    <n v="30000"/>
    <n v="2833318.1399999997"/>
    <x v="3"/>
    <s v="suspendare"/>
    <n v="120840"/>
    <n v="0"/>
    <s v="POC/80/1/2/"/>
    <n v="1"/>
    <s v="Axa 1"/>
  </r>
  <r>
    <n v="18"/>
    <x v="1"/>
    <s v="1.1.2 - Proiecte tip GRID (Cloud)"/>
    <m/>
    <x v="314"/>
    <x v="315"/>
    <s v="UNIVERSITATEA DIN CRAIOVA"/>
    <x v="315"/>
    <s v="4"/>
    <n v="21"/>
    <n v="2020"/>
    <s v="4"/>
    <n v="21"/>
    <n v="2021"/>
    <x v="1"/>
    <x v="9"/>
    <s v="Sud Vest"/>
    <m/>
    <m/>
    <s v="Craiova"/>
    <x v="2"/>
    <s v="058"/>
    <n v="4199933.1100000003"/>
    <n v="741164.66"/>
    <n v="0"/>
    <n v="11900"/>
    <n v="4952997.7700000005"/>
    <x v="3"/>
    <m/>
    <n v="0"/>
    <n v="0"/>
    <s v="POC/398/1/1/"/>
    <n v="1"/>
    <s v="Axa 1"/>
  </r>
  <r>
    <n v="19"/>
    <x v="1"/>
    <s v="1.2.1"/>
    <s v=" Proiect Tehnologic Inovativ - LDR"/>
    <x v="315"/>
    <x v="316"/>
    <s v="SOFTRONIC SRL"/>
    <x v="316"/>
    <s v="6"/>
    <n v="22"/>
    <n v="2020"/>
    <s v="1"/>
    <n v="22"/>
    <n v="2023"/>
    <x v="1"/>
    <x v="9"/>
    <s v="Sud Vest"/>
    <m/>
    <m/>
    <s v="Craiova"/>
    <x v="1"/>
    <s v="064"/>
    <n v="2734252.57"/>
    <n v="482515.13"/>
    <n v="1977844.14"/>
    <n v="901270.7"/>
    <n v="6095882.54"/>
    <x v="3"/>
    <m/>
    <n v="463664.41"/>
    <n v="18741.53"/>
    <s v="POC/163/1/3/"/>
    <n v="1"/>
    <s v="Axa 1"/>
  </r>
  <r>
    <n v="20"/>
    <x v="1"/>
    <s v="P1.2"/>
    <s v="OS1.3-Secţiunea C-ap.2"/>
    <x v="316"/>
    <x v="317"/>
    <s v="ONCOMETRICS SRL"/>
    <x v="317"/>
    <s v="6"/>
    <n v="24"/>
    <n v="2020"/>
    <s v="6"/>
    <n v="24"/>
    <n v="2022"/>
    <x v="1"/>
    <x v="9"/>
    <s v="Sud Vest"/>
    <m/>
    <m/>
    <s v="Craiova"/>
    <x v="1"/>
    <s v="061"/>
    <n v="713880.93"/>
    <n v="125978.98"/>
    <n v="93317.81"/>
    <n v="14193.84"/>
    <n v="947371.55999999994"/>
    <x v="3"/>
    <m/>
    <n v="125000.3"/>
    <n v="9868.51"/>
    <s v="POC/62/1/3"/>
    <n v="1"/>
    <s v="Axa 1"/>
  </r>
  <r>
    <n v="21"/>
    <x v="1"/>
    <s v="P1.2"/>
    <s v="OS1.3-Secţiunea C-ap.2"/>
    <x v="317"/>
    <x v="318"/>
    <s v="NOVAMED RESEARCH CENTER SRL"/>
    <x v="318"/>
    <s v="6"/>
    <n v="25"/>
    <n v="2020"/>
    <s v="6"/>
    <n v="25"/>
    <n v="2022"/>
    <x v="1"/>
    <x v="9"/>
    <s v="Sud Vest"/>
    <m/>
    <m/>
    <s v="Craiova"/>
    <x v="1"/>
    <s v="061"/>
    <n v="713050.99"/>
    <n v="125832.53"/>
    <n v="93209.27"/>
    <n v="42662.5"/>
    <n v="974755.29"/>
    <x v="3"/>
    <m/>
    <n v="35886.15"/>
    <n v="6332.85"/>
    <s v="POC/62/1/3"/>
    <n v="1"/>
    <s v="Axa 1"/>
  </r>
  <r>
    <n v="22"/>
    <x v="1"/>
    <s v="P1.2"/>
    <s v="OS1.3-Secţiunea C-ap.2"/>
    <x v="318"/>
    <x v="319"/>
    <s v="FLUID STRUCT SRL"/>
    <x v="319"/>
    <s v="6"/>
    <n v="26"/>
    <n v="2020"/>
    <s v="6"/>
    <n v="26"/>
    <n v="2022"/>
    <x v="1"/>
    <x v="9"/>
    <s v="Sud Vest"/>
    <m/>
    <m/>
    <s v="Craiova"/>
    <x v="1"/>
    <s v="061"/>
    <n v="712492.26"/>
    <n v="125733.93"/>
    <n v="93136.24"/>
    <n v="18847.28"/>
    <n v="950209.71"/>
    <x v="3"/>
    <m/>
    <n v="76799.259999999995"/>
    <n v="3851.25"/>
    <s v="POC/62/1/3"/>
    <n v="1"/>
    <s v="Axa 1"/>
  </r>
  <r>
    <n v="23"/>
    <x v="1"/>
    <s v="P1.2"/>
    <s v="OS1.3-Secţiunea C-ap.2"/>
    <x v="319"/>
    <x v="320"/>
    <s v="ATB VISION CARE SRL"/>
    <x v="320"/>
    <s v="6"/>
    <n v="30"/>
    <n v="2020"/>
    <s v="6"/>
    <n v="30"/>
    <n v="2021"/>
    <x v="1"/>
    <x v="9"/>
    <s v="Sud Vest"/>
    <m/>
    <m/>
    <s v="Craiova"/>
    <x v="1"/>
    <s v="061"/>
    <n v="710948.31"/>
    <n v="125461.45"/>
    <n v="92934.42"/>
    <n v="31624"/>
    <n v="960968.18"/>
    <x v="3"/>
    <m/>
    <n v="84098.75"/>
    <n v="14840.95"/>
    <s v="POC/62/1/3"/>
    <n v="1"/>
    <s v="Axa 1"/>
  </r>
  <r>
    <n v="24"/>
    <x v="1"/>
    <s v="P1.1"/>
    <s v="OS1.1-Secţiunea F - ap.2"/>
    <x v="320"/>
    <x v="321"/>
    <s v="INSTITUTUL NATIONAL DE CERCETARE-DEZVOLTARE AEROSPATIALA &quot;ELIE CARAFOLI&quot; - I.N.C.A.S. BUCURESTI"/>
    <x v="321"/>
    <s v="7"/>
    <n v="14"/>
    <n v="2020"/>
    <s v="3"/>
    <n v="14"/>
    <n v="2024"/>
    <x v="1"/>
    <x v="9"/>
    <s v="Sud Vest"/>
    <m/>
    <m/>
    <s v="Ghercesti"/>
    <x v="2"/>
    <s v="058"/>
    <n v="72043227.189999998"/>
    <n v="12713510.68"/>
    <n v="0"/>
    <n v="478182.78"/>
    <n v="85234920.650000006"/>
    <x v="3"/>
    <m/>
    <n v="296028.84999999998"/>
    <n v="9864.15"/>
    <s v="POC/448/1/1"/>
    <n v="1"/>
    <s v="Axa 1"/>
  </r>
  <r>
    <n v="25"/>
    <x v="2"/>
    <s v=" P2.2"/>
    <s v="A2.2.1 ap.2"/>
    <x v="321"/>
    <x v="322"/>
    <s v="ROM ELECTRONIC COMPANY SRL"/>
    <x v="322"/>
    <s v="8"/>
    <n v="5"/>
    <n v="2020"/>
    <s v="2"/>
    <n v="5"/>
    <n v="2023"/>
    <x v="1"/>
    <x v="9"/>
    <s v="Sud Vest"/>
    <m/>
    <m/>
    <s v="Craiova"/>
    <x v="1"/>
    <s v="066"/>
    <n v="7074907.4900000002"/>
    <n v="1248513.08"/>
    <n v="2870622.7"/>
    <n v="0"/>
    <n v="11194043.27"/>
    <x v="3"/>
    <m/>
    <n v="0"/>
    <n v="0"/>
    <s v="POC/524/2/2"/>
    <n v="1"/>
    <s v="Axa 2"/>
  </r>
  <r>
    <s v="TOTAL DOLJ"/>
    <x v="0"/>
    <m/>
    <m/>
    <x v="0"/>
    <x v="0"/>
    <m/>
    <x v="0"/>
    <m/>
    <m/>
    <m/>
    <m/>
    <m/>
    <m/>
    <x v="0"/>
    <x v="0"/>
    <m/>
    <m/>
    <m/>
    <m/>
    <x v="0"/>
    <m/>
    <n v="158359269.84856403"/>
    <n v="28448646.581435993"/>
    <n v="19450733.91"/>
    <n v="9393981.0399999972"/>
    <n v="215652631.38000003"/>
    <x v="0"/>
    <m/>
    <n v="60374124.099999987"/>
    <n v="10582922.75"/>
    <m/>
    <m/>
    <m/>
  </r>
  <r>
    <s v="JUDEŢUL GALATI"/>
    <x v="0"/>
    <m/>
    <m/>
    <x v="0"/>
    <x v="0"/>
    <m/>
    <x v="0"/>
    <m/>
    <m/>
    <m/>
    <m/>
    <m/>
    <m/>
    <x v="0"/>
    <x v="0"/>
    <m/>
    <m/>
    <m/>
    <m/>
    <x v="0"/>
    <m/>
    <m/>
    <m/>
    <m/>
    <m/>
    <m/>
    <x v="0"/>
    <m/>
    <m/>
    <m/>
    <m/>
    <m/>
    <m/>
  </r>
  <r>
    <n v="1"/>
    <x v="1"/>
    <s v="P1.1"/>
    <s v="OS1.1 -Secţiunea A"/>
    <x v="322"/>
    <x v="323"/>
    <s v="GRUPUL DE MASURATORI SI DIAGNOZA SRL Galati"/>
    <x v="323"/>
    <s v="11"/>
    <n v="7"/>
    <n v="2016"/>
    <s v="11"/>
    <n v="7"/>
    <n v="2019"/>
    <x v="1"/>
    <x v="6"/>
    <s v="Sud Est"/>
    <m/>
    <m/>
    <s v="Galati; Sat Vanatori"/>
    <x v="1"/>
    <s v="059"/>
    <n v="3825756.449"/>
    <n v="675133.49100000004"/>
    <n v="1928952.83"/>
    <n v="1784040.55"/>
    <n v="8213883.3200000003"/>
    <x v="1"/>
    <s v="AA1"/>
    <n v="0"/>
    <n v="0"/>
    <s v="POC/65/1/1"/>
    <n v="1"/>
    <s v="Axa 1"/>
  </r>
  <r>
    <n v="2"/>
    <x v="1"/>
    <s v="P1.2"/>
    <s v="OS1.4-Secţiunea G"/>
    <x v="323"/>
    <x v="324"/>
    <s v="UNIVERSITATEA „DUNĂREA DE JOS” DIN GALAȚI"/>
    <x v="324"/>
    <s v="9"/>
    <n v="1"/>
    <n v="2016"/>
    <s v="9"/>
    <n v="1"/>
    <n v="2021"/>
    <x v="8"/>
    <x v="6"/>
    <s v="Sud Est"/>
    <m/>
    <m/>
    <s v="Galati"/>
    <x v="2"/>
    <s v="062"/>
    <n v="9852437.6714399997"/>
    <n v="1915882.5285599995"/>
    <n v="4655725.8099999996"/>
    <n v="136129.03"/>
    <n v="16560175.039999997"/>
    <x v="3"/>
    <s v="AA2"/>
    <n v="6183926.0999999987"/>
    <n v="1172642.8100000003"/>
    <s v="POC/71/1/4"/>
    <n v="1"/>
    <s v="Axa 1"/>
  </r>
  <r>
    <n v="3"/>
    <x v="2"/>
    <s v=" P2.2"/>
    <s v="A2.2.1"/>
    <x v="324"/>
    <x v="325"/>
    <s v="EUROPEAN FUNDS INVEST SRL"/>
    <x v="325"/>
    <s v="8"/>
    <n v="24"/>
    <n v="2017"/>
    <s v="6"/>
    <n v="24"/>
    <n v="2019"/>
    <x v="1"/>
    <x v="6"/>
    <s v="Sud Est"/>
    <m/>
    <m/>
    <s v="Galati"/>
    <x v="1"/>
    <s v="066"/>
    <n v="3061016.43"/>
    <n v="540179.37"/>
    <n v="810680.96999999974"/>
    <n v="231210.3900000006"/>
    <n v="4643087.16"/>
    <x v="1"/>
    <m/>
    <n v="315197"/>
    <n v="55623"/>
    <s v="POC/46/2/2"/>
    <n v="1"/>
    <s v="Axa 2"/>
  </r>
  <r>
    <n v="4"/>
    <x v="2"/>
    <s v=" P2.2"/>
    <s v="A2.2.1"/>
    <x v="325"/>
    <x v="326"/>
    <s v="EXPREMIO MARKETING SRL"/>
    <x v="326"/>
    <s v="8"/>
    <n v="8"/>
    <n v="2017"/>
    <s v="2"/>
    <n v="8"/>
    <n v="2020"/>
    <x v="1"/>
    <x v="6"/>
    <s v="Sud Est"/>
    <m/>
    <m/>
    <s v="Galati"/>
    <x v="1"/>
    <s v="066"/>
    <n v="2477925.66"/>
    <n v="437281"/>
    <n v="813694.44"/>
    <n v="150666.41"/>
    <n v="3879567.5100000002"/>
    <x v="2"/>
    <s v="AA1"/>
    <n v="2327379.62"/>
    <n v="410714.04999999993"/>
    <s v="POC/46/2/2"/>
    <n v="1"/>
    <s v="Axa 2"/>
  </r>
  <r>
    <n v="5"/>
    <x v="2"/>
    <s v=" P2.2"/>
    <s v="A2.2.1"/>
    <x v="326"/>
    <x v="327"/>
    <s v="XCOMM TELECOM SRL"/>
    <x v="327"/>
    <s v="8"/>
    <n v="4"/>
    <n v="2017"/>
    <s v="2"/>
    <n v="4"/>
    <n v="2019"/>
    <x v="1"/>
    <x v="5"/>
    <s v="Nord Est"/>
    <m/>
    <m/>
    <s v="Galati"/>
    <x v="1"/>
    <s v="066"/>
    <n v="2876730.33"/>
    <n v="507658.29"/>
    <n v="2036651.88"/>
    <n v="0"/>
    <n v="5421040.5"/>
    <x v="1"/>
    <s v="AA1"/>
    <n v="0"/>
    <n v="0"/>
    <s v="POC/46/2/2"/>
    <n v="1"/>
    <s v="Axa 2"/>
  </r>
  <r>
    <n v="6"/>
    <x v="2"/>
    <s v=" P2.2"/>
    <s v="A2.2.1"/>
    <x v="327"/>
    <x v="328"/>
    <s v="MIRA TECHNOLOGIES GROUP SRL"/>
    <x v="328"/>
    <s v="8"/>
    <n v="4"/>
    <n v="2017"/>
    <s v="8"/>
    <n v="4"/>
    <n v="2019"/>
    <x v="1"/>
    <x v="6"/>
    <s v="Sud Est"/>
    <m/>
    <m/>
    <s v="Galati"/>
    <x v="1"/>
    <s v="066"/>
    <n v="2505119.34"/>
    <n v="442079.88"/>
    <n v="918663.86999999965"/>
    <n v="385366.3200000003"/>
    <n v="4251229.41"/>
    <x v="1"/>
    <m/>
    <n v="0"/>
    <n v="0"/>
    <s v="POC/46/2/2"/>
    <n v="1"/>
    <s v="Axa 2"/>
  </r>
  <r>
    <n v="7"/>
    <x v="2"/>
    <s v=" P2.2"/>
    <s v="A2.2.1"/>
    <x v="328"/>
    <x v="329"/>
    <s v="CONVEX NETWORK SRL"/>
    <x v="329"/>
    <s v="8"/>
    <n v="4"/>
    <n v="2017"/>
    <s v="1"/>
    <n v="4"/>
    <n v="2020"/>
    <x v="1"/>
    <x v="6"/>
    <s v="Sud Est"/>
    <m/>
    <m/>
    <s v="Galati"/>
    <x v="1"/>
    <s v="066"/>
    <n v="3480898.89"/>
    <n v="614276.28"/>
    <n v="1099479.2000000002"/>
    <n v="276400.08"/>
    <n v="5471054.4500000002"/>
    <x v="2"/>
    <s v="AA2"/>
    <n v="3142203.65"/>
    <n v="554506.52"/>
    <s v="POC/46/2/2"/>
    <n v="1"/>
    <s v="Axa 2"/>
  </r>
  <r>
    <n v="8"/>
    <x v="2"/>
    <s v=" P2.2"/>
    <s v="A2.2.1"/>
    <x v="329"/>
    <x v="330"/>
    <s v="HD PHOTO PRINT SOLUTIONS SRL"/>
    <x v="330"/>
    <s v="9"/>
    <n v="22"/>
    <n v="2017"/>
    <s v="10"/>
    <n v="22"/>
    <n v="2020"/>
    <x v="1"/>
    <x v="6"/>
    <s v="Sud Est"/>
    <m/>
    <m/>
    <s v="Galati"/>
    <x v="1"/>
    <s v="066"/>
    <n v="2922549.31"/>
    <n v="515743.99"/>
    <n v="931446.85000000056"/>
    <n v="0"/>
    <n v="4369740.1500000004"/>
    <x v="2"/>
    <s v="AA3"/>
    <n v="2639854.1500000004"/>
    <n v="465856.6"/>
    <s v="POC/46/2/2"/>
    <n v="1"/>
    <s v="Axa 2"/>
  </r>
  <r>
    <n v="9"/>
    <x v="2"/>
    <s v=" P2.2"/>
    <s v="A2.2.1"/>
    <x v="330"/>
    <x v="331"/>
    <s v="ACTIVE HD PRINTING SOLUTIONS SRL"/>
    <x v="331"/>
    <s v="9"/>
    <n v="22"/>
    <n v="2017"/>
    <s v="10"/>
    <n v="22"/>
    <n v="2020"/>
    <x v="1"/>
    <x v="6"/>
    <s v="Sud Est"/>
    <m/>
    <m/>
    <s v="Galati"/>
    <x v="1"/>
    <s v="066"/>
    <n v="2999407.46"/>
    <n v="529307.19999999995"/>
    <n v="945807.5"/>
    <n v="0"/>
    <n v="4474522.16"/>
    <x v="2"/>
    <s v="AA2"/>
    <n v="2690000.08"/>
    <n v="474705.9"/>
    <s v="POC/46/2/2"/>
    <n v="1"/>
    <s v="Axa 2"/>
  </r>
  <r>
    <n v="10"/>
    <x v="2"/>
    <s v=" P2.2"/>
    <s v="A2.2.1"/>
    <x v="331"/>
    <x v="332"/>
    <s v="TOPALIS ENGINEERING SRL"/>
    <x v="332"/>
    <s v="8"/>
    <n v="4"/>
    <n v="2017"/>
    <s v="8"/>
    <n v="4"/>
    <n v="2020"/>
    <x v="1"/>
    <x v="6"/>
    <s v="Sud Est"/>
    <m/>
    <m/>
    <s v="Galati"/>
    <x v="1"/>
    <s v="066"/>
    <n v="1899630.81"/>
    <n v="335228.96999999997"/>
    <n v="637863.23"/>
    <n v="59344.780000000261"/>
    <n v="2932067.7900000005"/>
    <x v="2"/>
    <s v="AA1"/>
    <n v="1769296.1800000006"/>
    <n v="304971.52999999997"/>
    <s v="POC/46/2/2"/>
    <n v="1"/>
    <s v="Axa 2"/>
  </r>
  <r>
    <n v="11"/>
    <x v="2"/>
    <s v=" P2.2"/>
    <s v="A2.2.1"/>
    <x v="332"/>
    <x v="333"/>
    <s v="ALTFACTOR SRL"/>
    <x v="333"/>
    <s v="8"/>
    <n v="10"/>
    <n v="2017"/>
    <s v="12"/>
    <n v="10"/>
    <n v="2019"/>
    <x v="1"/>
    <x v="6"/>
    <s v="Sud Est"/>
    <m/>
    <m/>
    <s v="Galati"/>
    <x v="1"/>
    <s v="066"/>
    <n v="2375888.12"/>
    <n v="419274.38"/>
    <n v="832137.5"/>
    <n v="123946.5"/>
    <n v="3751246.5"/>
    <x v="2"/>
    <s v="AA1"/>
    <n v="2344921.5400000005"/>
    <n v="413809.68"/>
    <s v="POC/46/2/2"/>
    <n v="1"/>
    <s v="Axa 2"/>
  </r>
  <r>
    <n v="12"/>
    <x v="2"/>
    <s v=" P2.2"/>
    <s v="A2.1.1 - NGA"/>
    <x v="333"/>
    <x v="334"/>
    <s v="NETWORK INNOVATION FUTURE  SRL"/>
    <x v="334"/>
    <s v="3"/>
    <n v="5"/>
    <n v="2019"/>
    <s v="3"/>
    <n v="5"/>
    <n v="2022"/>
    <x v="1"/>
    <x v="6"/>
    <s v="Sud Est"/>
    <m/>
    <m/>
    <s v="Draguseni; Toflea; Cavadinesti; Balasesti; Ganesti; Fundeanu; Ceresti; Balabanesti; Adam; Cotoroata; Cirlomanesti; Lungesti; Bursucani; Ciurestii Noi; Cauiesti; Vadeni; Ciuresti; Stietesti; Ghinghesti; Comanesti; Pupezeni; Cositeni;"/>
    <x v="1"/>
    <s v="046"/>
    <n v="11490170.35"/>
    <n v="2027677.09"/>
    <n v="1501983.04"/>
    <n v="2767306.78"/>
    <n v="17787137.260000002"/>
    <x v="3"/>
    <m/>
    <n v="5352183.05"/>
    <n v="944502.88"/>
    <s v="POC/366/2/1"/>
    <n v="1"/>
    <s v="Axa 2"/>
  </r>
  <r>
    <n v="13"/>
    <x v="2"/>
    <s v=" P2.2"/>
    <s v="A2.2.1 ap.2"/>
    <x v="334"/>
    <x v="335"/>
    <s v="REDANS SRL"/>
    <x v="335"/>
    <s v="6"/>
    <n v="18"/>
    <n v="2020"/>
    <s v="6"/>
    <n v="18"/>
    <n v="2023"/>
    <x v="1"/>
    <x v="6"/>
    <s v="Sud Est"/>
    <m/>
    <m/>
    <s v="Galati"/>
    <x v="1"/>
    <s v="066"/>
    <n v="8049980.6200000001"/>
    <n v="1420584.81"/>
    <n v="2720379.09"/>
    <n v="587171.96"/>
    <n v="12778116.48"/>
    <x v="3"/>
    <m/>
    <n v="932491.15"/>
    <n v="164557.25"/>
    <s v="POC/524/2/2"/>
    <n v="1"/>
    <s v="Axa 2"/>
  </r>
  <r>
    <n v="14"/>
    <x v="2"/>
    <s v=" P2.2"/>
    <s v="A2.2.1 ap.2"/>
    <x v="335"/>
    <x v="336"/>
    <s v="DATAWARE CONSULTING SRL"/>
    <x v="336"/>
    <s v="7"/>
    <n v="6"/>
    <n v="2020"/>
    <s v="7"/>
    <n v="6"/>
    <n v="2023"/>
    <x v="1"/>
    <x v="6"/>
    <s v="Sud Est"/>
    <m/>
    <m/>
    <s v="Galati"/>
    <x v="1"/>
    <s v="066"/>
    <n v="8721387.3599999994"/>
    <n v="1539068.36"/>
    <n v="2862825.08"/>
    <n v="1252571.3500000001"/>
    <n v="14375852.149999999"/>
    <x v="3"/>
    <m/>
    <n v="1519913.9"/>
    <n v="268220.09999999998"/>
    <s v="POC/524/2/2"/>
    <n v="1"/>
    <s v="Axa 2"/>
  </r>
  <r>
    <n v="15"/>
    <x v="1"/>
    <s v="P1.1"/>
    <s v="OS1.1-Secţiunea F - ap.2"/>
    <x v="336"/>
    <x v="337"/>
    <s v="UNIVERSITATEA „DUNĂREA DE JOS” DIN GALAŢI"/>
    <x v="337"/>
    <s v="7"/>
    <n v="10"/>
    <n v="2020"/>
    <s v="1"/>
    <n v="10"/>
    <n v="2024"/>
    <x v="1"/>
    <x v="6"/>
    <s v="Sud Est"/>
    <m/>
    <m/>
    <s v="Galati"/>
    <x v="2"/>
    <s v="058"/>
    <n v="78098088.659999996"/>
    <n v="13782015.640000001"/>
    <n v="0"/>
    <n v="91992"/>
    <n v="91972096.299999997"/>
    <x v="3"/>
    <m/>
    <n v="4009674.6900000004"/>
    <n v="366843.22"/>
    <s v="POC/448/1/1"/>
    <n v="1"/>
    <s v="Axa 1"/>
  </r>
  <r>
    <n v="16"/>
    <x v="2"/>
    <s v=" P2.2"/>
    <s v="A2.2.1 ap.2"/>
    <x v="337"/>
    <x v="338"/>
    <s v="THECON SRL"/>
    <x v="338"/>
    <s v="9"/>
    <n v="1"/>
    <n v="2020"/>
    <s v="9"/>
    <n v="1"/>
    <n v="2023"/>
    <x v="1"/>
    <x v="6"/>
    <s v="Sud Est"/>
    <m/>
    <m/>
    <s v="Galati"/>
    <x v="1"/>
    <s v="066"/>
    <n v="9664282.0099999998"/>
    <n v="1705461.53"/>
    <n v="3173894.82"/>
    <n v="413238.27"/>
    <n v="14956876.629999999"/>
    <x v="3"/>
    <m/>
    <n v="1250548.23"/>
    <n v="220684.98"/>
    <s v="POC/524/2/2"/>
    <n v="1"/>
    <s v="Axa 2"/>
  </r>
  <r>
    <s v="TOTAL GALATI"/>
    <x v="0"/>
    <m/>
    <m/>
    <x v="0"/>
    <x v="0"/>
    <m/>
    <x v="0"/>
    <m/>
    <m/>
    <m/>
    <m/>
    <m/>
    <m/>
    <x v="0"/>
    <x v="0"/>
    <m/>
    <m/>
    <m/>
    <m/>
    <x v="0"/>
    <m/>
    <n v="154301269.47043997"/>
    <n v="27406852.809560001"/>
    <n v="25870186.109999999"/>
    <n v="8259384.4200000018"/>
    <n v="215837692.81"/>
    <x v="0"/>
    <m/>
    <n v="34477589.339999996"/>
    <n v="5817638.5200000005"/>
    <m/>
    <m/>
    <m/>
  </r>
  <r>
    <s v="JUDEŢUL GIURGIU"/>
    <x v="0"/>
    <m/>
    <m/>
    <x v="0"/>
    <x v="0"/>
    <m/>
    <x v="0"/>
    <m/>
    <m/>
    <m/>
    <m/>
    <m/>
    <m/>
    <x v="0"/>
    <x v="0"/>
    <m/>
    <m/>
    <m/>
    <m/>
    <x v="0"/>
    <m/>
    <m/>
    <m/>
    <m/>
    <m/>
    <m/>
    <x v="0"/>
    <m/>
    <m/>
    <m/>
    <m/>
    <m/>
    <m/>
  </r>
  <r>
    <n v="1"/>
    <x v="1"/>
    <s v="P1.2"/>
    <s v="OS1.3-Secţiunea C"/>
    <x v="338"/>
    <x v="339"/>
    <s v="PRO MEDIU DUNAREAN SRL"/>
    <x v="339"/>
    <s v="9"/>
    <n v="9"/>
    <n v="2016"/>
    <s v="7"/>
    <n v="9"/>
    <n v="2018"/>
    <x v="1"/>
    <x v="3"/>
    <s v="Sud Muntenia"/>
    <m/>
    <m/>
    <s v="Giurgiu"/>
    <x v="1"/>
    <s v="061"/>
    <n v="697803.56449999998"/>
    <n v="123141.80550000002"/>
    <n v="91216.15"/>
    <n v="244253.7"/>
    <n v="1156415.22"/>
    <x v="2"/>
    <s v="AA1"/>
    <n v="691392.91"/>
    <n v="122010.53"/>
    <s v="POC/63/1/3"/>
    <n v="1"/>
    <s v="Axa 1"/>
  </r>
  <r>
    <n v="2"/>
    <x v="1"/>
    <s v="P1.2"/>
    <s v="OS1.3-Secţiunea D"/>
    <x v="339"/>
    <x v="340"/>
    <s v="Process Innovation Nucleus SRL"/>
    <x v="340"/>
    <s v="9"/>
    <n v="8"/>
    <n v="2016"/>
    <s v="9"/>
    <n v="8"/>
    <n v="2018"/>
    <x v="1"/>
    <x v="3"/>
    <s v="Sud Muntenia"/>
    <m/>
    <m/>
    <s v="Mihailesti"/>
    <x v="1"/>
    <s v="061"/>
    <n v="5513808.3985000001"/>
    <n v="973025.01150000002"/>
    <n v="0"/>
    <n v="75088.789999999994"/>
    <n v="6561922.2000000002"/>
    <x v="2"/>
    <s v="AA3"/>
    <n v="5485030.3099999996"/>
    <n v="967946.52"/>
    <s v="POC/66/1/3"/>
    <n v="1"/>
    <s v="Axa 1"/>
  </r>
  <r>
    <n v="3"/>
    <x v="1"/>
    <s v="P1.2"/>
    <s v="OS1.3-Secţiunea D"/>
    <x v="340"/>
    <x v="341"/>
    <s v="DENTIX MILLENNIUM SRL"/>
    <x v="341"/>
    <s v="9"/>
    <n v="8"/>
    <n v="2016"/>
    <s v="9"/>
    <n v="8"/>
    <n v="2018"/>
    <x v="1"/>
    <x v="3"/>
    <s v="Sud Muntenia"/>
    <m/>
    <m/>
    <s v="Sabareni"/>
    <x v="1"/>
    <s v="061"/>
    <n v="5737500"/>
    <n v="1012500"/>
    <n v="0"/>
    <n v="1409400"/>
    <n v="8159400"/>
    <x v="2"/>
    <s v="AA3"/>
    <n v="5724704.5299999993"/>
    <n v="1010241.9600000001"/>
    <s v="POC/66/1/3"/>
    <n v="1"/>
    <s v="Axa 1"/>
  </r>
  <r>
    <n v="4"/>
    <x v="2"/>
    <s v=" P2.2"/>
    <s v="A2.2.1"/>
    <x v="0"/>
    <x v="342"/>
    <s v="SANIMED INTERNATIONAL IMPEX SRL"/>
    <x v="342"/>
    <s v="9"/>
    <n v="22"/>
    <n v="2017"/>
    <s v="9"/>
    <n v="22"/>
    <n v="2019"/>
    <x v="1"/>
    <x v="3"/>
    <s v="Sud Muntenia"/>
    <m/>
    <m/>
    <s v="Comuna Călugăreni"/>
    <x v="1"/>
    <s v="066"/>
    <n v="2551444.27"/>
    <n v="450254.87"/>
    <n v="1190748.2799999998"/>
    <n v="316160.0700000003"/>
    <n v="4508607.49"/>
    <x v="1"/>
    <m/>
    <n v="0"/>
    <n v="0"/>
    <s v="POC/46/2/2"/>
    <n v="1"/>
    <s v="Axa 2"/>
  </r>
  <r>
    <n v="5"/>
    <x v="1"/>
    <s v="P1.2"/>
    <s v="OS1.3-Secţiunea C"/>
    <x v="341"/>
    <x v="343"/>
    <s v="Global Electronics Solutions SRL"/>
    <x v="343"/>
    <s v="11"/>
    <n v="15"/>
    <n v="2017"/>
    <s v="2"/>
    <n v="15"/>
    <n v="2020"/>
    <x v="1"/>
    <x v="3"/>
    <s v="Sud Muntenia"/>
    <m/>
    <m/>
    <s v="Bulbucata, Sat Teisori"/>
    <x v="1"/>
    <s v="061"/>
    <n v="661342.5"/>
    <n v="116707.5"/>
    <n v="86450"/>
    <n v="35000"/>
    <n v="899500"/>
    <x v="2"/>
    <s v="AA4"/>
    <n v="660607.95000000019"/>
    <n v="116577.85"/>
    <s v="POC/63/1/3"/>
    <n v="1"/>
    <s v="Axa 1"/>
  </r>
  <r>
    <n v="6"/>
    <x v="1"/>
    <s v="P1.1"/>
    <s v="OS1.1 -Secţiunea A"/>
    <x v="342"/>
    <x v="344"/>
    <s v="Sanimed International Impex SRL"/>
    <x v="344"/>
    <s v="6"/>
    <n v="7"/>
    <n v="2018"/>
    <s v="10"/>
    <n v="15"/>
    <n v="2019"/>
    <x v="1"/>
    <x v="3"/>
    <s v="Sud Muntenia"/>
    <m/>
    <m/>
    <s v="Comuna Calugareni"/>
    <x v="1"/>
    <s v="059"/>
    <n v="12379851.16"/>
    <n v="2184679.62"/>
    <n v="9709687.1799999997"/>
    <n v="7131178.6900000004"/>
    <n v="31405396.650000002"/>
    <x v="2"/>
    <s v="AA1"/>
    <n v="12274390.659999998"/>
    <n v="2166068.9399999995"/>
    <s v="POC/65/1/1"/>
    <n v="1"/>
    <s v="Axa 1"/>
  </r>
  <r>
    <n v="7"/>
    <x v="2"/>
    <s v=" P2.2"/>
    <s v="A2.1.1 - NGA"/>
    <x v="343"/>
    <x v="345"/>
    <s v="NETWORK INNOVATION FUTURE  SRL"/>
    <x v="345"/>
    <s v="7"/>
    <n v="12"/>
    <n v="2019"/>
    <s v="7"/>
    <n v="12"/>
    <n v="2022"/>
    <x v="1"/>
    <x v="8"/>
    <s v="Sud Muntenia"/>
    <s v=" Sud Vest"/>
    <m/>
    <s v=" Gostinu; Prundu; Pietrele; Pietrisu; Frasinu; Vartoape; Vartoapele de Sus; Vartoapele de Jos; Draghinesti; Ulmeni; Ciurari Deal; Urluiu; Brosteanca;"/>
    <x v="1"/>
    <s v="046"/>
    <n v="7481958.4500000002"/>
    <n v="1320345.6200000001"/>
    <n v="1364367.31"/>
    <n v="1929500.96"/>
    <n v="12096172.34"/>
    <x v="3"/>
    <m/>
    <n v="2806058.36"/>
    <n v="495186.78"/>
    <s v="POC/366/2/1"/>
    <n v="1"/>
    <s v="Axa 2"/>
  </r>
  <r>
    <n v="8"/>
    <x v="2"/>
    <s v=" P2.2"/>
    <s v="A2.2.1 ap.2"/>
    <x v="344"/>
    <x v="346"/>
    <s v="LIGHTNING NET SRL"/>
    <x v="346"/>
    <s v="12"/>
    <n v="17"/>
    <n v="2019"/>
    <s v="6"/>
    <n v="17"/>
    <n v="2021"/>
    <x v="1"/>
    <x v="3"/>
    <s v="Sud Muntenia"/>
    <m/>
    <m/>
    <s v="Giurgiu"/>
    <x v="1"/>
    <s v="066"/>
    <n v="11597104.49"/>
    <n v="2046547.86"/>
    <n v="4849481.5199999996"/>
    <n v="1522870.41"/>
    <n v="20016004.279999997"/>
    <x v="3"/>
    <m/>
    <n v="8960393.7599999998"/>
    <n v="1187068.31"/>
    <s v="POC/524/2/2"/>
    <n v="1"/>
    <s v="Axa 2"/>
  </r>
  <r>
    <n v="9"/>
    <x v="2"/>
    <s v=" P2.2"/>
    <s v="A2.2.1 ap.2"/>
    <x v="345"/>
    <x v="347"/>
    <s v="SMART LEAGUE SRL"/>
    <x v="347"/>
    <s v="3"/>
    <n v="19"/>
    <n v="2020"/>
    <s v="3"/>
    <n v="19"/>
    <n v="2023"/>
    <x v="1"/>
    <x v="3"/>
    <s v="Sud Muntenia"/>
    <m/>
    <m/>
    <s v="Giurgiu"/>
    <x v="1"/>
    <s v="066"/>
    <n v="9768807.6799999997"/>
    <n v="1723907.23"/>
    <n v="3627410"/>
    <n v="0"/>
    <n v="15120124.91"/>
    <x v="3"/>
    <m/>
    <n v="788763.28"/>
    <n v="139193.51999999999"/>
    <s v="POC/524/2/2"/>
    <n v="1"/>
    <s v="Axa 2"/>
  </r>
  <r>
    <n v="10"/>
    <x v="2"/>
    <s v=" P2.2"/>
    <s v="A2.2.1 ap.2"/>
    <x v="346"/>
    <x v="348"/>
    <s v="MEDICAMED MARKET SRL"/>
    <x v="348"/>
    <s v="4"/>
    <n v="7"/>
    <n v="2020"/>
    <s v="4"/>
    <n v="7"/>
    <n v="2023"/>
    <x v="1"/>
    <x v="3"/>
    <s v="Sud Muntenia"/>
    <m/>
    <m/>
    <s v="Calugareni"/>
    <x v="1"/>
    <s v="066"/>
    <n v="9761885.8699999992"/>
    <n v="1722685.76"/>
    <n v="3585041.22"/>
    <n v="78713.75"/>
    <n v="15148326.6"/>
    <x v="3"/>
    <m/>
    <n v="1254883.31"/>
    <n v="95714.67"/>
    <s v="POC/524/2/2"/>
    <n v="1"/>
    <s v="Axa 2"/>
  </r>
  <r>
    <n v="11"/>
    <x v="2"/>
    <s v=" P2.2"/>
    <s v="A2.2.1 ap.2"/>
    <x v="347"/>
    <x v="349"/>
    <s v="SANIMED INTERNATIONAL DISTRIBUTION SRL"/>
    <x v="349"/>
    <s v="6"/>
    <n v="18"/>
    <n v="2020"/>
    <s v="7"/>
    <n v="18"/>
    <n v="2022"/>
    <x v="1"/>
    <x v="3"/>
    <s v="Sud Muntenia"/>
    <m/>
    <m/>
    <s v="Calugareni"/>
    <x v="1"/>
    <s v="066"/>
    <n v="14292118.470000001"/>
    <n v="2522138.5"/>
    <n v="6369913.1900000004"/>
    <n v="3404989.84"/>
    <n v="26589160"/>
    <x v="1"/>
    <m/>
    <n v="137574.83999999997"/>
    <n v="0"/>
    <s v="POC/524/2/2"/>
    <n v="1"/>
    <s v="Axa 2"/>
  </r>
  <r>
    <n v="12"/>
    <x v="2"/>
    <s v=" P2.2"/>
    <s v="A2.2.1 ap.2"/>
    <x v="348"/>
    <x v="350"/>
    <s v="SANIMED INTERNATIONAL IMPEX SRL"/>
    <x v="350"/>
    <s v="6"/>
    <n v="18"/>
    <n v="2020"/>
    <s v="6"/>
    <n v="18"/>
    <n v="2022"/>
    <x v="1"/>
    <x v="3"/>
    <s v="Sud Muntenia"/>
    <m/>
    <m/>
    <s v="Calugareni"/>
    <x v="1"/>
    <s v="066"/>
    <n v="13979743.279999999"/>
    <n v="2467013.52"/>
    <n v="9506504.5299999993"/>
    <n v="3911503.66"/>
    <n v="29864764.989999998"/>
    <x v="1"/>
    <m/>
    <n v="1750000"/>
    <n v="0"/>
    <s v="POC/524/2/2"/>
    <n v="1"/>
    <s v="Axa 2"/>
  </r>
  <r>
    <n v="13"/>
    <x v="1"/>
    <s v="1.2.1"/>
    <s v=" Proiect Tehnologic Inovativ - LDR"/>
    <x v="349"/>
    <x v="351"/>
    <s v="HOLLAND FARMING AGRO SRL"/>
    <x v="351"/>
    <s v="9"/>
    <n v="1"/>
    <n v="2020"/>
    <s v="3"/>
    <n v="1"/>
    <n v="2022"/>
    <x v="1"/>
    <x v="3"/>
    <s v="Sud Muntenia"/>
    <m/>
    <m/>
    <s v="Floresti, Stoenesti"/>
    <x v="1"/>
    <s v="061"/>
    <n v="2700026.07"/>
    <n v="476475.19"/>
    <n v="1795069.73"/>
    <n v="1010204.46"/>
    <n v="5981775.4500000002"/>
    <x v="3"/>
    <m/>
    <n v="111641.37999999999"/>
    <n v="0"/>
    <s v="POC/163/1/3/"/>
    <n v="1"/>
    <s v="Axa 1"/>
  </r>
  <r>
    <s v="TOTAL GIURGIU"/>
    <x v="0"/>
    <m/>
    <m/>
    <x v="0"/>
    <x v="0"/>
    <m/>
    <x v="0"/>
    <m/>
    <m/>
    <m/>
    <m/>
    <m/>
    <m/>
    <x v="0"/>
    <x v="0"/>
    <m/>
    <m/>
    <m/>
    <m/>
    <x v="0"/>
    <m/>
    <n v="97123394.202999994"/>
    <n v="17139422.487"/>
    <n v="42175889.109999992"/>
    <n v="21068864.330000002"/>
    <n v="177507570.13"/>
    <x v="0"/>
    <m/>
    <n v="40645441.290000007"/>
    <n v="6300009.0800000001"/>
    <m/>
    <m/>
    <m/>
  </r>
  <r>
    <s v="JUDEŢUL Gorj"/>
    <x v="0"/>
    <m/>
    <m/>
    <x v="0"/>
    <x v="0"/>
    <m/>
    <x v="0"/>
    <m/>
    <m/>
    <m/>
    <m/>
    <m/>
    <m/>
    <x v="0"/>
    <x v="0"/>
    <m/>
    <m/>
    <m/>
    <m/>
    <x v="0"/>
    <m/>
    <m/>
    <m/>
    <m/>
    <m/>
    <m/>
    <x v="0"/>
    <m/>
    <m/>
    <m/>
    <m/>
    <m/>
    <m/>
  </r>
  <r>
    <n v="1"/>
    <x v="1"/>
    <s v="P1.1"/>
    <s v="OS1.1 -Secţiunea B"/>
    <x v="350"/>
    <x v="352"/>
    <s v="ASOCIAȚIA CLUSTER INOVATIV MANAGEMENTUL ENERGIEI ȘI DEZVOLTĂRII DURABILE"/>
    <x v="352"/>
    <s v="11"/>
    <n v="7"/>
    <n v="2016"/>
    <s v="11"/>
    <n v="7"/>
    <n v="2021"/>
    <x v="1"/>
    <x v="9"/>
    <s v="Sud Vest"/>
    <m/>
    <m/>
    <s v="Targu Jiu"/>
    <x v="1"/>
    <s v="059"/>
    <n v="4789211.0999999996"/>
    <n v="845154.90000000037"/>
    <n v="4414156"/>
    <n v="87635"/>
    <n v="10136157"/>
    <x v="1"/>
    <m/>
    <n v="0"/>
    <n v="0"/>
    <s v="POC/64/1/1"/>
    <n v="1"/>
    <s v="Axa 1"/>
  </r>
  <r>
    <n v="2"/>
    <x v="1"/>
    <s v="P1.2"/>
    <s v="OS1.4-Secţiunea G"/>
    <x v="351"/>
    <x v="353"/>
    <s v="Universitatea &quot;Constantin Brancusi&quot; Targu Jiu"/>
    <x v="353"/>
    <s v="9"/>
    <n v="8"/>
    <n v="2016"/>
    <s v="2"/>
    <n v="8"/>
    <n v="2022"/>
    <x v="8"/>
    <x v="9"/>
    <s v="Sud Vest"/>
    <m/>
    <m/>
    <s v="Targu Jiu"/>
    <x v="2"/>
    <s v="062"/>
    <n v="6230831.6980000008"/>
    <n v="1211633.3019999992"/>
    <n v="792000"/>
    <n v="58064"/>
    <n v="8292529"/>
    <x v="3"/>
    <s v="AA5"/>
    <n v="3418063.0200000005"/>
    <n v="605783.99"/>
    <s v="POC/71/1/4"/>
    <n v="1"/>
    <s v="Axa 1"/>
  </r>
  <r>
    <n v="3"/>
    <x v="2"/>
    <s v=" P2.2"/>
    <s v="A2.2.1"/>
    <x v="352"/>
    <x v="354"/>
    <s v="SOFTTEHNICA SRL"/>
    <x v="354"/>
    <s v="8"/>
    <n v="3"/>
    <n v="2017"/>
    <s v="4"/>
    <n v="3"/>
    <n v="2020"/>
    <x v="1"/>
    <x v="9"/>
    <s v="Sud Vest"/>
    <m/>
    <m/>
    <s v="Targu Jiu"/>
    <x v="1"/>
    <s v="066"/>
    <n v="2566246.0499999998"/>
    <n v="452866.95"/>
    <n v="1190457"/>
    <n v="891944.54999999981"/>
    <n v="5101514.55"/>
    <x v="2"/>
    <s v="AA1"/>
    <n v="2513395.98"/>
    <n v="443540.43000000005"/>
    <s v="POC/46/2/2"/>
    <n v="1"/>
    <s v="Axa 2"/>
  </r>
  <r>
    <n v="4"/>
    <x v="2"/>
    <s v=" P2.2"/>
    <s v="A2.2.1 ap.2"/>
    <x v="353"/>
    <x v="355"/>
    <s v="SOFTTEHNICA SRL"/>
    <x v="355"/>
    <s v="4"/>
    <n v="7"/>
    <n v="2020"/>
    <s v="4"/>
    <n v="7"/>
    <n v="2023"/>
    <x v="1"/>
    <x v="9"/>
    <s v="Sud Vest"/>
    <m/>
    <m/>
    <s v="Targu Jiu"/>
    <x v="1"/>
    <s v="066"/>
    <n v="11159150.58"/>
    <n v="1969261.86"/>
    <n v="4219692.21"/>
    <n v="2475735.84"/>
    <n v="19823840.489999998"/>
    <x v="3"/>
    <m/>
    <n v="4105060.07"/>
    <n v="530304.72"/>
    <s v="POC/524/2/2"/>
    <n v="1"/>
    <s v="Axa 2"/>
  </r>
  <r>
    <s v="TOTAL GORJ"/>
    <x v="0"/>
    <m/>
    <m/>
    <x v="0"/>
    <x v="0"/>
    <m/>
    <x v="0"/>
    <m/>
    <m/>
    <m/>
    <m/>
    <m/>
    <m/>
    <x v="0"/>
    <x v="0"/>
    <m/>
    <m/>
    <m/>
    <m/>
    <x v="0"/>
    <m/>
    <n v="24745439.428000003"/>
    <n v="4478917.0120000001"/>
    <n v="10616305.210000001"/>
    <n v="3513379.3899999997"/>
    <n v="43354041.039999999"/>
    <x v="0"/>
    <m/>
    <n v="10036519.07"/>
    <n v="1579629.14"/>
    <m/>
    <m/>
    <m/>
  </r>
  <r>
    <s v="JUDEŢUL HARGHITA"/>
    <x v="0"/>
    <m/>
    <m/>
    <x v="0"/>
    <x v="0"/>
    <m/>
    <x v="0"/>
    <m/>
    <m/>
    <m/>
    <m/>
    <m/>
    <m/>
    <x v="0"/>
    <x v="0"/>
    <m/>
    <m/>
    <m/>
    <m/>
    <x v="0"/>
    <m/>
    <m/>
    <m/>
    <m/>
    <m/>
    <m/>
    <x v="0"/>
    <m/>
    <m/>
    <m/>
    <m/>
    <m/>
    <m/>
  </r>
  <r>
    <n v="1"/>
    <x v="2"/>
    <s v=" P2.2"/>
    <s v="A2.2.1"/>
    <x v="354"/>
    <x v="356"/>
    <s v="ENETIX SOFTWARE SRL"/>
    <x v="356"/>
    <s v="5"/>
    <n v="25"/>
    <n v="2017"/>
    <s v="11"/>
    <n v="30"/>
    <n v="2020"/>
    <x v="1"/>
    <x v="1"/>
    <s v="Centru"/>
    <m/>
    <m/>
    <s v="Miercurea Ciuc"/>
    <x v="1"/>
    <s v="066"/>
    <n v="1256972.6599999999"/>
    <n v="221818.7"/>
    <n v="684616.8"/>
    <n v="82498"/>
    <n v="2245906.16"/>
    <x v="2"/>
    <s v="AA1+suspendare"/>
    <n v="1038747.26"/>
    <n v="183308.34000000003"/>
    <s v="POC/46/2/2"/>
    <n v="1"/>
    <s v="Axa 2"/>
  </r>
  <r>
    <n v="2"/>
    <x v="2"/>
    <s v=" P2.2"/>
    <s v="A2.2.1"/>
    <x v="355"/>
    <x v="357"/>
    <s v="MAGIC SOLUTIONS SRL"/>
    <x v="357"/>
    <s v="6"/>
    <n v="29"/>
    <n v="2017"/>
    <s v="10"/>
    <n v="15"/>
    <n v="2019"/>
    <x v="1"/>
    <x v="1"/>
    <s v="Centru"/>
    <m/>
    <m/>
    <s v="Miercurea Ciuc"/>
    <x v="1"/>
    <s v="066"/>
    <n v="1013197.28"/>
    <n v="178799.52"/>
    <n v="827731.2"/>
    <n v="103650.31999999983"/>
    <n v="2123378.3199999998"/>
    <x v="2"/>
    <s v="AA2"/>
    <n v="866287.72000000009"/>
    <n v="152874.29"/>
    <s v="POC/46/2/2"/>
    <n v="1"/>
    <s v="Axa 2"/>
  </r>
  <r>
    <n v="3"/>
    <x v="2"/>
    <s v=" P2.2"/>
    <s v="A2.1.1 - NGA"/>
    <x v="356"/>
    <x v="358"/>
    <s v="INVOKER TRANS IT SRL"/>
    <x v="358"/>
    <s v="3"/>
    <n v="5"/>
    <n v="2019"/>
    <s v="3"/>
    <n v="5"/>
    <n v="2022"/>
    <x v="1"/>
    <x v="1"/>
    <s v="Centru"/>
    <m/>
    <m/>
    <s v="Bilbor; Voslabeni; Cetatuia; Plaiestii de Sus; Casinu Nou; Izvoru Muresului; Sub Cetate; Dirjiu; Martinis; Imper; Ocland; Iacobeni; Filpea; Vidacut; Ulies; Calnaci; Sacel;"/>
    <x v="1"/>
    <s v="046"/>
    <n v="7482385.71"/>
    <n v="1320421.01"/>
    <n v="1858370.42"/>
    <n v="3881620.88"/>
    <n v="14542798.02"/>
    <x v="3"/>
    <m/>
    <n v="3487213.31"/>
    <n v="615390.56999999995"/>
    <s v="POC/366/2/1"/>
    <n v="1"/>
    <s v="Axa 2"/>
  </r>
  <r>
    <n v="4"/>
    <x v="2"/>
    <s v=" P2.2"/>
    <s v="A2.2.1 ap.2"/>
    <x v="357"/>
    <x v="359"/>
    <s v="WEB-GURU SRL"/>
    <x v="359"/>
    <s v="8"/>
    <n v="7"/>
    <n v="2020"/>
    <s v="8"/>
    <n v="7"/>
    <n v="2023"/>
    <x v="1"/>
    <x v="1"/>
    <s v="Centru"/>
    <m/>
    <m/>
    <s v="Miercurea Ciuc"/>
    <x v="1"/>
    <s v="066"/>
    <n v="3774519.72"/>
    <n v="666091.65"/>
    <n v="2039519.62"/>
    <n v="452641.49"/>
    <n v="6932772.4800000004"/>
    <x v="1"/>
    <m/>
    <n v="0"/>
    <n v="0"/>
    <s v="POC/524/2/2"/>
    <n v="1"/>
    <s v="Axa 2"/>
  </r>
  <r>
    <s v="TOTAL HARGHITA"/>
    <x v="0"/>
    <m/>
    <m/>
    <x v="0"/>
    <x v="0"/>
    <m/>
    <x v="0"/>
    <m/>
    <m/>
    <m/>
    <m/>
    <m/>
    <m/>
    <x v="0"/>
    <x v="0"/>
    <m/>
    <m/>
    <m/>
    <m/>
    <x v="0"/>
    <m/>
    <n v="13527075.370000001"/>
    <n v="2387130.88"/>
    <n v="5410238.04"/>
    <n v="4520410.6899999995"/>
    <n v="25844854.98"/>
    <x v="0"/>
    <m/>
    <n v="5392248.29"/>
    <n v="951573.2"/>
    <m/>
    <m/>
    <m/>
  </r>
  <r>
    <s v="JUDEŢUL HUNEDOARA"/>
    <x v="0"/>
    <m/>
    <m/>
    <x v="0"/>
    <x v="0"/>
    <m/>
    <x v="0"/>
    <m/>
    <m/>
    <m/>
    <m/>
    <m/>
    <m/>
    <x v="0"/>
    <x v="0"/>
    <m/>
    <m/>
    <m/>
    <m/>
    <x v="0"/>
    <m/>
    <m/>
    <m/>
    <m/>
    <m/>
    <m/>
    <x v="0"/>
    <m/>
    <m/>
    <m/>
    <m/>
    <m/>
    <m/>
  </r>
  <r>
    <n v="1"/>
    <x v="2"/>
    <s v=" P2.2"/>
    <s v="A2.1.1 - NGA"/>
    <x v="358"/>
    <x v="360"/>
    <s v="INVOKER TRANS IT SRL"/>
    <x v="360"/>
    <s v="3"/>
    <n v="5"/>
    <n v="2019"/>
    <s v="3"/>
    <n v="5"/>
    <n v="2022"/>
    <x v="1"/>
    <x v="2"/>
    <s v="Vest"/>
    <m/>
    <m/>
    <s v="Dobra; Rapoltu Mare; Banita; Valisoara; Branisca; Zam; sat Sibise; sat Vaidei; sat Romosel; Bucuresci; sat Tirnava de Cris; sat Boz; sat Bobilna; sat Mihaileni; Orastioara de Sus; sat Costesti; Luncoiu de Sus; sat Sesuri; sat Stanija; Orastioara de Jos; sat Bucium; sat Birtin; Vata de Sus; sat Ciungani; sat Ludestii de Jos; sat Stejarel; sat Ociu; sat Brotuna; sat Prihodiste; sat Dincu Mare; sat Cris; sat Rapoltel; sat Buces-Vulcan; sat Basarabasa; sat Grohotele; sat Pischinti; sat Jeledinti; sat Blajeni-Vulcan; Martinesti; sat Plai; Buces; sat Tatarastii de Cris; sat Dincu Mic; sat Tamasasa; sat Salatruc; sat Turmas;"/>
    <x v="1"/>
    <s v="046"/>
    <n v="11511361.99"/>
    <n v="2031416.81"/>
    <n v="2522332.39"/>
    <n v="3047372.17"/>
    <n v="19112483.359999999"/>
    <x v="3"/>
    <m/>
    <n v="3450135.23"/>
    <n v="608847.39"/>
    <s v="POC/366/2/1"/>
    <n v="1"/>
    <s v="Axa 2"/>
  </r>
  <r>
    <s v="TOTAL HUNEDOARA"/>
    <x v="0"/>
    <m/>
    <m/>
    <x v="0"/>
    <x v="0"/>
    <m/>
    <x v="0"/>
    <m/>
    <m/>
    <m/>
    <m/>
    <m/>
    <m/>
    <x v="0"/>
    <x v="0"/>
    <m/>
    <m/>
    <m/>
    <m/>
    <x v="0"/>
    <m/>
    <n v="11511361.99"/>
    <n v="2031416.81"/>
    <n v="2522332.39"/>
    <n v="3047372.17"/>
    <n v="19112483.359999999"/>
    <x v="0"/>
    <m/>
    <n v="3450135.23"/>
    <n v="608847.39"/>
    <m/>
    <m/>
    <m/>
  </r>
  <r>
    <s v="JUDEŢUL IALOMITA"/>
    <x v="0"/>
    <m/>
    <m/>
    <x v="0"/>
    <x v="0"/>
    <m/>
    <x v="0"/>
    <m/>
    <m/>
    <m/>
    <m/>
    <m/>
    <m/>
    <x v="0"/>
    <x v="0"/>
    <m/>
    <m/>
    <m/>
    <m/>
    <x v="0"/>
    <m/>
    <m/>
    <m/>
    <m/>
    <m/>
    <m/>
    <x v="0"/>
    <m/>
    <m/>
    <m/>
    <m/>
    <m/>
    <m/>
  </r>
  <r>
    <n v="1"/>
    <x v="1"/>
    <s v="P1.2"/>
    <s v="OS1.3-Secţiunea D"/>
    <x v="359"/>
    <x v="361"/>
    <s v="Lambda MAT Bucuresti SRL"/>
    <x v="361"/>
    <s v="9"/>
    <n v="8"/>
    <n v="2016"/>
    <s v="5"/>
    <n v="8"/>
    <n v="2018"/>
    <x v="1"/>
    <x v="3"/>
    <s v="Sud Muntenia"/>
    <m/>
    <m/>
    <s v="Slobozia"/>
    <x v="1"/>
    <s v="061"/>
    <n v="3934178.25"/>
    <n v="694266.75"/>
    <n v="0"/>
    <n v="276480"/>
    <n v="4904925"/>
    <x v="2"/>
    <s v="AA2"/>
    <n v="3867780.6000000006"/>
    <n v="682549.5199999999"/>
    <s v="POC/66/1/3"/>
    <n v="1"/>
    <s v="Axa 1"/>
  </r>
  <r>
    <n v="2"/>
    <x v="1"/>
    <s v="P1.2"/>
    <s v="OS1.3-Secţiunea C"/>
    <x v="360"/>
    <x v="362"/>
    <s v="JUNKOEKO SRL"/>
    <x v="362"/>
    <s v="10"/>
    <n v="4"/>
    <n v="2017"/>
    <s v="4"/>
    <n v="4"/>
    <n v="2019"/>
    <x v="1"/>
    <x v="3"/>
    <s v="Sud Muntenia"/>
    <m/>
    <m/>
    <s v="Slobozia"/>
    <x v="1"/>
    <s v="061"/>
    <n v="710340.24"/>
    <n v="125354.16"/>
    <n v="92854.94"/>
    <n v="20904.34"/>
    <n v="949453.68"/>
    <x v="2"/>
    <m/>
    <n v="634111.26"/>
    <n v="111901.96"/>
    <s v="POC/63/1/3"/>
    <n v="1"/>
    <s v="Axa 1"/>
  </r>
  <r>
    <n v="3"/>
    <x v="2"/>
    <s v=" P2.2"/>
    <s v="A2.2.1 ap.2"/>
    <x v="361"/>
    <x v="363"/>
    <s v="SYSCAD SOLUTIONS SRL"/>
    <x v="363"/>
    <s v="6"/>
    <n v="23"/>
    <n v="2020"/>
    <s v="6"/>
    <n v="23"/>
    <n v="2022"/>
    <x v="1"/>
    <x v="3"/>
    <s v="Sud Muntenia"/>
    <m/>
    <m/>
    <s v="Cazanesti"/>
    <x v="1"/>
    <s v="066"/>
    <n v="5029002"/>
    <n v="887470.93"/>
    <n v="2052919.43"/>
    <n v="967836.87"/>
    <n v="8937229.2299999986"/>
    <x v="3"/>
    <m/>
    <n v="2413170.02"/>
    <n v="425853.53"/>
    <s v="POC/524/2/2"/>
    <n v="1"/>
    <s v="Axa 2"/>
  </r>
  <r>
    <s v="TOTAL IALOMITA"/>
    <x v="0"/>
    <m/>
    <m/>
    <x v="0"/>
    <x v="0"/>
    <m/>
    <x v="0"/>
    <m/>
    <m/>
    <m/>
    <m/>
    <m/>
    <m/>
    <x v="0"/>
    <x v="0"/>
    <m/>
    <m/>
    <m/>
    <m/>
    <x v="0"/>
    <m/>
    <n v="9673520.4900000002"/>
    <n v="1707091.84"/>
    <n v="2145774.37"/>
    <n v="1265221.21"/>
    <n v="14791607.909999998"/>
    <x v="0"/>
    <m/>
    <n v="6915061.8800000008"/>
    <n v="1220305.0099999998"/>
    <m/>
    <m/>
    <m/>
  </r>
  <r>
    <s v="JUDEŢUL IASI"/>
    <x v="0"/>
    <m/>
    <m/>
    <x v="0"/>
    <x v="0"/>
    <m/>
    <x v="0"/>
    <m/>
    <m/>
    <m/>
    <m/>
    <m/>
    <m/>
    <x v="0"/>
    <x v="0"/>
    <m/>
    <m/>
    <m/>
    <m/>
    <x v="0"/>
    <m/>
    <m/>
    <m/>
    <m/>
    <m/>
    <m/>
    <x v="0"/>
    <m/>
    <m/>
    <m/>
    <m/>
    <m/>
    <m/>
  </r>
  <r>
    <n v="1"/>
    <x v="1"/>
    <s v="P1.1"/>
    <s v="OS1.2-Secţiunea E"/>
    <x v="362"/>
    <x v="364"/>
    <s v="Institutul de Chimie Macromoleculara &quot;Petru Poni&quot;"/>
    <x v="364"/>
    <s v="9"/>
    <n v="8"/>
    <n v="2016"/>
    <s v="9"/>
    <n v="8"/>
    <n v="2020"/>
    <x v="2"/>
    <x v="5"/>
    <s v="Nord Est"/>
    <m/>
    <m/>
    <s v="Iasi"/>
    <x v="2"/>
    <s v="060"/>
    <n v="7165347.8196919998"/>
    <n v="1320379.1103079999"/>
    <n v="0"/>
    <n v="466651.06"/>
    <n v="8952377.9900000002"/>
    <x v="2"/>
    <s v="AA6"/>
    <n v="6930573.3899999997"/>
    <n v="0"/>
    <s v="POC/61/1/1"/>
    <n v="1"/>
    <s v="Axa 1"/>
  </r>
  <r>
    <n v="2"/>
    <x v="1"/>
    <s v="P1.1"/>
    <s v="OS1.2-Secţiunea E"/>
    <x v="363"/>
    <x v="365"/>
    <s v="Intelectro Iasi SRL"/>
    <x v="365"/>
    <s v="9"/>
    <n v="8"/>
    <n v="2016"/>
    <s v="9"/>
    <n v="8"/>
    <n v="2020"/>
    <x v="2"/>
    <x v="5"/>
    <s v="Nord Est"/>
    <m/>
    <m/>
    <s v="Iasi"/>
    <x v="1"/>
    <s v="061"/>
    <n v="7276121.3794200011"/>
    <n v="1340791.6705799997"/>
    <n v="2524481.25"/>
    <n v="1027942.7"/>
    <n v="12169337"/>
    <x v="2"/>
    <s v="AA1"/>
    <n v="6369795.3299999991"/>
    <n v="1173872.25"/>
    <s v="POC/61/1/1"/>
    <n v="1"/>
    <s v="Axa 1"/>
  </r>
  <r>
    <n v="3"/>
    <x v="1"/>
    <s v="P1.1"/>
    <s v="OS1.2-Secţiunea E"/>
    <x v="364"/>
    <x v="366"/>
    <s v="ALL GREEN SRL"/>
    <x v="366"/>
    <s v="9"/>
    <n v="16"/>
    <n v="2016"/>
    <s v="9"/>
    <n v="16"/>
    <n v="2020"/>
    <x v="2"/>
    <x v="5"/>
    <s v="Nord Est"/>
    <m/>
    <m/>
    <s v="Iasi"/>
    <x v="1"/>
    <s v="061"/>
    <n v="7276513.4800000004"/>
    <n v="1340863.92"/>
    <n v="2522993.6"/>
    <n v="1085238"/>
    <n v="12225609"/>
    <x v="4"/>
    <s v="AA4"/>
    <n v="6762862.8100000024"/>
    <n v="1246308.3100000003"/>
    <s v="POC/61/1/1"/>
    <n v="1"/>
    <s v="Axa 1"/>
  </r>
  <r>
    <n v="4"/>
    <x v="1"/>
    <s v="P1.2"/>
    <s v="OS1.3-Secţiunea D"/>
    <x v="365"/>
    <x v="367"/>
    <s v="BUILDING TECHNOLOGY GROUP R SRL"/>
    <x v="367"/>
    <s v="9"/>
    <n v="27"/>
    <n v="2016"/>
    <s v="9"/>
    <n v="27"/>
    <n v="2018"/>
    <x v="1"/>
    <x v="5"/>
    <s v="Nord Est"/>
    <m/>
    <m/>
    <s v="Iasi"/>
    <x v="1"/>
    <s v="061"/>
    <n v="5122148.62"/>
    <n v="903908.58000000007"/>
    <n v="0"/>
    <n v="1207083.72"/>
    <n v="7233140.9199999999"/>
    <x v="2"/>
    <s v="AA7"/>
    <n v="4992852.5500000007"/>
    <n v="888219.64999999991"/>
    <s v="POC/66/1/3"/>
    <n v="1"/>
    <s v="Axa 1"/>
  </r>
  <r>
    <n v="5"/>
    <x v="1"/>
    <s v="P1.2"/>
    <s v="OS1.4-Secţiunea G"/>
    <x v="366"/>
    <x v="368"/>
    <s v="Universitatea &quot;Alexandru Ioan Cuza&quot; din Iași"/>
    <x v="368"/>
    <s v="9"/>
    <n v="1"/>
    <n v="2016"/>
    <s v="9"/>
    <n v="1"/>
    <n v="2021"/>
    <x v="8"/>
    <x v="5"/>
    <s v="Nord Est"/>
    <m/>
    <m/>
    <s v="Iasi"/>
    <x v="2"/>
    <s v="062"/>
    <n v="11224742.256000001"/>
    <n v="2182737.743999999"/>
    <n v="1808937.5"/>
    <n v="50000"/>
    <n v="15266417.5"/>
    <x v="3"/>
    <s v="AA6"/>
    <n v="9657047.370000001"/>
    <n v="1877654.06"/>
    <s v="POC/71/1/4"/>
    <n v="1"/>
    <s v="Axa 1"/>
  </r>
  <r>
    <n v="6"/>
    <x v="1"/>
    <s v="P1.2"/>
    <s v="OS1.4-Secţiunea G"/>
    <x v="367"/>
    <x v="369"/>
    <s v="INSTITUTUL DE CHIMIE MACROMOLECULARĂ “PETRU PONI&quot; "/>
    <x v="369"/>
    <s v="9"/>
    <n v="8"/>
    <n v="2016"/>
    <s v="3"/>
    <n v="8"/>
    <n v="2022"/>
    <x v="8"/>
    <x v="5"/>
    <s v="Nord Est"/>
    <m/>
    <m/>
    <s v="Iasi"/>
    <x v="2"/>
    <s v="062"/>
    <n v="11218480"/>
    <n v="2181520"/>
    <n v="2370000"/>
    <n v="70978.25"/>
    <n v="15840978.25"/>
    <x v="3"/>
    <s v="AA5"/>
    <n v="7576272.3000000007"/>
    <n v="0"/>
    <s v="POC/71/1/4"/>
    <n v="1"/>
    <s v="Axa 1"/>
  </r>
  <r>
    <n v="7"/>
    <x v="1"/>
    <s v="P1.2"/>
    <s v="OS1.4-Secţiunea G"/>
    <x v="368"/>
    <x v="370"/>
    <s v="Universitatea Tehnica Gheorghe Asachi din Iasi"/>
    <x v="370"/>
    <s v="9"/>
    <n v="23"/>
    <n v="2016"/>
    <s v="5"/>
    <n v="22"/>
    <n v="2022"/>
    <x v="8"/>
    <x v="5"/>
    <s v="Nord Est"/>
    <m/>
    <m/>
    <s v="Iasi"/>
    <x v="2"/>
    <s v="062"/>
    <n v="6244465.5"/>
    <n v="1214284.5"/>
    <n v="1260000"/>
    <n v="144000"/>
    <n v="8862750"/>
    <x v="3"/>
    <s v="AA4"/>
    <n v="3764649.9200000004"/>
    <n v="618951.32000000018"/>
    <s v="POC/71/1/4"/>
    <n v="1"/>
    <s v="Axa 1"/>
  </r>
  <r>
    <n v="8"/>
    <x v="1"/>
    <s v="P1.1"/>
    <s v="OS1.1-Secţiunea F"/>
    <x v="369"/>
    <x v="371"/>
    <s v="Institutul de Chimie Macromoleculara „Petru Poni” Iasi"/>
    <x v="371"/>
    <s v="10"/>
    <n v="10"/>
    <n v="2016"/>
    <s v="7"/>
    <n v="10"/>
    <n v="2020"/>
    <x v="1"/>
    <x v="5"/>
    <s v="Nord Est"/>
    <m/>
    <m/>
    <s v="Iasi"/>
    <x v="2"/>
    <s v="058"/>
    <n v="53796306.284999996"/>
    <n v="9493465.8150000051"/>
    <n v="0"/>
    <n v="7182196.9000000004"/>
    <n v="70471969"/>
    <x v="2"/>
    <s v="AA3"/>
    <n v="53311768.259999998"/>
    <n v="0"/>
    <s v="POC/70/1/1"/>
    <n v="1"/>
    <s v="Axa 1"/>
  </r>
  <r>
    <n v="9"/>
    <x v="1"/>
    <s v="P1.1"/>
    <s v="OS1.1-Secţiunea F"/>
    <x v="370"/>
    <x v="372"/>
    <s v="UNIVERSITATEA DE STIINTE AGRICOLE SI MEDICINA VETERINARA „ION IONESCU DE LA BRAD” Iasi"/>
    <x v="372"/>
    <s v="10"/>
    <n v="13"/>
    <n v="2016"/>
    <s v="4"/>
    <n v="12"/>
    <n v="2021"/>
    <x v="1"/>
    <x v="5"/>
    <s v="Nord Est"/>
    <m/>
    <m/>
    <s v="Iasi"/>
    <x v="2"/>
    <s v="058"/>
    <n v="30363445"/>
    <n v="5358255"/>
    <n v="0"/>
    <n v="3978998"/>
    <n v="39700698"/>
    <x v="3"/>
    <s v="AA7"/>
    <n v="14530428.090000002"/>
    <n v="1819083.6999999997"/>
    <s v="POC/70/1/1"/>
    <n v="1"/>
    <s v="Axa 1"/>
  </r>
  <r>
    <n v="10"/>
    <x v="1"/>
    <s v="P1.2"/>
    <s v="OS1.3-Secţiunea C"/>
    <x v="371"/>
    <x v="373"/>
    <s v=" GEN MOTOR SRL (solicitant initial la depunere: VÎRLAN BOGDAN)"/>
    <x v="373"/>
    <s v="10"/>
    <n v="4"/>
    <n v="2017"/>
    <s v="1"/>
    <n v="4"/>
    <n v="2019"/>
    <x v="24"/>
    <x v="5"/>
    <s v="Nord Est"/>
    <m/>
    <m/>
    <s v="Iasi"/>
    <x v="1"/>
    <s v="061"/>
    <n v="713421.75"/>
    <n v="125897.95"/>
    <n v="93257.75"/>
    <n v="145255.72"/>
    <n v="1077833.17"/>
    <x v="2"/>
    <s v="AA1"/>
    <n v="702561.19"/>
    <n v="123981.38000000002"/>
    <s v="POC/63/1/3"/>
    <n v="1"/>
    <s v="Axa 1"/>
  </r>
  <r>
    <n v="11"/>
    <x v="1"/>
    <s v="P1.2"/>
    <s v="OS1.3-Secţiunea C"/>
    <x v="372"/>
    <x v="374"/>
    <s v="PROSUPPORT CONSULTING SRL"/>
    <x v="374"/>
    <s v="10"/>
    <n v="4"/>
    <n v="2017"/>
    <s v="10"/>
    <n v="4"/>
    <n v="2019"/>
    <x v="16"/>
    <x v="5"/>
    <s v="Nord Est"/>
    <m/>
    <m/>
    <s v="Iasi; Valea Lupului"/>
    <x v="1"/>
    <s v="061"/>
    <n v="713989.8"/>
    <n v="125998.2"/>
    <n v="93332"/>
    <n v="86064"/>
    <n v="1019384"/>
    <x v="2"/>
    <s v="AA1"/>
    <n v="708323.74"/>
    <n v="124998.27"/>
    <s v="POC/63/1/3"/>
    <n v="1"/>
    <s v="Axa 1"/>
  </r>
  <r>
    <n v="12"/>
    <x v="2"/>
    <s v=" P2.2"/>
    <s v="A2.2.1"/>
    <x v="373"/>
    <x v="375"/>
    <s v="RED POINT SOFTWARE SOLUTIONS SRL"/>
    <x v="375"/>
    <s v="8"/>
    <n v="2"/>
    <n v="2017"/>
    <s v="12"/>
    <n v="2"/>
    <n v="2019"/>
    <x v="1"/>
    <x v="5"/>
    <s v="Nord Est"/>
    <m/>
    <m/>
    <s v="Iasi"/>
    <x v="1"/>
    <s v="066"/>
    <n v="972346.38"/>
    <n v="171590.54"/>
    <n v="518393.82000000007"/>
    <n v="170528.28000000003"/>
    <n v="1832859.02"/>
    <x v="2"/>
    <s v="AA3"/>
    <n v="859600.7300000001"/>
    <n v="151694.24000000002"/>
    <s v="POC/46/2/2"/>
    <n v="1"/>
    <s v="Axa 2"/>
  </r>
  <r>
    <n v="13"/>
    <x v="2"/>
    <s v=" P2.2"/>
    <s v="A2.2.1"/>
    <x v="374"/>
    <x v="376"/>
    <s v="FORTYFOUR SRL"/>
    <x v="376"/>
    <s v="8"/>
    <n v="7"/>
    <n v="2017"/>
    <s v="8"/>
    <n v="7"/>
    <n v="2020"/>
    <x v="1"/>
    <x v="5"/>
    <s v="Nord Est"/>
    <m/>
    <m/>
    <s v=" Iasi"/>
    <x v="1"/>
    <s v="066"/>
    <n v="3413951.66"/>
    <n v="602462.06000000006"/>
    <n v="803986.69"/>
    <n v="0"/>
    <n v="4820400.41"/>
    <x v="1"/>
    <m/>
    <n v="0"/>
    <n v="0"/>
    <s v="POC/46/2/2"/>
    <n v="1"/>
    <s v="Axa 2"/>
  </r>
  <r>
    <n v="14"/>
    <x v="2"/>
    <s v=" P2.2"/>
    <s v="A2.2.1"/>
    <x v="375"/>
    <x v="377"/>
    <s v="ROMSOFT SRL"/>
    <x v="377"/>
    <s v="8"/>
    <n v="31"/>
    <n v="2017"/>
    <s v="8"/>
    <n v="31"/>
    <n v="2020"/>
    <x v="1"/>
    <x v="5"/>
    <s v="Nord Est"/>
    <m/>
    <m/>
    <s v="Iasi"/>
    <x v="1"/>
    <s v="066"/>
    <n v="2399640.0299999998"/>
    <n v="423465.89"/>
    <n v="2008125"/>
    <n v="92451.410000000149"/>
    <n v="4923682.33"/>
    <x v="2"/>
    <s v="AA1"/>
    <n v="2146543.4700000002"/>
    <n v="378801.72"/>
    <s v="POC/46/2/2"/>
    <n v="1"/>
    <s v="Axa 2"/>
  </r>
  <r>
    <n v="15"/>
    <x v="2"/>
    <s v=" P2.2"/>
    <s v="A2.2.1"/>
    <x v="376"/>
    <x v="378"/>
    <s v="NERA COMPUTERS SRL"/>
    <x v="378"/>
    <s v="8"/>
    <n v="16"/>
    <n v="2017"/>
    <s v="8"/>
    <n v="16"/>
    <n v="2019"/>
    <x v="1"/>
    <x v="5"/>
    <s v="Nord Est"/>
    <m/>
    <m/>
    <s v="Iasi"/>
    <x v="1"/>
    <s v="066"/>
    <n v="2074115.77"/>
    <n v="366020.43"/>
    <n v="1603999.7999999998"/>
    <n v="100826.91999999993"/>
    <n v="4144962.92"/>
    <x v="1"/>
    <m/>
    <n v="0"/>
    <n v="0"/>
    <s v="POC/46/2/2"/>
    <n v="1"/>
    <s v="Axa 2"/>
  </r>
  <r>
    <n v="16"/>
    <x v="2"/>
    <s v=" P2.2"/>
    <s v="A2.2.1"/>
    <x v="0"/>
    <x v="379"/>
    <s v="FOCALITY SRL"/>
    <x v="379"/>
    <s v="5"/>
    <n v="25"/>
    <n v="2017"/>
    <s v="8"/>
    <n v="25"/>
    <n v="2018"/>
    <x v="1"/>
    <x v="5"/>
    <s v="Nord Est"/>
    <m/>
    <m/>
    <s v="Iasi"/>
    <x v="1"/>
    <s v="066"/>
    <n v="1643049.15"/>
    <n v="289949.84999999998"/>
    <n v="839936"/>
    <n v="275145.64999999991"/>
    <n v="3048080.65"/>
    <x v="1"/>
    <m/>
    <n v="0"/>
    <n v="0"/>
    <s v="POC/46/2/2"/>
    <n v="1"/>
    <s v="Axa 2"/>
  </r>
  <r>
    <n v="17"/>
    <x v="2"/>
    <s v=" P2.2"/>
    <s v="A2.2.1"/>
    <x v="377"/>
    <x v="380"/>
    <s v="GEMINI CAD SYSTEMS SRL"/>
    <x v="380"/>
    <s v="9"/>
    <n v="14"/>
    <n v="2017"/>
    <s v="6"/>
    <n v="14"/>
    <n v="2020"/>
    <x v="1"/>
    <x v="5"/>
    <s v="Nord Est"/>
    <m/>
    <m/>
    <s v="Iasi"/>
    <x v="1"/>
    <s v="066"/>
    <n v="2764316.04"/>
    <n v="487820.48"/>
    <n v="1576597.6800000002"/>
    <n v="188595.24000000022"/>
    <n v="5017329.4400000004"/>
    <x v="2"/>
    <m/>
    <n v="2565429.46"/>
    <n v="452722.84"/>
    <s v="POC/46/2/2"/>
    <n v="1"/>
    <s v="Axa 2"/>
  </r>
  <r>
    <n v="18"/>
    <x v="2"/>
    <s v=" P2.2"/>
    <s v="A2.2.1"/>
    <x v="378"/>
    <x v="381"/>
    <s v="EXPERT ACCIDENT RECONSTRUCTION SRL"/>
    <x v="381"/>
    <s v="8"/>
    <n v="3"/>
    <n v="2017"/>
    <s v="11"/>
    <n v="3"/>
    <n v="2019"/>
    <x v="1"/>
    <x v="5"/>
    <s v="Nord Est"/>
    <m/>
    <m/>
    <s v="Comuna Bârnova, sat Vișan"/>
    <x v="1"/>
    <s v="066"/>
    <n v="1555547.74"/>
    <n v="274508.42"/>
    <n v="473070.49"/>
    <n v="72029.310000000056"/>
    <n v="2375155.96"/>
    <x v="2"/>
    <s v="AA2"/>
    <n v="1455255.65"/>
    <n v="256809.80999999997"/>
    <s v="POC/46/2/2"/>
    <n v="1"/>
    <s v="Axa 2"/>
  </r>
  <r>
    <n v="19"/>
    <x v="2"/>
    <s v=" P2.2"/>
    <s v="A2.2.1"/>
    <x v="379"/>
    <x v="382"/>
    <s v="3D MAG SRL"/>
    <x v="382"/>
    <s v="8"/>
    <n v="8"/>
    <n v="2017"/>
    <s v="8"/>
    <n v="8"/>
    <n v="2020"/>
    <x v="1"/>
    <x v="5"/>
    <s v="Nord Est"/>
    <m/>
    <m/>
    <s v="Iasi"/>
    <x v="1"/>
    <s v="066"/>
    <n v="2465364.7799999998"/>
    <n v="435064.37"/>
    <n v="1232879.1499999999"/>
    <n v="0"/>
    <n v="4133308.3"/>
    <x v="1"/>
    <m/>
    <n v="63060"/>
    <n v="11128.24"/>
    <s v="POC/46/2/2"/>
    <n v="1"/>
    <s v="Axa 2"/>
  </r>
  <r>
    <n v="20"/>
    <x v="2"/>
    <s v=" P2.2"/>
    <s v="A2.2.1"/>
    <x v="380"/>
    <x v="383"/>
    <s v="LOGICA INFORMATICA RO SRL"/>
    <x v="383"/>
    <s v="11"/>
    <n v="20"/>
    <n v="2017"/>
    <s v="11"/>
    <n v="20"/>
    <n v="2019"/>
    <x v="1"/>
    <x v="5"/>
    <s v="Nord Est"/>
    <m/>
    <m/>
    <s v="Iasi"/>
    <x v="1"/>
    <s v="066"/>
    <n v="2408447.5499999998"/>
    <n v="425020.15"/>
    <n v="792618.29999999981"/>
    <n v="395359.54000000004"/>
    <n v="4021445.5399999996"/>
    <x v="1"/>
    <m/>
    <n v="0"/>
    <n v="0"/>
    <s v="POC/46/2/2"/>
    <n v="1"/>
    <s v="Axa 2"/>
  </r>
  <r>
    <n v="21"/>
    <x v="2"/>
    <s v=" P2.2"/>
    <s v="A2.2.1"/>
    <x v="381"/>
    <x v="384"/>
    <s v="APPSBROKER CONSULTING SRL"/>
    <x v="384"/>
    <s v="8"/>
    <n v="4"/>
    <n v="2017"/>
    <s v="8"/>
    <n v="4"/>
    <n v="2019"/>
    <x v="1"/>
    <x v="5"/>
    <s v="Nord Est"/>
    <m/>
    <m/>
    <s v="Iasi"/>
    <x v="1"/>
    <s v="066"/>
    <n v="3099588.19"/>
    <n v="546986.15"/>
    <n v="1690167.5499999998"/>
    <n v="68819.69000000041"/>
    <n v="5405561.5800000001"/>
    <x v="2"/>
    <m/>
    <n v="2656480.5900000003"/>
    <n v="468790.69"/>
    <s v="POC/46/2/2"/>
    <n v="1"/>
    <s v="Axa 2"/>
  </r>
  <r>
    <n v="22"/>
    <x v="1"/>
    <s v="P1.2"/>
    <s v="OS1.4-Secţiunea G"/>
    <x v="382"/>
    <x v="385"/>
    <s v="Universitatea de Stiinte Agricole si Medicina Veterinara &quot;Ion Ionescu de la Brad&quot; Iasi"/>
    <x v="385"/>
    <s v="6"/>
    <n v="5"/>
    <n v="2018"/>
    <s v="6"/>
    <n v="5"/>
    <n v="2023"/>
    <x v="8"/>
    <x v="5"/>
    <s v="Nord Est"/>
    <m/>
    <m/>
    <s v="Iasi"/>
    <x v="2"/>
    <s v="062"/>
    <n v="10391745"/>
    <n v="2020755"/>
    <n v="0"/>
    <n v="2478375"/>
    <n v="14890875"/>
    <x v="3"/>
    <m/>
    <n v="3061447.43"/>
    <n v="368028.87000000005"/>
    <s v="POC/71/1/4"/>
    <n v="1"/>
    <s v="Axa 1"/>
  </r>
  <r>
    <n v="23"/>
    <x v="1"/>
    <s v="P1.1"/>
    <s v="OS1.1 -Secţiunea A"/>
    <x v="383"/>
    <x v="386"/>
    <s v="INTERNATIONAL MODELING COMPANY SRL"/>
    <x v="386"/>
    <s v="6"/>
    <n v="11"/>
    <n v="2018"/>
    <s v="12"/>
    <n v="10"/>
    <n v="2020"/>
    <x v="1"/>
    <x v="5"/>
    <s v="Nord Est"/>
    <m/>
    <m/>
    <s v="Iasi"/>
    <x v="1"/>
    <s v="059"/>
    <n v="15184029.02"/>
    <n v="2679534.5299999998"/>
    <n v="7655812.96"/>
    <n v="8138565.6399999997"/>
    <n v="33657942.149999999"/>
    <x v="4"/>
    <s v="AA2"/>
    <n v="8070553.7000000002"/>
    <n v="1424215.35"/>
    <s v="POC/65/1/1"/>
    <n v="1"/>
    <s v="Axa 1"/>
  </r>
  <r>
    <n v="24"/>
    <x v="1"/>
    <s v="P1.1"/>
    <s v="OS1.1 -Secţiunea A"/>
    <x v="384"/>
    <x v="387"/>
    <s v="O.V.A GENERAL CONSTRUCT SRL"/>
    <x v="387"/>
    <s v="6"/>
    <n v="20"/>
    <n v="2018"/>
    <s v="12"/>
    <n v="20"/>
    <n v="2020"/>
    <x v="1"/>
    <x v="5"/>
    <s v="Nord Est"/>
    <m/>
    <m/>
    <s v="Iasi"/>
    <x v="1"/>
    <s v="059"/>
    <n v="5420818.5999999996"/>
    <n v="956615.05"/>
    <n v="2733185.85"/>
    <n v="8112424.2199999997"/>
    <n v="17223043.719999999"/>
    <x v="4"/>
    <m/>
    <n v="5036943.17"/>
    <n v="888872.33"/>
    <s v="POC/65/1/1"/>
    <n v="1"/>
    <s v="Axa 1"/>
  </r>
  <r>
    <n v="25"/>
    <x v="2"/>
    <s v=" P2.2"/>
    <s v="A2.1.1 - NGA"/>
    <x v="385"/>
    <x v="388"/>
    <s v="INVITE SYSTEMS SRL"/>
    <x v="388"/>
    <s v="6"/>
    <n v="13"/>
    <n v="2019"/>
    <s v="6"/>
    <n v="13"/>
    <n v="2022"/>
    <x v="1"/>
    <x v="5"/>
    <s v="Nord Est"/>
    <m/>
    <m/>
    <s v="Andrieseni; Glavanesti; Spineni; Buhaeni; Fantanele Dragaseni; Bivolari; Tabara; Buruienesti; Ciortesti; Coropceni; Serbesti; Deleni; Lungani; Crucea; Zmeu; Goesti; Popesti; Harpasesti; Doroscani; Obrijeni; Prisacani; Moreni; Macaresti; Sinesti; Osoi; Stornesti; Bocnita; Voinesti; Slobozia; Lungani; Schitu Stavnic; Vocotesti; "/>
    <x v="1"/>
    <s v="046"/>
    <n v="18337215.68"/>
    <n v="3235979.23"/>
    <n v="2397024.09"/>
    <n v="4360864.4800000004"/>
    <n v="28331083.48"/>
    <x v="3"/>
    <m/>
    <n v="14928160.48"/>
    <n v="1367792.68"/>
    <s v="POC/366/2/1"/>
    <n v="1"/>
    <s v="Axa 2"/>
  </r>
  <r>
    <n v="26"/>
    <x v="2"/>
    <s v=" P2.2"/>
    <s v="A2.2.1 ap.2"/>
    <x v="386"/>
    <x v="389"/>
    <s v="URBIOLED SRL"/>
    <x v="389"/>
    <s v="12"/>
    <n v="11"/>
    <n v="2019"/>
    <s v="12"/>
    <n v="11"/>
    <n v="2022"/>
    <x v="1"/>
    <x v="5"/>
    <s v="Nord Est"/>
    <m/>
    <m/>
    <s v="Iasi"/>
    <x v="1"/>
    <s v="066"/>
    <n v="14508995.640000001"/>
    <n v="2560411"/>
    <n v="6282358.0700000003"/>
    <n v="3455481.86"/>
    <n v="26807246.57"/>
    <x v="3"/>
    <m/>
    <n v="6863260.0099999998"/>
    <n v="920693.12000000011"/>
    <s v="POC/524/2/2"/>
    <n v="1"/>
    <s v="Axa 2"/>
  </r>
  <r>
    <n v="27"/>
    <x v="2"/>
    <s v=" P2.2"/>
    <s v="A2.2.1 ap.2"/>
    <x v="387"/>
    <x v="390"/>
    <s v="AVAL NET SRL"/>
    <x v="390"/>
    <s v="4"/>
    <n v="2"/>
    <n v="2020"/>
    <s v="4"/>
    <n v="2"/>
    <n v="2022"/>
    <x v="1"/>
    <x v="5"/>
    <s v="Nord Est"/>
    <m/>
    <m/>
    <s v="Iasi"/>
    <x v="1"/>
    <s v="066"/>
    <n v="14483124.93"/>
    <n v="2555845.5699999998"/>
    <n v="6699559.5"/>
    <n v="4510320.7"/>
    <n v="28248850.699999999"/>
    <x v="3"/>
    <m/>
    <n v="7298699.29"/>
    <n v="1288005.76"/>
    <s v="POC/524/2/2"/>
    <n v="1"/>
    <s v="Axa 2"/>
  </r>
  <r>
    <n v="28"/>
    <x v="2"/>
    <s v=" P2.2"/>
    <s v="A2.2.1 ap.2"/>
    <x v="388"/>
    <x v="391"/>
    <s v="ELOQUENTIA SRL"/>
    <x v="391"/>
    <s v="4"/>
    <n v="9"/>
    <n v="2020"/>
    <s v="4"/>
    <n v="9"/>
    <n v="2022"/>
    <x v="1"/>
    <x v="5"/>
    <s v="Nord Est"/>
    <m/>
    <m/>
    <s v="Iasi"/>
    <x v="1"/>
    <s v="066"/>
    <n v="9310835.9399999995"/>
    <n v="1643088.69"/>
    <n v="3268649.27"/>
    <n v="0"/>
    <n v="14222573.899999999"/>
    <x v="3"/>
    <m/>
    <n v="1383455.92"/>
    <n v="0"/>
    <s v="POC/524/2/2"/>
    <n v="1"/>
    <s v="Axa 2"/>
  </r>
  <r>
    <n v="29"/>
    <x v="1"/>
    <s v="1.1.2 - Proiecte tip GRID (Cloud)"/>
    <m/>
    <x v="389"/>
    <x v="392"/>
    <s v="UNIVERSITATEA &quot;ALEXANDRU IOAN CUZA&quot; din IASI"/>
    <x v="392"/>
    <s v="4"/>
    <n v="21"/>
    <n v="2020"/>
    <s v="4"/>
    <n v="21"/>
    <n v="2022"/>
    <x v="1"/>
    <x v="5"/>
    <s v="Nord Est"/>
    <m/>
    <m/>
    <s v="Iasi"/>
    <x v="2"/>
    <s v="058"/>
    <n v="4235531.5"/>
    <n v="747446.73"/>
    <n v="0"/>
    <n v="4760"/>
    <n v="4987738.2300000004"/>
    <x v="3"/>
    <m/>
    <n v="124574.45"/>
    <n v="0"/>
    <s v="POC/398/1/1/"/>
    <n v="1"/>
    <s v="Axa 1"/>
  </r>
  <r>
    <n v="30"/>
    <x v="1"/>
    <s v="1.1.3 H - Centre Suport"/>
    <m/>
    <x v="390"/>
    <x v="393"/>
    <s v="INSTITUTUL DE CHIMIE MACROMOLECULARA 'PETRU PONI'"/>
    <x v="393"/>
    <s v="4"/>
    <n v="27"/>
    <n v="2020"/>
    <s v="7"/>
    <n v="24"/>
    <n v="2023"/>
    <x v="1"/>
    <x v="5"/>
    <s v="Nord Est"/>
    <m/>
    <m/>
    <s v="Iasi"/>
    <x v="2"/>
    <s v="060"/>
    <n v="2550000"/>
    <n v="450000"/>
    <n v="0"/>
    <n v="20000"/>
    <n v="3020000"/>
    <x v="3"/>
    <m/>
    <n v="373228.49"/>
    <n v="0"/>
    <s v="POC/80/1/2/"/>
    <n v="1"/>
    <s v="Axa 1"/>
  </r>
  <r>
    <n v="31"/>
    <x v="1"/>
    <s v="1.1.3 H - Centre Suport"/>
    <m/>
    <x v="391"/>
    <x v="394"/>
    <s v="UNIVERSITATEA TEHNICĂ &quot;GHEORGHE ASACHI&quot; DIN IAŞI"/>
    <x v="394"/>
    <s v="4"/>
    <n v="30"/>
    <n v="2020"/>
    <s v="7"/>
    <n v="30"/>
    <n v="2023"/>
    <x v="1"/>
    <x v="5"/>
    <s v="Nord Est"/>
    <m/>
    <m/>
    <s v="Iasi"/>
    <x v="2"/>
    <s v="060"/>
    <n v="2549840.83"/>
    <n v="449971.91"/>
    <n v="0"/>
    <n v="24500"/>
    <n v="3024312.74"/>
    <x v="3"/>
    <m/>
    <n v="401502.32999999996"/>
    <n v="29206.35"/>
    <s v="POC/80/1/2/"/>
    <n v="1"/>
    <s v="Axa 1"/>
  </r>
  <r>
    <n v="32"/>
    <x v="2"/>
    <s v=" P2.2"/>
    <s v="A2.2.1 ap.2"/>
    <x v="392"/>
    <x v="395"/>
    <s v="WEBMAGNAT SRL"/>
    <x v="395"/>
    <s v="4"/>
    <n v="16"/>
    <n v="2020"/>
    <s v="4"/>
    <n v="16"/>
    <n v="2022"/>
    <x v="1"/>
    <x v="8"/>
    <s v="Nord Est"/>
    <s v=" Centru"/>
    <m/>
    <s v="Iasi; Brasov"/>
    <x v="1"/>
    <s v="066"/>
    <n v="4049526.09"/>
    <n v="714622.23"/>
    <n v="1664904.84"/>
    <n v="585061.71"/>
    <n v="7014114.8700000001"/>
    <x v="3"/>
    <m/>
    <n v="2695071.44"/>
    <n v="311602.39999999997"/>
    <s v="POC/524/2/2"/>
    <n v="1"/>
    <s v="Axa 2"/>
  </r>
  <r>
    <n v="33"/>
    <x v="2"/>
    <s v=" P2.2"/>
    <s v="A2.2.1 ap.2"/>
    <x v="393"/>
    <x v="396"/>
    <s v="VETRO SOLUTIONS SRL"/>
    <x v="396"/>
    <s v="5"/>
    <n v="29"/>
    <n v="2020"/>
    <s v="5"/>
    <n v="29"/>
    <n v="2023"/>
    <x v="1"/>
    <x v="5"/>
    <s v="Nord Est"/>
    <m/>
    <m/>
    <s v="Iasi"/>
    <x v="1"/>
    <s v="066"/>
    <n v="9458755.8000000007"/>
    <n v="1669192.18"/>
    <n v="4189562.04"/>
    <n v="460005.31"/>
    <n v="15777515.33"/>
    <x v="3"/>
    <m/>
    <n v="1639807.68"/>
    <n v="284385.82999999996"/>
    <s v="POC/524/2/2"/>
    <n v="1"/>
    <s v="Axa 2"/>
  </r>
  <r>
    <n v="34"/>
    <x v="1"/>
    <s v="1.2.1"/>
    <s v=" Proiect Tehnologic Inovativ - LDR"/>
    <x v="394"/>
    <x v="397"/>
    <s v="SPECCHIASOL ROMANIA SRL"/>
    <x v="397"/>
    <s v="6"/>
    <n v="17"/>
    <n v="2020"/>
    <s v="6"/>
    <n v="17"/>
    <n v="2023"/>
    <x v="1"/>
    <x v="5"/>
    <s v="Nord Est"/>
    <m/>
    <m/>
    <s v="iasi"/>
    <x v="1"/>
    <s v="064"/>
    <n v="7594877.54"/>
    <n v="1340272.52"/>
    <n v="3235166.33"/>
    <n v="1272576.5900000001"/>
    <n v="13442892.98"/>
    <x v="3"/>
    <m/>
    <n v="0"/>
    <n v="0"/>
    <s v="POC/163/1/3/"/>
    <n v="1"/>
    <s v="Axa 1"/>
  </r>
  <r>
    <n v="35"/>
    <x v="2"/>
    <s v=" P2.2"/>
    <s v="A2.2.1 ap.2"/>
    <x v="395"/>
    <x v="398"/>
    <s v="AREUS TECHNOLOGY SRL"/>
    <x v="398"/>
    <s v="6"/>
    <n v="26"/>
    <n v="2020"/>
    <s v="6"/>
    <n v="26"/>
    <n v="2023"/>
    <x v="1"/>
    <x v="5"/>
    <s v="Nord Est"/>
    <m/>
    <m/>
    <s v="Iasi"/>
    <x v="1"/>
    <s v="066"/>
    <n v="6091202"/>
    <n v="1074918"/>
    <n v="1806710"/>
    <n v="0"/>
    <n v="8972830"/>
    <x v="3"/>
    <m/>
    <n v="91763.79"/>
    <n v="16193.61"/>
    <s v="POC/524/2/2"/>
    <n v="1"/>
    <s v="Axa 2"/>
  </r>
  <r>
    <n v="36"/>
    <x v="1"/>
    <s v="P1.2"/>
    <s v="OS1.3-Secţiunea C-ap.2"/>
    <x v="396"/>
    <x v="399"/>
    <s v="MASKLOGIK SRL"/>
    <x v="399"/>
    <s v="6"/>
    <n v="30"/>
    <n v="2020"/>
    <s v="6"/>
    <n v="30"/>
    <n v="2022"/>
    <x v="1"/>
    <x v="5"/>
    <s v="Nord Est"/>
    <m/>
    <m/>
    <s v="Iasi"/>
    <x v="1"/>
    <s v="061"/>
    <n v="713974.5"/>
    <n v="125995.5"/>
    <n v="93330"/>
    <n v="93752"/>
    <n v="1027052"/>
    <x v="3"/>
    <m/>
    <n v="0"/>
    <n v="0"/>
    <s v="POC/62/1/3"/>
    <n v="1"/>
    <s v="Axa 1"/>
  </r>
  <r>
    <n v="37"/>
    <x v="1"/>
    <s v="P1.2"/>
    <s v="OS1.3-Secţiunea C-ap.2"/>
    <x v="397"/>
    <x v="400"/>
    <s v="INNOVA MOTION SENSORS SRL"/>
    <x v="400"/>
    <s v="6"/>
    <n v="30"/>
    <n v="2020"/>
    <s v="8"/>
    <n v="30"/>
    <n v="2021"/>
    <x v="1"/>
    <x v="5"/>
    <s v="Nord Est"/>
    <m/>
    <m/>
    <s v="Iasi"/>
    <x v="1"/>
    <s v="061"/>
    <n v="712038.40000000002"/>
    <n v="125653.64"/>
    <n v="93076.85"/>
    <n v="10000"/>
    <n v="940768.89"/>
    <x v="3"/>
    <m/>
    <n v="19977.560000000001"/>
    <n v="3525.45"/>
    <s v="POC/62/1/3"/>
    <n v="1"/>
    <s v="Axa 1"/>
  </r>
  <r>
    <n v="38"/>
    <x v="2"/>
    <s v=" P2.2"/>
    <s v="A2.2.1 ap.2"/>
    <x v="398"/>
    <x v="401"/>
    <s v="ALL GREEN SRL"/>
    <x v="401"/>
    <s v="8"/>
    <n v="14"/>
    <n v="2020"/>
    <s v="8"/>
    <n v="14"/>
    <n v="2022"/>
    <x v="1"/>
    <x v="5"/>
    <s v="Nord Est"/>
    <m/>
    <m/>
    <s v="Iasi"/>
    <x v="1"/>
    <s v="066"/>
    <n v="5308606.45"/>
    <n v="936812.91"/>
    <n v="2497188.2200000002"/>
    <n v="1138869.08"/>
    <n v="9881476.6600000001"/>
    <x v="3"/>
    <m/>
    <n v="0"/>
    <n v="0"/>
    <s v="POC/524/2/2"/>
    <n v="1"/>
    <s v="Axa 2"/>
  </r>
  <r>
    <n v="39"/>
    <x v="2"/>
    <s v=" P2.2"/>
    <s v="A2.2.1 ap.2"/>
    <x v="399"/>
    <x v="402"/>
    <s v="BEACON WAVE SRL-D"/>
    <x v="402"/>
    <s v="8"/>
    <n v="21"/>
    <n v="2020"/>
    <s v="8"/>
    <n v="21"/>
    <n v="2022"/>
    <x v="1"/>
    <x v="5"/>
    <s v="Nord Est"/>
    <m/>
    <m/>
    <s v="Iasi"/>
    <x v="1"/>
    <s v="066"/>
    <n v="6606581.3700000001"/>
    <n v="1165867.3"/>
    <n v="2187192.92"/>
    <n v="684027.2"/>
    <n v="10643668.789999999"/>
    <x v="3"/>
    <m/>
    <n v="0"/>
    <n v="0"/>
    <s v="POC/524/2/2"/>
    <n v="1"/>
    <s v="Axa 2"/>
  </r>
  <r>
    <n v="40"/>
    <x v="1"/>
    <s v="P1.2"/>
    <s v="OS1.3-Secţiunea C-ap.2"/>
    <x v="400"/>
    <x v="403"/>
    <s v="YourSubstitute SRL ( solicitant la depunere: Neagu Bogdan Constantin)"/>
    <x v="403"/>
    <s v="9"/>
    <n v="1"/>
    <n v="2020"/>
    <s v="9"/>
    <n v="1"/>
    <n v="2022"/>
    <x v="1"/>
    <x v="5"/>
    <s v="Nord Est"/>
    <m/>
    <m/>
    <s v="Iasi"/>
    <x v="1"/>
    <s v="061"/>
    <n v="713974.5"/>
    <n v="125995.5"/>
    <n v="93330"/>
    <n v="71142"/>
    <n v="1004442"/>
    <x v="3"/>
    <m/>
    <n v="0"/>
    <n v="0"/>
    <s v="POC/62/1/3"/>
    <n v="1"/>
    <s v="Axa 1"/>
  </r>
  <r>
    <n v="41"/>
    <x v="1"/>
    <s v="P1.1"/>
    <s v="OS1.1-Secţiunea F - ap.2"/>
    <x v="401"/>
    <x v="404"/>
    <s v="UNIVERSITATEA &quot;ALEXANDRU IOAN CUZA&quot; din IASI"/>
    <x v="404"/>
    <s v="9"/>
    <n v="4"/>
    <n v="2020"/>
    <s v="9"/>
    <n v="4"/>
    <n v="2023"/>
    <x v="1"/>
    <x v="8"/>
    <s v="Nord Est"/>
    <s v=" Sud Est"/>
    <m/>
    <s v="Iasi; Madarjac; Campulung Moldovenesc; Agigea; Tulnici;"/>
    <x v="2"/>
    <s v="058"/>
    <n v="76066684.069999993"/>
    <n v="13423532.529999999"/>
    <n v="0"/>
    <n v="80741.5"/>
    <n v="89570958.099999994"/>
    <x v="3"/>
    <m/>
    <n v="447451.08"/>
    <n v="0"/>
    <s v="POC/448/1/1"/>
    <n v="1"/>
    <s v="Axa 1"/>
  </r>
  <r>
    <n v="42"/>
    <x v="1"/>
    <s v="P1.2"/>
    <s v="OS1.3-Secţiunea C-ap.2"/>
    <x v="402"/>
    <x v="405"/>
    <s v="MAXENDO MEDICA SRL"/>
    <x v="405"/>
    <s v="12"/>
    <n v="23"/>
    <n v="2020"/>
    <s v="6"/>
    <n v="23"/>
    <n v="2022"/>
    <x v="1"/>
    <x v="5"/>
    <s v="Nord Est"/>
    <m/>
    <m/>
    <s v="Iasi"/>
    <x v="1"/>
    <s v="061"/>
    <n v="671998.95"/>
    <n v="118588.05"/>
    <n v="87843"/>
    <n v="68640"/>
    <n v="947070"/>
    <x v="3"/>
    <m/>
    <n v="0"/>
    <n v="0"/>
    <s v="POC/62/1/3"/>
    <n v="1"/>
    <s v="Axa 1"/>
  </r>
  <r>
    <n v="43"/>
    <x v="1"/>
    <s v="1.1.3 H - Catedre Era"/>
    <m/>
    <x v="403"/>
    <x v="406"/>
    <s v="INSTITUTUL DE CHIMIE MACROMOLECULARA &quot;PETRU PONI&quot;"/>
    <x v="406"/>
    <s v="2"/>
    <n v="25"/>
    <n v="2021"/>
    <s v="6"/>
    <n v="30"/>
    <n v="2023"/>
    <x v="1"/>
    <x v="5"/>
    <s v="Nord Est"/>
    <m/>
    <m/>
    <s v="Iasi"/>
    <x v="2"/>
    <s v="060"/>
    <n v="16994421.079999998"/>
    <n v="2999015.49"/>
    <n v="0"/>
    <n v="2000000"/>
    <n v="21993436.57"/>
    <x v="3"/>
    <m/>
    <n v="0"/>
    <n v="0"/>
    <s v="POC/81/1/2"/>
    <n v="1"/>
    <s v="Axa 1"/>
  </r>
  <r>
    <s v="TOTAL IASI"/>
    <x v="0"/>
    <m/>
    <m/>
    <x v="0"/>
    <x v="0"/>
    <m/>
    <x v="0"/>
    <m/>
    <m/>
    <m/>
    <m/>
    <m/>
    <m/>
    <x v="0"/>
    <x v="0"/>
    <m/>
    <m/>
    <m/>
    <m/>
    <x v="0"/>
    <m/>
    <n v="395866127.07011205"/>
    <n v="70731104.389887974"/>
    <n v="67197670.520000011"/>
    <n v="54378271.680000015"/>
    <n v="588173173.66000009"/>
    <x v="0"/>
    <m/>
    <n v="177489401.66999999"/>
    <n v="16495538.229999997"/>
    <m/>
    <m/>
    <m/>
  </r>
  <r>
    <s v="JUDEŢUL ILFOV"/>
    <x v="0"/>
    <m/>
    <m/>
    <x v="0"/>
    <x v="0"/>
    <m/>
    <x v="0"/>
    <m/>
    <m/>
    <m/>
    <m/>
    <m/>
    <m/>
    <x v="0"/>
    <x v="0"/>
    <m/>
    <m/>
    <m/>
    <m/>
    <x v="0"/>
    <m/>
    <m/>
    <m/>
    <m/>
    <m/>
    <m/>
    <x v="0"/>
    <m/>
    <m/>
    <m/>
    <m/>
    <m/>
    <m/>
  </r>
  <r>
    <n v="1"/>
    <x v="1"/>
    <s v="P1.1"/>
    <s v="OS1.1 -Proiect major"/>
    <x v="404"/>
    <x v="407"/>
    <s v="INSTITUTUL NATIONAL DE CERCETARE-DEZVOLTARE PENTRU FIZICA SI INGINERIE NUCLEARA &quot;HORIA HULUBEI&quot; - IFIN-HH"/>
    <x v="407"/>
    <s v="7"/>
    <n v="7"/>
    <n v="2016"/>
    <s v="6"/>
    <n v="30"/>
    <n v="2023"/>
    <x v="7"/>
    <x v="7"/>
    <s v="Bucuresti Ilfov"/>
    <m/>
    <m/>
    <s v="Magurele"/>
    <x v="2"/>
    <s v="058"/>
    <n v="630299226.29000008"/>
    <n v="157574806.56999999"/>
    <n v="0"/>
    <n v="138487242.09999999"/>
    <n v="926361274.96000016"/>
    <x v="3"/>
    <s v="AA3"/>
    <n v="497958452.31999999"/>
    <n v="0"/>
    <s v="POC/69/1/1"/>
    <n v="1"/>
    <s v="Axa 1"/>
  </r>
  <r>
    <n v="2"/>
    <x v="1"/>
    <s v="P1.1"/>
    <s v="OS1.2-Secţiunea E"/>
    <x v="405"/>
    <x v="408"/>
    <s v="Institutul Naţional de Cercetare-Dezvoltare pentru Fizica Materialelor"/>
    <x v="408"/>
    <s v="9"/>
    <n v="1"/>
    <n v="2016"/>
    <s v="6"/>
    <n v="1"/>
    <n v="2021"/>
    <x v="2"/>
    <x v="7"/>
    <s v="Bucuresti Ilfov"/>
    <m/>
    <m/>
    <s v="Magurele"/>
    <x v="2"/>
    <s v="060"/>
    <n v="7276617"/>
    <n v="1340883"/>
    <n v="0"/>
    <n v="296816"/>
    <n v="8914316"/>
    <x v="3"/>
    <s v="AA5"/>
    <n v="6523104.5700000003"/>
    <n v="1202177.8400000001"/>
    <s v="POC/61/1/1"/>
    <n v="1"/>
    <s v="Axa 1"/>
  </r>
  <r>
    <n v="3"/>
    <x v="1"/>
    <s v="P1.1"/>
    <s v="OS1.2-Secţiunea E"/>
    <x v="406"/>
    <x v="409"/>
    <s v="Institutul Naţional de Cercetare-Dezvoltare pentru Fizica Materialelor"/>
    <x v="409"/>
    <s v="9"/>
    <n v="1"/>
    <n v="2016"/>
    <s v="8"/>
    <n v="1"/>
    <n v="2021"/>
    <x v="2"/>
    <x v="7"/>
    <s v="Bucuresti Ilfov"/>
    <m/>
    <m/>
    <s v="Magurele"/>
    <x v="2"/>
    <s v="060"/>
    <n v="7276617"/>
    <n v="1340883"/>
    <n v="0"/>
    <n v="210000"/>
    <n v="8827500"/>
    <x v="3"/>
    <s v="AA3"/>
    <n v="6243523.3099999987"/>
    <n v="1150664.7900000003"/>
    <s v="POC/61/1/1"/>
    <n v="1"/>
    <s v="Axa 1"/>
  </r>
  <r>
    <n v="4"/>
    <x v="1"/>
    <s v="P1.2"/>
    <s v="OS1.3-Secţiunea C"/>
    <x v="407"/>
    <x v="410"/>
    <s v="CLOUDIFIER SRL"/>
    <x v="410"/>
    <s v="9"/>
    <n v="9"/>
    <n v="2016"/>
    <s v="9"/>
    <n v="9"/>
    <n v="2018"/>
    <x v="7"/>
    <x v="7"/>
    <s v="Bucuresti Ilfov"/>
    <m/>
    <m/>
    <s v="Voluntari"/>
    <x v="1"/>
    <s v="061"/>
    <n v="638944.80000000005"/>
    <n v="159736.19999999995"/>
    <n v="88743"/>
    <n v="17806"/>
    <n v="905230"/>
    <x v="2"/>
    <s v="AA4"/>
    <n v="629419.40999999992"/>
    <n v="157354.85999999999"/>
    <s v="POC/63/1/3"/>
    <n v="1"/>
    <s v="Axa 1"/>
  </r>
  <r>
    <n v="5"/>
    <x v="1"/>
    <s v="P1.2"/>
    <s v="OS1.3-Secţiunea C"/>
    <x v="408"/>
    <x v="411"/>
    <s v="GODRIVE SRL"/>
    <x v="411"/>
    <s v="9"/>
    <n v="9"/>
    <n v="2016"/>
    <s v="9"/>
    <n v="9"/>
    <n v="2018"/>
    <x v="7"/>
    <x v="7"/>
    <s v="Bucuresti Ilfov"/>
    <m/>
    <m/>
    <s v="Mogosoaia"/>
    <x v="1"/>
    <s v="061"/>
    <n v="653389.60000000009"/>
    <n v="163347.39999999991"/>
    <n v="90748"/>
    <n v="18871"/>
    <n v="926356"/>
    <x v="2"/>
    <s v="AA3"/>
    <n v="569783.79"/>
    <n v="142445.93"/>
    <s v="POC/63/1/3"/>
    <n v="1"/>
    <s v="Axa 1"/>
  </r>
  <r>
    <n v="6"/>
    <x v="1"/>
    <s v="P1.2"/>
    <s v="OS1.4-Secţiunea G"/>
    <x v="409"/>
    <x v="412"/>
    <s v="INSTITUTUL NAŢIONAL DE CERCETARE – DEZVOLTARE PENTRU METALE NEFEROASE ŞI RARE - IMNR"/>
    <x v="412"/>
    <s v="9"/>
    <n v="1"/>
    <n v="2016"/>
    <s v="2"/>
    <n v="1"/>
    <n v="2020"/>
    <x v="8"/>
    <x v="7"/>
    <s v="Bucuresti Ilfov"/>
    <m/>
    <m/>
    <s v="Pantelimon"/>
    <x v="2"/>
    <s v="062"/>
    <n v="4073456.0412000003"/>
    <n v="792114.95879999967"/>
    <n v="784000"/>
    <n v="5000"/>
    <n v="5654571"/>
    <x v="2"/>
    <s v="AA2"/>
    <n v="4058154.66"/>
    <n v="789063.42"/>
    <s v="POC/71/1/4"/>
    <n v="1"/>
    <s v="Axa 1"/>
  </r>
  <r>
    <n v="7"/>
    <x v="1"/>
    <s v="P1.2"/>
    <s v="OS1.4-Secţiunea G"/>
    <x v="410"/>
    <x v="413"/>
    <s v="INSTITUTUL NAŢIONAL DE CERCETARE-DEZVOLTARE PENTRU  MICROTEHNOLOGIE - IMT BUCURESTI"/>
    <x v="413"/>
    <s v="9"/>
    <n v="8"/>
    <n v="2016"/>
    <s v="12"/>
    <n v="8"/>
    <n v="2021"/>
    <x v="8"/>
    <x v="7"/>
    <s v="Bucuresti Ilfov"/>
    <m/>
    <m/>
    <s v="Voluntari"/>
    <x v="2"/>
    <s v="062"/>
    <n v="11249875"/>
    <n v="2187625"/>
    <n v="1900000"/>
    <n v="60000"/>
    <n v="15397500"/>
    <x v="3"/>
    <s v="AA3"/>
    <n v="7149341.8900000006"/>
    <n v="1390072.9600000002"/>
    <s v="POC/71/1/4"/>
    <n v="1"/>
    <s v="Axa 1"/>
  </r>
  <r>
    <n v="8"/>
    <x v="1"/>
    <s v="P1.2"/>
    <s v="OS1.4-Secţiunea G"/>
    <x v="411"/>
    <x v="414"/>
    <s v="Institutul National de Cercetare Dezvoltare pentru Fizica Laserilor Plasmei si Radiatiei"/>
    <x v="414"/>
    <s v="9"/>
    <n v="23"/>
    <n v="2016"/>
    <s v="9"/>
    <n v="23"/>
    <n v="2021"/>
    <x v="8"/>
    <x v="7"/>
    <s v="Bucuresti Ilfov"/>
    <m/>
    <m/>
    <s v="Magurele"/>
    <x v="2"/>
    <s v="062"/>
    <n v="11138497.26"/>
    <n v="2165966.7400000002"/>
    <n v="2099880"/>
    <n v="165148"/>
    <n v="15569492"/>
    <x v="3"/>
    <m/>
    <n v="6436313.21"/>
    <n v="1174958.5"/>
    <s v="POC/71/1/4"/>
    <n v="1"/>
    <s v="Axa 1"/>
  </r>
  <r>
    <n v="9"/>
    <x v="1"/>
    <s v="P1.2"/>
    <s v="OS1.4-Secţiunea G"/>
    <x v="412"/>
    <x v="415"/>
    <s v="Institutul National de Cercetare Dezvoltare pentru Fizica si Inginerie Nucleara &quot;Horia Hulubei&quot;"/>
    <x v="415"/>
    <s v="9"/>
    <n v="27"/>
    <n v="2016"/>
    <s v="9"/>
    <n v="27"/>
    <n v="2021"/>
    <x v="8"/>
    <x v="7"/>
    <s v="Bucuresti Ilfov"/>
    <m/>
    <m/>
    <s v="Magurele"/>
    <x v="2"/>
    <s v="062"/>
    <n v="6153420"/>
    <n v="1196580"/>
    <n v="1875000"/>
    <n v="92250"/>
    <n v="9317250"/>
    <x v="3"/>
    <s v="AA4"/>
    <n v="1762518.55"/>
    <n v="341596.50999999995"/>
    <s v="POC/71/1/4"/>
    <n v="1"/>
    <s v="Axa 1"/>
  </r>
  <r>
    <n v="10"/>
    <x v="1"/>
    <s v="P1.2"/>
    <s v="OS1.4-Secţiunea G"/>
    <x v="413"/>
    <x v="416"/>
    <s v="Institutul National de Cercetare-Dezvoltare  pentru Biologie si Nutritie Animala (IBNA Balotesti)"/>
    <x v="416"/>
    <s v="10"/>
    <n v="13"/>
    <n v="2016"/>
    <s v="10"/>
    <n v="13"/>
    <n v="2022"/>
    <x v="8"/>
    <x v="7"/>
    <s v="Bucuresti Ilfov"/>
    <m/>
    <m/>
    <s v="Balotesti"/>
    <x v="2"/>
    <s v="062"/>
    <n v="4863374.13"/>
    <n v="945720.63"/>
    <n v="960000"/>
    <n v="79543.16"/>
    <n v="6848637.9199999999"/>
    <x v="3"/>
    <s v="AA4"/>
    <n v="1788826.0800000005"/>
    <n v="410025.36999999982"/>
    <s v="POC/71/1/4"/>
    <n v="1"/>
    <s v="Axa 1"/>
  </r>
  <r>
    <n v="11"/>
    <x v="1"/>
    <s v="P1.1"/>
    <s v="OS1.1-Secţiunea F"/>
    <x v="414"/>
    <x v="417"/>
    <s v="INSTITUTUL NATIONAL DE CERCETARE-DEZVOLTARE PENTRU FIZICA LASERILOR, PLASMEI SI RADIATIEI  Magurele"/>
    <x v="417"/>
    <s v="11"/>
    <n v="25"/>
    <n v="2016"/>
    <s v="12"/>
    <n v="31"/>
    <n v="2022"/>
    <x v="7"/>
    <x v="7"/>
    <s v="Bucuresti Ilfov"/>
    <m/>
    <m/>
    <s v="Magurele"/>
    <x v="2"/>
    <s v="058"/>
    <n v="49250127.140000001"/>
    <n v="12312531.779999999"/>
    <n v="0"/>
    <n v="4991999.74"/>
    <n v="66554658.660000004"/>
    <x v="3"/>
    <s v="AA4"/>
    <n v="15149071.200000007"/>
    <n v="2174613.63"/>
    <s v="POC/70/1/1"/>
    <n v="1"/>
    <s v="Axa 1"/>
  </r>
  <r>
    <n v="12"/>
    <x v="1"/>
    <s v="P1.1"/>
    <s v="OS1.1-Secţiunea F"/>
    <x v="415"/>
    <x v="418"/>
    <s v="Institutul National de Cercetare Dezvoltare pentru Fizica si Inginerie Nucleara &quot;Horia Hulubei&quot;  Magurele"/>
    <x v="418"/>
    <s v="12"/>
    <n v="19"/>
    <n v="2016"/>
    <s v="12"/>
    <n v="19"/>
    <n v="2021"/>
    <x v="7"/>
    <x v="7"/>
    <s v="Bucuresti Ilfov"/>
    <m/>
    <m/>
    <s v="Magurele"/>
    <x v="2"/>
    <s v="058"/>
    <n v="7428338.3200000003"/>
    <n v="1857084.58"/>
    <n v="0"/>
    <n v="661822.21"/>
    <n v="9947245.1099999994"/>
    <x v="3"/>
    <s v="AA4"/>
    <n v="1859116.7199999997"/>
    <n v="464779.17999999993"/>
    <s v="POC/70/1/1"/>
    <n v="1"/>
    <s v="Axa 1"/>
  </r>
  <r>
    <n v="13"/>
    <x v="1"/>
    <s v="P1.2"/>
    <s v="OS1.3-Secţiunea C"/>
    <x v="416"/>
    <x v="419"/>
    <s v="S.A CLINICHEM SRL"/>
    <x v="419"/>
    <s v="10"/>
    <n v="4"/>
    <n v="2017"/>
    <s v="10"/>
    <n v="4"/>
    <n v="2019"/>
    <x v="7"/>
    <x v="7"/>
    <s v="Bucuresti Ilfov"/>
    <m/>
    <m/>
    <s v="Voluntari"/>
    <x v="1"/>
    <s v="061"/>
    <n v="663719.04"/>
    <n v="165929.76"/>
    <n v="92183.2"/>
    <n v="37770"/>
    <n v="959602"/>
    <x v="1"/>
    <m/>
    <n v="0"/>
    <n v="0"/>
    <s v="POC/63/1/3"/>
    <n v="1"/>
    <s v="Axa 1"/>
  </r>
  <r>
    <n v="14"/>
    <x v="1"/>
    <s v="P1.2"/>
    <s v="OS1.3-Secţiunea C"/>
    <x v="417"/>
    <x v="420"/>
    <s v="POINTLET RESEARCH SRL"/>
    <x v="420"/>
    <s v="10"/>
    <n v="4"/>
    <n v="2017"/>
    <s v="10"/>
    <n v="4"/>
    <n v="2019"/>
    <x v="7"/>
    <x v="7"/>
    <s v="Bucuresti Ilfov"/>
    <m/>
    <m/>
    <s v="Berceni"/>
    <x v="1"/>
    <s v="061"/>
    <n v="671716.8"/>
    <n v="167929.2"/>
    <n v="93294"/>
    <n v="88014.69"/>
    <n v="1020954.69"/>
    <x v="2"/>
    <s v="AA1"/>
    <n v="665682.88"/>
    <n v="166420.72"/>
    <s v="POC/63/1/3"/>
    <n v="1"/>
    <s v="Axa 1"/>
  </r>
  <r>
    <n v="15"/>
    <x v="1"/>
    <s v="P1.2"/>
    <s v="OS1.3-Secţiunea C"/>
    <x v="418"/>
    <x v="421"/>
    <s v="TERMOSOLAR AKTIV SRL"/>
    <x v="421"/>
    <s v="10"/>
    <n v="4"/>
    <n v="2017"/>
    <s v="10"/>
    <n v="4"/>
    <n v="2019"/>
    <x v="7"/>
    <x v="7"/>
    <s v="Bucuresti Ilfov"/>
    <m/>
    <m/>
    <s v="sat Petresti, com. Corbeanca"/>
    <x v="1"/>
    <s v="061"/>
    <n v="659073.6"/>
    <n v="164768.4"/>
    <n v="91538"/>
    <n v="17720"/>
    <n v="933100"/>
    <x v="2"/>
    <s v="AA1"/>
    <n v="643784.87"/>
    <n v="160946.22"/>
    <s v="POC/63/1/3"/>
    <n v="1"/>
    <s v="Axa 1"/>
  </r>
  <r>
    <n v="16"/>
    <x v="1"/>
    <s v="P1.2"/>
    <s v="OS1.3-Secţiunea C"/>
    <x v="419"/>
    <x v="422"/>
    <s v="Activ Protonic Art SRL"/>
    <x v="422"/>
    <s v="10"/>
    <n v="12"/>
    <n v="2017"/>
    <s v="10"/>
    <n v="12"/>
    <n v="2019"/>
    <x v="7"/>
    <x v="7"/>
    <s v="Bucuresti Ilfov"/>
    <m/>
    <m/>
    <s v="Rudeni, Chitila"/>
    <x v="1"/>
    <s v="061"/>
    <n v="668315.16"/>
    <n v="167078.79"/>
    <n v="92821.55"/>
    <n v="24456"/>
    <n v="952671.50000000012"/>
    <x v="2"/>
    <s v="AA1"/>
    <n v="664136.84000000008"/>
    <n v="166034.22"/>
    <s v="POC/63/1/3"/>
    <n v="1"/>
    <s v="Axa 1"/>
  </r>
  <r>
    <n v="17"/>
    <x v="2"/>
    <s v=" P2.2"/>
    <s v="A2.2.1"/>
    <x v="420"/>
    <x v="423"/>
    <s v="AD NET MARKET MEDIA SA"/>
    <x v="423"/>
    <s v="10"/>
    <n v="11"/>
    <n v="2017"/>
    <s v="10"/>
    <n v="11"/>
    <n v="2019"/>
    <x v="7"/>
    <x v="7"/>
    <s v="Bucuresti Ilfov"/>
    <m/>
    <m/>
    <s v="Voluntari"/>
    <x v="1"/>
    <s v="066"/>
    <n v="3244698.63"/>
    <n v="811174.66"/>
    <n v="2560930.5"/>
    <n v="1257192.7199999997"/>
    <n v="7873996.5099999998"/>
    <x v="2"/>
    <s v="AA1"/>
    <n v="3212920.69"/>
    <n v="803232.09"/>
    <s v="POC/46/2/2"/>
    <n v="1"/>
    <s v="Axa 2"/>
  </r>
  <r>
    <n v="18"/>
    <x v="2"/>
    <s v=" P2.2"/>
    <s v="A2.2.1"/>
    <x v="421"/>
    <x v="424"/>
    <s v="ARCADIA PROMO SRL"/>
    <x v="424"/>
    <s v="8"/>
    <n v="3"/>
    <n v="2017"/>
    <s v="8"/>
    <n v="3"/>
    <n v="2020"/>
    <x v="7"/>
    <x v="7"/>
    <s v="Bucuresti Ilfov"/>
    <m/>
    <m/>
    <s v="Balotesti"/>
    <x v="1"/>
    <s v="066"/>
    <n v="1428365.6"/>
    <n v="357091.4"/>
    <n v="396783"/>
    <n v="108603.5"/>
    <n v="2290843.5"/>
    <x v="1"/>
    <m/>
    <n v="101338.71"/>
    <n v="25334.68"/>
    <s v="POC/46/2/2"/>
    <n v="1"/>
    <s v="Axa 2"/>
  </r>
  <r>
    <n v="19"/>
    <x v="1"/>
    <s v="P1.1"/>
    <s v="OS1.2-Secţiunea E"/>
    <x v="422"/>
    <x v="425"/>
    <s v="Institutul National de Cercetare Dezvoltare în Silvicultura Marin Dracea"/>
    <x v="425"/>
    <s v="9"/>
    <n v="9"/>
    <n v="2016"/>
    <s v="9"/>
    <n v="9"/>
    <n v="2020"/>
    <x v="2"/>
    <x v="7"/>
    <s v="Bucuresti Ilfov"/>
    <m/>
    <m/>
    <s v="Voluntari"/>
    <x v="2"/>
    <s v="060"/>
    <n v="3114949.9457479999"/>
    <n v="574000.72425199999"/>
    <n v="0"/>
    <n v="194350"/>
    <n v="3883300.67"/>
    <x v="4"/>
    <s v="AA3"/>
    <n v="2839057.5599999996"/>
    <n v="523236.11999999994"/>
    <s v="POC/61/1/1"/>
    <n v="1"/>
    <s v="Axa 1"/>
  </r>
  <r>
    <n v="20"/>
    <x v="1"/>
    <s v="P1.2"/>
    <s v="OS1.4-Secţiunea G"/>
    <x v="423"/>
    <x v="426"/>
    <s v="Institutul National de Cercetare Dezvoltare pentru Fizica Materialelor"/>
    <x v="426"/>
    <s v="9"/>
    <n v="5"/>
    <n v="2016"/>
    <s v="9"/>
    <n v="5"/>
    <n v="2021"/>
    <x v="8"/>
    <x v="7"/>
    <s v="Bucuresti Ilfov"/>
    <m/>
    <m/>
    <s v="Magurele"/>
    <x v="2"/>
    <s v="062"/>
    <n v="11302200"/>
    <n v="2197800"/>
    <n v="2400000"/>
    <n v="50000"/>
    <n v="15950000"/>
    <x v="3"/>
    <s v="AA4"/>
    <n v="7616208.5699999984"/>
    <n v="1480770.25"/>
    <s v="POC/71/1/4"/>
    <n v="1"/>
    <s v="Axa 1"/>
  </r>
  <r>
    <n v="21"/>
    <x v="1"/>
    <s v="P1.2"/>
    <s v="OS1.4-Secţiunea G"/>
    <x v="424"/>
    <x v="427"/>
    <s v="Institutul National de Cercetare Dezvoltare pentru Fizica Materialelor"/>
    <x v="427"/>
    <s v="9"/>
    <n v="5"/>
    <n v="2016"/>
    <s v="9"/>
    <n v="5"/>
    <n v="2021"/>
    <x v="8"/>
    <x v="7"/>
    <s v="Bucuresti Ilfov"/>
    <m/>
    <m/>
    <s v="Magurele"/>
    <x v="2"/>
    <s v="062"/>
    <n v="11302200"/>
    <n v="2197800"/>
    <n v="2515663"/>
    <n v="50000"/>
    <n v="16065663"/>
    <x v="3"/>
    <s v="AA4"/>
    <n v="4732999.4400000004"/>
    <n v="920236.08"/>
    <s v="POC/71/1/4"/>
    <n v="1"/>
    <s v="Axa 1"/>
  </r>
  <r>
    <n v="22"/>
    <x v="1"/>
    <s v="P1.1"/>
    <s v="OS1.1-Secţiunea F"/>
    <x v="425"/>
    <x v="428"/>
    <s v="Institutul National de Cercetare Dezvoltare pentru Optoelectronica Magurele"/>
    <x v="428"/>
    <s v="11"/>
    <n v="25"/>
    <n v="2016"/>
    <s v="5"/>
    <n v="31"/>
    <n v="2021"/>
    <x v="7"/>
    <x v="7"/>
    <s v="Bucuresti Ilfov"/>
    <m/>
    <m/>
    <s v="Magurele"/>
    <x v="2"/>
    <s v="058"/>
    <n v="45808504.560000002"/>
    <n v="11452126.140000001"/>
    <n v="0"/>
    <n v="3941325.59"/>
    <n v="61201956.290000007"/>
    <x v="3"/>
    <s v="AA4"/>
    <n v="45711048.830000006"/>
    <n v="9985523.3200000003"/>
    <s v="POC/70/1/1"/>
    <n v="1"/>
    <s v="Axa 1"/>
  </r>
  <r>
    <n v="23"/>
    <x v="1"/>
    <s v="P1.2"/>
    <s v="OS1.3-Secţiunea C"/>
    <x v="426"/>
    <x v="429"/>
    <s v="AQUA MUNDI STARS SRL-D"/>
    <x v="429"/>
    <s v="10"/>
    <n v="4"/>
    <n v="2017"/>
    <s v="1"/>
    <n v="3"/>
    <n v="2020"/>
    <x v="25"/>
    <x v="7"/>
    <s v="Bucuresti Ilfov"/>
    <m/>
    <m/>
    <s v="Tunari"/>
    <x v="1"/>
    <s v="061"/>
    <n v="648833.27"/>
    <n v="162208.32000000001"/>
    <n v="90115.73"/>
    <n v="10950.73"/>
    <n v="912108.05"/>
    <x v="2"/>
    <s v="AA4"/>
    <n v="648830.39"/>
    <n v="162207.6"/>
    <s v="POC/63/1/3"/>
    <n v="1"/>
    <s v="Axa 1"/>
  </r>
  <r>
    <n v="24"/>
    <x v="1"/>
    <s v="P1.2"/>
    <s v="OS1.3-Secţiunea C"/>
    <x v="427"/>
    <x v="430"/>
    <s v="Activ Robionic SRL"/>
    <x v="430"/>
    <s v="11"/>
    <n v="15"/>
    <n v="2017"/>
    <s v="11"/>
    <n v="15"/>
    <n v="2019"/>
    <x v="7"/>
    <x v="7"/>
    <s v="Bucuresti Ilfov"/>
    <m/>
    <m/>
    <s v=" Chitila"/>
    <x v="1"/>
    <s v="061"/>
    <n v="667764.72"/>
    <n v="166941.18"/>
    <n v="92745.1"/>
    <n v="11231"/>
    <n v="938681.99999999988"/>
    <x v="2"/>
    <m/>
    <n v="654730.37999999989"/>
    <n v="163682.59999999998"/>
    <s v="POC/63/1/3"/>
    <n v="1"/>
    <s v="Axa 1"/>
  </r>
  <r>
    <n v="25"/>
    <x v="1"/>
    <s v="1.1.3 H - Centre Suport"/>
    <m/>
    <x v="428"/>
    <x v="431"/>
    <s v="INSTITUTUL NATIONAL DE CERCETARE- DEZVOLTARE PENTRU MICROTEHNOLOGIE - IMT BUCURESTI INCD"/>
    <x v="431"/>
    <s v="4"/>
    <n v="16"/>
    <n v="2020"/>
    <s v="6"/>
    <n v="16"/>
    <n v="2023"/>
    <x v="7"/>
    <x v="7"/>
    <s v="Bucuresti Ilfov"/>
    <m/>
    <m/>
    <s v="Voluntari"/>
    <x v="2"/>
    <s v="060"/>
    <n v="2272233.6"/>
    <n v="568058.4"/>
    <n v="0"/>
    <n v="89580"/>
    <n v="2929872"/>
    <x v="3"/>
    <m/>
    <n v="240022"/>
    <n v="60005.5"/>
    <s v="POC/80/1/2/"/>
    <n v="1"/>
    <s v="Axa 1"/>
  </r>
  <r>
    <n v="26"/>
    <x v="1"/>
    <s v="1.1.2 - Proiecte tip GRID (Cloud)"/>
    <m/>
    <x v="429"/>
    <x v="432"/>
    <s v="INSTITUTUL NATIONAL DE CERCETARE - DEZVOLTARE PENTRU FIZICA SI INGINERIE NUCLEARA &quot; HORIA HULUBEI &quot; - IFIN - HH/DFCTI"/>
    <x v="432"/>
    <s v="5"/>
    <n v="19"/>
    <n v="2020"/>
    <s v="8"/>
    <n v="19"/>
    <n v="2022"/>
    <x v="7"/>
    <x v="7"/>
    <s v="Bucuresti Ilfov"/>
    <m/>
    <m/>
    <s v="Măgurele"/>
    <x v="2"/>
    <s v="058"/>
    <n v="3234339.78"/>
    <n v="808584.94"/>
    <n v="0"/>
    <n v="759750.46"/>
    <n v="4802675.18"/>
    <x v="3"/>
    <m/>
    <n v="0"/>
    <n v="0"/>
    <s v="POC/397/1/1/"/>
    <n v="1"/>
    <s v="Axa 1"/>
  </r>
  <r>
    <n v="27"/>
    <x v="1"/>
    <s v="1.1.3 H - Centre Suport"/>
    <m/>
    <x v="430"/>
    <x v="433"/>
    <s v="INSTITUTUL NATIONAL DE CERCETARE-DEZVOLTARE PENTRU OPTOELECTRONICA INOE 2000 INCD"/>
    <x v="433"/>
    <s v="6"/>
    <n v="2"/>
    <n v="2020"/>
    <s v="8"/>
    <n v="2"/>
    <n v="2023"/>
    <x v="7"/>
    <x v="7"/>
    <s v="Bucuresti Ilfov"/>
    <m/>
    <m/>
    <s v="Măgurele"/>
    <x v="2"/>
    <s v="060"/>
    <n v="2382506.79"/>
    <n v="595626.68000000005"/>
    <n v="0"/>
    <n v="12000"/>
    <n v="2990133.47"/>
    <x v="3"/>
    <m/>
    <n v="369329.4"/>
    <n v="29832.35"/>
    <s v="POC/80/1/2/"/>
    <n v="1"/>
    <s v="Axa 1"/>
  </r>
  <r>
    <n v="28"/>
    <x v="1"/>
    <s v="1.2.1"/>
    <s v=" Proiect Tehnologic Inovativ - MDR"/>
    <x v="431"/>
    <x v="434"/>
    <s v="GNOSIS KERNEL SRL"/>
    <x v="434"/>
    <s v="6"/>
    <n v="5"/>
    <n v="2020"/>
    <s v="3"/>
    <n v="5"/>
    <n v="2022"/>
    <x v="7"/>
    <x v="7"/>
    <s v="Bucuresti Ilfov"/>
    <m/>
    <m/>
    <s v="Otopeni"/>
    <x v="1"/>
    <s v="064"/>
    <n v="1430600"/>
    <n v="357650"/>
    <n v="536125"/>
    <n v="327075"/>
    <n v="2651450"/>
    <x v="3"/>
    <m/>
    <n v="285572.08"/>
    <n v="54705.52"/>
    <s v="POC/222/1/3/"/>
    <n v="1"/>
    <s v="Axa 1"/>
  </r>
  <r>
    <n v="29"/>
    <x v="1"/>
    <s v="1.2.1"/>
    <s v=" Proiect Tehnologic Inovativ - MDR"/>
    <x v="432"/>
    <x v="435"/>
    <s v="BIOTEHNOS SA"/>
    <x v="435"/>
    <s v="6"/>
    <n v="9"/>
    <n v="2020"/>
    <s v="6"/>
    <n v="9"/>
    <n v="2023"/>
    <x v="7"/>
    <x v="7"/>
    <s v="Bucuresti Ilfov"/>
    <m/>
    <m/>
    <s v="Otopeni"/>
    <x v="1"/>
    <s v="064"/>
    <n v="2970046.4"/>
    <n v="742511.6"/>
    <n v="2545852"/>
    <n v="1604407.9"/>
    <n v="7862817.9000000004"/>
    <x v="3"/>
    <m/>
    <n v="0"/>
    <n v="0"/>
    <s v="POC/222/1/3/"/>
    <n v="1"/>
    <s v="Axa 1"/>
  </r>
  <r>
    <n v="30"/>
    <x v="1"/>
    <s v="1.2.1"/>
    <s v=" Proiect Tehnologic Inovativ - MDR"/>
    <x v="433"/>
    <x v="436"/>
    <s v="BIOTEHNOS SA"/>
    <x v="436"/>
    <s v="6"/>
    <n v="9"/>
    <n v="2020"/>
    <s v="6"/>
    <n v="9"/>
    <n v="2023"/>
    <x v="7"/>
    <x v="7"/>
    <s v="Bucuresti Ilfov"/>
    <m/>
    <m/>
    <s v="Otopeni"/>
    <x v="1"/>
    <s v="064"/>
    <n v="3082400"/>
    <n v="770600"/>
    <n v="2287000"/>
    <n v="1600950"/>
    <n v="7740950"/>
    <x v="3"/>
    <m/>
    <n v="0"/>
    <n v="0"/>
    <s v="POC/222/1/3/"/>
    <n v="1"/>
    <s v="Axa 1"/>
  </r>
  <r>
    <n v="31"/>
    <x v="1"/>
    <s v="1.2.1"/>
    <s v=" Proiect Tehnologic Inovativ - MDR"/>
    <x v="434"/>
    <x v="437"/>
    <s v="GREEN WATERNANOTECHNOLOGY SRL"/>
    <x v="437"/>
    <s v="6"/>
    <n v="19"/>
    <n v="2020"/>
    <s v="2"/>
    <n v="19"/>
    <n v="2022"/>
    <x v="7"/>
    <x v="7"/>
    <s v="Bucuresti Ilfov"/>
    <m/>
    <m/>
    <s v="Jilava"/>
    <x v="1"/>
    <s v="064"/>
    <n v="1172755.23"/>
    <n v="293188.81"/>
    <n v="566610.84"/>
    <n v="50823"/>
    <n v="2083377.88"/>
    <x v="3"/>
    <m/>
    <n v="206144.25999999998"/>
    <n v="31896.07"/>
    <s v="POC/222/1/3/"/>
    <n v="1"/>
    <s v="Axa 1"/>
  </r>
  <r>
    <n v="32"/>
    <x v="1"/>
    <s v="P1.2"/>
    <s v="OS1.3-Secţiunea C-ap.2"/>
    <x v="435"/>
    <x v="438"/>
    <s v="FRACTAL SCIENCES SRL"/>
    <x v="438"/>
    <s v="6"/>
    <n v="22"/>
    <n v="2020"/>
    <s v="6"/>
    <n v="22"/>
    <n v="2022"/>
    <x v="7"/>
    <x v="7"/>
    <s v="Bucuresti Ilfov"/>
    <m/>
    <m/>
    <s v="Chiajna, sat Rosu "/>
    <x v="1"/>
    <s v="061"/>
    <n v="668685.69999999995"/>
    <n v="167171.42000000001"/>
    <n v="92873.03"/>
    <n v="38995"/>
    <n v="967725.15"/>
    <x v="3"/>
    <m/>
    <n v="79200"/>
    <n v="0"/>
    <s v="POC/62/1/3"/>
    <n v="1"/>
    <s v="Axa 1"/>
  </r>
  <r>
    <n v="33"/>
    <x v="1"/>
    <s v="P1.2"/>
    <s v="OS1.3-Secţiunea C-ap.2"/>
    <x v="436"/>
    <x v="439"/>
    <s v="OPTIPLUS INTERNATIONAL SRL"/>
    <x v="439"/>
    <s v="6"/>
    <n v="24"/>
    <n v="2020"/>
    <s v="6"/>
    <n v="24"/>
    <n v="2022"/>
    <x v="7"/>
    <x v="7"/>
    <s v="Bucuresti Ilfov"/>
    <m/>
    <m/>
    <s v="Popesti Leordeni"/>
    <x v="1"/>
    <s v="061"/>
    <n v="670856"/>
    <n v="167714"/>
    <n v="93180"/>
    <n v="104670"/>
    <n v="1036420"/>
    <x v="1"/>
    <m/>
    <n v="0"/>
    <n v="0"/>
    <s v="POC/62/1/3"/>
    <n v="1"/>
    <s v="Axa 1"/>
  </r>
  <r>
    <n v="34"/>
    <x v="1"/>
    <s v="P1.2"/>
    <s v="OS1.3-Secţiunea C-ap.2"/>
    <x v="437"/>
    <x v="440"/>
    <s v="SILICON ACUITY SRL"/>
    <x v="440"/>
    <s v="6"/>
    <n v="25"/>
    <n v="2020"/>
    <s v="12"/>
    <n v="25"/>
    <n v="2021"/>
    <x v="7"/>
    <x v="7"/>
    <s v="Bucuresti Ilfov"/>
    <m/>
    <m/>
    <s v="Popesti Leordeni"/>
    <x v="1"/>
    <s v="061"/>
    <n v="671984"/>
    <n v="167996"/>
    <n v="93350"/>
    <n v="101456.88"/>
    <n v="1034786.88"/>
    <x v="3"/>
    <m/>
    <n v="0"/>
    <n v="0"/>
    <s v="POC/62/1/3"/>
    <n v="1"/>
    <s v="Axa 1"/>
  </r>
  <r>
    <n v="35"/>
    <x v="1"/>
    <s v="P1.2"/>
    <s v="OS1.3-Secţiunea C-ap.2"/>
    <x v="438"/>
    <x v="441"/>
    <s v="INOSEARCH SRL"/>
    <x v="441"/>
    <s v="6"/>
    <n v="30"/>
    <n v="2020"/>
    <s v="6"/>
    <n v="30"/>
    <n v="2022"/>
    <x v="7"/>
    <x v="7"/>
    <s v="Bucuresti Ilfov"/>
    <m/>
    <m/>
    <s v="Mogosoaia"/>
    <x v="1"/>
    <s v="061"/>
    <n v="550731.25"/>
    <n v="137682.82"/>
    <n v="76490.45"/>
    <n v="265000.46000000002"/>
    <n v="1029904.98"/>
    <x v="3"/>
    <m/>
    <n v="7179.46"/>
    <n v="1794.86"/>
    <s v="POC/62/1/3"/>
    <n v="1"/>
    <s v="Axa 1"/>
  </r>
  <r>
    <n v="36"/>
    <x v="1"/>
    <s v="P1.2"/>
    <s v="OS1.3-Secţiunea C-ap.2"/>
    <x v="439"/>
    <x v="442"/>
    <s v="INTELLIGENT TRANSPORT SOLUTIONS SRL"/>
    <x v="442"/>
    <s v="6"/>
    <n v="30"/>
    <n v="2020"/>
    <s v="9"/>
    <n v="30"/>
    <n v="2021"/>
    <x v="7"/>
    <x v="7"/>
    <s v="Bucuresti Ilfov"/>
    <m/>
    <m/>
    <s v="Cernica, sat Caldararu"/>
    <x v="1"/>
    <s v="061"/>
    <n v="667921.81999999995"/>
    <n v="166980.46"/>
    <n v="92766.9"/>
    <n v="68039.05"/>
    <n v="995708.23"/>
    <x v="3"/>
    <m/>
    <n v="166545.28"/>
    <n v="18454.72"/>
    <s v="POC/62/1/3"/>
    <n v="1"/>
    <s v="Axa 1"/>
  </r>
  <r>
    <n v="37"/>
    <x v="1"/>
    <s v="P1.2"/>
    <s v="OS1.3-Secţiunea C-ap.2"/>
    <x v="440"/>
    <x v="443"/>
    <s v="NEXT PLANET SRL"/>
    <x v="443"/>
    <s v="6"/>
    <n v="30"/>
    <n v="2020"/>
    <s v="12"/>
    <n v="30"/>
    <n v="2021"/>
    <x v="7"/>
    <x v="7"/>
    <s v="Bucuresti Ilfov"/>
    <m/>
    <m/>
    <s v="Otopeni"/>
    <x v="1"/>
    <s v="061"/>
    <n v="671713.58"/>
    <n v="167928.39"/>
    <n v="93293.54"/>
    <n v="95744.23"/>
    <n v="1028679.74"/>
    <x v="3"/>
    <m/>
    <n v="12150"/>
    <n v="3037.5"/>
    <s v="POC/62/1/3"/>
    <n v="1"/>
    <s v="Axa 1"/>
  </r>
  <r>
    <n v="38"/>
    <x v="1"/>
    <s v="P1.2"/>
    <s v="OS1.3-Secţiunea C-ap.2"/>
    <x v="441"/>
    <x v="444"/>
    <s v="CONCEPT CAR SOLUTION SRL"/>
    <x v="444"/>
    <s v="7"/>
    <n v="1"/>
    <n v="2020"/>
    <s v="10"/>
    <n v="1"/>
    <n v="2021"/>
    <x v="7"/>
    <x v="7"/>
    <s v="Bucuresti Ilfov"/>
    <m/>
    <m/>
    <s v="Cernica, sat Caldararu"/>
    <x v="1"/>
    <s v="061"/>
    <n v="669734.51"/>
    <n v="167433.63"/>
    <n v="93018.67"/>
    <n v="8570"/>
    <n v="938756.81"/>
    <x v="3"/>
    <m/>
    <n v="87637.48000000001"/>
    <n v="18045.36"/>
    <s v="POC/62/1/3"/>
    <n v="1"/>
    <s v="Axa 1"/>
  </r>
  <r>
    <n v="39"/>
    <x v="1"/>
    <s v="P1.2"/>
    <s v="OS1.3-Secţiunea C-ap.2"/>
    <x v="442"/>
    <x v="445"/>
    <s v="BIOMA DELLY TRADING SRL"/>
    <x v="445"/>
    <s v="7"/>
    <n v="17"/>
    <n v="2020"/>
    <s v="1"/>
    <n v="17"/>
    <n v="2022"/>
    <x v="7"/>
    <x v="7"/>
    <s v="Bucuresti Ilfov"/>
    <m/>
    <m/>
    <s v="Magurele"/>
    <x v="1"/>
    <s v="061"/>
    <n v="667725.42400000012"/>
    <n v="166931.35999999999"/>
    <n v="92739.64"/>
    <n v="75540.100000000006"/>
    <n v="1002936.5240000001"/>
    <x v="3"/>
    <m/>
    <n v="22519.439999999999"/>
    <n v="5629.86"/>
    <s v="POC/62/1/3"/>
    <n v="1"/>
    <s v="Axa 1"/>
  </r>
  <r>
    <n v="40"/>
    <x v="2"/>
    <s v=" P2.2"/>
    <s v="A2.2.1 ap.2"/>
    <x v="443"/>
    <x v="446"/>
    <s v="BLUESPACE TECHNOLOGY SRL"/>
    <x v="446"/>
    <s v="7"/>
    <n v="31"/>
    <n v="2020"/>
    <s v="7"/>
    <n v="31"/>
    <n v="2023"/>
    <x v="14"/>
    <x v="8"/>
    <s v="Bucuresti Ilfov"/>
    <s v=" Sud Muntenia"/>
    <m/>
    <s v="Bragadiru; Zimnicea;"/>
    <x v="1"/>
    <s v="066"/>
    <n v="4531364.99"/>
    <n v="1057561.8799999999"/>
    <n v="2152639.35"/>
    <n v="744514.74"/>
    <n v="8486080.9600000009"/>
    <x v="3"/>
    <m/>
    <n v="1849782.82"/>
    <n v="24000"/>
    <s v="POC/524/2/2"/>
    <n v="1"/>
    <s v="Axa 2"/>
  </r>
  <r>
    <n v="41"/>
    <x v="1"/>
    <s v="P1.2"/>
    <s v="OS1.3-Secţiunea C-ap.2"/>
    <x v="444"/>
    <x v="447"/>
    <s v="SPIN OFF HYNAMAT SRL (solicitant initial la depunere: CURSARUL LAURA MADALINA)"/>
    <x v="447"/>
    <s v="8"/>
    <n v="28"/>
    <n v="2020"/>
    <s v="8"/>
    <n v="28"/>
    <n v="2022"/>
    <x v="7"/>
    <x v="7"/>
    <s v="Bucuresti Ilfov"/>
    <m/>
    <m/>
    <s v="Pantelimon"/>
    <x v="1"/>
    <s v="061"/>
    <n v="597467.64"/>
    <n v="149366.93"/>
    <n v="82981.62"/>
    <n v="9520"/>
    <n v="839336.19000000006"/>
    <x v="3"/>
    <m/>
    <n v="0"/>
    <n v="0"/>
    <s v="POC/62/1/3"/>
    <n v="1"/>
    <s v="Axa 1"/>
  </r>
  <r>
    <n v="42"/>
    <x v="1"/>
    <s v="1.1.3 H - RO ESFRI ERIC"/>
    <m/>
    <x v="445"/>
    <x v="448"/>
    <s v="INSTITUTUL NAŢIONAL DE CERCETARE-DEZVOLTARE PENTRU FIZICA MATERIALELOR - INCDFM BUCUREŞTI"/>
    <x v="448"/>
    <s v="12"/>
    <n v="29"/>
    <n v="2020"/>
    <s v="6"/>
    <n v="29"/>
    <n v="2023"/>
    <x v="7"/>
    <x v="7"/>
    <s v="Bucuresti Ilfov"/>
    <m/>
    <m/>
    <s v="Magurele"/>
    <x v="2"/>
    <s v="060"/>
    <n v="3534000"/>
    <n v="883500"/>
    <n v="0"/>
    <n v="92500"/>
    <n v="4510000"/>
    <x v="3"/>
    <m/>
    <n v="0"/>
    <n v="0"/>
    <s v="POC/78/1/2"/>
    <n v="1"/>
    <s v="Axa 1"/>
  </r>
  <r>
    <n v="43"/>
    <x v="1"/>
    <s v="1.1.3 H - RO ESFRI ERIC"/>
    <m/>
    <x v="446"/>
    <x v="449"/>
    <s v="INSTITUTUL NATIONAL DE CERCETARE-DEZVOLTARE PENTRU OPTOELECTRONICA INOE 2000 INCD"/>
    <x v="449"/>
    <s v="2"/>
    <n v="1"/>
    <n v="2021"/>
    <s v="6"/>
    <n v="30"/>
    <n v="2023"/>
    <x v="14"/>
    <x v="8"/>
    <s v="Bucuresti Ilfov"/>
    <s v=" Nord Vest"/>
    <s v=" Sud Muntenia"/>
    <s v="Magurele; Cluj Napoca; Strejnicu"/>
    <x v="2"/>
    <s v="060"/>
    <n v="3740000"/>
    <n v="760000"/>
    <n v="0"/>
    <n v="5000"/>
    <n v="4505000"/>
    <x v="3"/>
    <m/>
    <n v="0"/>
    <n v="0"/>
    <s v="POC/78/1/2"/>
    <n v="1"/>
    <s v="Axa 1"/>
  </r>
  <r>
    <s v="TOTAL ILFOV"/>
    <x v="0"/>
    <m/>
    <m/>
    <x v="0"/>
    <x v="0"/>
    <m/>
    <x v="0"/>
    <m/>
    <m/>
    <m/>
    <m/>
    <m/>
    <m/>
    <x v="0"/>
    <x v="0"/>
    <m/>
    <m/>
    <m/>
    <m/>
    <x v="0"/>
    <m/>
    <n v="854669290.6209482"/>
    <n v="208918615.75305194"/>
    <n v="25123366.120000001"/>
    <n v="156932249.26000002"/>
    <n v="1245643521.7540007"/>
    <x v="0"/>
    <m/>
    <n v="620944447.09000039"/>
    <n v="24202778.630000003"/>
    <m/>
    <m/>
    <m/>
  </r>
  <r>
    <s v="JUDEŢUL MARAMURES"/>
    <x v="0"/>
    <m/>
    <m/>
    <x v="0"/>
    <x v="0"/>
    <m/>
    <x v="0"/>
    <m/>
    <m/>
    <m/>
    <m/>
    <m/>
    <m/>
    <x v="0"/>
    <x v="0"/>
    <m/>
    <m/>
    <m/>
    <m/>
    <x v="0"/>
    <m/>
    <m/>
    <m/>
    <m/>
    <m/>
    <m/>
    <x v="0"/>
    <m/>
    <m/>
    <m/>
    <m/>
    <m/>
    <m/>
  </r>
  <r>
    <n v="1"/>
    <x v="2"/>
    <s v=" P2.2"/>
    <s v="A2.2.1"/>
    <x v="447"/>
    <x v="450"/>
    <s v="TRENCADIS CORP SRL"/>
    <x v="450"/>
    <s v="9"/>
    <n v="22"/>
    <n v="2017"/>
    <s v="9"/>
    <n v="22"/>
    <n v="2019"/>
    <x v="1"/>
    <x v="4"/>
    <s v="Nord Vest"/>
    <m/>
    <m/>
    <s v="Baia Mare"/>
    <x v="1"/>
    <s v="066"/>
    <n v="2796496.02"/>
    <n v="493499.3"/>
    <n v="1593524.6300000004"/>
    <n v="78000"/>
    <n v="4961519.95"/>
    <x v="2"/>
    <s v="suspendare"/>
    <n v="2490583.14"/>
    <n v="440990.5"/>
    <s v="POC/46/2/2"/>
    <n v="1"/>
    <s v="Axa 2"/>
  </r>
  <r>
    <n v="2"/>
    <x v="2"/>
    <s v=" P2.2"/>
    <s v="A2.2.1"/>
    <x v="448"/>
    <x v="451"/>
    <s v="MEMOX VISION SRL"/>
    <x v="451"/>
    <s v="8"/>
    <n v="4"/>
    <n v="2017"/>
    <s v="8"/>
    <n v="4"/>
    <n v="2020"/>
    <x v="1"/>
    <x v="4"/>
    <s v="Nord Vest"/>
    <m/>
    <m/>
    <s v="Baia Mare"/>
    <x v="1"/>
    <s v="066"/>
    <n v="2831658.65"/>
    <n v="499704.47"/>
    <n v="988628.37999999989"/>
    <n v="52800"/>
    <n v="4372791.5"/>
    <x v="2"/>
    <m/>
    <n v="2590187.2399999998"/>
    <n v="457091.84000000003"/>
    <s v="POC/46/2/2"/>
    <n v="1"/>
    <s v="Axa 2"/>
  </r>
  <r>
    <n v="3"/>
    <x v="2"/>
    <s v=" P2.2"/>
    <s v="A2.2.1"/>
    <x v="449"/>
    <x v="452"/>
    <s v="INDECO SOFT SRL"/>
    <x v="452"/>
    <s v="8"/>
    <n v="3"/>
    <n v="2017"/>
    <s v="10"/>
    <n v="3"/>
    <n v="2020"/>
    <x v="1"/>
    <x v="4"/>
    <s v="Nord Vest"/>
    <m/>
    <m/>
    <s v="Baia Mare"/>
    <x v="1"/>
    <s v="066"/>
    <n v="1905574.88"/>
    <n v="336277.92"/>
    <n v="805699.20000000019"/>
    <n v="120935.33999999985"/>
    <n v="3168487.34"/>
    <x v="2"/>
    <s v="AA+suspendare 2 luni"/>
    <n v="1890913.33"/>
    <n v="333690.58"/>
    <s v="POC/46/2/2"/>
    <n v="1"/>
    <s v="Axa 2"/>
  </r>
  <r>
    <n v="4"/>
    <x v="2"/>
    <s v=" P2.2"/>
    <s v="A2.2.1"/>
    <x v="450"/>
    <x v="453"/>
    <s v="BRINGO VISION SRL"/>
    <x v="453"/>
    <s v="6"/>
    <n v="29"/>
    <n v="2017"/>
    <s v="6"/>
    <n v="29"/>
    <n v="2019"/>
    <x v="1"/>
    <x v="4"/>
    <s v="Nord Vest"/>
    <m/>
    <m/>
    <s v="Baia Mare"/>
    <x v="1"/>
    <s v="066"/>
    <n v="2687480.06"/>
    <n v="474261.19"/>
    <n v="1030875.2999999998"/>
    <n v="347221.37999999989"/>
    <n v="4539837.93"/>
    <x v="2"/>
    <m/>
    <n v="2130343.7600000007"/>
    <n v="375943.04"/>
    <s v="POC/46/2/2"/>
    <n v="1"/>
    <s v="Axa 2"/>
  </r>
  <r>
    <n v="5"/>
    <x v="2"/>
    <s v=" P2.2"/>
    <s v="A2.2.1"/>
    <x v="451"/>
    <x v="454"/>
    <s v="AUTOWASS MANAGER SRL"/>
    <x v="454"/>
    <s v="8"/>
    <n v="4"/>
    <n v="2017"/>
    <s v="9"/>
    <n v="9"/>
    <n v="2020"/>
    <x v="1"/>
    <x v="4"/>
    <s v="Nord Vest"/>
    <m/>
    <m/>
    <s v="Baia Mare"/>
    <x v="1"/>
    <s v="066"/>
    <n v="2132352.7999999998"/>
    <n v="376297.55"/>
    <n v="1443616.24"/>
    <n v="204076"/>
    <n v="4156342.59"/>
    <x v="2"/>
    <s v="AA1+suspendare"/>
    <n v="974130.17"/>
    <n v="171905.32"/>
    <s v="POC/46/2/2"/>
    <n v="1"/>
    <s v="Axa 2"/>
  </r>
  <r>
    <n v="6"/>
    <x v="2"/>
    <s v=" P2.2"/>
    <s v="A2.2.1 ap.2"/>
    <x v="452"/>
    <x v="455"/>
    <s v="TECHNOHUB SRL"/>
    <x v="455"/>
    <s v="12"/>
    <n v="17"/>
    <n v="2019"/>
    <s v="6"/>
    <n v="17"/>
    <n v="2021"/>
    <x v="1"/>
    <x v="4"/>
    <s v="Nord Vest"/>
    <m/>
    <m/>
    <s v="Baia Mare"/>
    <x v="1"/>
    <s v="066"/>
    <n v="10712652.470000001"/>
    <n v="1890468.04"/>
    <n v="4862615.3099999996"/>
    <n v="1581949.21"/>
    <n v="19047685.030000001"/>
    <x v="3"/>
    <m/>
    <n v="6266512.3100000005"/>
    <n v="797868.54"/>
    <s v="POC/524/2/2"/>
    <n v="1"/>
    <s v="Axa 2"/>
  </r>
  <r>
    <n v="7"/>
    <x v="2"/>
    <s v=" P2.2"/>
    <s v="A2.2.1 ap.2"/>
    <x v="453"/>
    <x v="456"/>
    <s v="INTELLIGENCE ACT SRL"/>
    <x v="456"/>
    <s v="4"/>
    <n v="1"/>
    <n v="2020"/>
    <s v="4"/>
    <n v="1"/>
    <n v="2022"/>
    <x v="1"/>
    <x v="4"/>
    <s v="Nord Vest"/>
    <m/>
    <m/>
    <s v="Baia Mare"/>
    <x v="1"/>
    <s v="066"/>
    <n v="3783887.3"/>
    <n v="667744.81000000006"/>
    <n v="2632430.71"/>
    <n v="893549.96"/>
    <n v="7977612.7799999993"/>
    <x v="3"/>
    <m/>
    <n v="572323.05000000005"/>
    <n v="100998.19"/>
    <s v="POC/524/2/2"/>
    <n v="1"/>
    <s v="Axa 2"/>
  </r>
  <r>
    <n v="8"/>
    <x v="1"/>
    <s v="1.2.1"/>
    <s v=" Proiect Tehnologic Inovativ - LDR"/>
    <x v="454"/>
    <x v="457"/>
    <s v="AC HELCOR SRL"/>
    <x v="457"/>
    <s v="6"/>
    <n v="16"/>
    <n v="2020"/>
    <s v="6"/>
    <n v="16"/>
    <n v="2023"/>
    <x v="1"/>
    <x v="4"/>
    <s v="Nord Vest"/>
    <m/>
    <m/>
    <s v="Baia Mare"/>
    <x v="1"/>
    <s v="064"/>
    <n v="2868123.57"/>
    <n v="506139.37"/>
    <n v="1537523.1"/>
    <n v="782294.93"/>
    <n v="5694080.9699999997"/>
    <x v="3"/>
    <m/>
    <n v="203553.5"/>
    <n v="35921.19"/>
    <s v="POC/163/1/3/"/>
    <n v="1"/>
    <s v="Axa 1"/>
  </r>
  <r>
    <n v="9"/>
    <x v="1"/>
    <s v="1.2.1"/>
    <s v=" Proiect Tehnologic Inovativ - LDR"/>
    <x v="455"/>
    <x v="458"/>
    <s v="TAPARO SA"/>
    <x v="458"/>
    <s v="6"/>
    <n v="22"/>
    <n v="2020"/>
    <s v="6"/>
    <n v="22"/>
    <n v="2023"/>
    <x v="1"/>
    <x v="4"/>
    <s v="Nord Vest"/>
    <m/>
    <m/>
    <s v="Targu Lapus"/>
    <x v="1"/>
    <s v="064"/>
    <n v="19003056.760000002"/>
    <n v="3353480.6"/>
    <n v="17409246.789999999"/>
    <n v="8537044.9700000007"/>
    <n v="48302829.120000005"/>
    <x v="3"/>
    <m/>
    <n v="1018129.0099999999"/>
    <n v="63173.210000000006"/>
    <s v="POC/163/1/3/"/>
    <n v="1"/>
    <s v="Axa 1"/>
  </r>
  <r>
    <s v="TOTAL MARAMURES"/>
    <x v="0"/>
    <m/>
    <m/>
    <x v="0"/>
    <x v="0"/>
    <m/>
    <x v="0"/>
    <m/>
    <m/>
    <m/>
    <m/>
    <m/>
    <m/>
    <x v="0"/>
    <x v="0"/>
    <m/>
    <m/>
    <m/>
    <m/>
    <x v="0"/>
    <m/>
    <n v="48721282.510000005"/>
    <n v="8597873.25"/>
    <n v="32304159.659999996"/>
    <n v="12597871.790000001"/>
    <n v="102221187.21000001"/>
    <x v="0"/>
    <m/>
    <n v="18136675.510000002"/>
    <n v="2777582.41"/>
    <m/>
    <m/>
    <m/>
  </r>
  <r>
    <s v="JUDEŢUL MEHEDINTI"/>
    <x v="0"/>
    <m/>
    <m/>
    <x v="0"/>
    <x v="0"/>
    <m/>
    <x v="0"/>
    <m/>
    <m/>
    <m/>
    <m/>
    <m/>
    <m/>
    <x v="0"/>
    <x v="0"/>
    <m/>
    <m/>
    <m/>
    <m/>
    <x v="0"/>
    <m/>
    <m/>
    <m/>
    <m/>
    <m/>
    <m/>
    <x v="0"/>
    <m/>
    <m/>
    <m/>
    <m/>
    <m/>
    <m/>
  </r>
  <r>
    <n v="1"/>
    <x v="2"/>
    <s v=" P2.2"/>
    <s v="A2.1.1 - NGA"/>
    <x v="456"/>
    <x v="459"/>
    <s v="INVOKER TRANS IT SRL"/>
    <x v="459"/>
    <s v="7"/>
    <n v="12"/>
    <n v="2019"/>
    <s v="7"/>
    <n v="12"/>
    <n v="2022"/>
    <x v="1"/>
    <x v="9"/>
    <s v="Sud Vest"/>
    <m/>
    <m/>
    <s v=" Dumbrava; Danceu; Balacita;  Balta Verde; Gvardinita; Recea; Gogosu; Malovat; Svinta; Valea Ursului; Burila Mica; Jiana Mare; Cioroboreni; Jiana; Crivina; Burila Mare; Albulesti; Prunisor; Slasoma; Butoiesti; Dobra; Voloiac; Stignita; Colibaşi; Balotesti; Plopi; Parlagele; Baltanele; Peri; Tamna; Jugastru; Balta; Poroina Mare; Batoti; Iablanita; Prejna; Radutesti; Fantana Domneasca; Vrancea; Ciresu; Padina Mica; Valea Marcului; Costesti; Colaret; Dumbrava de Jos; Negrusa; Tismana; Adunatii Teiului;"/>
    <x v="1"/>
    <s v="046"/>
    <n v="18418179.170000002"/>
    <n v="3250266.91"/>
    <n v="3298063.82"/>
    <n v="4546996.74"/>
    <n v="29513506.640000001"/>
    <x v="3"/>
    <m/>
    <n v="6761279.3199999994"/>
    <n v="1193166.95"/>
    <s v="POC/366/2/1"/>
    <n v="1"/>
    <s v="Axa 2"/>
  </r>
  <r>
    <s v="TOTAL MEHEDINTI"/>
    <x v="0"/>
    <m/>
    <m/>
    <x v="0"/>
    <x v="0"/>
    <m/>
    <x v="0"/>
    <m/>
    <m/>
    <m/>
    <m/>
    <m/>
    <m/>
    <x v="0"/>
    <x v="0"/>
    <m/>
    <m/>
    <m/>
    <m/>
    <x v="0"/>
    <m/>
    <n v="18418179.170000002"/>
    <n v="3250266.91"/>
    <n v="3298063.82"/>
    <n v="4546996.74"/>
    <n v="29513506.640000001"/>
    <x v="0"/>
    <m/>
    <n v="6761279.3199999994"/>
    <n v="1193166.95"/>
    <m/>
    <m/>
    <m/>
  </r>
  <r>
    <s v="JUDEŢUL MURES"/>
    <x v="0"/>
    <m/>
    <m/>
    <x v="0"/>
    <x v="0"/>
    <m/>
    <x v="0"/>
    <m/>
    <m/>
    <m/>
    <m/>
    <m/>
    <m/>
    <x v="0"/>
    <x v="0"/>
    <m/>
    <m/>
    <m/>
    <m/>
    <x v="0"/>
    <m/>
    <m/>
    <m/>
    <m/>
    <m/>
    <m/>
    <x v="0"/>
    <m/>
    <m/>
    <m/>
    <m/>
    <m/>
    <m/>
  </r>
  <r>
    <n v="1"/>
    <x v="1"/>
    <s v="P1.1"/>
    <s v="OS1.1 -Secţiunea A"/>
    <x v="457"/>
    <x v="460"/>
    <s v="CARDIO MED SRL"/>
    <x v="460"/>
    <s v="9"/>
    <n v="5"/>
    <n v="2016"/>
    <s v="5"/>
    <n v="5"/>
    <n v="2017"/>
    <x v="1"/>
    <x v="1"/>
    <s v="Centru"/>
    <m/>
    <m/>
    <s v="Targu Mures"/>
    <x v="1"/>
    <s v="059"/>
    <n v="4309196.3459999999"/>
    <n v="760446.41399999987"/>
    <n v="2172704.04"/>
    <n v="652057.81000000006"/>
    <n v="7894404.6099999994"/>
    <x v="2"/>
    <s v="AA1"/>
    <n v="4309196.3499999996"/>
    <n v="760446.41"/>
    <s v="POC/65/1/1"/>
    <n v="1"/>
    <s v="Axa 1"/>
  </r>
  <r>
    <n v="2"/>
    <x v="1"/>
    <s v="P1.1"/>
    <s v="OS1.1 -Secţiunea A"/>
    <x v="458"/>
    <x v="461"/>
    <s v="GALENUS MEDICA SA "/>
    <x v="461"/>
    <s v="9"/>
    <n v="5"/>
    <n v="2016"/>
    <s v="3"/>
    <n v="5"/>
    <n v="2019"/>
    <x v="1"/>
    <x v="1"/>
    <s v="Centru"/>
    <m/>
    <m/>
    <s v="Targu Mures"/>
    <x v="1"/>
    <s v="059"/>
    <n v="3864073.3525"/>
    <n v="681895.29750000034"/>
    <n v="3030645.77"/>
    <n v="239633.98"/>
    <n v="7816248.4000000004"/>
    <x v="1"/>
    <s v="AA3"/>
    <n v="0"/>
    <n v="0"/>
    <s v="POC/65/1/1"/>
    <n v="1"/>
    <s v="Axa 1"/>
  </r>
  <r>
    <n v="3"/>
    <x v="1"/>
    <s v="P1.1"/>
    <s v="OS1.2-Secţiunea E"/>
    <x v="459"/>
    <x v="462"/>
    <s v="CARDIO MED SRL"/>
    <x v="462"/>
    <s v="9"/>
    <n v="1"/>
    <n v="2016"/>
    <s v="3"/>
    <n v="1"/>
    <n v="2021"/>
    <x v="2"/>
    <x v="1"/>
    <s v="Centru"/>
    <m/>
    <m/>
    <s v="Targu Mures"/>
    <x v="1"/>
    <s v="061"/>
    <n v="7276617"/>
    <n v="1340883"/>
    <n v="509292.01"/>
    <n v="1059856.72"/>
    <n v="10186648.73"/>
    <x v="3"/>
    <s v="AA6"/>
    <n v="6813085.4400000004"/>
    <n v="1255512.5599999998"/>
    <s v="POC/61/1/1"/>
    <n v="1"/>
    <s v="Axa 1"/>
  </r>
  <r>
    <n v="4"/>
    <x v="1"/>
    <s v="P1.1"/>
    <s v="OS1.2-Secţiunea E"/>
    <x v="460"/>
    <x v="463"/>
    <s v="Universitatea de Medicina si Farmacie din Tirgu Mures"/>
    <x v="463"/>
    <s v="9"/>
    <n v="5"/>
    <n v="2016"/>
    <s v="3"/>
    <n v="5"/>
    <n v="2021"/>
    <x v="2"/>
    <x v="1"/>
    <s v="Centru"/>
    <m/>
    <m/>
    <s v="Targu Mures"/>
    <x v="2"/>
    <s v="060"/>
    <n v="7156656.4611560004"/>
    <n v="1318777.5288439998"/>
    <n v="0"/>
    <n v="304042.34999999998"/>
    <n v="8779476.3399999999"/>
    <x v="3"/>
    <s v="AA4"/>
    <n v="7099979.7400000002"/>
    <n v="1262410.9000000004"/>
    <s v="POC/61/1/1"/>
    <n v="1"/>
    <s v="Axa 1"/>
  </r>
  <r>
    <n v="5"/>
    <x v="1"/>
    <s v="P1.1"/>
    <s v="OS1.2-Secţiunea E"/>
    <x v="461"/>
    <x v="464"/>
    <s v="Universitatea de Medicina si Farmacie din Tirgu Mures"/>
    <x v="464"/>
    <s v="9"/>
    <n v="5"/>
    <n v="2016"/>
    <s v="3"/>
    <n v="5"/>
    <n v="2021"/>
    <x v="2"/>
    <x v="1"/>
    <s v="Centru"/>
    <m/>
    <m/>
    <s v="Targu Mures"/>
    <x v="2"/>
    <s v="060"/>
    <n v="7163019.276920001"/>
    <n v="1319950.0230799997"/>
    <n v="0"/>
    <n v="373162.09"/>
    <n v="8856131.3900000006"/>
    <x v="3"/>
    <s v="AA4"/>
    <n v="7075092.1699999999"/>
    <n v="1248697.1499999997"/>
    <s v="POC/61/1/1"/>
    <n v="1"/>
    <s v="Axa 1"/>
  </r>
  <r>
    <n v="6"/>
    <x v="1"/>
    <s v="P1.2"/>
    <s v="OS1.3-Secţiunea C"/>
    <x v="462"/>
    <x v="465"/>
    <s v="PET FIGHTER SRL"/>
    <x v="465"/>
    <s v="10"/>
    <n v="4"/>
    <n v="2017"/>
    <s v="12"/>
    <n v="4"/>
    <n v="2019"/>
    <x v="26"/>
    <x v="1"/>
    <s v="Centru"/>
    <m/>
    <m/>
    <s v="Targu Mures"/>
    <x v="1"/>
    <s v="061"/>
    <n v="707685.44"/>
    <n v="124885.66"/>
    <n v="92507.9"/>
    <n v="72876"/>
    <n v="997955"/>
    <x v="2"/>
    <s v="AA2"/>
    <n v="707682.35999999987"/>
    <n v="124885.14"/>
    <s v="POC/63/1/3"/>
    <n v="1"/>
    <s v="Axa 1"/>
  </r>
  <r>
    <n v="7"/>
    <x v="1"/>
    <s v="P1.2"/>
    <s v="OS1.3-Secţiunea C"/>
    <x v="463"/>
    <x v="466"/>
    <s v="LEAFWALL SRL"/>
    <x v="466"/>
    <s v="11"/>
    <n v="24"/>
    <n v="2017"/>
    <s v="11"/>
    <n v="24"/>
    <n v="2019"/>
    <x v="1"/>
    <x v="1"/>
    <s v="Centru"/>
    <m/>
    <m/>
    <s v="Targu Mures"/>
    <x v="1"/>
    <s v="061"/>
    <n v="709741.44"/>
    <n v="125248.49"/>
    <n v="92776.68"/>
    <n v="61342.5"/>
    <n v="989109.10999999987"/>
    <x v="2"/>
    <s v="AA2"/>
    <n v="709741.43"/>
    <n v="125248.48999999996"/>
    <s v="POC/63/1/3"/>
    <n v="1"/>
    <s v="Axa 1"/>
  </r>
  <r>
    <n v="8"/>
    <x v="2"/>
    <s v=" P2.2"/>
    <s v="A2.2.1"/>
    <x v="464"/>
    <x v="467"/>
    <s v="SVT ELECTRONICS SRL"/>
    <x v="467"/>
    <s v="8"/>
    <n v="3"/>
    <n v="2017"/>
    <s v="8"/>
    <n v="3"/>
    <n v="2019"/>
    <x v="1"/>
    <x v="1"/>
    <s v="Centru"/>
    <m/>
    <m/>
    <s v="Targu Mures"/>
    <x v="1"/>
    <s v="066"/>
    <n v="585378.31000000006"/>
    <n v="103302.05"/>
    <n v="536078.44000000006"/>
    <n v="52556.119999999879"/>
    <n v="1277314.9200000002"/>
    <x v="2"/>
    <m/>
    <n v="549129.37999999989"/>
    <n v="96905.170000000013"/>
    <s v="POC/46/2/2"/>
    <n v="1"/>
    <s v="Axa 2"/>
  </r>
  <r>
    <n v="9"/>
    <x v="2"/>
    <s v=" P2.2"/>
    <s v="A2.2.1"/>
    <x v="465"/>
    <x v="468"/>
    <s v="GLOBUS SOFTWARE DEVELOPMENT COMPANY SRL"/>
    <x v="468"/>
    <s v="8"/>
    <n v="3"/>
    <n v="2017"/>
    <s v="2"/>
    <n v="3"/>
    <n v="2019"/>
    <x v="1"/>
    <x v="1"/>
    <s v="Centru"/>
    <m/>
    <m/>
    <s v="Sat Santana de Mures, Comuna Santana de Mures"/>
    <x v="1"/>
    <s v="066"/>
    <n v="421753.99"/>
    <n v="74427.17"/>
    <n v="235914.43"/>
    <n v="28171.690000000061"/>
    <n v="760267.28"/>
    <x v="2"/>
    <m/>
    <n v="381324.23"/>
    <n v="67292.52"/>
    <s v="POC/46/2/2"/>
    <n v="1"/>
    <s v="Axa 2"/>
  </r>
  <r>
    <n v="10"/>
    <x v="2"/>
    <s v=" P2.2"/>
    <s v="A2.2.1"/>
    <x v="466"/>
    <x v="469"/>
    <s v="NAVIGATOR SOFTWARE SRL"/>
    <x v="469"/>
    <s v="8"/>
    <n v="3"/>
    <n v="2017"/>
    <s v="8"/>
    <n v="3"/>
    <n v="2020"/>
    <x v="1"/>
    <x v="1"/>
    <s v="Centru"/>
    <m/>
    <m/>
    <s v="Corunca"/>
    <x v="1"/>
    <s v="066"/>
    <n v="1402482.53"/>
    <n v="247496.92"/>
    <n v="758551.05"/>
    <n v="206178.97999999998"/>
    <n v="2614709.48"/>
    <x v="2"/>
    <m/>
    <n v="1391865.2699999998"/>
    <n v="245623.23"/>
    <s v="POC/46/2/2"/>
    <n v="1"/>
    <s v="Axa 2"/>
  </r>
  <r>
    <n v="11"/>
    <x v="2"/>
    <s v=" P2.2"/>
    <s v="A2.2.1"/>
    <x v="467"/>
    <x v="470"/>
    <s v="CATTUS SRL"/>
    <x v="470"/>
    <s v="8"/>
    <n v="3"/>
    <n v="2017"/>
    <s v="8"/>
    <n v="3"/>
    <n v="2020"/>
    <x v="1"/>
    <x v="1"/>
    <s v="Centru"/>
    <m/>
    <m/>
    <s v="Targu Mures"/>
    <x v="1"/>
    <s v="066"/>
    <n v="1373787.97"/>
    <n v="242433.17"/>
    <n v="416610.68000000017"/>
    <n v="1085367.9000000001"/>
    <n v="3118199.72"/>
    <x v="2"/>
    <m/>
    <n v="1340847.3900000001"/>
    <n v="236620.13"/>
    <s v="POC/46/2/2"/>
    <n v="1"/>
    <s v="Axa 2"/>
  </r>
  <r>
    <n v="12"/>
    <x v="1"/>
    <s v="P1.1"/>
    <s v="OS1.1 -Secţiunea A"/>
    <x v="468"/>
    <x v="471"/>
    <s v="ACTAMEDICA SRL"/>
    <x v="471"/>
    <s v="9"/>
    <n v="16"/>
    <n v="2016"/>
    <s v="3"/>
    <n v="16"/>
    <n v="2020"/>
    <x v="1"/>
    <x v="1"/>
    <s v="Centru"/>
    <m/>
    <m/>
    <s v="Targu Mures"/>
    <x v="1"/>
    <s v="059"/>
    <n v="9731788.3499999996"/>
    <n v="1717374.41"/>
    <n v="4906784.04"/>
    <n v="3870865.57"/>
    <n v="20226812.370000001"/>
    <x v="2"/>
    <s v="AA3"/>
    <n v="9131248.120000001"/>
    <n v="1611396.7200000002"/>
    <s v="POC/65/1/1"/>
    <n v="1"/>
    <s v="Axa 1"/>
  </r>
  <r>
    <n v="13"/>
    <x v="2"/>
    <s v=" P2.2"/>
    <s v="A2.2.1"/>
    <x v="469"/>
    <x v="472"/>
    <s v="COMPANIA DE INFORMATICA APLICATA SA"/>
    <x v="472"/>
    <s v="8"/>
    <n v="7"/>
    <n v="2017"/>
    <s v="8"/>
    <n v="7"/>
    <n v="2020"/>
    <x v="1"/>
    <x v="1"/>
    <s v="Centru"/>
    <m/>
    <m/>
    <s v="Targu Mures"/>
    <x v="1"/>
    <s v="066"/>
    <n v="3502338.02"/>
    <n v="618059.65"/>
    <n v="1383427.29"/>
    <n v="383093.25999999978"/>
    <n v="5886918.2199999997"/>
    <x v="2"/>
    <m/>
    <n v="3142510.1300000004"/>
    <n v="540540.92999999993"/>
    <s v="POC/46/2/2"/>
    <n v="1"/>
    <s v="Axa 2"/>
  </r>
  <r>
    <n v="14"/>
    <x v="2"/>
    <s v=" P2.2"/>
    <s v="A2.1.1 - NGA"/>
    <x v="470"/>
    <x v="473"/>
    <s v="NETWORK INNOVATION FUTURE  SRL"/>
    <x v="473"/>
    <s v="7"/>
    <n v="12"/>
    <n v="2019"/>
    <s v="7"/>
    <n v="12"/>
    <n v="2022"/>
    <x v="1"/>
    <x v="1"/>
    <s v="Centru"/>
    <m/>
    <m/>
    <s v=" Apold; Madaras; Saes; Pogaceaua; Nades; Tigmandru; Zagar; Soard; Cipaieni; Cris; Bala; Paingeni; Moisa; Stejarenii; "/>
    <x v="1"/>
    <s v="046"/>
    <n v="7481665.29"/>
    <n v="1320293.8700000001"/>
    <n v="1087882.58"/>
    <n v="1877315.64"/>
    <n v="11767157.380000001"/>
    <x v="3"/>
    <m/>
    <n v="2587186.12"/>
    <n v="456562.26"/>
    <s v="POC/366/2/1"/>
    <n v="1"/>
    <s v="Axa 2"/>
  </r>
  <r>
    <n v="15"/>
    <x v="2"/>
    <s v=" P2.2"/>
    <s v="A2.2.1 ap.2"/>
    <x v="471"/>
    <x v="474"/>
    <s v="CATTUS SRL"/>
    <x v="474"/>
    <s v="8"/>
    <n v="21"/>
    <n v="2020"/>
    <s v="8"/>
    <n v="21"/>
    <n v="2023"/>
    <x v="1"/>
    <x v="1"/>
    <s v="Centru"/>
    <m/>
    <m/>
    <s v="Targu Mures"/>
    <x v="1"/>
    <s v="066"/>
    <n v="3262590.01"/>
    <n v="575751.14"/>
    <n v="988698.67"/>
    <n v="1479583.31"/>
    <n v="6306623.1300000008"/>
    <x v="3"/>
    <m/>
    <n v="1709127.59"/>
    <n v="274459.94"/>
    <s v="POC/524/2/2"/>
    <n v="1"/>
    <s v="Axa 2"/>
  </r>
  <r>
    <s v="TOTAL MURES"/>
    <x v="0"/>
    <m/>
    <m/>
    <x v="0"/>
    <x v="0"/>
    <m/>
    <x v="0"/>
    <m/>
    <m/>
    <m/>
    <m/>
    <m/>
    <m/>
    <x v="0"/>
    <x v="0"/>
    <m/>
    <m/>
    <m/>
    <m/>
    <x v="0"/>
    <m/>
    <n v="58948773.786576003"/>
    <n v="10571224.793423999"/>
    <n v="16211873.579999998"/>
    <n v="11746103.92"/>
    <n v="97477976.079999983"/>
    <x v="0"/>
    <m/>
    <n v="46948015.720000006"/>
    <n v="8306601.5499999998"/>
    <m/>
    <m/>
    <m/>
  </r>
  <r>
    <s v="JUDEŢUL NEAMT"/>
    <x v="0"/>
    <m/>
    <m/>
    <x v="0"/>
    <x v="0"/>
    <m/>
    <x v="0"/>
    <m/>
    <m/>
    <m/>
    <m/>
    <m/>
    <m/>
    <x v="0"/>
    <x v="0"/>
    <m/>
    <m/>
    <m/>
    <m/>
    <x v="0"/>
    <m/>
    <m/>
    <m/>
    <m/>
    <m/>
    <m/>
    <x v="0"/>
    <m/>
    <m/>
    <m/>
    <m/>
    <m/>
    <m/>
  </r>
  <r>
    <n v="1"/>
    <x v="2"/>
    <s v=" P2.2"/>
    <s v="A2.1.1 - NGA"/>
    <x v="472"/>
    <x v="475"/>
    <s v="INVOKER TRANS IT SRL"/>
    <x v="475"/>
    <s v="3"/>
    <n v="5"/>
    <n v="2019"/>
    <s v="3"/>
    <n v="5"/>
    <n v="2022"/>
    <x v="1"/>
    <x v="5"/>
    <s v="Nord Est"/>
    <m/>
    <m/>
    <s v="Bira; Telec; Damuc; Brusturi; Miron Costin; Bicazu; Ardelean; Boghicea; Budesti; Rediu; Poiana; Slobozia; Bira; Faurei; Balanesti; Vladiceni; Climesti; Hirtop; Dirloaia; Negresti;"/>
    <x v="1"/>
    <s v="046"/>
    <n v="11511361.74"/>
    <n v="2031416.79"/>
    <n v="1551691.43"/>
    <n v="2866953.75"/>
    <n v="17961423.710000001"/>
    <x v="3"/>
    <m/>
    <n v="9187070.3900000025"/>
    <n v="1621247.73"/>
    <s v="POC/366/2/1"/>
    <n v="1"/>
    <s v="Axa 2"/>
  </r>
  <r>
    <s v="TOTAL NEAMT"/>
    <x v="0"/>
    <m/>
    <m/>
    <x v="0"/>
    <x v="0"/>
    <m/>
    <x v="0"/>
    <m/>
    <m/>
    <m/>
    <m/>
    <m/>
    <m/>
    <x v="0"/>
    <x v="0"/>
    <m/>
    <m/>
    <m/>
    <m/>
    <x v="0"/>
    <m/>
    <n v="11511361.74"/>
    <n v="2031416.79"/>
    <n v="1551691.43"/>
    <n v="2866953.75"/>
    <n v="17961423.710000001"/>
    <x v="0"/>
    <m/>
    <n v="9187070.3900000025"/>
    <n v="1621247.73"/>
    <m/>
    <m/>
    <m/>
  </r>
  <r>
    <s v="JUDEŢUL OLT"/>
    <x v="0"/>
    <m/>
    <m/>
    <x v="0"/>
    <x v="0"/>
    <m/>
    <x v="0"/>
    <m/>
    <m/>
    <m/>
    <m/>
    <m/>
    <m/>
    <x v="0"/>
    <x v="0"/>
    <m/>
    <m/>
    <m/>
    <m/>
    <x v="0"/>
    <m/>
    <m/>
    <m/>
    <m/>
    <m/>
    <m/>
    <x v="0"/>
    <m/>
    <m/>
    <m/>
    <m/>
    <m/>
    <m/>
  </r>
  <r>
    <n v="1"/>
    <x v="1"/>
    <s v="P1.1"/>
    <s v="OS1.1 -Secţiunea A"/>
    <x v="473"/>
    <x v="476"/>
    <s v="ALRO SA"/>
    <x v="476"/>
    <s v="9"/>
    <n v="5"/>
    <n v="2016"/>
    <s v="3"/>
    <n v="4"/>
    <n v="2019"/>
    <x v="1"/>
    <x v="9"/>
    <s v="Sud Vest"/>
    <m/>
    <m/>
    <s v="Slatina"/>
    <x v="1"/>
    <s v="059"/>
    <n v="30586694.9925"/>
    <n v="5397652.0575000001"/>
    <n v="35984347.049999997"/>
    <n v="43069193.659999996"/>
    <n v="115037887.75999999"/>
    <x v="2"/>
    <s v="AA2"/>
    <n v="29505017.050000001"/>
    <n v="5206767.71"/>
    <s v="POC/65/1/1"/>
    <n v="1"/>
    <s v="Axa 1"/>
  </r>
  <r>
    <n v="2"/>
    <x v="1"/>
    <s v="P1.1"/>
    <s v="OS1.1 -Secţiunea A"/>
    <x v="474"/>
    <x v="477"/>
    <s v="PRYSMIAN Cabluri si Sisteme SA "/>
    <x v="477"/>
    <s v="7"/>
    <n v="30"/>
    <n v="2018"/>
    <s v="7"/>
    <n v="30"/>
    <n v="2019"/>
    <x v="1"/>
    <x v="9"/>
    <s v="Sud Vest"/>
    <m/>
    <m/>
    <s v="Slatina"/>
    <x v="1"/>
    <s v="059"/>
    <n v="4922512.42"/>
    <n v="868678.66"/>
    <n v="5791191.0899999999"/>
    <n v="5344219.49"/>
    <n v="16926601.66"/>
    <x v="1"/>
    <m/>
    <n v="0"/>
    <n v="0"/>
    <s v="POC/65/1/1"/>
    <n v="1"/>
    <s v="Axa 1"/>
  </r>
  <r>
    <n v="3"/>
    <x v="2"/>
    <s v=" P2.2"/>
    <s v="A2.1.1 - NGA"/>
    <x v="475"/>
    <x v="478"/>
    <s v="NETWORK INNOVATION FUTURE  SRL"/>
    <x v="478"/>
    <s v="3"/>
    <n v="5"/>
    <n v="2019"/>
    <s v="3"/>
    <n v="5"/>
    <n v="2022"/>
    <x v="1"/>
    <x v="9"/>
    <s v="Sud Vest"/>
    <m/>
    <m/>
    <s v="Curtisoara; Spataru; Dobretu; Curtisoara; Horezu; Cioroiasu; Tonesti; Greci; Calinesti; Craciunei; Poiana; Sprincenata; Birsestii de Sus; Frunzaru; Ianca Noua; Margaritesti; Racovit;"/>
    <x v="1"/>
    <s v="046"/>
    <n v="7481797.96"/>
    <n v="1320317.29"/>
    <n v="993250.04"/>
    <n v="1803206.51"/>
    <n v="11598571.799999999"/>
    <x v="3"/>
    <m/>
    <n v="2449494.37"/>
    <n v="432263.71"/>
    <s v="POC/366/2/1"/>
    <n v="1"/>
    <s v="Axa 2"/>
  </r>
  <r>
    <s v="TOTAL OLT"/>
    <x v="0"/>
    <m/>
    <m/>
    <x v="0"/>
    <x v="0"/>
    <m/>
    <x v="0"/>
    <m/>
    <m/>
    <m/>
    <m/>
    <m/>
    <m/>
    <x v="0"/>
    <x v="0"/>
    <m/>
    <m/>
    <m/>
    <m/>
    <x v="0"/>
    <m/>
    <n v="42991005.372500002"/>
    <n v="7586648.0075000003"/>
    <n v="42768788.18"/>
    <n v="50216619.659999996"/>
    <n v="143563061.22"/>
    <x v="0"/>
    <m/>
    <n v="31954511.420000002"/>
    <n v="5639031.4199999999"/>
    <m/>
    <m/>
    <m/>
  </r>
  <r>
    <s v="JUDEŢUL PRAHOVA"/>
    <x v="0"/>
    <m/>
    <m/>
    <x v="0"/>
    <x v="0"/>
    <m/>
    <x v="0"/>
    <m/>
    <m/>
    <m/>
    <m/>
    <m/>
    <m/>
    <x v="0"/>
    <x v="0"/>
    <m/>
    <m/>
    <m/>
    <m/>
    <x v="0"/>
    <m/>
    <m/>
    <m/>
    <m/>
    <m/>
    <m/>
    <x v="0"/>
    <m/>
    <m/>
    <m/>
    <m/>
    <m/>
    <m/>
  </r>
  <r>
    <n v="1"/>
    <x v="1"/>
    <s v="P1.1"/>
    <s v="OS1.1 -Secţiunea A"/>
    <x v="476"/>
    <x v="479"/>
    <s v="2K TELECOM SRL"/>
    <x v="479"/>
    <s v="9"/>
    <n v="5"/>
    <n v="2016"/>
    <s v="11"/>
    <n v="5"/>
    <n v="2017"/>
    <x v="1"/>
    <x v="3"/>
    <s v="Sud Muntenia"/>
    <m/>
    <m/>
    <s v="Ploiesti"/>
    <x v="1"/>
    <s v="059"/>
    <n v="4779748.2029999997"/>
    <n v="843484.97699999996"/>
    <n v="3748822.12"/>
    <n v="4878392.17"/>
    <n v="14250447.470000001"/>
    <x v="1"/>
    <m/>
    <n v="0"/>
    <n v="0"/>
    <s v="POC/65/1/1"/>
    <n v="1"/>
    <s v="Axa 1"/>
  </r>
  <r>
    <n v="2"/>
    <x v="1"/>
    <s v="P1.1"/>
    <s v="OS1.1 -Secţiunea A"/>
    <x v="477"/>
    <x v="480"/>
    <s v="AD NET MARKET MEDIA SRL "/>
    <x v="480"/>
    <s v="9"/>
    <n v="5"/>
    <n v="2016"/>
    <s v="9"/>
    <n v="5"/>
    <n v="2018"/>
    <x v="1"/>
    <x v="3"/>
    <s v="Sud Muntenia"/>
    <m/>
    <m/>
    <s v="Ploiesti"/>
    <x v="1"/>
    <s v="059"/>
    <n v="17588973.449000001"/>
    <n v="3103936.4910000004"/>
    <n v="8868389.9800000004"/>
    <n v="13436666.810000001"/>
    <n v="42997966.730000004"/>
    <x v="2"/>
    <s v="AA3"/>
    <n v="17588970"/>
    <n v="3103935.89"/>
    <s v="POC/65/1/1"/>
    <n v="1"/>
    <s v="Axa 1"/>
  </r>
  <r>
    <n v="3"/>
    <x v="1"/>
    <s v="P1.2"/>
    <s v="OS1.3-Secţiunea C"/>
    <x v="478"/>
    <x v="481"/>
    <s v="GEODRILLING  LABORATORY SRL Brazi"/>
    <x v="481"/>
    <s v="10"/>
    <n v="10"/>
    <n v="2016"/>
    <s v="10"/>
    <n v="10"/>
    <n v="2018"/>
    <x v="1"/>
    <x v="3"/>
    <s v="Sud Muntenia"/>
    <m/>
    <m/>
    <s v="Brazi"/>
    <x v="1"/>
    <s v="061"/>
    <n v="711917.15149999992"/>
    <n v="125632.43850000005"/>
    <n v="93061.07"/>
    <n v="120773.53"/>
    <n v="1051384.19"/>
    <x v="2"/>
    <s v="AA1"/>
    <n v="703599.73"/>
    <n v="124164.67000000001"/>
    <s v="POC/63/1/3"/>
    <n v="1"/>
    <s v="Axa 1"/>
  </r>
  <r>
    <n v="4"/>
    <x v="1"/>
    <s v="P1.2"/>
    <s v="OS1.3-Secţiunea D"/>
    <x v="479"/>
    <x v="482"/>
    <s v="SYSTEGRA ENGINEERING SRL"/>
    <x v="482"/>
    <s v="9"/>
    <n v="9"/>
    <n v="2016"/>
    <s v="9"/>
    <n v="9"/>
    <n v="2018"/>
    <x v="1"/>
    <x v="3"/>
    <s v="Sud Muntenia"/>
    <m/>
    <m/>
    <s v="Ploiesti"/>
    <x v="1"/>
    <s v="061"/>
    <n v="5576201.5689999992"/>
    <n v="984035.57100000046"/>
    <n v="0"/>
    <n v="776748.51"/>
    <n v="7336985.6499999994"/>
    <x v="2"/>
    <s v="AA1"/>
    <n v="4458820.7299999995"/>
    <n v="786850.72"/>
    <s v="POC/66/1/3"/>
    <n v="1"/>
    <s v="Axa 1"/>
  </r>
  <r>
    <n v="5"/>
    <x v="1"/>
    <s v="P1.1"/>
    <s v="OS1.1-Secţiunea F"/>
    <x v="480"/>
    <x v="483"/>
    <s v="INSTITUTUL NAŢIONAL DE CERCETARE-DEZVOLTARE AEROSPATIALĂ “ELIE CARAFOLI” – I.N.C.A.S. Bucureşti"/>
    <x v="483"/>
    <s v="10"/>
    <n v="10"/>
    <n v="2016"/>
    <s v="10"/>
    <n v="10"/>
    <n v="2018"/>
    <x v="1"/>
    <x v="3"/>
    <s v="Sud Muntenia"/>
    <m/>
    <m/>
    <s v="Maneciu, Sat Pamanteni"/>
    <x v="2"/>
    <s v="058"/>
    <n v="4709744.6849999996"/>
    <n v="831131.41500000004"/>
    <n v="0"/>
    <n v="1548950"/>
    <n v="7089826.0999999996"/>
    <x v="2"/>
    <s v="AA2"/>
    <n v="4650756.5300000012"/>
    <n v="820721.73"/>
    <s v="POC/70/1/1"/>
    <n v="1"/>
    <s v="Axa 1"/>
  </r>
  <r>
    <n v="6"/>
    <x v="1"/>
    <s v="P1.2"/>
    <s v="OS1.3-Secţiunea C"/>
    <x v="481"/>
    <x v="484"/>
    <s v="EURO ENVIROTECH BIOTECHNOLOGY SRL"/>
    <x v="484"/>
    <s v="9"/>
    <n v="27"/>
    <n v="2017"/>
    <s v="9"/>
    <n v="27"/>
    <n v="2019"/>
    <x v="27"/>
    <x v="3"/>
    <s v="Sud Muntenia"/>
    <m/>
    <m/>
    <s v="Ploiesti"/>
    <x v="1"/>
    <s v="061"/>
    <n v="712561.67"/>
    <n v="125746.18"/>
    <n v="93145.35"/>
    <n v="159716.85"/>
    <n v="1091170.05"/>
    <x v="1"/>
    <m/>
    <n v="0"/>
    <n v="0"/>
    <s v="POC/63/1/3"/>
    <n v="1"/>
    <s v="Axa 1"/>
  </r>
  <r>
    <n v="7"/>
    <x v="2"/>
    <s v=" P2.2"/>
    <s v="A2.2.1"/>
    <x v="482"/>
    <x v="485"/>
    <s v="AEGO BUSINESS CONSULTING SRL"/>
    <x v="485"/>
    <s v="5"/>
    <n v="25"/>
    <n v="2017"/>
    <s v="5"/>
    <n v="25"/>
    <n v="2019"/>
    <x v="1"/>
    <x v="3"/>
    <s v="Sud Muntenia"/>
    <m/>
    <m/>
    <s v="Ploiesti"/>
    <x v="1"/>
    <s v="066"/>
    <n v="3440127.01"/>
    <n v="607081.24"/>
    <n v="2115708"/>
    <n v="1170954.0899999999"/>
    <n v="7333870.3399999999"/>
    <x v="2"/>
    <m/>
    <n v="3336540.28"/>
    <n v="588801.22"/>
    <s v="POC/46/2/2"/>
    <n v="1"/>
    <s v="Axa 2"/>
  </r>
  <r>
    <n v="8"/>
    <x v="2"/>
    <s v=" P2.2"/>
    <s v="A2.2.1"/>
    <x v="483"/>
    <x v="486"/>
    <s v="INVOKERNET CONNECTION SRL"/>
    <x v="486"/>
    <s v="8"/>
    <n v="8"/>
    <n v="2017"/>
    <s v="8"/>
    <n v="8"/>
    <n v="2019"/>
    <x v="1"/>
    <x v="3"/>
    <s v="Sud Muntenia"/>
    <m/>
    <m/>
    <s v="Ploiesti"/>
    <x v="1"/>
    <s v="066"/>
    <n v="2697279.93"/>
    <n v="475990.57"/>
    <n v="1065463.5"/>
    <n v="826005.96"/>
    <n v="5064739.96"/>
    <x v="2"/>
    <m/>
    <n v="2618068.4300000002"/>
    <n v="462012.07"/>
    <s v="POC/46/2/2"/>
    <n v="1"/>
    <s v="Axa 2"/>
  </r>
  <r>
    <n v="9"/>
    <x v="2"/>
    <s v=" P2.2"/>
    <s v="A2.2.1"/>
    <x v="484"/>
    <x v="487"/>
    <s v="FUTURE ENGINEERING SRL"/>
    <x v="487"/>
    <s v="8"/>
    <n v="7"/>
    <n v="2017"/>
    <s v="4"/>
    <n v="7"/>
    <n v="2019"/>
    <x v="1"/>
    <x v="3"/>
    <s v="Sud Muntenia"/>
    <m/>
    <m/>
    <s v="Ploiesti"/>
    <x v="1"/>
    <s v="066"/>
    <n v="3345152.8"/>
    <n v="590321.07999999996"/>
    <n v="1132968.1100000003"/>
    <n v="68622.349999999627"/>
    <n v="5137064.34"/>
    <x v="2"/>
    <s v="AA2"/>
    <n v="2941783.01"/>
    <n v="519138.19000000006"/>
    <s v="POC/46/2/2"/>
    <n v="1"/>
    <s v="Axa 2"/>
  </r>
  <r>
    <n v="10"/>
    <x v="2"/>
    <s v=" P2.2"/>
    <s v="A2.2.1"/>
    <x v="485"/>
    <x v="488"/>
    <s v="BEBECOM SYSTEM SRL"/>
    <x v="488"/>
    <s v="11"/>
    <n v="20"/>
    <n v="2017"/>
    <s v="2"/>
    <n v="20"/>
    <n v="2020"/>
    <x v="1"/>
    <x v="3"/>
    <s v="Sud Muntenia"/>
    <m/>
    <m/>
    <s v="Ploiesti"/>
    <x v="1"/>
    <s v="066"/>
    <n v="2460026.65"/>
    <n v="434122.35"/>
    <n v="964537.5"/>
    <n v="801920.54"/>
    <n v="4660607.04"/>
    <x v="2"/>
    <s v="AA1"/>
    <n v="2331325.4900000002"/>
    <n v="411410.38"/>
    <s v="POC/46/2/2"/>
    <n v="1"/>
    <s v="Axa 2"/>
  </r>
  <r>
    <n v="11"/>
    <x v="2"/>
    <s v=" P2.2"/>
    <s v="A2.2.1"/>
    <x v="486"/>
    <x v="489"/>
    <s v="BOLD TECHNOLOGIES SRL"/>
    <x v="489"/>
    <s v="6"/>
    <n v="29"/>
    <n v="2017"/>
    <s v="6"/>
    <n v="29"/>
    <n v="2020"/>
    <x v="1"/>
    <x v="3"/>
    <s v="Sud Muntenia"/>
    <m/>
    <m/>
    <s v="Ploiesti"/>
    <x v="1"/>
    <s v="066"/>
    <n v="1598080.23"/>
    <n v="282014.15999999997"/>
    <n v="1456962.8"/>
    <n v="0"/>
    <n v="3337057.19"/>
    <x v="2"/>
    <s v="AA1"/>
    <n v="1551548.54"/>
    <n v="273802.69"/>
    <s v="POC/46/2/2"/>
    <n v="1"/>
    <s v="Axa 2"/>
  </r>
  <r>
    <n v="12"/>
    <x v="2"/>
    <s v=" P2.2"/>
    <s v="A2.2.1"/>
    <x v="487"/>
    <x v="490"/>
    <s v="TRANSCENDENCE SYSTEMS GROUP SRL"/>
    <x v="490"/>
    <s v="8"/>
    <n v="4"/>
    <n v="2017"/>
    <s v="6"/>
    <n v="4"/>
    <n v="2019"/>
    <x v="1"/>
    <x v="3"/>
    <s v="Sud Muntenia"/>
    <m/>
    <m/>
    <s v="Ploiesti"/>
    <x v="1"/>
    <s v="066"/>
    <n v="3076224.45"/>
    <n v="542863.14"/>
    <n v="769918.06000000052"/>
    <n v="183630.81999999937"/>
    <n v="4572636.47"/>
    <x v="1"/>
    <m/>
    <n v="380380.1"/>
    <n v="67125.899999999994"/>
    <s v="POC/46/2/2"/>
    <n v="1"/>
    <s v="Axa 2"/>
  </r>
  <r>
    <n v="13"/>
    <x v="2"/>
    <s v=" P2.2"/>
    <s v="A2.2.1 ap.2"/>
    <x v="488"/>
    <x v="491"/>
    <s v="CLARITY SOLUTIONS SRL"/>
    <x v="491"/>
    <s v="12"/>
    <n v="11"/>
    <n v="2019"/>
    <s v="12"/>
    <n v="11"/>
    <n v="2021"/>
    <x v="1"/>
    <x v="3"/>
    <s v="Sud Muntenia"/>
    <m/>
    <m/>
    <s v="Ploiesti"/>
    <x v="1"/>
    <s v="066"/>
    <n v="13646665"/>
    <n v="2408235"/>
    <n v="6655900"/>
    <n v="4370625"/>
    <n v="27081425"/>
    <x v="3"/>
    <m/>
    <n v="7429765"/>
    <n v="1311135"/>
    <s v="POC/524/2/2"/>
    <n v="1"/>
    <s v="Axa 2"/>
  </r>
  <r>
    <n v="14"/>
    <x v="2"/>
    <s v=" P2.2"/>
    <s v="A2.2.1 ap.2"/>
    <x v="489"/>
    <x v="492"/>
    <s v="NETWORK INNOVATION FUTURE  SRL"/>
    <x v="492"/>
    <s v="12"/>
    <n v="11"/>
    <n v="2019"/>
    <s v="12"/>
    <n v="11"/>
    <n v="2021"/>
    <x v="1"/>
    <x v="3"/>
    <s v="Sud Muntenia"/>
    <m/>
    <m/>
    <s v="Ploiesti"/>
    <x v="1"/>
    <s v="066"/>
    <n v="13893547.51"/>
    <n v="2451802.4900000002"/>
    <n v="6836292.8600000003"/>
    <n v="4539910.51"/>
    <n v="27721553.369999997"/>
    <x v="3"/>
    <m/>
    <n v="0"/>
    <n v="0"/>
    <s v="POC/524/2/2"/>
    <n v="1"/>
    <s v="Axa 2"/>
  </r>
  <r>
    <n v="15"/>
    <x v="2"/>
    <s v=" P2.2"/>
    <s v="A2.2.1 ap.2"/>
    <x v="490"/>
    <x v="493"/>
    <s v="ARS INDUSTRIAL SRL"/>
    <x v="493"/>
    <s v="12"/>
    <n v="11"/>
    <n v="2019"/>
    <s v="12"/>
    <n v="11"/>
    <n v="2021"/>
    <x v="1"/>
    <x v="3"/>
    <s v="Sud Muntenia"/>
    <m/>
    <m/>
    <s v="Ploiesti"/>
    <x v="1"/>
    <s v="066"/>
    <n v="14384561.9"/>
    <n v="2538452.1"/>
    <n v="6788406"/>
    <n v="4505169.8"/>
    <n v="28216589.800000001"/>
    <x v="3"/>
    <m/>
    <n v="108800"/>
    <n v="19200"/>
    <s v="POC/524/2/2"/>
    <n v="1"/>
    <s v="Axa 2"/>
  </r>
  <r>
    <n v="16"/>
    <x v="2"/>
    <s v=" P2.2"/>
    <s v="A2.2.1 ap.2"/>
    <x v="491"/>
    <x v="494"/>
    <s v="CYMBIOT SOLUTIONS SRL"/>
    <x v="494"/>
    <s v="12"/>
    <n v="13"/>
    <n v="2019"/>
    <s v="12"/>
    <n v="13"/>
    <n v="2021"/>
    <x v="1"/>
    <x v="3"/>
    <s v="Sud Muntenia"/>
    <m/>
    <m/>
    <s v="Ploiesti"/>
    <x v="1"/>
    <s v="066"/>
    <n v="14371012.9"/>
    <n v="2536061.1"/>
    <n v="6805396"/>
    <n v="4505369.3"/>
    <n v="28217839.300000001"/>
    <x v="3"/>
    <m/>
    <n v="9789432.1500000004"/>
    <n v="1727546.85"/>
    <s v="POC/524/2/2"/>
    <n v="1"/>
    <s v="Axa 2"/>
  </r>
  <r>
    <n v="17"/>
    <x v="2"/>
    <s v=" P2.2"/>
    <s v="A2.2.1 ap.2"/>
    <x v="492"/>
    <x v="495"/>
    <s v="INVITE SYSTEMS SRL"/>
    <x v="495"/>
    <s v="12"/>
    <n v="23"/>
    <n v="2019"/>
    <s v="12"/>
    <n v="23"/>
    <n v="2021"/>
    <x v="1"/>
    <x v="3"/>
    <s v="Sud Muntenia"/>
    <m/>
    <m/>
    <s v="Ploiesti"/>
    <x v="1"/>
    <s v="066"/>
    <n v="13683958.75"/>
    <n v="2414816.25"/>
    <n v="6718475"/>
    <n v="4462786"/>
    <n v="27280036"/>
    <x v="3"/>
    <m/>
    <n v="6262314.2800000003"/>
    <n v="1105114.28"/>
    <s v="POC/524/2/2"/>
    <n v="1"/>
    <s v="Axa 2"/>
  </r>
  <r>
    <n v="18"/>
    <x v="2"/>
    <s v=" P2.2"/>
    <s v="A2.2.1 ap.2"/>
    <x v="493"/>
    <x v="496"/>
    <s v="ID SOLUTIONS TECH SRL"/>
    <x v="496"/>
    <s v="12"/>
    <n v="24"/>
    <n v="2019"/>
    <s v="12"/>
    <n v="24"/>
    <n v="2021"/>
    <x v="1"/>
    <x v="3"/>
    <s v="Sud Muntenia"/>
    <m/>
    <m/>
    <s v="Aricestii Rahtivani"/>
    <x v="1"/>
    <s v="066"/>
    <n v="14561863.4"/>
    <n v="2569740.6"/>
    <n v="6869540.2800000003"/>
    <n v="4560217.41"/>
    <n v="28561361.690000001"/>
    <x v="3"/>
    <m/>
    <n v="9810802.8599999994"/>
    <n v="1731318.16"/>
    <s v="POC/524/2/2"/>
    <n v="1"/>
    <s v="Axa 2"/>
  </r>
  <r>
    <n v="19"/>
    <x v="2"/>
    <s v=" P2.2"/>
    <s v="A2.2.1 ap.2"/>
    <x v="494"/>
    <x v="497"/>
    <s v="ATLAS APPS SRL"/>
    <x v="497"/>
    <s v="1"/>
    <n v="23"/>
    <n v="2020"/>
    <s v="1"/>
    <n v="23"/>
    <n v="2022"/>
    <x v="1"/>
    <x v="3"/>
    <s v="Sud Muntenia"/>
    <m/>
    <m/>
    <s v="Azuga"/>
    <x v="1"/>
    <s v="066"/>
    <n v="4042791.52"/>
    <n v="713433.78"/>
    <n v="1775393.7"/>
    <n v="830698.81"/>
    <n v="7362317.8100000005"/>
    <x v="3"/>
    <m/>
    <n v="3022376.84"/>
    <n v="384078.14"/>
    <s v="POC/524/2/2"/>
    <n v="1"/>
    <s v="Axa 2"/>
  </r>
  <r>
    <n v="20"/>
    <x v="2"/>
    <s v=" P2.2"/>
    <s v="A2.2.1 ap.2"/>
    <x v="495"/>
    <x v="498"/>
    <s v="TRUSTCHAIN SRL"/>
    <x v="498"/>
    <s v="1"/>
    <n v="27"/>
    <n v="2020"/>
    <s v="1"/>
    <n v="27"/>
    <n v="2022"/>
    <x v="1"/>
    <x v="3"/>
    <s v="Sud Muntenia"/>
    <m/>
    <m/>
    <s v="Ploiesti"/>
    <x v="1"/>
    <s v="066"/>
    <n v="13457728.66"/>
    <n v="2374893.2599999998"/>
    <n v="6067128.9199999999"/>
    <n v="2335.0500000000002"/>
    <n v="21902085.890000001"/>
    <x v="3"/>
    <m/>
    <n v="8628806.1500000004"/>
    <n v="1522730.4799999997"/>
    <s v="POC/524/2/2"/>
    <n v="1"/>
    <s v="Axa 2"/>
  </r>
  <r>
    <n v="21"/>
    <x v="2"/>
    <s v=" P2.2"/>
    <s v="A2.2.1 ap.2"/>
    <x v="496"/>
    <x v="499"/>
    <s v="INVOKER TRANS IT SRL"/>
    <x v="499"/>
    <s v="3"/>
    <n v="18"/>
    <n v="2020"/>
    <s v="3"/>
    <n v="18"/>
    <n v="2022"/>
    <x v="1"/>
    <x v="3"/>
    <s v="Sud Muntenia"/>
    <m/>
    <m/>
    <s v="Blejoi"/>
    <x v="1"/>
    <s v="066"/>
    <n v="13799724.5"/>
    <n v="2435245.5"/>
    <n v="6901130"/>
    <n v="5296927"/>
    <n v="28433027"/>
    <x v="3"/>
    <m/>
    <n v="2124150"/>
    <n v="374850"/>
    <s v="POC/524/2/2"/>
    <n v="1"/>
    <s v="Axa 2"/>
  </r>
  <r>
    <n v="22"/>
    <x v="2"/>
    <s v=" P2.2"/>
    <s v="A2.2.1 ap.2"/>
    <x v="497"/>
    <x v="500"/>
    <s v="BUSINESS SERVICE CONSULT INTERNATIONAL  SRL"/>
    <x v="500"/>
    <s v="3"/>
    <n v="19"/>
    <n v="2020"/>
    <s v="3"/>
    <n v="19"/>
    <n v="2022"/>
    <x v="1"/>
    <x v="3"/>
    <s v="Sud Muntenia"/>
    <m/>
    <m/>
    <s v="Ploiesti"/>
    <x v="1"/>
    <s v="066"/>
    <n v="13822933.75"/>
    <n v="2439341.25"/>
    <n v="6784975"/>
    <n v="4506515.75"/>
    <n v="27553765.75"/>
    <x v="3"/>
    <m/>
    <n v="9076189.5"/>
    <n v="1601680.5"/>
    <s v="POC/524/2/2"/>
    <n v="1"/>
    <s v="Axa 2"/>
  </r>
  <r>
    <n v="23"/>
    <x v="2"/>
    <s v=" P2.2"/>
    <s v="A2.2.1 ap.2"/>
    <x v="498"/>
    <x v="501"/>
    <s v="EUROMEDIA GROUP SA"/>
    <x v="501"/>
    <s v="3"/>
    <n v="25"/>
    <n v="2020"/>
    <s v="3"/>
    <n v="25"/>
    <n v="2022"/>
    <x v="1"/>
    <x v="3"/>
    <s v="Sud Muntenia"/>
    <m/>
    <m/>
    <s v="Campina"/>
    <x v="1"/>
    <s v="066"/>
    <n v="13875341.689999999"/>
    <n v="2448589.71"/>
    <n v="10602037.6"/>
    <n v="5279202.1100000003"/>
    <n v="32205171.109999999"/>
    <x v="3"/>
    <m/>
    <n v="0"/>
    <n v="0"/>
    <s v="POC/524/2/2"/>
    <n v="1"/>
    <s v="Axa 2"/>
  </r>
  <r>
    <n v="24"/>
    <x v="2"/>
    <s v=" P2.2"/>
    <s v="A2.2.1 ap.2"/>
    <x v="499"/>
    <x v="502"/>
    <s v="TERMENE JUST SRL"/>
    <x v="502"/>
    <s v="3"/>
    <n v="31"/>
    <n v="2020"/>
    <s v="3"/>
    <n v="31"/>
    <n v="2023"/>
    <x v="1"/>
    <x v="3"/>
    <s v="Sud Muntenia"/>
    <m/>
    <m/>
    <s v="Ploiesti"/>
    <x v="1"/>
    <s v="066"/>
    <n v="13599979.77"/>
    <n v="2399996.4300000002"/>
    <n v="4627491.53"/>
    <n v="685340.91"/>
    <n v="21312808.640000001"/>
    <x v="3"/>
    <m/>
    <n v="4852277.59"/>
    <n v="537225.26"/>
    <s v="POC/524/2/2"/>
    <n v="1"/>
    <s v="Axa 2"/>
  </r>
  <r>
    <n v="25"/>
    <x v="2"/>
    <s v=" P2.2"/>
    <s v="A2.2.1 ap.2"/>
    <x v="500"/>
    <x v="503"/>
    <s v="ACQUIS CONSULTING SRL"/>
    <x v="503"/>
    <s v="4"/>
    <n v="1"/>
    <n v="2020"/>
    <s v="4"/>
    <n v="1"/>
    <n v="2022"/>
    <x v="1"/>
    <x v="3"/>
    <s v="Sud Muntenia"/>
    <m/>
    <m/>
    <s v="Ploiesti"/>
    <x v="1"/>
    <s v="066"/>
    <n v="12936799.4"/>
    <n v="2282964.6"/>
    <n v="6523756"/>
    <n v="4258777.3"/>
    <n v="26002297.300000001"/>
    <x v="3"/>
    <m/>
    <n v="0"/>
    <n v="0"/>
    <s v="POC/524/2/2"/>
    <n v="1"/>
    <s v="Axa 2"/>
  </r>
  <r>
    <n v="26"/>
    <x v="2"/>
    <s v=" P2.2"/>
    <s v="A2.2.1 ap.2"/>
    <x v="501"/>
    <x v="504"/>
    <s v="ENJOY SMART SOLUTIONS SRL"/>
    <x v="504"/>
    <s v="4"/>
    <n v="6"/>
    <n v="2020"/>
    <s v="4"/>
    <n v="6"/>
    <n v="2022"/>
    <x v="1"/>
    <x v="3"/>
    <s v="Sud Muntenia"/>
    <m/>
    <m/>
    <s v="Ploiesti"/>
    <x v="1"/>
    <s v="066"/>
    <n v="13782482.25"/>
    <n v="2432202.75"/>
    <n v="6723615"/>
    <n v="4509436.75"/>
    <n v="27447736.75"/>
    <x v="3"/>
    <m/>
    <n v="5712214.2000000002"/>
    <n v="1008037.8"/>
    <s v="POC/524/2/2"/>
    <n v="1"/>
    <s v="Axa 2"/>
  </r>
  <r>
    <n v="27"/>
    <x v="2"/>
    <s v=" P2.2"/>
    <s v="A2.2.1 ap.2"/>
    <x v="502"/>
    <x v="505"/>
    <s v="BINBOX GLOBAL SERVICES SRL"/>
    <x v="505"/>
    <s v="6"/>
    <n v="4"/>
    <n v="2020"/>
    <s v="6"/>
    <n v="4"/>
    <n v="2022"/>
    <x v="1"/>
    <x v="3"/>
    <s v="Sud Muntenia"/>
    <m/>
    <m/>
    <s v="Ploiesti"/>
    <x v="1"/>
    <s v="066"/>
    <n v="13779145.66"/>
    <n v="2431613.94"/>
    <n v="6755968.4000000004"/>
    <n v="4491038.07"/>
    <n v="27457766.07"/>
    <x v="3"/>
    <m/>
    <n v="5590322.5"/>
    <n v="986527.5"/>
    <s v="POC/524/2/2"/>
    <n v="1"/>
    <s v="Axa 2"/>
  </r>
  <r>
    <n v="28"/>
    <x v="2"/>
    <s v=" P2.2"/>
    <s v="A2.2.1 ap.2"/>
    <x v="503"/>
    <x v="506"/>
    <s v="RS NEXT TECHNOLOGIES SRL"/>
    <x v="506"/>
    <s v="6"/>
    <n v="11"/>
    <n v="2020"/>
    <s v="6"/>
    <n v="11"/>
    <n v="2022"/>
    <x v="1"/>
    <x v="3"/>
    <s v="Sud Muntenia"/>
    <m/>
    <m/>
    <s v="Ploiesti"/>
    <x v="1"/>
    <s v="066"/>
    <n v="13718651.5"/>
    <n v="2420938.5"/>
    <n v="6732610"/>
    <n v="4473226.5"/>
    <n v="27345426.5"/>
    <x v="3"/>
    <m/>
    <n v="7261677.5"/>
    <n v="1281472.5"/>
    <s v="POC/524/2/2"/>
    <n v="1"/>
    <s v="Axa 2"/>
  </r>
  <r>
    <n v="29"/>
    <x v="1"/>
    <s v="1.2.1"/>
    <s v=" Proiect Tehnologic Inovativ - LDR"/>
    <x v="504"/>
    <x v="507"/>
    <s v="MGM STAR CONSTRUCT SRL"/>
    <x v="507"/>
    <s v="6"/>
    <n v="18"/>
    <n v="2020"/>
    <s v="6"/>
    <n v="18"/>
    <n v="2023"/>
    <x v="1"/>
    <x v="3"/>
    <s v="Sud Muntenia"/>
    <m/>
    <m/>
    <s v="Ploiesti"/>
    <x v="1"/>
    <s v="064"/>
    <n v="14147190.74"/>
    <n v="2496563.06"/>
    <n v="3621935.2"/>
    <n v="1828165.14"/>
    <n v="22093854.140000001"/>
    <x v="3"/>
    <m/>
    <n v="624542"/>
    <n v="21978"/>
    <s v="POC/163/1/3/"/>
    <n v="1"/>
    <s v="Axa 1"/>
  </r>
  <r>
    <n v="30"/>
    <x v="2"/>
    <s v=" P2.2"/>
    <s v="A2.2.1 ap.2"/>
    <x v="505"/>
    <x v="508"/>
    <s v="MIXT ENERGY SRL"/>
    <x v="508"/>
    <s v="6"/>
    <n v="30"/>
    <n v="2020"/>
    <s v="6"/>
    <n v="30"/>
    <n v="2022"/>
    <x v="1"/>
    <x v="3"/>
    <s v="Sud Muntenia"/>
    <m/>
    <m/>
    <s v="Ploiesti"/>
    <x v="1"/>
    <s v="066"/>
    <n v="11338494.689999999"/>
    <n v="2000910.83"/>
    <n v="5026001.5"/>
    <n v="3009280.39"/>
    <n v="21374687.41"/>
    <x v="3"/>
    <m/>
    <n v="1267353.06"/>
    <n v="223650.54"/>
    <s v="POC/524/2/2"/>
    <n v="1"/>
    <s v="Axa 2"/>
  </r>
  <r>
    <n v="31"/>
    <x v="2"/>
    <s v=" P2.2"/>
    <s v="A2.2.1 ap.2"/>
    <x v="506"/>
    <x v="509"/>
    <s v="ALTFACTOR SRL"/>
    <x v="509"/>
    <s v="7"/>
    <n v="6"/>
    <n v="2020"/>
    <s v="6"/>
    <n v="6"/>
    <n v="2023"/>
    <x v="1"/>
    <x v="8"/>
    <s v="Sud Muntenia"/>
    <s v=" Sud Est"/>
    <m/>
    <s v="Slanic; Galati"/>
    <x v="1"/>
    <s v="066"/>
    <n v="5273924.9400000004"/>
    <n v="930692.63"/>
    <n v="2295165.08"/>
    <n v="489785.53"/>
    <n v="8989568.1799999997"/>
    <x v="3"/>
    <m/>
    <n v="1376134.52"/>
    <n v="133811.31"/>
    <s v="POC/524/2/2"/>
    <n v="1"/>
    <s v="Axa 2"/>
  </r>
  <r>
    <n v="32"/>
    <x v="2"/>
    <s v=" P2.2"/>
    <s v="A2.2.1 ap.2"/>
    <x v="507"/>
    <x v="510"/>
    <s v="SYSWIN SOLUTIONS SRL"/>
    <x v="510"/>
    <s v="7"/>
    <n v="10"/>
    <n v="2020"/>
    <s v="7"/>
    <n v="10"/>
    <n v="2023"/>
    <x v="1"/>
    <x v="3"/>
    <s v="Sud Muntenia"/>
    <m/>
    <m/>
    <s v="Ploiesti"/>
    <x v="1"/>
    <s v="066"/>
    <n v="9214208.0299999993"/>
    <n v="1626036.71"/>
    <n v="2924213.06"/>
    <n v="1500838.43"/>
    <n v="15265296.229999999"/>
    <x v="1"/>
    <m/>
    <n v="0"/>
    <n v="0"/>
    <s v="POC/524/2/2"/>
    <n v="1"/>
    <s v="Axa 2"/>
  </r>
  <r>
    <n v="33"/>
    <x v="2"/>
    <s v=" P2.2"/>
    <s v="A2.2.1 ap.2"/>
    <x v="508"/>
    <x v="511"/>
    <s v="BOLD TEHNOLOGIES SRL"/>
    <x v="511"/>
    <s v="7"/>
    <n v="29"/>
    <n v="2020"/>
    <s v="7"/>
    <n v="29"/>
    <n v="2022"/>
    <x v="1"/>
    <x v="3"/>
    <s v="Sud Muntenia"/>
    <m/>
    <m/>
    <s v="Ploiesti"/>
    <x v="1"/>
    <s v="066"/>
    <n v="11788429.85"/>
    <n v="2080311.15"/>
    <n v="5897714"/>
    <n v="3758006.45"/>
    <n v="23524461.449999999"/>
    <x v="3"/>
    <m/>
    <n v="108800"/>
    <n v="19200"/>
    <s v="POC/524/2/2"/>
    <n v="1"/>
    <s v="Axa 2"/>
  </r>
  <r>
    <n v="34"/>
    <x v="2"/>
    <s v=" P2.2"/>
    <s v="A2.2.1 ap.2"/>
    <x v="509"/>
    <x v="512"/>
    <s v="Cloudsys Telecom SRL"/>
    <x v="512"/>
    <s v="8"/>
    <n v="4"/>
    <n v="2020"/>
    <s v="8"/>
    <n v="4"/>
    <n v="2022"/>
    <x v="1"/>
    <x v="3"/>
    <s v="Sud Muntenia"/>
    <m/>
    <m/>
    <s v="Ploiesti"/>
    <x v="1"/>
    <s v="066"/>
    <n v="13783094.25"/>
    <n v="2432310.75"/>
    <n v="6889845"/>
    <n v="4505516.75"/>
    <n v="27610766.75"/>
    <x v="3"/>
    <m/>
    <n v="0"/>
    <n v="0"/>
    <s v="POC/524/2/2"/>
    <n v="1"/>
    <s v="Axa 2"/>
  </r>
  <r>
    <n v="35"/>
    <x v="2"/>
    <s v=" P2.2"/>
    <s v="A2.2.1 ap.2"/>
    <x v="510"/>
    <x v="513"/>
    <s v="ROFIND SOLUTIONS  SRL"/>
    <x v="513"/>
    <s v="8"/>
    <n v="20"/>
    <n v="2020"/>
    <s v="2"/>
    <n v="20"/>
    <n v="2023"/>
    <x v="1"/>
    <x v="3"/>
    <s v="Sud Muntenia"/>
    <m/>
    <m/>
    <s v="Valea Doftanei, sat Traisteni"/>
    <x v="1"/>
    <s v="066"/>
    <n v="5199363.87"/>
    <n v="917534.79"/>
    <n v="2441472.86"/>
    <n v="106144.45"/>
    <n v="8664515.9699999988"/>
    <x v="3"/>
    <m/>
    <n v="273479.81"/>
    <n v="48261.14"/>
    <s v="POC/524/2/2"/>
    <n v="1"/>
    <s v="Axa 2"/>
  </r>
  <r>
    <n v="36"/>
    <x v="1"/>
    <s v="1.2.1"/>
    <s v=" Proiect Tehnologic Inovativ - LDR"/>
    <x v="511"/>
    <x v="514"/>
    <s v="CROMATEC PLUS SRL"/>
    <x v="514"/>
    <s v="10"/>
    <n v="30"/>
    <n v="2020"/>
    <s v="10"/>
    <n v="30"/>
    <n v="2023"/>
    <x v="1"/>
    <x v="3"/>
    <s v="Sud Muntenia"/>
    <m/>
    <m/>
    <s v="Ploiesti"/>
    <x v="1"/>
    <s v="061"/>
    <n v="16616055.220000001"/>
    <n v="2932244.99"/>
    <n v="12200483.51"/>
    <n v="5512504.9199999999"/>
    <n v="37261288.640000001"/>
    <x v="3"/>
    <m/>
    <n v="0"/>
    <n v="0"/>
    <s v="POC/163/1/3/"/>
    <n v="1"/>
    <s v="Axa 1"/>
  </r>
  <r>
    <n v="37"/>
    <x v="1"/>
    <s v="P1.1"/>
    <s v="OS1.1-Secţiunea F - ap.2"/>
    <x v="512"/>
    <x v="515"/>
    <s v="UNIVERSITATEA DIN BUCURESTI"/>
    <x v="515"/>
    <s v="11"/>
    <n v="6"/>
    <n v="2020"/>
    <s v="11"/>
    <n v="6"/>
    <n v="2023"/>
    <x v="1"/>
    <x v="8"/>
    <s v="Sud Muntenia"/>
    <s v=" Sud Est"/>
    <s v=" Sud Vest"/>
    <s v="Sinaia; Braila; Tulcea; Orsova;"/>
    <x v="2"/>
    <s v="058"/>
    <n v="43054459.609999999"/>
    <n v="7597845.8099999996"/>
    <n v="0"/>
    <n v="154224"/>
    <n v="50806529.420000002"/>
    <x v="3"/>
    <m/>
    <n v="0"/>
    <n v="0"/>
    <s v="POC/448/1/1"/>
    <n v="1"/>
    <s v="Axa 1"/>
  </r>
  <r>
    <s v="TOTAL PRAHOVA"/>
    <x v="0"/>
    <m/>
    <m/>
    <x v="0"/>
    <x v="0"/>
    <m/>
    <x v="0"/>
    <m/>
    <m/>
    <m/>
    <m/>
    <m/>
    <m/>
    <x v="0"/>
    <x v="0"/>
    <m/>
    <m/>
    <m/>
    <m/>
    <x v="0"/>
    <m/>
    <n v="392468447.15750003"/>
    <n v="69259137.592500001"/>
    <n v="165773922.99000001"/>
    <n v="106114423.95999999"/>
    <n v="733615931.70000005"/>
    <x v="0"/>
    <m/>
    <n v="123881230.80000001"/>
    <n v="21195780.920000002"/>
    <m/>
    <m/>
    <m/>
  </r>
  <r>
    <s v="JUDEŢUL SALAJ"/>
    <x v="0"/>
    <m/>
    <m/>
    <x v="0"/>
    <x v="0"/>
    <m/>
    <x v="0"/>
    <m/>
    <m/>
    <m/>
    <m/>
    <m/>
    <m/>
    <x v="0"/>
    <x v="0"/>
    <m/>
    <m/>
    <m/>
    <m/>
    <x v="0"/>
    <m/>
    <m/>
    <m/>
    <m/>
    <m/>
    <m/>
    <x v="0"/>
    <m/>
    <m/>
    <m/>
    <m/>
    <m/>
    <m/>
  </r>
  <r>
    <n v="1"/>
    <x v="2"/>
    <s v=" P2.2"/>
    <s v="A2.1.1 - NGA"/>
    <x v="513"/>
    <x v="516"/>
    <s v="INVOKER TRANS IT SRL"/>
    <x v="516"/>
    <s v="3"/>
    <n v="5"/>
    <n v="2019"/>
    <s v="3"/>
    <n v="5"/>
    <n v="2022"/>
    <x v="1"/>
    <x v="4"/>
    <s v="Nord Vest"/>
    <m/>
    <m/>
    <s v="Almasu; Plopis; Mesesenii de Sus; Napradea; Tusa; Dragu; Iaz; Cuzaplac; Petrindu; Bogdana; Fildu de Sus; Fildu de Mijloc; Voivodeni; Tamasa; Tranis; Tetisu; Jebucu; Mesteacanu; Fildu de Jos; Rastolt; Adalin;  Galaseni;  Taudu;  Sfaras; Cutis;"/>
    <x v="1"/>
    <s v="046"/>
    <n v="7482385.29"/>
    <n v="1320420.93"/>
    <n v="1893481.33"/>
    <n v="3550491.04"/>
    <n v="14246778.59"/>
    <x v="3"/>
    <m/>
    <n v="3048388.46"/>
    <n v="537950.91"/>
    <s v="POC/366/2/1"/>
    <n v="1"/>
    <s v="Axa 2"/>
  </r>
  <r>
    <s v="TOTAL SALAJ"/>
    <x v="0"/>
    <m/>
    <m/>
    <x v="0"/>
    <x v="0"/>
    <m/>
    <x v="0"/>
    <m/>
    <m/>
    <m/>
    <m/>
    <m/>
    <m/>
    <x v="0"/>
    <x v="0"/>
    <m/>
    <m/>
    <m/>
    <m/>
    <x v="0"/>
    <m/>
    <n v="7482385.29"/>
    <n v="1320420.93"/>
    <n v="1893481.33"/>
    <n v="3550491.04"/>
    <n v="14246778.59"/>
    <x v="0"/>
    <m/>
    <n v="3048388.46"/>
    <n v="537950.91"/>
    <m/>
    <m/>
    <m/>
  </r>
  <r>
    <s v="JUDEŢUL SIBIU"/>
    <x v="0"/>
    <m/>
    <m/>
    <x v="0"/>
    <x v="0"/>
    <m/>
    <x v="0"/>
    <m/>
    <m/>
    <m/>
    <m/>
    <m/>
    <m/>
    <x v="0"/>
    <x v="0"/>
    <m/>
    <m/>
    <m/>
    <m/>
    <x v="0"/>
    <m/>
    <m/>
    <m/>
    <m/>
    <m/>
    <m/>
    <x v="0"/>
    <m/>
    <m/>
    <m/>
    <m/>
    <m/>
    <m/>
  </r>
  <r>
    <n v="1"/>
    <x v="1"/>
    <s v="P1.1"/>
    <s v="OS1.1 -Secţiunea A"/>
    <x v="514"/>
    <x v="517"/>
    <s v="ANAGRAMA SRL"/>
    <x v="517"/>
    <s v="9"/>
    <n v="9"/>
    <n v="2016"/>
    <s v="10"/>
    <n v="9"/>
    <n v="2017"/>
    <x v="1"/>
    <x v="1"/>
    <s v="Centru"/>
    <m/>
    <m/>
    <s v="Sibiu"/>
    <x v="1"/>
    <s v="059"/>
    <n v="16261504.172999999"/>
    <n v="2869677.2070000004"/>
    <n v="8199077.75"/>
    <n v="13455570.35"/>
    <n v="40785829.479999997"/>
    <x v="2"/>
    <s v="AA3"/>
    <n v="16009371.51"/>
    <n v="2825183.2"/>
    <s v="POC/65/1/1"/>
    <n v="1"/>
    <s v="Axa 1"/>
  </r>
  <r>
    <n v="2"/>
    <x v="1"/>
    <s v="P1.1"/>
    <s v="OS1.2-Secţiunea E"/>
    <x v="515"/>
    <x v="518"/>
    <s v="UNIVERSITATEA LUCIAN BLAGA DIN SIBIU"/>
    <x v="518"/>
    <s v="9"/>
    <n v="8"/>
    <n v="2016"/>
    <s v="9"/>
    <n v="8"/>
    <n v="2020"/>
    <x v="2"/>
    <x v="1"/>
    <s v="Centru"/>
    <m/>
    <m/>
    <s v="Sibiu"/>
    <x v="2"/>
    <s v="060"/>
    <n v="7108271.0323360004"/>
    <n v="1309861.4076639991"/>
    <n v="0"/>
    <n v="423650.79"/>
    <n v="8841783.2299999986"/>
    <x v="2"/>
    <s v="AA5"/>
    <n v="6862582.5599999996"/>
    <n v="1264715.77"/>
    <s v="POC/61/1/1"/>
    <n v="1"/>
    <s v="Axa 1"/>
  </r>
  <r>
    <n v="3"/>
    <x v="1"/>
    <s v="P1.1"/>
    <s v="OS1.2-Secţiunea E"/>
    <x v="516"/>
    <x v="519"/>
    <s v="UNIVERSITATEA LUCIAN BLAGA DIN SIBIU"/>
    <x v="519"/>
    <s v="9"/>
    <n v="8"/>
    <n v="2016"/>
    <s v="1"/>
    <n v="31"/>
    <n v="2021"/>
    <x v="2"/>
    <x v="1"/>
    <s v="Centru"/>
    <m/>
    <m/>
    <s v="Sibiu"/>
    <x v="2"/>
    <s v="060"/>
    <n v="6947187.3353160005"/>
    <n v="1280178.0546839992"/>
    <n v="0"/>
    <n v="698573.03"/>
    <n v="8925938.4199999999"/>
    <x v="4"/>
    <s v="AA6"/>
    <n v="6272915.2299999986"/>
    <n v="1151600.1399999999"/>
    <s v="POC/61/1/1"/>
    <n v="1"/>
    <s v="Axa 1"/>
  </r>
  <r>
    <n v="4"/>
    <x v="1"/>
    <s v="P1.2"/>
    <s v="OS1.3-Secţiunea C"/>
    <x v="517"/>
    <x v="520"/>
    <s v="SOLVAGROMED SRL"/>
    <x v="520"/>
    <s v="9"/>
    <n v="9"/>
    <n v="2016"/>
    <s v="7"/>
    <n v="9"/>
    <n v="2018"/>
    <x v="1"/>
    <x v="1"/>
    <s v="Centru"/>
    <m/>
    <m/>
    <s v="Medias"/>
    <x v="1"/>
    <s v="061"/>
    <n v="697401.92249999999"/>
    <n v="123070.92749999999"/>
    <n v="91163.65"/>
    <n v="33129"/>
    <n v="944765.5"/>
    <x v="2"/>
    <s v="AA4"/>
    <n v="671753.93"/>
    <n v="118544.82"/>
    <s v="POC/63/1/3"/>
    <n v="1"/>
    <s v="Axa 1"/>
  </r>
  <r>
    <n v="5"/>
    <x v="1"/>
    <s v="P1.2"/>
    <s v="OS1.3-Secţiunea D"/>
    <x v="518"/>
    <x v="521"/>
    <s v="SALMED FARMA SRL "/>
    <x v="521"/>
    <s v="9"/>
    <n v="23"/>
    <n v="2016"/>
    <s v="9"/>
    <n v="23"/>
    <n v="2018"/>
    <x v="1"/>
    <x v="1"/>
    <s v="Centru"/>
    <m/>
    <m/>
    <s v="Medias"/>
    <x v="1"/>
    <s v="061"/>
    <n v="5611298.7999999998"/>
    <n v="990229.20000000019"/>
    <n v="0"/>
    <n v="48817.599999999999"/>
    <n v="6650345.5999999996"/>
    <x v="2"/>
    <s v="AA5"/>
    <n v="5409677.5199999996"/>
    <n v="954648.96"/>
    <s v="POC/66/1/3"/>
    <n v="1"/>
    <s v="Axa 1"/>
  </r>
  <r>
    <n v="6"/>
    <x v="1"/>
    <s v="P1.2"/>
    <s v="OS1.3-Secţiunea C"/>
    <x v="519"/>
    <x v="522"/>
    <s v="Q POWER HEAT SYSTEMS SRL"/>
    <x v="522"/>
    <s v="9"/>
    <n v="27"/>
    <n v="2017"/>
    <s v="5"/>
    <n v="27"/>
    <n v="2019"/>
    <x v="28"/>
    <x v="1"/>
    <s v="Centru"/>
    <m/>
    <m/>
    <s v="Sibiu"/>
    <x v="1"/>
    <s v="061"/>
    <n v="713840.63"/>
    <n v="125971.87"/>
    <n v="93312.5"/>
    <n v="137941.75"/>
    <n v="1071066.75"/>
    <x v="2"/>
    <s v="AA2"/>
    <n v="713058.40999999992"/>
    <n v="125833.83000000002"/>
    <s v="POC/63/1/3"/>
    <n v="1"/>
    <s v="Axa 1"/>
  </r>
  <r>
    <n v="7"/>
    <x v="2"/>
    <s v=" P2.2"/>
    <s v="A2.2.1"/>
    <x v="520"/>
    <x v="523"/>
    <s v="INDUSTRIAL SOFTWARE SRL"/>
    <x v="523"/>
    <s v="6"/>
    <n v="28"/>
    <n v="2017"/>
    <s v="8"/>
    <n v="28"/>
    <n v="2019"/>
    <x v="1"/>
    <x v="1"/>
    <s v="Centru"/>
    <m/>
    <m/>
    <s v="Sibiu"/>
    <x v="1"/>
    <s v="066"/>
    <n v="2730867.25"/>
    <n v="481917.75"/>
    <n v="2588000"/>
    <n v="180704"/>
    <n v="5981489"/>
    <x v="2"/>
    <m/>
    <n v="2638587.4800000004"/>
    <n v="465633.07000000007"/>
    <s v="POC/46/2/2"/>
    <n v="1"/>
    <s v="Axa 2"/>
  </r>
  <r>
    <n v="8"/>
    <x v="2"/>
    <s v=" P2.2"/>
    <s v="A2.2.1"/>
    <x v="0"/>
    <x v="524"/>
    <s v="INTELLIGENT IT SRL"/>
    <x v="524"/>
    <s v="5"/>
    <n v="25"/>
    <n v="2017"/>
    <s v="11"/>
    <n v="25"/>
    <n v="2019"/>
    <x v="1"/>
    <x v="1"/>
    <s v="Centru"/>
    <m/>
    <m/>
    <s v="Sibiu"/>
    <x v="1"/>
    <s v="066"/>
    <n v="1649702.37"/>
    <n v="291123.95"/>
    <n v="758731.28"/>
    <n v="441370.10999999987"/>
    <n v="3140927.71"/>
    <x v="1"/>
    <m/>
    <n v="0"/>
    <n v="0"/>
    <s v="POC/46/2/2"/>
    <n v="1"/>
    <s v="Axa 2"/>
  </r>
  <r>
    <n v="9"/>
    <x v="1"/>
    <s v="P1.1"/>
    <s v="OS1.1 -Secţiunea A"/>
    <x v="521"/>
    <x v="525"/>
    <s v="COMPA SA"/>
    <x v="525"/>
    <s v="5"/>
    <n v="18"/>
    <n v="2018"/>
    <s v="8"/>
    <n v="18"/>
    <n v="2019"/>
    <x v="1"/>
    <x v="1"/>
    <s v="Centru"/>
    <m/>
    <m/>
    <s v="Sibiu"/>
    <x v="1"/>
    <s v="059"/>
    <n v="7846338.4100000001"/>
    <n v="1384647.95"/>
    <n v="9230986.3599999994"/>
    <n v="8152148.7300000004"/>
    <n v="26614121.449999999"/>
    <x v="2"/>
    <m/>
    <n v="7846338.4100000001"/>
    <n v="1384647.95"/>
    <s v="POC/65/1/1"/>
    <n v="1"/>
    <s v="Axa 1"/>
  </r>
  <r>
    <n v="10"/>
    <x v="2"/>
    <s v=" P2.2"/>
    <s v="A2.1.1 - NGA"/>
    <x v="522"/>
    <x v="526"/>
    <s v="INVITE SYSTEMS SRL"/>
    <x v="526"/>
    <s v="1"/>
    <n v="4"/>
    <n v="2019"/>
    <s v="1"/>
    <n v="4"/>
    <n v="2022"/>
    <x v="1"/>
    <x v="1"/>
    <s v="Centru"/>
    <m/>
    <m/>
    <s v="Altina; sat Benesti; Chirpar; sat Vard; sat Sasau; Hoghilag; sat Valchid; sat Prod; Iacobeni; sat Noistat; sat Stejarisu; Laslea; sat Malancrav; sat Nou Sasesc; sat Roandola; Ludos; sat Gusu; Marpod; sat Ilimbav; Nocrich; sat Hosman; Pauca; sat Bogatu Roman; sat Presaca; sat Brosteni; Seica Mare; sat Buia; sat Boarta;"/>
    <x v="1"/>
    <s v="046"/>
    <n v="7482384.9500000002"/>
    <n v="1320420.8799999999"/>
    <n v="1870909.9299999997"/>
    <n v="3160034.7000000011"/>
    <n v="13833750.460000001"/>
    <x v="3"/>
    <m/>
    <n v="4307518.9000000004"/>
    <n v="760150.39999999991"/>
    <s v="POC/366/2/1"/>
    <n v="1"/>
    <s v="Axa 2"/>
  </r>
  <r>
    <n v="11"/>
    <x v="2"/>
    <s v=" P2.2"/>
    <s v="A2.2.1 ap.2"/>
    <x v="523"/>
    <x v="527"/>
    <s v="N &amp; C DIGITAL SOLUTIONS SRL"/>
    <x v="527"/>
    <s v="9"/>
    <n v="10"/>
    <n v="2020"/>
    <s v="1"/>
    <n v="10"/>
    <n v="2023"/>
    <x v="1"/>
    <x v="1"/>
    <s v="Centru"/>
    <m/>
    <m/>
    <s v="Sibiu"/>
    <x v="1"/>
    <s v="066"/>
    <n v="9398739.9100000001"/>
    <n v="1658601.17"/>
    <n v="3462206.64"/>
    <n v="1541387.7"/>
    <n v="16060935.42"/>
    <x v="3"/>
    <m/>
    <n v="1445229.9"/>
    <n v="0"/>
    <s v="POC/524/2/2"/>
    <n v="1"/>
    <s v="Axa 2"/>
  </r>
  <r>
    <n v="12"/>
    <x v="2"/>
    <s v=" P2.2"/>
    <s v="A2.2.1 ap.2"/>
    <x v="524"/>
    <x v="528"/>
    <s v="GITS SERV SRL"/>
    <x v="528"/>
    <s v="10"/>
    <n v="13"/>
    <n v="2020"/>
    <s v="10"/>
    <n v="13"/>
    <n v="2023"/>
    <x v="1"/>
    <x v="1"/>
    <s v="Centru"/>
    <m/>
    <m/>
    <s v="Sibiu"/>
    <x v="1"/>
    <s v="066"/>
    <n v="4383684.12"/>
    <n v="773591.31"/>
    <n v="1022121.33"/>
    <n v="841307.01"/>
    <n v="7020703.7699999996"/>
    <x v="3"/>
    <m/>
    <n v="1253325"/>
    <n v="221175"/>
    <s v="POC/524/2/2"/>
    <n v="1"/>
    <s v="Axa 2"/>
  </r>
  <r>
    <s v="TOTAL SIBIU"/>
    <x v="0"/>
    <m/>
    <m/>
    <x v="0"/>
    <x v="0"/>
    <m/>
    <x v="0"/>
    <m/>
    <m/>
    <m/>
    <m/>
    <m/>
    <m/>
    <x v="0"/>
    <x v="0"/>
    <m/>
    <m/>
    <m/>
    <m/>
    <x v="0"/>
    <m/>
    <n v="70831220.903152004"/>
    <n v="12609291.676847998"/>
    <n v="27316509.439999998"/>
    <n v="29114634.770000003"/>
    <n v="139871656.78999999"/>
    <x v="0"/>
    <m/>
    <n v="53430358.849999994"/>
    <n v="9272133.1400000006"/>
    <m/>
    <m/>
    <m/>
  </r>
  <r>
    <s v="JUDEŢUL SUCEAVA"/>
    <x v="0"/>
    <m/>
    <m/>
    <x v="0"/>
    <x v="0"/>
    <m/>
    <x v="0"/>
    <m/>
    <m/>
    <m/>
    <m/>
    <m/>
    <m/>
    <x v="0"/>
    <x v="0"/>
    <m/>
    <m/>
    <m/>
    <m/>
    <x v="0"/>
    <m/>
    <m/>
    <m/>
    <m/>
    <m/>
    <m/>
    <x v="0"/>
    <m/>
    <m/>
    <m/>
    <m/>
    <m/>
    <m/>
  </r>
  <r>
    <n v="1"/>
    <x v="1"/>
    <s v="P1.2"/>
    <s v="OS1.3-Secţiunea C"/>
    <x v="525"/>
    <x v="529"/>
    <s v="ASTDUBEL SRL "/>
    <x v="529"/>
    <s v="9"/>
    <n v="23"/>
    <n v="2016"/>
    <s v="12"/>
    <n v="23"/>
    <n v="2018"/>
    <x v="1"/>
    <x v="5"/>
    <s v="Nord Est"/>
    <m/>
    <m/>
    <s v="Salcea"/>
    <x v="1"/>
    <s v="061"/>
    <n v="713998.402"/>
    <n v="125999.71799999999"/>
    <n v="93333.13"/>
    <n v="87599.6"/>
    <n v="1020930.85"/>
    <x v="2"/>
    <s v="AA1"/>
    <n v="161192.65999999997"/>
    <n v="28445.769999999997"/>
    <s v="POC/63/1/3"/>
    <n v="1"/>
    <s v="Axa 1"/>
  </r>
  <r>
    <n v="2"/>
    <x v="1"/>
    <s v="P1.1"/>
    <s v="OS1.2-Secţiunea E"/>
    <x v="526"/>
    <x v="530"/>
    <s v="Universitatea &quot;Stefan cel Mare&quot; din Suceava"/>
    <x v="530"/>
    <s v="9"/>
    <n v="16"/>
    <n v="2016"/>
    <s v="9"/>
    <n v="16"/>
    <n v="2021"/>
    <x v="2"/>
    <x v="5"/>
    <s v="Nord Est"/>
    <m/>
    <m/>
    <s v="Suceava"/>
    <x v="2"/>
    <s v="060"/>
    <n v="7073724.7000000002"/>
    <n v="1303495.46"/>
    <n v="0"/>
    <n v="954317.84"/>
    <n v="9331538"/>
    <x v="3"/>
    <s v="AA2"/>
    <n v="4450854.2300000004"/>
    <n v="820293.0199999999"/>
    <s v="POC/61/1/1"/>
    <n v="1"/>
    <s v="Axa 1"/>
  </r>
  <r>
    <n v="3"/>
    <x v="1"/>
    <s v="P1.2"/>
    <s v="OS1.4-Secţiunea G"/>
    <x v="527"/>
    <x v="531"/>
    <s v="Universitatea &quot;Stefan cel Mare&quot; din Suceava"/>
    <x v="531"/>
    <s v="6"/>
    <n v="13"/>
    <n v="2018"/>
    <s v="6"/>
    <n v="13"/>
    <n v="2023"/>
    <x v="8"/>
    <x v="5"/>
    <s v="Nord Est"/>
    <m/>
    <m/>
    <s v="Suceava"/>
    <x v="2"/>
    <s v="062"/>
    <n v="11300630.25"/>
    <n v="2197494.75"/>
    <n v="1875000"/>
    <n v="30000"/>
    <n v="15403125"/>
    <x v="3"/>
    <s v="AA2"/>
    <n v="1606077.73"/>
    <n v="215065.74"/>
    <s v="POC/71/1/4"/>
    <n v="1"/>
    <s v="Axa 1"/>
  </r>
  <r>
    <s v="TOTAL SUCEAVA"/>
    <x v="0"/>
    <m/>
    <m/>
    <x v="0"/>
    <x v="0"/>
    <m/>
    <x v="0"/>
    <m/>
    <m/>
    <m/>
    <m/>
    <m/>
    <m/>
    <x v="0"/>
    <x v="0"/>
    <m/>
    <m/>
    <m/>
    <m/>
    <x v="0"/>
    <m/>
    <n v="19088353.351999998"/>
    <n v="3626989.9279999998"/>
    <n v="1968333.13"/>
    <n v="1071917.44"/>
    <n v="25755593.850000001"/>
    <x v="0"/>
    <m/>
    <n v="6218124.620000001"/>
    <n v="1063804.5299999998"/>
    <m/>
    <m/>
    <m/>
  </r>
  <r>
    <s v="JUDEŢUL TELEORMAN"/>
    <x v="0"/>
    <m/>
    <m/>
    <x v="0"/>
    <x v="0"/>
    <m/>
    <x v="0"/>
    <m/>
    <m/>
    <m/>
    <m/>
    <m/>
    <m/>
    <x v="0"/>
    <x v="0"/>
    <m/>
    <m/>
    <m/>
    <m/>
    <x v="0"/>
    <m/>
    <m/>
    <m/>
    <m/>
    <m/>
    <m/>
    <x v="0"/>
    <m/>
    <m/>
    <m/>
    <m/>
    <m/>
    <m/>
  </r>
  <r>
    <n v="1"/>
    <x v="2"/>
    <s v=" P2.2"/>
    <s v="A2.2.1"/>
    <x v="528"/>
    <x v="532"/>
    <s v="T2 SRL"/>
    <x v="532"/>
    <s v="8"/>
    <n v="2"/>
    <n v="2017"/>
    <s v="8"/>
    <n v="2"/>
    <n v="2019"/>
    <x v="1"/>
    <x v="9"/>
    <s v="Sud Vest"/>
    <m/>
    <m/>
    <s v="Rosiori de Vede"/>
    <x v="1"/>
    <s v="066"/>
    <n v="1056071.1200000001"/>
    <n v="186365.49"/>
    <n v="399589.45999999996"/>
    <n v="87154.479999999981"/>
    <n v="1729180.55"/>
    <x v="2"/>
    <m/>
    <n v="1010154.63"/>
    <n v="178262.58"/>
    <s v="POC/46/2/2"/>
    <n v="1"/>
    <s v="Axa 2"/>
  </r>
  <r>
    <s v="TOTAL TELEORMAN"/>
    <x v="0"/>
    <m/>
    <m/>
    <x v="0"/>
    <x v="0"/>
    <m/>
    <x v="0"/>
    <m/>
    <m/>
    <m/>
    <m/>
    <m/>
    <m/>
    <x v="0"/>
    <x v="0"/>
    <m/>
    <m/>
    <m/>
    <m/>
    <x v="0"/>
    <m/>
    <n v="1056071.1200000001"/>
    <n v="186365.49"/>
    <n v="399589.45999999996"/>
    <n v="87154.479999999981"/>
    <n v="1729180.55"/>
    <x v="0"/>
    <m/>
    <n v="1010154.63"/>
    <n v="178262.58"/>
    <m/>
    <m/>
    <m/>
  </r>
  <r>
    <s v="JUDEŢUL TIMIS"/>
    <x v="0"/>
    <m/>
    <m/>
    <x v="0"/>
    <x v="0"/>
    <m/>
    <x v="0"/>
    <m/>
    <m/>
    <m/>
    <m/>
    <m/>
    <m/>
    <x v="0"/>
    <x v="0"/>
    <m/>
    <m/>
    <m/>
    <m/>
    <x v="0"/>
    <m/>
    <m/>
    <m/>
    <m/>
    <m/>
    <m/>
    <x v="0"/>
    <m/>
    <m/>
    <m/>
    <m/>
    <m/>
    <m/>
  </r>
  <r>
    <n v="1"/>
    <x v="1"/>
    <s v="P1.1"/>
    <s v="OS1.2-Secţiunea E"/>
    <x v="529"/>
    <x v="533"/>
    <s v="SPITALUL CLINIC JUDETEAN DE URGENTA „PIUS BRANZEU” TIMISOARA"/>
    <x v="533"/>
    <s v="9"/>
    <n v="1"/>
    <n v="2016"/>
    <s v="11"/>
    <n v="30"/>
    <n v="2020"/>
    <x v="2"/>
    <x v="2"/>
    <s v="Vest"/>
    <m/>
    <m/>
    <s v="Timisoara"/>
    <x v="2"/>
    <s v="060"/>
    <n v="7172246.8970080009"/>
    <n v="1321650.4229919994"/>
    <n v="0"/>
    <n v="416634.54"/>
    <n v="8910531.8599999994"/>
    <x v="4"/>
    <s v="AA4"/>
    <n v="6434832"/>
    <n v="1185959.7699999998"/>
    <s v="POC/61/1/1"/>
    <n v="1"/>
    <s v="Axa 1"/>
  </r>
  <r>
    <n v="2"/>
    <x v="1"/>
    <s v="P1.1"/>
    <s v="OS1.2-Secţiunea E"/>
    <x v="530"/>
    <x v="534"/>
    <s v="UNIVERSITATEA DE MEDICINĂ ȘI FARMACIE _x000a_“VICTOR BABEȘ”  TIMIȘOARA_x000a_"/>
    <x v="534"/>
    <s v="9"/>
    <n v="9"/>
    <n v="2016"/>
    <s v="3"/>
    <n v="8"/>
    <n v="2020"/>
    <x v="2"/>
    <x v="2"/>
    <s v="Vest"/>
    <m/>
    <m/>
    <s v="Timisoara"/>
    <x v="2"/>
    <s v="060"/>
    <n v="7119077.435548"/>
    <n v="1311852.7344519999"/>
    <n v="0"/>
    <n v="329174.87"/>
    <n v="8760105.0399999991"/>
    <x v="2"/>
    <s v="AA4"/>
    <n v="5486843.5700000003"/>
    <n v="1011150.8400000001"/>
    <s v="POC/61/1/1"/>
    <n v="1"/>
    <s v="Axa 1"/>
  </r>
  <r>
    <n v="3"/>
    <x v="1"/>
    <s v="P1.1"/>
    <s v="OS1.2-Secţiunea E"/>
    <x v="531"/>
    <x v="535"/>
    <s v="SPITALUL CLINIC JUDETEAN DE URGENTA „PIUS BRANZEU” TIMISOARA"/>
    <x v="535"/>
    <s v="9"/>
    <n v="9"/>
    <n v="2016"/>
    <s v="12"/>
    <n v="9"/>
    <n v="2020"/>
    <x v="2"/>
    <x v="2"/>
    <s v="Vest"/>
    <m/>
    <m/>
    <s v="Timisoara"/>
    <x v="2"/>
    <s v="060"/>
    <n v="7158493.96844"/>
    <n v="1319116.1315599997"/>
    <n v="0"/>
    <n v="425655.12"/>
    <n v="8903265.2199999988"/>
    <x v="4"/>
    <s v="AA4"/>
    <n v="6280234.1999999993"/>
    <n v="1157462.1499999999"/>
    <s v="POC/61/1/1"/>
    <n v="1"/>
    <s v="Axa 1"/>
  </r>
  <r>
    <n v="4"/>
    <x v="1"/>
    <s v="P1.2"/>
    <s v="OS1.3-Secţiunea C"/>
    <x v="532"/>
    <x v="536"/>
    <s v="MO'REAL UNIVERSE SRL"/>
    <x v="536"/>
    <s v="9"/>
    <n v="16"/>
    <n v="2016"/>
    <s v="12"/>
    <n v="16"/>
    <n v="2018"/>
    <x v="1"/>
    <x v="2"/>
    <s v="Vest"/>
    <m/>
    <m/>
    <s v="Timisoara"/>
    <x v="1"/>
    <s v="061"/>
    <n v="713501.9"/>
    <n v="125912.1"/>
    <n v="93268"/>
    <n v="194183"/>
    <n v="1126865"/>
    <x v="2"/>
    <s v="AA5"/>
    <n v="713501.24999999977"/>
    <n v="125911.96"/>
    <s v="POC/63/1/3"/>
    <n v="1"/>
    <s v="Axa 1"/>
  </r>
  <r>
    <n v="5"/>
    <x v="1"/>
    <s v="P1.2"/>
    <s v="OS1.3-Secţiunea C"/>
    <x v="533"/>
    <x v="537"/>
    <s v="ECO LIVING PROJECT SRL"/>
    <x v="537"/>
    <s v="9"/>
    <n v="16"/>
    <n v="2016"/>
    <s v="12"/>
    <n v="16"/>
    <n v="2018"/>
    <x v="1"/>
    <x v="2"/>
    <s v="Vest"/>
    <m/>
    <m/>
    <s v="Peciu Nou"/>
    <x v="1"/>
    <s v="061"/>
    <n v="710499.79"/>
    <n v="125382.32"/>
    <n v="92875.79"/>
    <n v="77224"/>
    <n v="1005981.9000000001"/>
    <x v="2"/>
    <s v="AA4"/>
    <n v="618755.54"/>
    <n v="109083.4"/>
    <s v="POC/63/1/3"/>
    <n v="1"/>
    <s v="Axa 1"/>
  </r>
  <r>
    <n v="6"/>
    <x v="1"/>
    <s v="P1.2"/>
    <s v="OS1.3-Secţiunea C"/>
    <x v="534"/>
    <x v="538"/>
    <s v="SMART RENEWABLES SRL"/>
    <x v="538"/>
    <s v="9"/>
    <n v="27"/>
    <n v="2016"/>
    <s v="9"/>
    <n v="27"/>
    <n v="2018"/>
    <x v="1"/>
    <x v="2"/>
    <s v="Vest"/>
    <m/>
    <m/>
    <s v="Peciu Nou"/>
    <x v="1"/>
    <s v="061"/>
    <n v="710631.45"/>
    <n v="125405.55000000005"/>
    <n v="92893"/>
    <n v="67593.279999999999"/>
    <n v="996523.28"/>
    <x v="2"/>
    <s v="AA2"/>
    <n v="30173.93"/>
    <n v="5562.27"/>
    <s v="POC/63/1/3"/>
    <n v="1"/>
    <s v="Axa 1"/>
  </r>
  <r>
    <n v="7"/>
    <x v="1"/>
    <s v="P1.2"/>
    <s v="OS1.3-Secţiunea C"/>
    <x v="535"/>
    <x v="539"/>
    <s v="INFINITY DEV CENTER"/>
    <x v="539"/>
    <s v="10"/>
    <n v="17"/>
    <n v="2017"/>
    <s v="10"/>
    <n v="17"/>
    <n v="2018"/>
    <x v="1"/>
    <x v="2"/>
    <s v="Vest"/>
    <m/>
    <m/>
    <s v="Timisoara"/>
    <x v="1"/>
    <s v="061"/>
    <n v="641177.1"/>
    <n v="113148.9"/>
    <n v="83814"/>
    <n v="341836.1"/>
    <n v="1179976.1000000001"/>
    <x v="2"/>
    <s v="AA1"/>
    <n v="542279.59"/>
    <n v="95696.4"/>
    <s v="POC/63/1/3"/>
    <n v="1"/>
    <s v="Axa 1"/>
  </r>
  <r>
    <n v="8"/>
    <x v="1"/>
    <s v="P1.2"/>
    <s v="OS1.3-Secţiunea C"/>
    <x v="536"/>
    <x v="540"/>
    <s v="SMART AGRI SYSTEMS SRL"/>
    <x v="540"/>
    <s v="4"/>
    <n v="5"/>
    <n v="2018"/>
    <s v="4"/>
    <n v="5"/>
    <n v="2020"/>
    <x v="1"/>
    <x v="2"/>
    <s v="Vest"/>
    <m/>
    <m/>
    <s v="Timisoara"/>
    <x v="1"/>
    <s v="061"/>
    <n v="696280.46649999998"/>
    <n v="122873.0235"/>
    <n v="91017.07"/>
    <n v="70240.460000000006"/>
    <n v="980411.02"/>
    <x v="2"/>
    <m/>
    <n v="692636.20000000019"/>
    <n v="177852.90999999997"/>
    <s v="POC/63/1/3"/>
    <n v="1"/>
    <s v="Axa 1"/>
  </r>
  <r>
    <n v="9"/>
    <x v="1"/>
    <s v="P1.2"/>
    <s v="OS1.3-Secţiunea C"/>
    <x v="537"/>
    <x v="541"/>
    <s v="WATT PREDICT SRL"/>
    <x v="541"/>
    <s v="4"/>
    <n v="5"/>
    <n v="2018"/>
    <s v="4"/>
    <n v="5"/>
    <n v="2020"/>
    <x v="1"/>
    <x v="2"/>
    <s v="Vest"/>
    <m/>
    <m/>
    <s v="Timisoara"/>
    <x v="1"/>
    <s v="061"/>
    <n v="701394.58499999996"/>
    <n v="123775.51499999998"/>
    <n v="91685.58"/>
    <n v="50997.74"/>
    <n v="967853.41999999993"/>
    <x v="2"/>
    <m/>
    <n v="600459.98"/>
    <n v="105963.51999999999"/>
    <s v="POC/63/1/3"/>
    <n v="1"/>
    <s v="Axa 1"/>
  </r>
  <r>
    <n v="10"/>
    <x v="2"/>
    <s v=" P2.2"/>
    <s v="A2.2.1"/>
    <x v="538"/>
    <x v="542"/>
    <s v="INTEGRATED BUSINESS CENTER SRL"/>
    <x v="542"/>
    <s v="8"/>
    <n v="4"/>
    <n v="2017"/>
    <s v="10"/>
    <n v="4"/>
    <n v="2020"/>
    <x v="1"/>
    <x v="2"/>
    <s v="Vest"/>
    <m/>
    <m/>
    <s v="Timisoara"/>
    <x v="1"/>
    <s v="066"/>
    <n v="1353242.5"/>
    <n v="238807.5"/>
    <n v="1212245"/>
    <n v="158183.54999999981"/>
    <n v="2962478.55"/>
    <x v="2"/>
    <s v="suspendare 2 luni"/>
    <n v="1011711.7100000001"/>
    <n v="178537.34999999998"/>
    <s v="POC/46/2/2"/>
    <n v="1"/>
    <s v="Axa 2"/>
  </r>
  <r>
    <n v="11"/>
    <x v="2"/>
    <s v=" P2.2"/>
    <s v="A2.2.1"/>
    <x v="539"/>
    <x v="543"/>
    <s v="DIMEX CONSULT SRL"/>
    <x v="543"/>
    <s v="8"/>
    <n v="3"/>
    <n v="2017"/>
    <s v="8"/>
    <n v="3"/>
    <n v="2020"/>
    <x v="1"/>
    <x v="2"/>
    <s v="Vest"/>
    <m/>
    <m/>
    <s v="Sat Chișoda, Giroc"/>
    <x v="1"/>
    <s v="066"/>
    <n v="466957.7"/>
    <n v="82404.3"/>
    <n v="432868"/>
    <n v="68728.699999999953"/>
    <n v="1050958.7"/>
    <x v="1"/>
    <m/>
    <n v="0"/>
    <n v="0"/>
    <s v="POC/46/2/2"/>
    <n v="1"/>
    <s v="Axa 2"/>
  </r>
  <r>
    <n v="12"/>
    <x v="2"/>
    <s v=" P2.2"/>
    <s v="A2.1.1 - NGA"/>
    <x v="540"/>
    <x v="544"/>
    <s v="NETWORK INNOVATION FUTURE  SRL"/>
    <x v="544"/>
    <s v="7"/>
    <n v="12"/>
    <n v="2019"/>
    <s v="7"/>
    <n v="12"/>
    <n v="2022"/>
    <x v="1"/>
    <x v="2"/>
    <s v="Vest"/>
    <m/>
    <m/>
    <s v=" Padureni; Gruni; Birda; Hezeris; Cheglevici; Giera; Toager; Rudna; Clopodia; Ferendia; Iosif; Dolat; Teremia Mica; Sanpetru Mic; Copacele; Ghertenis; Nermed; Cavaran; Domasnea; Delinesti; Ersig;"/>
    <x v="1"/>
    <s v="046"/>
    <n v="7480389.6200000001"/>
    <n v="1320068.75"/>
    <n v="1010532.93"/>
    <n v="2621832.69"/>
    <n v="12432823.99"/>
    <x v="3"/>
    <m/>
    <n v="2442083.12"/>
    <n v="430955.85"/>
    <s v="POC/366/2/1"/>
    <n v="1"/>
    <s v="Axa 2"/>
  </r>
  <r>
    <n v="13"/>
    <x v="2"/>
    <s v=" P2.2"/>
    <s v="A2.2.1 ap.2"/>
    <x v="541"/>
    <x v="545"/>
    <s v="NEXT IT PROJECT SRL"/>
    <x v="545"/>
    <s v="4"/>
    <n v="2"/>
    <n v="2020"/>
    <s v="1"/>
    <n v="2"/>
    <n v="2023"/>
    <x v="1"/>
    <x v="2"/>
    <s v="Vest"/>
    <m/>
    <m/>
    <s v="Timisoara"/>
    <x v="1"/>
    <s v="066"/>
    <n v="14016992.199999999"/>
    <n v="2473586.85"/>
    <n v="10503696.949999999"/>
    <n v="3884608.52"/>
    <n v="30878884.52"/>
    <x v="3"/>
    <m/>
    <n v="109225"/>
    <n v="19275"/>
    <s v="POC/524/2/2"/>
    <n v="1"/>
    <s v="Axa 2"/>
  </r>
  <r>
    <n v="14"/>
    <x v="1"/>
    <s v="1.1.2 - Proiecte tip GRID (Cloud)"/>
    <m/>
    <x v="542"/>
    <x v="546"/>
    <s v="UNIVERSITATEA POLITEHNICA TIMIŞOARA"/>
    <x v="546"/>
    <s v="4"/>
    <n v="21"/>
    <n v="2020"/>
    <s v="4"/>
    <n v="21"/>
    <n v="2022"/>
    <x v="1"/>
    <x v="2"/>
    <s v="Vest"/>
    <m/>
    <m/>
    <s v="Timisoara"/>
    <x v="2"/>
    <s v="058"/>
    <n v="3257630.1"/>
    <n v="574875.9"/>
    <n v="0"/>
    <n v="218735"/>
    <n v="4051241"/>
    <x v="3"/>
    <m/>
    <n v="50660.55"/>
    <n v="8940.1"/>
    <s v="POC/398/1/1/"/>
    <n v="1"/>
    <s v="Axa 1"/>
  </r>
  <r>
    <n v="15"/>
    <x v="1"/>
    <s v="1.1.2 - Proiecte tip GRID (Cloud)"/>
    <m/>
    <x v="543"/>
    <x v="547"/>
    <s v="UNIVERSITATEA DE VEST TIMISOARA"/>
    <x v="547"/>
    <s v="4"/>
    <n v="24"/>
    <n v="2020"/>
    <s v="4"/>
    <n v="24"/>
    <n v="2022"/>
    <x v="1"/>
    <x v="2"/>
    <s v="Vest"/>
    <m/>
    <m/>
    <s v="Timisoara"/>
    <x v="2"/>
    <s v="058"/>
    <n v="4123656.52"/>
    <n v="727704.09"/>
    <n v="0"/>
    <n v="844219.93"/>
    <n v="5695580.54"/>
    <x v="3"/>
    <m/>
    <n v="483692.46"/>
    <n v="1443.6"/>
    <s v="POC/398/1/1/"/>
    <n v="1"/>
    <s v="Axa 1"/>
  </r>
  <r>
    <n v="16"/>
    <x v="1"/>
    <s v="1.1.3 H - Centre Suport"/>
    <m/>
    <x v="544"/>
    <x v="548"/>
    <s v="UNIVERSITATEA DE VEST TIMISOARA"/>
    <x v="548"/>
    <s v="4"/>
    <n v="30"/>
    <n v="2020"/>
    <s v="7"/>
    <n v="30"/>
    <n v="2023"/>
    <x v="1"/>
    <x v="2"/>
    <s v="Vest"/>
    <m/>
    <m/>
    <s v="Timisoara"/>
    <x v="2"/>
    <s v="060"/>
    <n v="2494765.2999999998"/>
    <n v="440252.7"/>
    <n v="0"/>
    <n v="4500"/>
    <n v="2939518"/>
    <x v="3"/>
    <s v="suspendare"/>
    <n v="311777.64999999997"/>
    <n v="3225.15"/>
    <s v="POC/80/1/2/"/>
    <n v="1"/>
    <s v="Axa 1"/>
  </r>
  <r>
    <n v="17"/>
    <x v="2"/>
    <s v=" P2.2"/>
    <s v="A2.2.1 ap.2"/>
    <x v="545"/>
    <x v="549"/>
    <s v="FRONTIER CONECT SRL"/>
    <x v="549"/>
    <s v="6"/>
    <n v="19"/>
    <n v="2020"/>
    <s v="6"/>
    <n v="19"/>
    <n v="2022"/>
    <x v="1"/>
    <x v="2"/>
    <s v="Vest"/>
    <m/>
    <m/>
    <s v="Timisoara"/>
    <x v="1"/>
    <s v="066"/>
    <n v="4138832.45"/>
    <n v="730382.17"/>
    <n v="1697572.23"/>
    <n v="0"/>
    <n v="6566786.8499999996"/>
    <x v="3"/>
    <m/>
    <n v="842095.31"/>
    <n v="110679.62"/>
    <s v="POC/524/2/2"/>
    <n v="1"/>
    <s v="Axa 2"/>
  </r>
  <r>
    <n v="18"/>
    <x v="1"/>
    <s v="P1.2"/>
    <s v="OS1.3-Secţiunea C-ap.2"/>
    <x v="546"/>
    <x v="550"/>
    <s v="TITUS INDUSTRIES SRL"/>
    <x v="550"/>
    <s v="7"/>
    <n v="6"/>
    <n v="2020"/>
    <s v="7"/>
    <n v="6"/>
    <n v="2022"/>
    <x v="1"/>
    <x v="2"/>
    <s v="Vest"/>
    <m/>
    <m/>
    <s v="Cenei"/>
    <x v="1"/>
    <s v="061"/>
    <n v="479834.33"/>
    <n v="84676.65"/>
    <n v="76623.070000000007"/>
    <n v="172990"/>
    <n v="814124.05"/>
    <x v="3"/>
    <m/>
    <n v="115000"/>
    <n v="0"/>
    <s v="POC/62/1/3"/>
    <n v="1"/>
    <s v="Axa 1"/>
  </r>
  <r>
    <n v="19"/>
    <x v="1"/>
    <s v="P1.1"/>
    <s v="OS1.1-Secţiunea F - ap.2"/>
    <x v="547"/>
    <x v="551"/>
    <s v="INSTITUTUL DE CHIMIE &quot;CORIOLAN DRAGULESCU&quot; (FOSTUL INSTITUT DE CHIMIE TIMIŞOARA AL ACADEMIEI ROMÂNE)"/>
    <x v="551"/>
    <s v="7"/>
    <n v="20"/>
    <n v="2020"/>
    <s v="1"/>
    <n v="20"/>
    <n v="2024"/>
    <x v="1"/>
    <x v="2"/>
    <s v="Vest"/>
    <m/>
    <m/>
    <s v="Timisoara"/>
    <x v="2"/>
    <s v="058"/>
    <n v="36090656.270000003"/>
    <n v="6368939.3399999999"/>
    <n v="0"/>
    <n v="128304"/>
    <n v="42587899.609999999"/>
    <x v="3"/>
    <m/>
    <n v="202060.53"/>
    <n v="0"/>
    <s v="POC/448/1/1"/>
    <n v="1"/>
    <s v="Axa 1"/>
  </r>
  <r>
    <n v="20"/>
    <x v="1"/>
    <s v="P1.2"/>
    <s v="OS1.3-Secţiunea C-ap.2"/>
    <x v="548"/>
    <x v="552"/>
    <s v="Airview SRL (solicitant la depunere: Iovanovici Alexandru)"/>
    <x v="552"/>
    <s v="9"/>
    <n v="23"/>
    <n v="2020"/>
    <s v="4"/>
    <n v="23"/>
    <n v="2022"/>
    <x v="1"/>
    <x v="2"/>
    <s v="Vest"/>
    <m/>
    <m/>
    <s v="Dumbravita"/>
    <x v="1"/>
    <s v="061"/>
    <n v="713939.65"/>
    <n v="125989.36"/>
    <n v="93325.45"/>
    <n v="44156.800000000003"/>
    <n v="977411.26"/>
    <x v="3"/>
    <m/>
    <n v="0"/>
    <n v="0"/>
    <s v="POC/62/1/3"/>
    <n v="1"/>
    <s v="Axa 1"/>
  </r>
  <r>
    <s v="TOTAL TIMIS"/>
    <x v="0"/>
    <m/>
    <m/>
    <x v="0"/>
    <x v="0"/>
    <m/>
    <x v="0"/>
    <m/>
    <m/>
    <m/>
    <m/>
    <m/>
    <m/>
    <x v="0"/>
    <x v="0"/>
    <m/>
    <m/>
    <m/>
    <m/>
    <x v="0"/>
    <m/>
    <n v="100240200.23249602"/>
    <n v="17856804.307503998"/>
    <n v="15572417.07"/>
    <n v="10119798.299999999"/>
    <n v="143789219.90999997"/>
    <x v="0"/>
    <m/>
    <n v="26968022.59"/>
    <n v="4727699.8899999997"/>
    <m/>
    <m/>
    <m/>
  </r>
  <r>
    <s v="JUDEŢUL TULCEA"/>
    <x v="0"/>
    <m/>
    <m/>
    <x v="0"/>
    <x v="0"/>
    <m/>
    <x v="0"/>
    <m/>
    <m/>
    <m/>
    <m/>
    <m/>
    <m/>
    <x v="0"/>
    <x v="0"/>
    <m/>
    <m/>
    <m/>
    <m/>
    <x v="0"/>
    <m/>
    <m/>
    <m/>
    <m/>
    <m/>
    <m/>
    <x v="0"/>
    <m/>
    <m/>
    <m/>
    <m/>
    <m/>
    <m/>
  </r>
  <r>
    <n v="1"/>
    <x v="1"/>
    <s v="P1.1"/>
    <s v="OS1.1 -Secţiunea A"/>
    <x v="549"/>
    <x v="553"/>
    <s v="ALUM SA"/>
    <x v="553"/>
    <s v="9"/>
    <n v="8"/>
    <n v="2016"/>
    <s v="3"/>
    <n v="8"/>
    <n v="2019"/>
    <x v="1"/>
    <x v="6"/>
    <s v="Sud Est"/>
    <m/>
    <m/>
    <s v="Tulcea"/>
    <x v="1"/>
    <s v="059"/>
    <n v="5366049.932"/>
    <n v="946949.9879999999"/>
    <n v="6312999.9199999999"/>
    <n v="7489358.0700000003"/>
    <n v="20115357.91"/>
    <x v="2"/>
    <s v="AA3"/>
    <n v="5241094.47"/>
    <n v="924899.02"/>
    <s v="POC/65/1/1"/>
    <n v="1"/>
    <s v="Axa 1"/>
  </r>
  <r>
    <n v="2"/>
    <x v="2"/>
    <s v=" P2.2"/>
    <s v="A2.1.1 - NGA"/>
    <x v="550"/>
    <x v="554"/>
    <s v="ELEMCO PLUS SRL"/>
    <x v="554"/>
    <s v="1"/>
    <n v="4"/>
    <n v="2019"/>
    <s v="10"/>
    <n v="4"/>
    <n v="2021"/>
    <x v="1"/>
    <x v="6"/>
    <s v="Sud Est"/>
    <m/>
    <m/>
    <s v="sat Gropeni;  Baia; sat Ceamurlia de Sus; sat Caugagia; Casimcea; sat Corugea; sat Rahman; Luncaviţa; sat Rachelu; Mihai Kogalnicanu; sat Lastuni; Nalbant; Nufaru; sat Malcoci; Sarichioi; sat Zebil; Somova; sat Parches; Topolog; sat Fagarasu Nou; sat Luminita; sat Magurele;"/>
    <x v="1"/>
    <s v="046"/>
    <n v="6842194.4400000004"/>
    <n v="1207446.06"/>
    <n v="894404.5"/>
    <n v="1625564.3800000004"/>
    <n v="10569609.380000001"/>
    <x v="3"/>
    <m/>
    <n v="2761607.6100000003"/>
    <n v="487342.51"/>
    <s v="POC/366/2/1"/>
    <n v="1"/>
    <s v="Axa 2"/>
  </r>
  <r>
    <n v="3"/>
    <x v="1"/>
    <s v="1.2.1"/>
    <s v=" Proiect Tehnologic Inovativ - ITI DD"/>
    <x v="551"/>
    <x v="555"/>
    <s v="INVITE SYSTEMS SRL"/>
    <x v="555"/>
    <s v="6"/>
    <n v="25"/>
    <n v="2020"/>
    <s v="6"/>
    <n v="25"/>
    <n v="2023"/>
    <x v="1"/>
    <x v="6"/>
    <s v="Sud Est"/>
    <m/>
    <m/>
    <s v="Tulcea"/>
    <x v="1"/>
    <s v="064"/>
    <n v="17662024.210000001"/>
    <n v="3116827.8"/>
    <n v="6261889.5499999998"/>
    <n v="2044918.62"/>
    <n v="29085660.180000003"/>
    <x v="3"/>
    <m/>
    <n v="574679.82000000007"/>
    <n v="101414.07999999999"/>
    <s v="POC/163/1/3/"/>
    <n v="1"/>
    <s v="Axa 1"/>
  </r>
  <r>
    <n v="4"/>
    <x v="1"/>
    <s v="1.2.1"/>
    <s v=" Proiect Tehnologic Inovativ - ITI DD"/>
    <x v="552"/>
    <x v="556"/>
    <s v="LIDAS SRL"/>
    <x v="556"/>
    <s v="6"/>
    <n v="26"/>
    <n v="2020"/>
    <s v="5"/>
    <n v="26"/>
    <n v="2023"/>
    <x v="1"/>
    <x v="6"/>
    <s v="Sud Est"/>
    <m/>
    <m/>
    <s v="Somova; Frecătei; Mineri; Cataloi;"/>
    <x v="1"/>
    <s v="064"/>
    <n v="12657146.390000001"/>
    <n v="2233614.0099999998"/>
    <n v="14667286.93"/>
    <n v="17254647.739999998"/>
    <n v="46812695.069999993"/>
    <x v="3"/>
    <m/>
    <n v="15997.01"/>
    <n v="2823"/>
    <s v="POC/163/1/3/"/>
    <n v="1"/>
    <s v="Axa 1"/>
  </r>
  <r>
    <n v="5"/>
    <x v="1"/>
    <s v="P1.1"/>
    <s v="OS1.1 - Danubius"/>
    <x v="553"/>
    <x v="557"/>
    <s v="INSTITUTUL NATIONAL DE CERCETARE-DEZVOLTARE PENTRU STIINTE BIOLOGICE"/>
    <x v="557"/>
    <s v="12"/>
    <n v="4"/>
    <n v="2020"/>
    <s v="2"/>
    <n v="4"/>
    <n v="2022"/>
    <x v="1"/>
    <x v="8"/>
    <s v="Sud Est"/>
    <s v=" Bucuresti Ilfov"/>
    <s v=" "/>
    <s v="Tulcea; Chilia Veche; Grindu; Jurilovca; Murghiol; Sulina; Sfantu Gheorghe; Constanta; Bucuresti; "/>
    <x v="2"/>
    <s v="058"/>
    <n v="19214820.210000001"/>
    <n v="3390850.49"/>
    <n v="0"/>
    <n v="0"/>
    <n v="22605670.700000003"/>
    <x v="3"/>
    <m/>
    <n v="2194500.36"/>
    <n v="0"/>
    <s v="POC/699/1/1"/>
    <n v="1"/>
    <s v="Axa 1"/>
  </r>
  <r>
    <n v="6"/>
    <x v="1"/>
    <s v="1.2.1"/>
    <s v=" Proiect Tehnologic Inovativ - ITI DD"/>
    <x v="554"/>
    <x v="558"/>
    <s v="CERTIO CONCEPT SRL"/>
    <x v="558"/>
    <s v="1"/>
    <n v="27"/>
    <n v="2021"/>
    <s v="7"/>
    <n v="27"/>
    <n v="2023"/>
    <x v="1"/>
    <x v="8"/>
    <s v="Sud Est"/>
    <s v=" Sud Muntenia"/>
    <m/>
    <s v="Macin; Targoviste"/>
    <x v="1"/>
    <s v="061"/>
    <n v="11395531.689999999"/>
    <n v="2010976.18"/>
    <n v="3978030.13"/>
    <n v="1337574.42"/>
    <n v="18722112.420000002"/>
    <x v="3"/>
    <m/>
    <n v="0"/>
    <n v="0"/>
    <s v="POC/163/1/3"/>
    <n v="1"/>
    <s v="Axa 1"/>
  </r>
  <r>
    <s v="TOTAL TULCEA"/>
    <x v="0"/>
    <m/>
    <m/>
    <x v="0"/>
    <x v="0"/>
    <m/>
    <x v="0"/>
    <m/>
    <m/>
    <m/>
    <m/>
    <m/>
    <m/>
    <x v="0"/>
    <x v="0"/>
    <m/>
    <m/>
    <m/>
    <m/>
    <x v="0"/>
    <m/>
    <n v="73137766.872000009"/>
    <n v="12906664.527999999"/>
    <n v="32114611.029999997"/>
    <n v="29752063.229999997"/>
    <n v="147911105.66"/>
    <x v="0"/>
    <m/>
    <n v="10787879.27"/>
    <n v="1516478.61"/>
    <m/>
    <m/>
    <m/>
  </r>
  <r>
    <s v="JUDEŢUL VALCEA"/>
    <x v="0"/>
    <m/>
    <m/>
    <x v="0"/>
    <x v="0"/>
    <m/>
    <x v="0"/>
    <m/>
    <m/>
    <m/>
    <m/>
    <m/>
    <m/>
    <x v="0"/>
    <x v="0"/>
    <m/>
    <m/>
    <m/>
    <m/>
    <x v="0"/>
    <m/>
    <m/>
    <m/>
    <m/>
    <m/>
    <m/>
    <x v="0"/>
    <m/>
    <m/>
    <m/>
    <m/>
    <m/>
    <m/>
  </r>
  <r>
    <n v="1"/>
    <x v="1"/>
    <s v="P1.1"/>
    <s v="OS1.2-Secţiunea E"/>
    <x v="555"/>
    <x v="559"/>
    <s v="Institutul National de Cercetare-Dezvoltare pentru tehnologii criogenice si izotopice - ICSI Ramnicu Valcea"/>
    <x v="559"/>
    <s v="9"/>
    <n v="16"/>
    <n v="2016"/>
    <s v="9"/>
    <n v="16"/>
    <n v="2019"/>
    <x v="2"/>
    <x v="9"/>
    <s v="Sud Vest"/>
    <m/>
    <m/>
    <s v="Ramnicu Valcea"/>
    <x v="2"/>
    <s v="060"/>
    <n v="7126030.9299999997"/>
    <n v="1313134.07"/>
    <n v="0"/>
    <n v="78484"/>
    <n v="8517649"/>
    <x v="2"/>
    <s v="AA5"/>
    <n v="6002845.6100000003"/>
    <n v="1106201.3800000001"/>
    <s v="POC/61/1/1"/>
    <n v="1"/>
    <s v="Axa 1"/>
  </r>
  <r>
    <n v="2"/>
    <x v="1"/>
    <s v="P1.1"/>
    <s v="OS1.1-Secţiunea F - ap.2"/>
    <x v="556"/>
    <x v="560"/>
    <s v="INSTITUTUL NATIONAL DE CERCETARE-DEZVOLTARE PENTRU TEHNOLOGII CRIOGENICE SI IZOTOPICE - I.C.S.I. RAMNICU VALCEA"/>
    <x v="560"/>
    <s v="7"/>
    <n v="6"/>
    <n v="2020"/>
    <s v="1"/>
    <n v="6"/>
    <n v="2024"/>
    <x v="1"/>
    <x v="9"/>
    <s v="Sud Vest"/>
    <m/>
    <m/>
    <s v="Ramnicu Valcea"/>
    <x v="2"/>
    <s v="058"/>
    <n v="69692891.930000007"/>
    <n v="12298745.640000001"/>
    <n v="0"/>
    <n v="251316.63"/>
    <n v="82242954.200000003"/>
    <x v="3"/>
    <m/>
    <n v="679763.71"/>
    <n v="119958.29"/>
    <s v="POC/448/1/1"/>
    <n v="1"/>
    <s v="Axa 1"/>
  </r>
  <r>
    <n v="3"/>
    <x v="1"/>
    <s v="P1.1"/>
    <s v="OS1.1-Secţiunea F - ap.2"/>
    <x v="557"/>
    <x v="561"/>
    <s v="INSTITUTUL NATIONAL DE CERCETARE-DEZVOLTARE PENTRU TEHNOLOGII CRIOGENICE SI IZOTOPICE - I.C.S.I. RAMNICU VALCEA"/>
    <x v="561"/>
    <s v="7"/>
    <n v="6"/>
    <n v="2020"/>
    <s v="7"/>
    <n v="6"/>
    <n v="2022"/>
    <x v="1"/>
    <x v="9"/>
    <s v="Sud Vest"/>
    <m/>
    <m/>
    <s v="Ramnicu Valcea"/>
    <x v="2"/>
    <s v="058"/>
    <n v="23910317.670000002"/>
    <n v="4219467.83"/>
    <n v="0"/>
    <n v="179085.19"/>
    <n v="28308870.690000001"/>
    <x v="3"/>
    <m/>
    <n v="287494.23"/>
    <n v="50734.27"/>
    <s v="POC/448/1/1"/>
    <n v="1"/>
    <s v="Axa 1"/>
  </r>
  <r>
    <s v="TOTAL VALCEA"/>
    <x v="0"/>
    <m/>
    <m/>
    <x v="0"/>
    <x v="0"/>
    <m/>
    <x v="0"/>
    <m/>
    <m/>
    <m/>
    <m/>
    <m/>
    <m/>
    <x v="0"/>
    <x v="0"/>
    <m/>
    <m/>
    <m/>
    <m/>
    <x v="0"/>
    <m/>
    <n v="100729240.53000002"/>
    <n v="17831347.539999999"/>
    <n v="0"/>
    <n v="508885.82"/>
    <n v="119069473.89"/>
    <x v="0"/>
    <m/>
    <n v="6970103.5500000007"/>
    <n v="1276893.9400000002"/>
    <m/>
    <m/>
    <m/>
  </r>
  <r>
    <s v="JUDEŢUL VASLUI"/>
    <x v="0"/>
    <m/>
    <m/>
    <x v="0"/>
    <x v="0"/>
    <m/>
    <x v="0"/>
    <m/>
    <m/>
    <m/>
    <m/>
    <m/>
    <m/>
    <x v="0"/>
    <x v="0"/>
    <m/>
    <m/>
    <m/>
    <m/>
    <x v="0"/>
    <m/>
    <m/>
    <m/>
    <m/>
    <m/>
    <m/>
    <x v="0"/>
    <m/>
    <m/>
    <m/>
    <m/>
    <m/>
    <m/>
  </r>
  <r>
    <n v="1"/>
    <x v="2"/>
    <s v=" P2.2"/>
    <s v="A2.1.1 - NGA"/>
    <x v="558"/>
    <x v="562"/>
    <s v="NETWORK INNOVATION FUTURE  SRL"/>
    <x v="562"/>
    <s v="3"/>
    <n v="5"/>
    <n v="2019"/>
    <s v="3"/>
    <n v="5"/>
    <n v="2022"/>
    <x v="1"/>
    <x v="5"/>
    <s v="Nord Est"/>
    <m/>
    <m/>
    <s v="Ivesti; Ghermanesti; Grivita; Viisoara; Bacani; Corini-Albesti; Valeni; Albesti; Gherghesti; Rinzesti; Onirsenii; Lingurari; Focoseasca; Girdesti; Protopopesti; Rusca; Stoisesti; Odaia Bursucani; Valea Mare; Ghermanesti; Lunca; Altateni; Ivanesti; Drujesti; Brosreni; 1 Decembrie; Suseni; Blesca; Bozia; Dumasca; ODAIA BOGDANA, MIRCESTI, VALEA OANEI, PLOPI, OBIRSENI, URSOAIA, AVERESTI, PODU OPRII, CORODESTI, COSESTI, HALTA DODESTI; VILTOTESTI, MARASESTI, VULPASENI, STINCASENI, TABALAESTI, ROSIORI; ARMASENI, HIRSOVENI, IEZEREL, SOFIENI, SALCIOARA."/>
    <x v="1"/>
    <s v="046"/>
    <n v="18418179.170000002"/>
    <n v="3250266.91"/>
    <n v="4484036.38"/>
    <n v="4952170.9800000004"/>
    <n v="31104653.440000001"/>
    <x v="3"/>
    <m/>
    <n v="8906355.2800000012"/>
    <n v="1571709.75"/>
    <s v="POC/366/2/1"/>
    <n v="1"/>
    <s v="Axa 2"/>
  </r>
  <r>
    <n v="2"/>
    <x v="1"/>
    <s v="1.2.1"/>
    <s v=" Proiect Tehnologic Inovativ - LDR"/>
    <x v="559"/>
    <x v="563"/>
    <s v="AUDIT ITC SRL"/>
    <x v="563"/>
    <s v="6"/>
    <n v="15"/>
    <n v="2020"/>
    <s v="6"/>
    <n v="15"/>
    <n v="2023"/>
    <x v="1"/>
    <x v="5"/>
    <s v="Nord Est"/>
    <m/>
    <m/>
    <s v="Husi"/>
    <x v="1"/>
    <s v="064"/>
    <n v="16678898.779999999"/>
    <n v="2943335.04"/>
    <n v="4668819.53"/>
    <n v="1947149.41"/>
    <n v="26238202.760000002"/>
    <x v="3"/>
    <m/>
    <n v="3202998.24"/>
    <n v="202725.62"/>
    <s v="POC/163/1/3/"/>
    <n v="1"/>
    <s v="Axa 1"/>
  </r>
  <r>
    <n v="3"/>
    <x v="1"/>
    <s v="1.2.1"/>
    <s v=" Proiect Tehnologic Inovativ - LDR"/>
    <x v="560"/>
    <x v="564"/>
    <s v="PETAL SA"/>
    <x v="564"/>
    <s v="6"/>
    <n v="17"/>
    <n v="2020"/>
    <s v="6"/>
    <n v="17"/>
    <n v="2023"/>
    <x v="1"/>
    <x v="5"/>
    <s v="Nord Est"/>
    <m/>
    <m/>
    <s v="Husi"/>
    <x v="1"/>
    <s v="064"/>
    <n v="19094196.190000001"/>
    <n v="3369564.03"/>
    <n v="11231708.82"/>
    <n v="4464088"/>
    <n v="38159557.040000007"/>
    <x v="3"/>
    <m/>
    <n v="1228447.44"/>
    <n v="114453.35"/>
    <s v="POC/163/1/3/"/>
    <n v="1"/>
    <s v="Axa 1"/>
  </r>
  <r>
    <s v="TOTAL VASLUI"/>
    <x v="0"/>
    <m/>
    <m/>
    <x v="0"/>
    <x v="0"/>
    <m/>
    <x v="0"/>
    <m/>
    <m/>
    <m/>
    <m/>
    <m/>
    <m/>
    <x v="0"/>
    <x v="0"/>
    <m/>
    <m/>
    <m/>
    <m/>
    <x v="0"/>
    <m/>
    <n v="54191274.140000001"/>
    <n v="9563165.9800000004"/>
    <n v="20384564.73"/>
    <n v="11363408.390000001"/>
    <n v="95502413.24000001"/>
    <x v="0"/>
    <m/>
    <n v="13337800.960000001"/>
    <n v="1888888.7200000002"/>
    <m/>
    <m/>
    <m/>
  </r>
  <r>
    <s v="JUDEŢUL VRANCEA"/>
    <x v="0"/>
    <m/>
    <m/>
    <x v="0"/>
    <x v="0"/>
    <m/>
    <x v="0"/>
    <m/>
    <m/>
    <m/>
    <m/>
    <m/>
    <m/>
    <x v="0"/>
    <x v="0"/>
    <m/>
    <m/>
    <m/>
    <m/>
    <x v="0"/>
    <m/>
    <m/>
    <m/>
    <m/>
    <m/>
    <m/>
    <x v="0"/>
    <m/>
    <m/>
    <m/>
    <m/>
    <m/>
    <m/>
  </r>
  <r>
    <n v="1"/>
    <x v="2"/>
    <s v=" P2.2"/>
    <s v="A2.2.1"/>
    <x v="561"/>
    <x v="565"/>
    <s v="SPARK CONSULT SRL"/>
    <x v="565"/>
    <s v="8"/>
    <n v="3"/>
    <n v="2017"/>
    <s v="8"/>
    <n v="3"/>
    <n v="2020"/>
    <x v="1"/>
    <x v="6"/>
    <s v="Sud Est"/>
    <m/>
    <m/>
    <s v="Focsani"/>
    <x v="1"/>
    <s v="066"/>
    <n v="2686024.29"/>
    <n v="474004.29"/>
    <n v="1598910.25"/>
    <n v="114722.16000000015"/>
    <n v="4873660.99"/>
    <x v="2"/>
    <s v="AA1"/>
    <n v="2484692.0100000002"/>
    <n v="438475.05"/>
    <s v="POC/46/2/2"/>
    <n v="1"/>
    <s v="Axa 2"/>
  </r>
  <r>
    <n v="2"/>
    <x v="2"/>
    <s v=" P2.2"/>
    <s v="A2.1.1 - NGA"/>
    <x v="562"/>
    <x v="566"/>
    <s v="Cloudsys Telecom SRL"/>
    <x v="566"/>
    <s v="3"/>
    <n v="12"/>
    <n v="2019"/>
    <s v="3"/>
    <n v="12"/>
    <n v="2022"/>
    <x v="1"/>
    <x v="6"/>
    <s v="Sud Est"/>
    <m/>
    <m/>
    <s v="Nereju; Cornetu; Negrilesti; Nereju Mic; Liesti; Slimnic; Coroteni; Barsesti; Coza; Verdea; Martinesti; Poiana; Padureni; Spinesti; Buda; Valea Beciului; Salcia Noua; Bordeasca Noua; Lepsa; Costisa de Sus; Vladnicu de Sus; Satu Nou; Vijiitoarea; Dumitrestii-Fata; Poienita; Iugani; Tinoasa; Covrag; Chitcani; Nanesti;"/>
    <x v="1"/>
    <s v="046"/>
    <n v="8953281.3300000001"/>
    <n v="1579990.82"/>
    <n v="4741253.91"/>
    <n v="2766859.21"/>
    <n v="18041385.27"/>
    <x v="3"/>
    <m/>
    <n v="1842869.03"/>
    <n v="325212.19"/>
    <s v="POC/366/2/1"/>
    <n v="1"/>
    <s v="Axa 2"/>
  </r>
  <r>
    <n v="3"/>
    <x v="2"/>
    <s v=" P2.2"/>
    <s v="A2.2.1 ap.2"/>
    <x v="563"/>
    <x v="567"/>
    <s v="FOCSANI PROIECTE CONSULTANTA SRL"/>
    <x v="567"/>
    <s v="9"/>
    <n v="24"/>
    <n v="2020"/>
    <s v="9"/>
    <n v="24"/>
    <n v="2023"/>
    <x v="1"/>
    <x v="6"/>
    <s v="Sud Est"/>
    <m/>
    <m/>
    <s v="Cotesti"/>
    <x v="1"/>
    <s v="066"/>
    <n v="5200628.3499999996"/>
    <n v="917757.93"/>
    <n v="171498.75"/>
    <n v="1541638.76"/>
    <n v="7831523.7899999991"/>
    <x v="3"/>
    <m/>
    <n v="1080834.28"/>
    <n v="94775.62"/>
    <s v="POC/524/2/2"/>
    <n v="1"/>
    <s v="Axa 2"/>
  </r>
  <r>
    <s v="TOTAL VRANCEA"/>
    <x v="0"/>
    <m/>
    <m/>
    <x v="0"/>
    <x v="0"/>
    <m/>
    <x v="0"/>
    <m/>
    <m/>
    <m/>
    <m/>
    <m/>
    <m/>
    <x v="0"/>
    <x v="0"/>
    <m/>
    <m/>
    <m/>
    <m/>
    <x v="0"/>
    <m/>
    <n v="16839933.969999999"/>
    <n v="2971753.04"/>
    <n v="6511662.9100000001"/>
    <n v="4423220.13"/>
    <n v="30746570.049999997"/>
    <x v="0"/>
    <m/>
    <n v="5408395.3200000003"/>
    <n v="858462.86"/>
    <m/>
    <m/>
    <m/>
  </r>
  <r>
    <s v="PROIECTE CU ACOPERIRE NAŢIONALĂ"/>
    <x v="0"/>
    <m/>
    <m/>
    <x v="0"/>
    <x v="0"/>
    <m/>
    <x v="0"/>
    <m/>
    <m/>
    <m/>
    <m/>
    <m/>
    <m/>
    <x v="0"/>
    <x v="0"/>
    <m/>
    <m/>
    <m/>
    <m/>
    <x v="0"/>
    <m/>
    <m/>
    <m/>
    <m/>
    <m/>
    <m/>
    <x v="0"/>
    <m/>
    <m/>
    <m/>
    <m/>
    <m/>
    <m/>
  </r>
  <r>
    <n v="1"/>
    <x v="1"/>
    <s v="P1.1"/>
    <s v="OS1.2-Secţiunea E"/>
    <x v="564"/>
    <x v="568"/>
    <s v="Institutul National de Cercetare Dezvoltare pentru Stiinte Biologice"/>
    <x v="568"/>
    <s v="9"/>
    <n v="1"/>
    <n v="2016"/>
    <s v="9"/>
    <n v="1"/>
    <n v="2020"/>
    <x v="2"/>
    <x v="10"/>
    <s v="nivel national"/>
    <m/>
    <m/>
    <s v="nivel national"/>
    <x v="2"/>
    <s v="060"/>
    <n v="7184081.49863589"/>
    <n v="1323831.2188391099"/>
    <n v="0"/>
    <n v="13000"/>
    <n v="8520912.7174750008"/>
    <x v="2"/>
    <s v="AA4"/>
    <n v="7073923.29"/>
    <n v="1230500.2300000002"/>
    <s v="POC/61/1/1"/>
    <n v="1"/>
    <s v="Axa 1"/>
  </r>
  <r>
    <n v="2"/>
    <x v="1"/>
    <s v="P1.1"/>
    <s v="OS1.2-Secţiunea E"/>
    <x v="565"/>
    <x v="569"/>
    <s v="INSTITUTUL NATIONAL DE CERCETARE-DEZVOLTARE PENTRU METALE NEFEROASE SI RARE - IMNR"/>
    <x v="569"/>
    <s v="9"/>
    <n v="9"/>
    <n v="2016"/>
    <s v="1"/>
    <n v="9"/>
    <n v="2020"/>
    <x v="2"/>
    <x v="10"/>
    <s v="nivel national"/>
    <m/>
    <m/>
    <s v="nivel national"/>
    <x v="2"/>
    <s v="060"/>
    <n v="3667980.9271"/>
    <n v="675909.32290000003"/>
    <n v="0"/>
    <n v="270701"/>
    <n v="4614591.25"/>
    <x v="2"/>
    <s v="AA3"/>
    <n v="3602995.669999999"/>
    <n v="672640.53999999969"/>
    <s v="POC/61/1/1"/>
    <n v="1"/>
    <s v="Axa 1"/>
  </r>
  <r>
    <n v="3"/>
    <x v="1"/>
    <s v="P1.2"/>
    <s v="OS1.4-Secţiunea G"/>
    <x v="566"/>
    <x v="570"/>
    <s v="Universitatea Babeș-Bolyai"/>
    <x v="570"/>
    <s v="9"/>
    <n v="1"/>
    <n v="2016"/>
    <s v="9"/>
    <n v="1"/>
    <n v="2021"/>
    <x v="8"/>
    <x v="10"/>
    <s v="nivel national"/>
    <m/>
    <m/>
    <s v="nivel national"/>
    <x v="2"/>
    <s v="062"/>
    <n v="11211661.006000001"/>
    <n v="2180193.993999999"/>
    <n v="3496156.25"/>
    <n v="45000"/>
    <n v="16933011.25"/>
    <x v="3"/>
    <s v="AA4"/>
    <n v="5116740.0500000007"/>
    <n v="908411.14"/>
    <s v="POC/71/1/4"/>
    <n v="1"/>
    <s v="Axa 1"/>
  </r>
  <r>
    <n v="4"/>
    <x v="1"/>
    <s v="P1.2"/>
    <s v="OS1.4-Secţiunea G"/>
    <x v="567"/>
    <x v="571"/>
    <s v="INSTITUTUL NAȚIONAL DE CERCETARE DEZVOLTARE ÎN SILVICULTURĂ ”MARIN DRĂCEA” "/>
    <x v="74"/>
    <s v="9"/>
    <n v="1"/>
    <n v="2016"/>
    <s v="9"/>
    <n v="1"/>
    <n v="2022"/>
    <x v="8"/>
    <x v="10"/>
    <s v="nivel national"/>
    <m/>
    <m/>
    <s v="nivel national"/>
    <x v="2"/>
    <s v="062"/>
    <n v="11064644.5"/>
    <n v="2151605.5"/>
    <n v="4665000"/>
    <n v="50000"/>
    <n v="17931250"/>
    <x v="3"/>
    <s v="AA5"/>
    <n v="2976560.129999999"/>
    <n v="578737.82999999984"/>
    <s v="POC/71/1/4"/>
    <n v="1"/>
    <s v="Axa 1"/>
  </r>
  <r>
    <n v="5"/>
    <x v="1"/>
    <s v="P1.1.2"/>
    <s v="OS1.3"/>
    <x v="568"/>
    <x v="572"/>
    <s v="Fondul European de Investitii"/>
    <x v="571"/>
    <s v="9"/>
    <n v="20"/>
    <n v="2016"/>
    <s v="9"/>
    <n v="20"/>
    <n v="2023"/>
    <x v="29"/>
    <x v="10"/>
    <s v="nivel national"/>
    <m/>
    <m/>
    <s v="nivel national"/>
    <x v="2"/>
    <s v="064"/>
    <n v="226325000"/>
    <n v="42096450"/>
    <n v="0"/>
    <n v="0"/>
    <n v="268421450"/>
    <x v="3"/>
    <m/>
    <n v="226325000"/>
    <n v="42096450"/>
    <s v="POC/200/1/3"/>
    <n v="1"/>
    <s v="Axa 1"/>
  </r>
  <r>
    <n v="6"/>
    <x v="1"/>
    <s v="P1.1"/>
    <s v=" 1.1.1-Proiect Fazat non-major ASM"/>
    <x v="569"/>
    <x v="573"/>
    <s v="Academia de Stiinte Medicale"/>
    <x v="572"/>
    <s v="7"/>
    <n v="31"/>
    <n v="2017"/>
    <s v="7"/>
    <n v="31"/>
    <n v="2021"/>
    <x v="30"/>
    <x v="10"/>
    <s v="nivel national"/>
    <m/>
    <m/>
    <s v="nivel national"/>
    <x v="2"/>
    <s v="058"/>
    <n v="49620064.579999998"/>
    <n v="9212548.7599999998"/>
    <n v="0"/>
    <n v="78000"/>
    <n v="58910613.339999996"/>
    <x v="3"/>
    <s v="AA2"/>
    <n v="46207889.979999997"/>
    <n v="7576456.8300000001"/>
    <s v="POC/67/1/1"/>
    <n v="1"/>
    <s v="Axa 1"/>
  </r>
  <r>
    <n v="7"/>
    <x v="1"/>
    <s v="P1.1.2 "/>
    <s v="1.1.2 - ANELIS PLUS"/>
    <x v="570"/>
    <x v="574"/>
    <s v="Asociatia universitatilor, institutelor de cercetare dezvolaltare si bibliotecilor centrale universitare din Romania"/>
    <x v="573"/>
    <s v="7"/>
    <n v="18"/>
    <n v="2017"/>
    <s v="7"/>
    <n v="18"/>
    <n v="2022"/>
    <x v="30"/>
    <x v="10"/>
    <s v="nivel national"/>
    <m/>
    <m/>
    <s v="nivel national"/>
    <x v="2"/>
    <s v="058"/>
    <n v="157499386.05000001"/>
    <n v="29241613.949999999"/>
    <n v="62247000"/>
    <n v="120000"/>
    <n v="249108000"/>
    <x v="3"/>
    <s v="AA2"/>
    <n v="88109611.929999992"/>
    <n v="15901015.6"/>
    <s v="POC/55/1/1"/>
    <n v="1"/>
    <s v="Axa 1"/>
  </r>
  <r>
    <n v="8"/>
    <x v="2"/>
    <n v="2.1"/>
    <m/>
    <x v="571"/>
    <x v="575"/>
    <s v="MINISTERUL COMUNICAȚIILOR ȘI PENTRU SOCIETATEA INFORMAȚIONALĂ"/>
    <x v="574"/>
    <s v="11"/>
    <n v="16"/>
    <n v="2016"/>
    <s v="6"/>
    <n v="30"/>
    <n v="2021"/>
    <x v="1"/>
    <x v="10"/>
    <s v="nivel national"/>
    <m/>
    <m/>
    <s v="nivel national - fara Bucuresti"/>
    <x v="2"/>
    <s v="045"/>
    <n v="202250270.31999999"/>
    <n v="35691224.18"/>
    <n v="0"/>
    <n v="56811684.410000026"/>
    <n v="294753178.91000003"/>
    <x v="3"/>
    <s v="AA9"/>
    <n v="133537558.70999999"/>
    <n v="0"/>
    <s v="POC/109/2/1"/>
    <n v="1"/>
    <s v="Axa 2"/>
  </r>
  <r>
    <n v="9"/>
    <x v="2"/>
    <n v="2.2999999999999998"/>
    <m/>
    <x v="572"/>
    <x v="576"/>
    <s v="Agentia Nationala de Cadastru si Publicitate Imobiliara"/>
    <x v="575"/>
    <s v="10"/>
    <n v="7"/>
    <n v="2016"/>
    <s v="3"/>
    <n v="7"/>
    <n v="2017"/>
    <x v="30"/>
    <x v="10"/>
    <s v="nivel national"/>
    <m/>
    <m/>
    <s v="nivel national"/>
    <x v="2"/>
    <s v="078"/>
    <n v="16360009.220000001"/>
    <n v="3037424.8"/>
    <n v="395866"/>
    <n v="96.780000001192093"/>
    <n v="19793396.800000001"/>
    <x v="2"/>
    <s v="AA2"/>
    <n v="12284613.290000001"/>
    <n v="0"/>
    <s v="POC/51/2/3"/>
    <n v="1"/>
    <s v="Axa 2"/>
  </r>
  <r>
    <n v="10"/>
    <x v="2"/>
    <n v="2.2999999999999998"/>
    <s v="2.3.1 Sectiunea BIG DATA "/>
    <x v="573"/>
    <x v="577"/>
    <s v="Serviciul Roman de Informatii prin UM 0929 Bucuresti"/>
    <x v="576"/>
    <s v="7"/>
    <n v="28"/>
    <n v="2016"/>
    <s v="6"/>
    <n v="28"/>
    <n v="2019"/>
    <x v="30"/>
    <x v="10"/>
    <s v="nivel national"/>
    <m/>
    <m/>
    <s v="nivel national"/>
    <x v="2"/>
    <s v="078"/>
    <n v="119824244.18000001"/>
    <n v="22246755.82"/>
    <n v="0"/>
    <n v="0"/>
    <n v="142071000"/>
    <x v="2"/>
    <s v="AA6"/>
    <n v="100757600.91"/>
    <n v="0"/>
    <s v="POC/48/2/3"/>
    <n v="1"/>
    <s v="Axa 2"/>
  </r>
  <r>
    <n v="11"/>
    <x v="2"/>
    <n v="2.2999999999999998"/>
    <s v="2.3. Proiect non major"/>
    <x v="574"/>
    <x v="578"/>
    <s v="Agentia pentru Agenda Digitala a Romaniei"/>
    <x v="577"/>
    <s v="10"/>
    <n v="7"/>
    <n v="2016"/>
    <s v="12"/>
    <n v="31"/>
    <n v="2018"/>
    <x v="30"/>
    <x v="10"/>
    <s v="nivel national"/>
    <m/>
    <m/>
    <s v="nivel national"/>
    <x v="2"/>
    <s v="078"/>
    <n v="5556186.9800000004"/>
    <n v="1031570.33"/>
    <n v="134444.03"/>
    <n v="0"/>
    <n v="6722201.3400000008"/>
    <x v="2"/>
    <s v="AA4"/>
    <n v="2666052.5599999996"/>
    <n v="494983.48"/>
    <s v="POC/51/2/3"/>
    <n v="1"/>
    <s v="Axa 2"/>
  </r>
  <r>
    <n v="12"/>
    <x v="2"/>
    <n v="2.2999999999999998"/>
    <s v="2.3.1 Sectiunea BIG DATA "/>
    <x v="575"/>
    <x v="579"/>
    <s v="Consiliul Concurentei"/>
    <x v="578"/>
    <s v="1"/>
    <n v="29"/>
    <n v="2018"/>
    <s v="1"/>
    <n v="29"/>
    <n v="2022"/>
    <x v="30"/>
    <x v="10"/>
    <s v="nivel national"/>
    <m/>
    <m/>
    <s v="nivel national"/>
    <x v="2"/>
    <s v="078"/>
    <n v="31031879.969999999"/>
    <n v="5761433.5999999996"/>
    <n v="0"/>
    <n v="13888316.020000003"/>
    <n v="50681629.590000004"/>
    <x v="3"/>
    <s v="AA1"/>
    <n v="5258322.71"/>
    <n v="0"/>
    <s v="POC/48/2/3"/>
    <n v="1"/>
    <s v="Axa 2"/>
  </r>
  <r>
    <n v="13"/>
    <x v="2"/>
    <n v="2.2999999999999998"/>
    <s v="2.3.1 Sectiunea BIG DATA "/>
    <x v="576"/>
    <x v="580"/>
    <s v="Oficiul National al Registrului Comertului"/>
    <x v="579"/>
    <s v="1"/>
    <n v="29"/>
    <n v="2018"/>
    <s v="1"/>
    <n v="29"/>
    <n v="2021"/>
    <x v="30"/>
    <x v="10"/>
    <s v="nivel national"/>
    <m/>
    <m/>
    <s v="nivel national"/>
    <x v="2"/>
    <s v="078"/>
    <n v="26502261.260000002"/>
    <n v="4929456.5999999996"/>
    <n v="0"/>
    <n v="4920.3500000014901"/>
    <n v="31436638.210000001"/>
    <x v="2"/>
    <s v="AA1"/>
    <n v="10362171.239999998"/>
    <n v="0"/>
    <s v="POC/48/2/3"/>
    <n v="1"/>
    <s v="Axa 2"/>
  </r>
  <r>
    <n v="14"/>
    <x v="2"/>
    <n v="2.2999999999999998"/>
    <s v="2.3.1 Sectiunea e-guvernare interoperabilitate"/>
    <x v="577"/>
    <x v="581"/>
    <s v="Ministerul Comunicatiilor si Societatii Informationale"/>
    <x v="580"/>
    <s v="5"/>
    <n v="29"/>
    <n v="2018"/>
    <s v="7"/>
    <n v="29"/>
    <n v="2021"/>
    <x v="30"/>
    <x v="10"/>
    <s v="nivel national"/>
    <m/>
    <m/>
    <s v="nivel national"/>
    <x v="2"/>
    <s v="078"/>
    <n v="8277312.3099999996"/>
    <n v="1536780.41"/>
    <n v="0"/>
    <n v="85.68"/>
    <n v="9814178.3999999985"/>
    <x v="3"/>
    <s v="AA3"/>
    <n v="609286.5199999999"/>
    <n v="0"/>
    <s v="POC/233/2/3"/>
    <n v="1"/>
    <s v="Axa 2"/>
  </r>
  <r>
    <n v="15"/>
    <x v="1"/>
    <n v="1.1000000000000001"/>
    <s v="P1.1"/>
    <x v="578"/>
    <x v="582"/>
    <s v="Universitatea de Vest"/>
    <x v="581"/>
    <s v="5"/>
    <n v="31"/>
    <n v="2018"/>
    <s v="5"/>
    <n v="31"/>
    <n v="2021"/>
    <x v="1"/>
    <x v="10"/>
    <s v="nivel national"/>
    <m/>
    <m/>
    <s v="nivel national"/>
    <x v="2"/>
    <s v="058"/>
    <n v="24196209.649999999"/>
    <n v="4269919.3499999996"/>
    <n v="0"/>
    <n v="9038497.3399999999"/>
    <n v="37504626.340000004"/>
    <x v="3"/>
    <m/>
    <n v="0"/>
    <n v="0"/>
    <s v="POC/68/1/1"/>
    <n v="1"/>
    <s v="Axa 1"/>
  </r>
  <r>
    <n v="16"/>
    <x v="2"/>
    <n v="2.2999999999999998"/>
    <s v="2.3.1 Sectiunea e-guvernare interoperabilitate"/>
    <x v="579"/>
    <x v="583"/>
    <s v="MINISTERUL AFACERILOR INTERNE-DGCTI"/>
    <x v="582"/>
    <s v="6"/>
    <n v="25"/>
    <n v="2018"/>
    <s v="6"/>
    <n v="25"/>
    <n v="2022"/>
    <x v="30"/>
    <x v="10"/>
    <s v="nivel national"/>
    <m/>
    <m/>
    <s v="nivel national"/>
    <x v="2"/>
    <s v="078"/>
    <n v="155964263.63999999"/>
    <n v="28956600.420000002"/>
    <n v="0"/>
    <n v="0"/>
    <n v="184920864.06"/>
    <x v="3"/>
    <s v="AA3"/>
    <n v="22318302.060000002"/>
    <n v="0"/>
    <s v="POC/233/2/3"/>
    <n v="1"/>
    <s v="Axa 2"/>
  </r>
  <r>
    <n v="17"/>
    <x v="2"/>
    <n v="2.2999999999999998"/>
    <s v="2.3.3 Sectiunea e-cultura"/>
    <x v="580"/>
    <x v="584"/>
    <s v="MINISTERUL CULTURII SI IDENTITATII NATIONALE"/>
    <x v="583"/>
    <s v="7"/>
    <n v="13"/>
    <n v="2018"/>
    <s v="7"/>
    <n v="12"/>
    <n v="2022"/>
    <x v="30"/>
    <x v="10"/>
    <s v="nivel national"/>
    <m/>
    <m/>
    <s v="nivel national"/>
    <x v="2"/>
    <s v="079"/>
    <n v="43648529.549999997"/>
    <n v="8103863.0199999996"/>
    <n v="0"/>
    <n v="1489872.75"/>
    <n v="53242265.319999993"/>
    <x v="3"/>
    <s v="AA1"/>
    <n v="27170137.939999998"/>
    <n v="0"/>
    <s v="POC/84/2/4"/>
    <n v="1"/>
    <s v="Axa 2"/>
  </r>
  <r>
    <n v="18"/>
    <x v="2"/>
    <n v="2.2999999999999998"/>
    <s v="2.3.3 Sectiunea e-educatie"/>
    <x v="581"/>
    <x v="585"/>
    <s v="AGENTIA DE ADMINISTRARE A RETELEI NATIONALE DE INFORMATICA PENTRU EDUCATIE SI CERCETARE"/>
    <x v="584"/>
    <s v="11"/>
    <n v="14"/>
    <n v="2018"/>
    <s v="11"/>
    <n v="14"/>
    <n v="2021"/>
    <x v="30"/>
    <x v="10"/>
    <s v="nivel national"/>
    <m/>
    <m/>
    <s v="nivel national"/>
    <x v="2"/>
    <s v="080"/>
    <n v="177049421.03999999"/>
    <n v="27765689.739999998"/>
    <n v="0"/>
    <n v="5105618.1900000004"/>
    <n v="209920728.97"/>
    <x v="3"/>
    <m/>
    <n v="161286918.88"/>
    <n v="25945758.759999998"/>
    <s v="POC/369/2/4"/>
    <n v="1"/>
    <s v="Axa 2"/>
  </r>
  <r>
    <n v="19"/>
    <x v="2"/>
    <n v="2.2999999999999998"/>
    <s v="2.3.1 Sectiunea e-guvernare evenimente de viata"/>
    <x v="582"/>
    <x v="586"/>
    <s v="Oficiul National al Registrului Comertului"/>
    <x v="585"/>
    <s v="4"/>
    <n v="4"/>
    <n v="2019"/>
    <s v="4"/>
    <n v="4"/>
    <n v="2022"/>
    <x v="30"/>
    <x v="10"/>
    <s v="nivel national"/>
    <m/>
    <m/>
    <s v="nivel national"/>
    <x v="2"/>
    <s v="078"/>
    <n v="159728628.80000001"/>
    <n v="29655499.059999999"/>
    <n v="0"/>
    <n v="0"/>
    <n v="189384127.86000001"/>
    <x v="3"/>
    <m/>
    <n v="1391021.06"/>
    <n v="0"/>
    <s v="POC/357/2/3"/>
    <n v="1"/>
    <s v="Axa 2"/>
  </r>
  <r>
    <n v="20"/>
    <x v="1"/>
    <n v="1.1000000000000001"/>
    <s v="1.1.2 RoEduNet"/>
    <x v="583"/>
    <x v="587"/>
    <s v="AGENTIA DE ADMINISTRARE A RETELEI NATIONALE DE INFORMATICA PENTRU EDUCATIE SI CERCETARE"/>
    <x v="586"/>
    <s v="4"/>
    <n v="24"/>
    <n v="2019"/>
    <s v="4"/>
    <n v="24"/>
    <n v="2021"/>
    <x v="30"/>
    <x v="10"/>
    <s v="nivel national"/>
    <m/>
    <m/>
    <s v="nivel national"/>
    <x v="2"/>
    <s v="058"/>
    <n v="22688071.68"/>
    <n v="4212307.43"/>
    <n v="0"/>
    <n v="1720472.25"/>
    <n v="28620851.359999999"/>
    <x v="3"/>
    <m/>
    <n v="21814805.890000001"/>
    <n v="4054575.89"/>
    <s v="POC/356/1/1"/>
    <n v="1"/>
    <s v="Axa 1"/>
  </r>
  <r>
    <n v="21"/>
    <x v="2"/>
    <n v="2.2999999999999998"/>
    <s v="2.3.1 Sectiunea e-guvernare interoperabilitate"/>
    <x v="584"/>
    <x v="588"/>
    <s v="MINISTERUL AFACERILOR INTERNE/DGCTI"/>
    <x v="587"/>
    <s v="7"/>
    <n v="11"/>
    <n v="2019"/>
    <s v="7"/>
    <n v="11"/>
    <n v="2023"/>
    <x v="30"/>
    <x v="10"/>
    <s v="nivel national"/>
    <m/>
    <m/>
    <s v="nivel national"/>
    <x v="2"/>
    <s v="078"/>
    <n v="75906976.719999999"/>
    <n v="14093023.279999999"/>
    <n v="0"/>
    <n v="0"/>
    <n v="90000000"/>
    <x v="3"/>
    <s v="AA"/>
    <n v="675658.25"/>
    <n v="0"/>
    <s v="POC/233/2/3"/>
    <n v="1"/>
    <s v="Axa 2"/>
  </r>
  <r>
    <n v="22"/>
    <x v="2"/>
    <n v="2.2999999999999998"/>
    <s v="2.3.1 Sectiunea e-guvernare Open Data"/>
    <x v="585"/>
    <x v="589"/>
    <s v="AUTORITATEA NATIONALA PENTRU PERSOANELE CU DIZABILITATI"/>
    <x v="588"/>
    <s v="7"/>
    <n v="11"/>
    <n v="2019"/>
    <s v="7"/>
    <n v="11"/>
    <n v="2021"/>
    <x v="30"/>
    <x v="10"/>
    <s v="nivel national"/>
    <m/>
    <m/>
    <s v="nivel national"/>
    <x v="2"/>
    <s v="078"/>
    <n v="37989302.960000001"/>
    <n v="7053161.04"/>
    <n v="0"/>
    <n v="0"/>
    <n v="45042464"/>
    <x v="3"/>
    <m/>
    <n v="881147.48"/>
    <n v="0"/>
    <s v="POC/458/2/3"/>
    <n v="1"/>
    <s v="Axa 2"/>
  </r>
  <r>
    <n v="23"/>
    <x v="2"/>
    <n v="2.2999999999999998"/>
    <s v="2.3.1 Sectiunea e-guvernare Open Data"/>
    <x v="586"/>
    <x v="590"/>
    <s v="MINISTERUL AFACERILOR EXTERNE"/>
    <x v="589"/>
    <s v="7"/>
    <n v="11"/>
    <n v="2019"/>
    <s v="7"/>
    <n v="11"/>
    <n v="2021"/>
    <x v="30"/>
    <x v="10"/>
    <s v="nivel national"/>
    <m/>
    <m/>
    <s v="nivel national"/>
    <x v="2"/>
    <s v="078"/>
    <n v="52810948.149999999"/>
    <n v="9804973.8000000007"/>
    <n v="0"/>
    <n v="0"/>
    <n v="62615921.950000003"/>
    <x v="3"/>
    <m/>
    <n v="415634.04"/>
    <n v="0"/>
    <s v="POC/458/2/3"/>
    <n v="1"/>
    <s v="Axa 2"/>
  </r>
  <r>
    <n v="24"/>
    <x v="2"/>
    <n v="2.2999999999999998"/>
    <s v="2.3.2 Securitate cibernetică"/>
    <x v="587"/>
    <x v="591"/>
    <s v="Serviciul Roman de Informatii prin UM 0929 Bucuresti"/>
    <x v="590"/>
    <s v="8"/>
    <n v="23"/>
    <n v="2019"/>
    <s v="8"/>
    <n v="23"/>
    <n v="2022"/>
    <x v="31"/>
    <x v="10"/>
    <s v="nivel national"/>
    <m/>
    <m/>
    <s v="nivel national"/>
    <x v="2"/>
    <s v="078"/>
    <n v="174332137.72"/>
    <n v="32366812.280000001"/>
    <n v="0"/>
    <n v="0"/>
    <n v="206698950"/>
    <x v="3"/>
    <s v="AA"/>
    <n v="2467430.8600000003"/>
    <n v="0"/>
    <s v="POC/418/2/4"/>
    <n v="1"/>
    <s v="Axa 2"/>
  </r>
  <r>
    <n v="25"/>
    <x v="2"/>
    <n v="2.2999999999999998"/>
    <s v="2.3.3 Sectiunea e-educatie"/>
    <x v="588"/>
    <x v="592"/>
    <s v="MINISTERUL EDUCATIEI NATIONALE/SS ANDEA"/>
    <x v="591"/>
    <s v="9"/>
    <n v="10"/>
    <n v="2019"/>
    <s v="9"/>
    <n v="10"/>
    <n v="2022"/>
    <x v="31"/>
    <x v="10"/>
    <s v="nivel national"/>
    <m/>
    <m/>
    <s v="nivel national"/>
    <x v="2"/>
    <s v="080"/>
    <n v="190132540.22999999"/>
    <n v="35300342.920000002"/>
    <n v="0"/>
    <n v="0"/>
    <n v="225432883.14999998"/>
    <x v="3"/>
    <m/>
    <n v="0"/>
    <n v="0"/>
    <s v="POC/369/2/4"/>
    <n v="1"/>
    <s v="Axa 2"/>
  </r>
  <r>
    <n v="26"/>
    <x v="2"/>
    <n v="2.2999999999999998"/>
    <s v="2.3.3 Sectiunea e-educatie"/>
    <x v="589"/>
    <x v="593"/>
    <s v="AGENTIA DE ADMINISTRARE A RETELEI NATIONALE DE INFORMATICA PENTRU EDUCATIE SI CERCETARE"/>
    <x v="592"/>
    <s v="9"/>
    <n v="10"/>
    <n v="2019"/>
    <s v="9"/>
    <n v="10"/>
    <n v="2021"/>
    <x v="31"/>
    <x v="10"/>
    <s v="nivel national"/>
    <m/>
    <m/>
    <s v="nivel national"/>
    <x v="2"/>
    <s v="080"/>
    <n v="194619924.09"/>
    <n v="31518410.489999998"/>
    <n v="4615068.0599999996"/>
    <n v="0"/>
    <n v="230753402.64000002"/>
    <x v="3"/>
    <m/>
    <n v="426786.99"/>
    <n v="69117.509999999995"/>
    <s v="POC/369/2/4"/>
    <n v="1"/>
    <s v="Axa 2"/>
  </r>
  <r>
    <n v="27"/>
    <x v="2"/>
    <n v="2.2999999999999998"/>
    <s v="2.3.2 Securitate cibernetică"/>
    <x v="590"/>
    <x v="594"/>
    <s v="CENTRUL NATIONAL DE RASPUNS LA INCIDENTE DE SECURITATE CIBERNETICA - CERT-RO"/>
    <x v="593"/>
    <s v="9"/>
    <n v="20"/>
    <n v="2019"/>
    <s v="9"/>
    <n v="20"/>
    <n v="2022"/>
    <x v="31"/>
    <x v="10"/>
    <s v="nivel national"/>
    <m/>
    <m/>
    <s v="nivel national"/>
    <x v="2"/>
    <s v="078"/>
    <n v="58717037.280000001"/>
    <n v="10901508.720000001"/>
    <n v="0"/>
    <n v="4998"/>
    <n v="69623544"/>
    <x v="3"/>
    <m/>
    <n v="768177.69"/>
    <n v="0"/>
    <s v="POC/418/2/4"/>
    <n v="1"/>
    <s v="Axa 2"/>
  </r>
  <r>
    <n v="28"/>
    <x v="2"/>
    <n v="2.2999999999999998"/>
    <s v="2.3.1 Sectiunea e-guvernare Open Data"/>
    <x v="591"/>
    <x v="595"/>
    <s v="MINISTERUL AFACERILOR EXTERNE"/>
    <x v="594"/>
    <s v="12"/>
    <n v="4"/>
    <n v="2019"/>
    <s v="12"/>
    <n v="4"/>
    <n v="2021"/>
    <x v="30"/>
    <x v="10"/>
    <s v="nivel national"/>
    <m/>
    <m/>
    <s v="nivel national"/>
    <x v="2"/>
    <s v="078"/>
    <n v="12584528.35"/>
    <n v="2336465.7200000002"/>
    <n v="0"/>
    <n v="5000"/>
    <n v="14925994.07"/>
    <x v="3"/>
    <m/>
    <n v="255497.98"/>
    <n v="0"/>
    <s v="POC/458/2/3"/>
    <n v="1"/>
    <s v="Axa 2"/>
  </r>
  <r>
    <n v="29"/>
    <x v="2"/>
    <n v="2.2999999999999998"/>
    <s v="2.3.1 Sectiunea e-guvernare Open Data"/>
    <x v="592"/>
    <x v="596"/>
    <s v="AUTORITATEA NATIONALA PENTRU PROTECTIA DREPTURILOR COPILULUI SI ADOPTIE"/>
    <x v="595"/>
    <s v="12"/>
    <n v="30"/>
    <n v="2019"/>
    <s v="12"/>
    <n v="30"/>
    <n v="2021"/>
    <x v="30"/>
    <x v="10"/>
    <s v="nivel national"/>
    <m/>
    <m/>
    <s v="nivel national"/>
    <x v="2"/>
    <s v="078"/>
    <n v="38763530.280000001"/>
    <n v="7196905.4400000004"/>
    <n v="0"/>
    <n v="9996"/>
    <n v="45970431.719999999"/>
    <x v="3"/>
    <m/>
    <n v="212165.06"/>
    <n v="0"/>
    <s v="POC/458/2/3"/>
    <n v="1"/>
    <s v="Axa 2"/>
  </r>
  <r>
    <n v="30"/>
    <x v="2"/>
    <n v="2.2999999999999998"/>
    <s v="2.3.1 Sectiunea e-guvernare Open Data"/>
    <x v="593"/>
    <x v="597"/>
    <s v="Autoritatea pentru Digitalizarea Romaniei"/>
    <x v="596"/>
    <s v="9"/>
    <n v="1"/>
    <n v="2020"/>
    <s v="9"/>
    <n v="1"/>
    <n v="2023"/>
    <x v="30"/>
    <x v="10"/>
    <s v="nivel national"/>
    <m/>
    <m/>
    <s v="nivel national"/>
    <x v="2"/>
    <s v="078"/>
    <n v="84285767.640000001"/>
    <n v="13649956.119999999"/>
    <n v="1998688.24"/>
    <n v="4998"/>
    <n v="99939410"/>
    <x v="3"/>
    <m/>
    <n v="0"/>
    <n v="0"/>
    <s v="POC/458/2/3"/>
    <n v="1"/>
    <s v="Axa 2"/>
  </r>
  <r>
    <n v="31"/>
    <x v="3"/>
    <n v="3"/>
    <n v="1"/>
    <x v="594"/>
    <x v="598"/>
    <s v="MINISTERUL ECONOMIEI, ENERGIEI SI MEDIULUI DE AFACERI"/>
    <x v="597"/>
    <s v="10"/>
    <n v="7"/>
    <n v="2020"/>
    <s v="12"/>
    <n v="31"/>
    <n v="2023"/>
    <x v="32"/>
    <x v="10"/>
    <s v="nivel national"/>
    <m/>
    <m/>
    <s v="nivel national"/>
    <x v="2"/>
    <s v="001"/>
    <n v="3751034368.3200002"/>
    <n v="0"/>
    <n v="588742456.45000005"/>
    <n v="0"/>
    <n v="4339776824.7700005"/>
    <x v="3"/>
    <m/>
    <n v="0"/>
    <n v="0"/>
    <s v="POC/867/3/1/"/>
    <n v="1"/>
    <s v="Axa 3"/>
  </r>
  <r>
    <n v="32"/>
    <x v="2"/>
    <n v="2.2999999999999998"/>
    <s v="2.3.3 Sectiunea e-sanatate"/>
    <x v="595"/>
    <x v="599"/>
    <s v="MINISTERUL SANATATII"/>
    <x v="598"/>
    <s v="12"/>
    <n v="22"/>
    <n v="2020"/>
    <s v="12"/>
    <n v="22"/>
    <n v="2023"/>
    <x v="31"/>
    <x v="10"/>
    <s v="nivel national"/>
    <m/>
    <m/>
    <s v="nivel national"/>
    <x v="2"/>
    <s v="081"/>
    <n v="57003506.25"/>
    <n v="110639.94"/>
    <n v="10472731.609999999"/>
    <n v="4998"/>
    <n v="67591875.799999997"/>
    <x v="3"/>
    <m/>
    <n v="0"/>
    <n v="0"/>
    <s v="POC/473/2/4"/>
    <n v="1"/>
    <s v="Axa 2"/>
  </r>
  <r>
    <n v="33"/>
    <x v="2"/>
    <n v="2.2999999999999998"/>
    <s v="2.3.2 Securitate cibernetică - ap.2"/>
    <x v="596"/>
    <x v="600"/>
    <s v="SERVICIUL ROMÂN DE INFORMAȚII PRIN UNITATEA MILITARĂ 0929 BUCUREȘTI"/>
    <x v="599"/>
    <s v="12"/>
    <n v="22"/>
    <n v="2020"/>
    <s v="12"/>
    <n v="22"/>
    <n v="2021"/>
    <x v="31"/>
    <x v="10"/>
    <s v="nivel national"/>
    <m/>
    <m/>
    <s v="nivel national"/>
    <x v="2"/>
    <s v="078"/>
    <n v="65779785.689999998"/>
    <n v="12212791.109999999"/>
    <n v="0"/>
    <n v="0"/>
    <n v="77992576.799999997"/>
    <x v="3"/>
    <m/>
    <n v="0"/>
    <n v="0"/>
    <s v="POC/876/2/4"/>
    <n v="1"/>
    <s v="Axa 2"/>
  </r>
  <r>
    <s v="TOTAL PROIECTE CU ACOPERIRE NAŢIONALĂ"/>
    <x v="0"/>
    <m/>
    <m/>
    <x v="0"/>
    <x v="0"/>
    <m/>
    <x v="0"/>
    <m/>
    <m/>
    <m/>
    <m/>
    <m/>
    <m/>
    <x v="0"/>
    <x v="0"/>
    <m/>
    <m/>
    <m/>
    <m/>
    <x v="0"/>
    <m/>
    <n v="6253610460.8417358"/>
    <n v="440625668.36573929"/>
    <n v="676767410.6400001"/>
    <n v="88666254.770000041"/>
    <n v="7459669794.6174755"/>
    <x v="0"/>
    <m/>
    <n v="884972011.16999996"/>
    <n v="99528647.810000002"/>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79">
  <r>
    <s v="JUDEŢUL ALBA"/>
    <x v="0"/>
    <m/>
    <m/>
    <m/>
    <m/>
    <m/>
    <m/>
    <m/>
    <m/>
    <m/>
    <m/>
    <m/>
    <m/>
    <m/>
    <m/>
    <m/>
    <m/>
    <m/>
    <x v="0"/>
    <m/>
    <m/>
    <m/>
    <m/>
    <m/>
    <x v="0"/>
  </r>
  <r>
    <n v="1"/>
    <x v="1"/>
    <n v="105070"/>
    <s v="CONSTRUIRE SUPREMIA INOVATION CENTER"/>
    <s v="SUPREMIA GRUP SRL"/>
    <s v="Obiectivul proiectului: Creșterea capacității de cercetare-dezvoltare in domeniile alimentar si sigurantei alimentare al companiei Supremia Grup insotita de transferul rezultatelor cercetarii asupra mediului de afaceri  specific domeniului cat si al consumatorilor de la nivelul județului Alba, national si international, prin înființarea SUPREMIA INOVATION CENTER - S.I.C. menit să asigure cresterea competitivitatii si notorietatii la nivel national si international al companiei Supremia Grup,creşterea calităţii şi performanţei științifice în aceste domenii , intensificarea colaborarii pe baza de parteneriate pe linia activitatilor de CDI pe plan national si  international,   atragerea de cercetatori, dezvoltarea stocului mondial de cunoaștere  si nu in ultimul rand al calitatii vietii . "/>
    <n v="42622"/>
    <n v="43716"/>
    <n v="85"/>
    <s v="Centru"/>
    <s v="Alba"/>
    <s v="Alba Iulia"/>
    <s v="Privat"/>
    <s v="059"/>
    <n v="5478429.0439999998"/>
    <n v="966781.5959999999"/>
    <n v="6445210.6500000004"/>
    <n v="6688878.2000000002"/>
    <n v="19579299.489999998"/>
    <x v="1"/>
    <m/>
    <n v="0"/>
    <n v="0"/>
    <s v="POC/65/1/1"/>
    <n v="1"/>
    <x v="1"/>
  </r>
  <r>
    <n v="2"/>
    <x v="2"/>
    <n v="115726"/>
    <s v="iCLOUDSOLUTIONS"/>
    <s v="CLOUD SOFT SRL"/>
    <s v="iCLOUDSOLUTIONS"/>
    <n v="42951"/>
    <n v="43681"/>
    <n v="85"/>
    <s v="Centru"/>
    <s v="Alba"/>
    <s v=" Alba"/>
    <s v="Privat"/>
    <s v="066"/>
    <n v="625897.59"/>
    <n v="110452.52"/>
    <n v="484413.70000000007"/>
    <n v="0"/>
    <n v="1220763.81"/>
    <x v="2"/>
    <m/>
    <n v="574148.06999999995"/>
    <n v="101320.26"/>
    <s v="POC/46/2/2"/>
    <n v="1"/>
    <x v="2"/>
  </r>
  <r>
    <n v="3"/>
    <x v="3"/>
    <n v="127296"/>
    <s v="Imbunatatirea infrastructurii in banda larga si a accesului la internet in judetul Alba"/>
    <s v="Cloudsys Telecom SRL"/>
    <s v="Obiectivul principal al proiectului este dezvoltarea infrastructurii de internet in banda larga, in zonele albe NGA din judetul Alba, cu o larga raspandire a nodurilor de comunicatii si partea de transmisie a datelor (backbone si blackhaul), cat mai aproape de utilizatorul final si cu niveluri adecvate de simetrie si de interactivitate, pentru a garanta transmitere mai buna de informatii in ambele sensuri."/>
    <n v="43629"/>
    <n v="44715"/>
    <n v="85"/>
    <s v="Centru"/>
    <s v="Alba"/>
    <s v="Almasu Mare; Ormenis; Tauni; Poiana Aiudului; Cicau; Craciunelu de Sus; Asinip; Poiana Galdei; Silea; Medves; Sanbelnic; Spalnaca; Ohaba; Lopadea Veche; Gabud; Ciugudu de Sus; Blandiana; Valea Vintului; Heria; Silivas; Cetea; Galda de Sus; Secasel; Posaga de Sus; Salistea; Tau; Tartaria; Captalan; Sibot; Loman; Balomiru de Camp; Benic; Tarsa; Cergau Mic; Reciu; Salistea Deal; Lupu; Sagagea; Saracsau; Stana de Mures; Vama Seaca; Mereteu; Copand; Valisoara; Dumbrava; Valea Goblii; Barlesti; "/>
    <s v="Privat"/>
    <s v="046"/>
    <n v="8941981.2100000009"/>
    <n v="1577996.69"/>
    <n v="4530062.0199999996"/>
    <n v="3596923.88"/>
    <n v="18646963.800000001"/>
    <x v="3"/>
    <m/>
    <n v="1693441.01"/>
    <n v="298842.54000000004"/>
    <s v="POC/366/2/1"/>
    <n v="1"/>
    <x v="2"/>
  </r>
  <r>
    <s v="TOTAL ALBA"/>
    <x v="0"/>
    <m/>
    <m/>
    <m/>
    <m/>
    <m/>
    <m/>
    <m/>
    <m/>
    <m/>
    <m/>
    <m/>
    <m/>
    <n v="15046307.844000001"/>
    <n v="2655230.8059999999"/>
    <n v="11459686.370000001"/>
    <n v="10285802.08"/>
    <n v="39447027.099999994"/>
    <x v="0"/>
    <m/>
    <n v="2267589.08"/>
    <n v="400162.80000000005"/>
    <m/>
    <m/>
    <x v="0"/>
  </r>
  <r>
    <s v="JUDEŢUL ARAD"/>
    <x v="0"/>
    <m/>
    <m/>
    <m/>
    <m/>
    <m/>
    <m/>
    <m/>
    <m/>
    <m/>
    <m/>
    <m/>
    <m/>
    <m/>
    <m/>
    <m/>
    <m/>
    <m/>
    <x v="0"/>
    <m/>
    <m/>
    <m/>
    <m/>
    <m/>
    <x v="0"/>
  </r>
  <r>
    <n v="1"/>
    <x v="4"/>
    <n v="103719"/>
    <s v="Noi nano-arhitecturi de inspiratie biologica de tip celular - pentru circuite integrate"/>
    <s v="UNIVERSITATEA „AUREL VLAICU” DIN ARAD "/>
    <s v="Obiectivul principal al proiectului este de a înțelege funcționarea exactă a anumitor structuri biologice/neuronale."/>
    <n v="42614"/>
    <n v="44440"/>
    <n v="84.435339999999997"/>
    <s v="Vest"/>
    <s v="Arad"/>
    <s v="Arad"/>
    <s v="Public"/>
    <s v="060"/>
    <n v="7179595.4400000004"/>
    <n v="1323004.5599999996"/>
    <n v="0"/>
    <n v="835577"/>
    <n v="9338177"/>
    <x v="3"/>
    <s v="AA3"/>
    <n v="6228882.6200000001"/>
    <n v="1148017.8400000003"/>
    <s v="POC/61/1/1"/>
    <n v="1"/>
    <x v="1"/>
  </r>
  <r>
    <n v="2"/>
    <x v="3"/>
    <n v="126954"/>
    <s v="Realizarea infrastructurii de broadband Ă®n zonele albe NGA din judeČ›ul Arad"/>
    <s v="INVITE SYSTEMS SRL"/>
    <s v="Obiectivul principal al proiectului este dezvoltarea infrastructurii de internet in banda larga, in zonele albe NGA din judetul Arad, cu o larga raspândire a nodurilor de comunicaþii si partea de transmisie a datelor (backbone si blackhaul), cât mai aproape de utilizatorul final si cu niveluri adecvate de simetrie si de interactivitate, pentru a garanta transmitere mai buna de informaþii în ambele sensuri."/>
    <n v="43469"/>
    <n v="44565"/>
    <n v="85"/>
    <s v="Vest"/>
    <s v="Arad"/>
    <s v="Archis; sat Groseni; sat Barzesti; Beliu; sat Secaci; sat Benesti; sat Bochia; Brazii; sat Secas; Buteni; sat Cuied; Craiva; sat Susag; sat Maraus; sat Siad; sat Stoinesti; sat Coroi; sat Rogoz de Beliu; sat Ciuntesti; Graniceri; sat Siclau; Halmagel; sat Sarbi; sat Tohesti; Hasmas; sat Botfei; sat Urvisu de Beliu; sat Clit; Ignesti; sat Minead; Plescuta; sat Aciuta; sat Gura Vaii; Seleus; sat Moroda; sat Iermata; Taut; Varadia de Mures; "/>
    <s v="Privat"/>
    <s v="046"/>
    <n v="7482384.9100000001"/>
    <n v="1320420.8600000001"/>
    <n v="1148494.67"/>
    <n v="3854016.919999999"/>
    <n v="13805317.359999999"/>
    <x v="3"/>
    <m/>
    <n v="3370475.33"/>
    <n v="594789.76"/>
    <s v="POC/366/2/1"/>
    <n v="1"/>
    <x v="2"/>
  </r>
  <r>
    <n v="3"/>
    <x v="5"/>
    <n v="109225"/>
    <s v="Cuantificarea eficienta a riscului cardiovascular la pacientii hipertensivi din populatia activa cu implementarea de parametri ecocardiografici, biologici si genetici si crearea unui nou software medical de estimare a riscului cardiovascular"/>
    <s v="CENTRUL MEDICAL SF. LUCA AL CRIMEEI SRL"/>
    <s v="Obiectivul general al proiectului îl reprezinta dezvoltarea activitaþii de cercetare-dezvoltare în cadrul societaþii DR. POPA PRAXIS (startup) prin valorificarea rezultatelor cercetarii realizate de directorul de proiect, dr. Popa Calin, în teza sa de doctorat Implicaþiile genetice ale aterosclerozei si hipertensiunii arteriale la pacientul de vârsta mijlocie si pacientul vârstnic”, ca baza de pornire pentru crearea unui software medical pentru cuantificarea eficienta a riscului cardiovascular."/>
    <n v="44004"/>
    <n v="44369"/>
    <n v="85"/>
    <s v="Vest"/>
    <s v="Arad"/>
    <s v="Arad"/>
    <s v="Privat"/>
    <s v="061"/>
    <n v="713902.61"/>
    <n v="125982.81"/>
    <n v="93320.66"/>
    <n v="49421.78"/>
    <n v="982627.86"/>
    <x v="3"/>
    <m/>
    <n v="0"/>
    <n v="0"/>
    <s v="POC/62/1/3"/>
    <n v="1"/>
    <x v="1"/>
  </r>
  <r>
    <s v="TOTAL ARAD"/>
    <x v="0"/>
    <m/>
    <m/>
    <m/>
    <m/>
    <m/>
    <m/>
    <m/>
    <m/>
    <m/>
    <m/>
    <m/>
    <m/>
    <n v="15375882.960000001"/>
    <n v="2769408.23"/>
    <n v="1241815.3299999998"/>
    <n v="4739015.6999999993"/>
    <n v="24126122.219999999"/>
    <x v="0"/>
    <m/>
    <n v="9599357.9499999993"/>
    <n v="1742807.6000000003"/>
    <m/>
    <m/>
    <x v="0"/>
  </r>
  <r>
    <s v="JUDEŢUL ARGES"/>
    <x v="0"/>
    <m/>
    <m/>
    <m/>
    <m/>
    <m/>
    <m/>
    <m/>
    <m/>
    <m/>
    <m/>
    <m/>
    <m/>
    <m/>
    <m/>
    <m/>
    <m/>
    <m/>
    <x v="0"/>
    <m/>
    <m/>
    <m/>
    <m/>
    <m/>
    <x v="0"/>
  </r>
  <r>
    <n v="1"/>
    <x v="2"/>
    <n v="115809"/>
    <s v="CRESTEREA COMPETITIVITATII SC PRODINF SOFTWARE SRL PRIN DEZVOLTAREA UNEI SOLUTII TIC"/>
    <s v="PRODINF SOFTWARE SRL"/>
    <s v="„CRESTEREA COMPETITIVITATII SC PRODINF SOFTWARE SRL PRIN DEZVOLTAREA UNEI SOLUTII TIC”"/>
    <n v="42950"/>
    <n v="43864"/>
    <n v="85"/>
    <s v="Sud Muntenia"/>
    <s v="Arges"/>
    <s v="Pitesti"/>
    <s v="Privat"/>
    <s v="066"/>
    <n v="1440353.3"/>
    <n v="254179.99"/>
    <n v="1048687.3199999998"/>
    <n v="75659.770000000019"/>
    <n v="2818880.38"/>
    <x v="2"/>
    <s v="AA2"/>
    <n v="1436461.11"/>
    <n v="253493.13000000006"/>
    <s v="POC/46/2/2"/>
    <n v="1"/>
    <x v="2"/>
  </r>
  <r>
    <n v="2"/>
    <x v="2"/>
    <n v="115986"/>
    <s v="TRAVEL 365"/>
    <s v="INDUSTRIAL MB PLUS SRL"/>
    <s v="Obiectivul general al proiectului este reprezentat de dezvoltarea activitatii firmei INDUSTRIAL MB PLUS SRL, prin dezvoltarea unei platforme integrate pentru crearea unei pagini de internet de baza, cu continut complet pentru agentii de turism (solutii complete de tip cloud pentru agentiile de turism integrate in sistem)."/>
    <n v="43038"/>
    <n v="43585"/>
    <n v="85"/>
    <s v="Sud Muntenia"/>
    <s v="Arges"/>
    <s v="Pitesti"/>
    <s v="Privat"/>
    <s v="066"/>
    <n v="3481880.13"/>
    <n v="614449.43999999994"/>
    <n v="1536474.2600000002"/>
    <n v="941042.08999999985"/>
    <n v="6573845.9199999999"/>
    <x v="1"/>
    <m/>
    <n v="0"/>
    <n v="0"/>
    <s v="POC/46/2/2"/>
    <n v="1"/>
    <x v="2"/>
  </r>
  <r>
    <n v="3"/>
    <x v="2"/>
    <n v="117489"/>
    <s v="CRESTEREA COMPETITIVITATII SOCIETATII ENJOY SMART SOLUTIONS SRL PRIN DEZVOLTAREA UNEI PLATFORME INFORMATICE INOVATIVE IN DOMENIUL SANATATII"/>
    <s v="ENJOY SMART SOLUTIONS SRL"/>
    <s v="CRESTEREA COMPETITIVITATII SOCIETATII ENJOY SMART SOLUTIONS SRL PRIN DEZVOLTAREA UNEI PLATFORME INFORMATICE INOVATIVE IN DOMENIUL SANATATII"/>
    <n v="42978"/>
    <n v="43465"/>
    <n v="85"/>
    <s v="Sud Muntenia"/>
    <s v="Arges"/>
    <s v="Pitesti"/>
    <s v="Privat"/>
    <s v="066"/>
    <n v="1663627.3"/>
    <n v="293581.28999999998"/>
    <n v="677745.15000000014"/>
    <n v="59500"/>
    <n v="2694453.74"/>
    <x v="2"/>
    <s v="AA1"/>
    <n v="1353562.6800000002"/>
    <n v="238863.99999999997"/>
    <s v="POC/46/2/2"/>
    <n v="1"/>
    <x v="2"/>
  </r>
  <r>
    <n v="4"/>
    <x v="2"/>
    <m/>
    <s v="DEZVOLTAREA UNEI PLATFORME E-COMMERCE INOVATIVE IN CADRUL BUSINESS SENSE PARTNERS S.R.L."/>
    <s v="BUSINESS SENSE PARTNERS SRL"/>
    <s v="DEZVOLTAREA UNEI PLATFORME E-COMMERCE INOVATIVE IN CADRUL BUSINESS SENSE PARTNERS S.R.L."/>
    <n v="42971"/>
    <n v="43701"/>
    <n v="85"/>
    <s v="Sud Muntenia"/>
    <s v="Arges"/>
    <s v="Pitesti"/>
    <s v="Privat"/>
    <s v="066"/>
    <n v="1883829.29"/>
    <n v="332440.46000000002"/>
    <n v="1043204.1200000001"/>
    <n v="3400"/>
    <n v="3262873.87"/>
    <x v="1"/>
    <m/>
    <n v="0"/>
    <n v="0"/>
    <s v="POC/46/2/2"/>
    <n v="1"/>
    <x v="2"/>
  </r>
  <r>
    <n v="5"/>
    <x v="3"/>
    <n v="127125"/>
    <s v="Dezvoltarea infrastructurii de comunicatii in banda larga de mare viteza in judetul Arges"/>
    <s v="INVOKER TRANS IT SRL"/>
    <s v="Obiectivul principal al proiectului este dezvoltarea infrastructurii de comunicatii in banda larga de mare viteza in localitatile albe din punct de vedere al conexiunii NGA din judetul Arges, cu o larga raspandire a nodurilor de comunicatii si partea de transmisie a datelor (backbone si blackhaul), cat mai aproape de utilizatorul final si cu niveluri adecvate de simetrie si de interactivitate, pentru a garanta transmitere mai buna de informatii in ambele sensuri."/>
    <n v="43529"/>
    <n v="44625"/>
    <n v="85"/>
    <s v="Sud Muntenia"/>
    <s v="Arges"/>
    <s v="Zgripcesti; Negresti; Lentea; Cotmeana; Luminile; Lintesti; Cersani; Tutulesti; Odaeni; Gliganu de Sus; Gliganu de Jos; Dobresti; Furesti; Mosteni-Greci; Ursoaia; Doblea; Alunisu; Izvoru de Sus; Fata; Dincani; Buretesti; Rijletu-Govora; Purcareni; Popesti;  Palanga; Satu Nou; Chiritesti; Baranesti; Miercani; Salistea; Gorani; Mirghia de Sus; Dealu Bradului Popesti; Cocu; Rachitele de Sus; Bacesti; Badesti; Moara Mocanului;"/>
    <s v="Privat"/>
    <s v="046"/>
    <n v="11511362.17"/>
    <n v="2031416.83"/>
    <n v="1567451.05"/>
    <n v="4605602.6500000004"/>
    <n v="19715832.700000003"/>
    <x v="3"/>
    <m/>
    <n v="5558019.4400000004"/>
    <n v="980826.92"/>
    <s v="POC/366/2/1"/>
    <n v="1"/>
    <x v="2"/>
  </r>
  <r>
    <n v="6"/>
    <x v="6"/>
    <n v="123056"/>
    <s v="Dezvoltarea componentelor si sistemelor complexe ale subansamblelor de tip SKID in vederea cresterii competitivitatii societatii UZUC SA"/>
    <s v="UZUC SA"/>
    <s v="Obiectivul general al UZUC SA este cresterea competitivitatii societatii pe piata, prin cercetare-dezvoltare, in vederea obtinerii de produse inovative, care sa creeze plus valoare fata de concurenti."/>
    <n v="44012"/>
    <n v="44620"/>
    <n v="85"/>
    <s v="Sud Muntenua"/>
    <s v="Arges"/>
    <s v="Pitesti"/>
    <s v="Privat"/>
    <s v="064"/>
    <n v="4324020.3099999996"/>
    <n v="763062.4"/>
    <n v="3632904.6"/>
    <n v="1943288.39"/>
    <n v="10663275.700000001"/>
    <x v="3"/>
    <m/>
    <n v="0"/>
    <n v="0"/>
    <s v="POC/163/1/3/"/>
    <n v="1"/>
    <x v="1"/>
  </r>
  <r>
    <n v="7"/>
    <x v="5"/>
    <n v="123896"/>
    <s v="Laborator pentru Electrochimie şi Ingineria Suprafeţei bazată pe tehnici cu plasmă de electroliză"/>
    <s v="ELSSA LABORATORY SRL"/>
    <s v="Obiectivul proiectului este dezvoltarea de aplicaþii industriale ale tehnicilor de ingineria suprafeþei bazate pe tratamente cu plasma electrolitica. Obiectivul proiectului se va atinge prin dezvoltarea unui Laborator pentru Electrochimie si Ingineria Suprafetei ELIS cu doua componente: - Instalatie pilot „ELSSALAB” cu facilitaþi pentru tratamente complexe în plasma de electroliza ; - Sistem Informational SIELIS, care are doua functii: a) stabileste si controleaza fluxul de informaþii între ELSA Laboratory SRL si beneficiarii identificati"/>
    <n v="44013"/>
    <n v="44743"/>
    <n v="85"/>
    <s v="Sud Muntenia"/>
    <s v="Arges"/>
    <s v="Pitesti"/>
    <s v="Privat"/>
    <s v="061"/>
    <n v="691159.61"/>
    <n v="122816.39"/>
    <n v="90448"/>
    <n v="48560.76"/>
    <n v="952984.76"/>
    <x v="3"/>
    <m/>
    <n v="33799.67"/>
    <n v="6250.53"/>
    <s v="POC/62/1/3"/>
    <n v="1"/>
    <x v="1"/>
  </r>
  <r>
    <n v="8"/>
    <x v="7"/>
    <n v="126159"/>
    <s v="ALFRED – Etapa 1, infrastructură de cercetare suport: ATHENA (instalaţie de tip piscină pentru experimente şi teste termohidraulice) şi ChemLab (laborator pentru chimia plumbului)."/>
    <s v="REGIA AUTONOMĂ TEHNOLOGII PENTRU ENERGIA NUCLEARĂ - RATEN"/>
    <s v="Obiectivul general al proiectului este sa întareasca capacitatea stiinþifica, tehnica si de inovare în domeniul de specializare inteligenta “Energie, mediu si schimbari climatice” în vederea consolidarii performanþelor cercetarii nucleare din România, prin realizarea infrastructurii experimentale dedicata dezvoltarii tehnologiei reactorilor rapizi raciþi cu plumb (instalaþia experimentala ATHENA si laboratorul pentru chimia plumbului ChemLab)."/>
    <n v="44018"/>
    <n v="45297"/>
    <n v="85"/>
    <s v="Sud Muntenia"/>
    <s v="Arges"/>
    <s v="Mioveni"/>
    <s v="Public"/>
    <s v="058"/>
    <n v="78200000"/>
    <n v="13800000"/>
    <n v="0"/>
    <n v="37831870.5"/>
    <n v="129831870.5"/>
    <x v="3"/>
    <m/>
    <n v="526674.54"/>
    <n v="33325.449999999997"/>
    <s v="POC/448/1/1"/>
    <n v="1"/>
    <x v="1"/>
  </r>
  <r>
    <s v="TOTAL ARGES"/>
    <x v="0"/>
    <m/>
    <m/>
    <m/>
    <m/>
    <m/>
    <m/>
    <m/>
    <m/>
    <m/>
    <m/>
    <m/>
    <m/>
    <n v="103196232.11"/>
    <n v="18211946.800000001"/>
    <n v="9596914.5"/>
    <n v="45508924.159999996"/>
    <n v="176514017.56999999"/>
    <x v="0"/>
    <m/>
    <n v="8908517.4400000013"/>
    <n v="1512760.03"/>
    <m/>
    <m/>
    <x v="0"/>
  </r>
  <r>
    <s v="JUDEŢUL BIHOR"/>
    <x v="0"/>
    <m/>
    <m/>
    <m/>
    <m/>
    <m/>
    <m/>
    <m/>
    <m/>
    <m/>
    <m/>
    <m/>
    <m/>
    <m/>
    <m/>
    <m/>
    <m/>
    <m/>
    <x v="0"/>
    <m/>
    <m/>
    <m/>
    <m/>
    <m/>
    <x v="0"/>
  </r>
  <r>
    <n v="1"/>
    <x v="8"/>
    <n v="104689"/>
    <s v="Infecţia de origine odontogenă la pacientul cu diabet zaharat tip II, o abordare terapeutică eficientă"/>
    <s v="MAXILOMED SRL (fosta JUNCAR MED SRL)"/>
    <s v="Obiectivul general al proiectului propus spre finantare consta in cresterea competitivitatii si a performantei societatii prin inovare, mai precis, dezvoltarea de servicii si tratamente care să aduca plusvaloare societatii: servicii inovative prin care sunt tratate leziunile cronice de la nivelul oaselor maxilare cu punct de plecare odontogen la pacientul cu diabet zaharat tip II."/>
    <n v="42622"/>
    <n v="43352"/>
    <n v="85"/>
    <s v="Nord Vest"/>
    <s v="Bihor"/>
    <s v="Oradea"/>
    <s v="Privat"/>
    <s v="061"/>
    <n v="710699.67949999997"/>
    <n v="125417.59050000001"/>
    <n v="92901.92"/>
    <n v="18600"/>
    <n v="947619.19000000006"/>
    <x v="2"/>
    <s v="AA2"/>
    <n v="676061.75999999989"/>
    <n v="119305"/>
    <s v="POC/63/1/3"/>
    <n v="1"/>
    <x v="1"/>
  </r>
  <r>
    <n v="2"/>
    <x v="8"/>
    <n v="113934"/>
    <s v="Cercetarea si realizarea unui colorant lichid pentru implanturile dentare din zirconiu la CHROMA DENTARE S.R.L."/>
    <s v="CHROMA DENTARE SRL"/>
    <s v="Obiectivul general al proiectului este reprezentat de cercetarea si obtinerea unui lichid colorant inovativ pentru coroanele si puntile dentare_x000a_realizate din oxidul de zirconiu."/>
    <n v="43005"/>
    <n v="43735"/>
    <n v="85.000000595496076"/>
    <s v="Nord Vest"/>
    <s v="Bihor"/>
    <s v="Oradea"/>
    <s v="Privat"/>
    <s v="061"/>
    <n v="713690.69"/>
    <n v="125945.41"/>
    <n v="93292.9"/>
    <n v="243980"/>
    <n v="1176909"/>
    <x v="1"/>
    <s v="AA1"/>
    <n v="0"/>
    <n v="0"/>
    <s v="POC/63/1/3"/>
    <n v="1"/>
    <x v="1"/>
  </r>
  <r>
    <n v="3"/>
    <x v="8"/>
    <n v="121796"/>
    <s v="Standardizarea diagnosticului și tratamentului hepatopatiilor cronice în stadiu avansat ținând cont de influența stresului oxidativ în evoluția, prognosticul și răspunsul la tratamentul etiopatogenic"/>
    <s v="ENDODIGEST SRL"/>
    <s v="Obiectivul principal al proiectului este de a aduce îmbunătăţiri tratamentului afecțiunilor hepatopatiilor cronice virale, prin abordarea unei proceduri de diagnostic și tratament îmbunătățite, pornind de la concluziile tezei de doctorat, stresul oxidativ, care să ducă la rezultate crescute ale numărului pacienților vindecați prin creșterea răspunsului acestora la tratament. "/>
    <n v="43005"/>
    <n v="43735"/>
    <n v="84.999998606471053"/>
    <s v="Nord Vest"/>
    <s v="Bihor"/>
    <s v="Oradea"/>
    <s v="Privat"/>
    <s v="061"/>
    <n v="548965.98"/>
    <n v="96876.36"/>
    <n v="71760.28"/>
    <n v="303856"/>
    <n v="1021458.62"/>
    <x v="2"/>
    <s v="AA1"/>
    <n v="528988.42999999993"/>
    <n v="95100.34"/>
    <s v="POC/63/1/3"/>
    <n v="1"/>
    <x v="1"/>
  </r>
  <r>
    <n v="4"/>
    <x v="8"/>
    <n v="113215"/>
    <s v="Realizare software inovativ– E.U. ACCOUNTING HARMONIZATION"/>
    <s v="SOFTSTUDIO SOLUTIONS SRL"/>
    <s v="Obiectivul general al proiectului propus spre finantare consta in cresterea competitivitatii si a performantei societatii prin cercetare si inovare, mai precis, dezvoltarea  si transpunerea in functionalitate a unui instrument pentru dezvoltarea software pentru colectarea si centralizarea datelor din gestiunea entitatilor economice, atat cele situate in Romania cat si cele situate in alte tari ale Uniunii Europene care planifica sa adopte Standardele International de Contabilitate, si transpunerea informatiilor direct in contabilitate, in situatii centralizate pe nivel de firme sau grup de firme."/>
    <n v="43005"/>
    <n v="43492"/>
    <n v="84.999997640453401"/>
    <s v="Nord Vest"/>
    <s v="Bihor"/>
    <s v="Oradea"/>
    <s v="Privat"/>
    <s v="061"/>
    <n v="198131.28"/>
    <n v="34964.35"/>
    <n v="25899.53"/>
    <n v="11947.98"/>
    <n v="270943.14"/>
    <x v="2"/>
    <s v="AA3"/>
    <n v="189077.7"/>
    <n v="33366.660000000003"/>
    <s v="POC/63/1/3"/>
    <n v="1"/>
    <x v="1"/>
  </r>
  <r>
    <n v="5"/>
    <x v="8"/>
    <n v="113149"/>
    <s v="Cercetarea-dezvoltarea si lansarea in productie a dispozitivului modular DMT"/>
    <s v="TRANSILVANIA ADVISORS SRL"/>
    <s v="Obiectivul general al proiectului este stimularea cercetarii si inovarii in intreprindere prin cercetarea unui produs nou, inovativ, dezvoltarea prototipului si lansarea acestuia in productie in scopul comercializarii. Noul dispozitiv DMT, va fi un dispozitiv modular utilizat in cadrul centrelor de prelucrare a pieselor prismatice."/>
    <n v="43012"/>
    <n v="43377"/>
    <n v="84.999998846053458"/>
    <s v="Nord Vest"/>
    <s v="Bihor"/>
    <s v="Oradea"/>
    <s v="Privat"/>
    <s v="061"/>
    <n v="662942.31000000006"/>
    <n v="116989.83"/>
    <n v="86659.15"/>
    <n v="127336.31"/>
    <n v="993927.60000000009"/>
    <x v="2"/>
    <s v="AA1"/>
    <n v="639851.37"/>
    <n v="112914.95"/>
    <s v="POC/63/1/3"/>
    <n v="1"/>
    <x v="1"/>
  </r>
  <r>
    <n v="6"/>
    <x v="2"/>
    <n v="115937"/>
    <s v="INOVARE PRIN INTEGRAREA SOLUȚIILOR TIC PENTRU CREȘTEREA COMPETITIVITĂȚII ECONOMICE A SECTOARELOR TIC, INDUSTRIILOR CREATIVE ȘI TURISMULUI PRIN INTERMEDIUL PLATFORMEI INFORMATICE"/>
    <s v="GRAFOR DESIGN SRL"/>
    <s v="INOVARE PRIN INTEGRAREA SOLUȚIILOR TIC PENTRU CREȘTEREA COMPETITIVITĂȚII ECONOMICE A SECTOARELOR TIC, INDUSTRIILOR CREATIVE ȘI TURISMULUI PRIN INTERMEDIUL PLATFORMEI INFORMATICE"/>
    <n v="42958"/>
    <n v="44054"/>
    <n v="85"/>
    <s v="Nord Vest"/>
    <s v="Bihor"/>
    <s v="Oradea"/>
    <s v="Privat"/>
    <s v="066"/>
    <n v="2537346.0699999998"/>
    <n v="447766.95"/>
    <n v="1069337.58"/>
    <n v="404042.32999999961"/>
    <n v="4458492.93"/>
    <x v="2"/>
    <m/>
    <n v="2447273.9500000002"/>
    <n v="431877.16"/>
    <s v="POC/46/2/2"/>
    <n v="1"/>
    <x v="2"/>
  </r>
  <r>
    <n v="7"/>
    <x v="1"/>
    <n v="121336"/>
    <s v="Dezvoltarea unui centru de cercetare-dezvoltare în oncologie în cadrul societăţii Pelican Impex SRL "/>
    <s v="PELICAN IMPEX SRL"/>
    <s v="Obiectivul general al proiectului este cresterea capacitatii de cercetare – dezvoltare a SC PELICAN IMPEX SRL in domeniul sanatatii ca domeniu prioritar de interes naţional. Acest deziderat poate fi atins prin infiintarea si dezvoltarea a unui centru de cercetare in oncologie."/>
    <n v="43241"/>
    <n v="44155"/>
    <n v="85"/>
    <s v="Nord Vest"/>
    <s v="Bihor"/>
    <s v="Oradea"/>
    <s v="Privat"/>
    <s v="059"/>
    <n v="8026150.7400000002"/>
    <n v="1416379.54"/>
    <n v="9442530.2799999993"/>
    <n v="4872702.12"/>
    <n v="23757762.680000003"/>
    <x v="4"/>
    <m/>
    <n v="8012811.8900000006"/>
    <n v="1414025.63"/>
    <s v="POC/65/1/1"/>
    <n v="1"/>
    <x v="1"/>
  </r>
  <r>
    <n v="8"/>
    <x v="3"/>
    <n v="126957"/>
    <s v="Realizarea infrastructurii de broadband Ă®n zonele albe NGA din judeČ›ul Bihor"/>
    <s v="INVITE SYSTEMS SRL"/>
    <s v="Obiectivul principal al proiectului este dezvoltarea infrastructurii de internet in banda larga, in zonele albe NGA din judetul Bihor, cu o larga raspândire a nodurilor de comunicaþii si partea de transmisie a datelor (backbone si blackhaul), cât mai aproape de utilizatorul final si cu niveluri adecvate de simetrie si de interactivitate, pentru a garanta transmitere mai buna de informaþii în ambele sensuri."/>
    <n v="43469"/>
    <n v="44565"/>
    <n v="85"/>
    <s v="Nord Vest"/>
    <s v="Bihor"/>
    <s v="Astileu; sat Calatea; Bratca; sat Damis; Buduslau; sat Albis; Saniob; sat Ciuhoi; Salacea; sat Otomani; Salard; sat Hodos; Tarcea; sat Galospetreu; Simian; sat Silindru"/>
    <s v="Privat"/>
    <s v="046"/>
    <n v="7457300.5599999996"/>
    <n v="1315994.21"/>
    <n v="974810.75999999978"/>
    <n v="1795519.4800000004"/>
    <n v="11543625.01"/>
    <x v="3"/>
    <m/>
    <n v="5832585.5899999999"/>
    <n v="1029279.81"/>
    <s v="POC/366/2/1"/>
    <n v="1"/>
    <x v="2"/>
  </r>
  <r>
    <n v="9"/>
    <x v="6"/>
    <n v="121806"/>
    <s v="Sistem inovativ de stocare a energiei pentru aplicatii hibride si electrice in industria aeronautica si automobilistica"/>
    <s v="ATNOM SRL"/>
    <s v="Obiectivul general al proiectului consta in inovare bazata pe cercetare-dezvoltare prin înfiintarea unei unitati noi, în vederea introducerii în productie a rezultatelor obþinute din cercetare-dezvoltare, si anume, se vor obtine 4 produse noi, inovatoare pentru industria aeronautica si auto ( - Acumulator modular pentru piata automotive;  - Acumultor pentru avion hibrid; - Acumulator pentru elicopter hibrid;  - Sistem de management al acumulatorilor)."/>
    <n v="44007"/>
    <n v="45102"/>
    <n v="85"/>
    <s v="Nord Vest"/>
    <s v="Bihor"/>
    <s v="Oradea"/>
    <s v="Privat"/>
    <s v="064"/>
    <n v="19121228.010000002"/>
    <n v="3374334.36"/>
    <n v="5911923.4000000004"/>
    <n v="5973294.4699999997"/>
    <n v="34380780.240000002"/>
    <x v="3"/>
    <m/>
    <n v="6080079.6699999999"/>
    <n v="10156.049999999999"/>
    <s v="POC/163/1/3/"/>
    <n v="1"/>
    <x v="1"/>
  </r>
  <r>
    <s v="TOTAL BIHOR"/>
    <x v="0"/>
    <m/>
    <m/>
    <m/>
    <m/>
    <m/>
    <m/>
    <m/>
    <m/>
    <m/>
    <m/>
    <m/>
    <m/>
    <n v="39976455.319499999"/>
    <n v="7054668.6005000006"/>
    <n v="17769115.799999997"/>
    <n v="13751278.690000001"/>
    <n v="78551518.409999996"/>
    <x v="0"/>
    <m/>
    <n v="24406730.359999999"/>
    <n v="3246025.5999999996"/>
    <m/>
    <m/>
    <x v="0"/>
  </r>
  <r>
    <s v="JUDEŢUL BISTRITA NASAUD"/>
    <x v="0"/>
    <m/>
    <m/>
    <m/>
    <m/>
    <m/>
    <m/>
    <m/>
    <m/>
    <m/>
    <m/>
    <m/>
    <m/>
    <m/>
    <m/>
    <m/>
    <m/>
    <m/>
    <x v="0"/>
    <m/>
    <m/>
    <m/>
    <m/>
    <m/>
    <x v="0"/>
  </r>
  <r>
    <n v="1"/>
    <x v="3"/>
    <n v="127133"/>
    <s v="Investitii in infrastructura broadband in judetul Bistrita Nasaud"/>
    <s v="NETWORK INNOVATION FUTURE  SRL"/>
    <s v="Obiectivul principal al proiectului este &quot;Investitii in infrastructura broadband in judetul Bistrita Nasaud&quot;, cu o larga raspandire a nodurilor de comunicatii si partea de transmisie a datelor (backbone si blackhaul), cat mai aproape de utilizatorul final si cu niveluri adecvate de simetrie si de interactivitate, pentru a garanta transmitere mai buna de informatii in ambele sensuri."/>
    <n v="43529"/>
    <n v="44625"/>
    <n v="85"/>
    <s v="Nord Vest"/>
    <s v="Bistrita Nasaud"/>
    <s v="Silivasu de Campie; Viile Tecii; Ocnita;  Urmenis;  Bichigiu;  Dipsa; Pinticu;  Tagu; Galatii Bistritei; Archiud; Herina; Orosfaia; Blajenii de Sus; Sopteriu; Blajenii de Jos; Budestifana; Te, Tagsoru; Caila; Tonciu; Delureni; Albestii Bistritei; Comlod; Ghemes;"/>
    <s v="Privat"/>
    <s v="046"/>
    <n v="7482298.9500000002"/>
    <n v="1320405.69"/>
    <n v="1692948.93"/>
    <n v="3416754.01"/>
    <n v="13912407.58"/>
    <x v="3"/>
    <m/>
    <n v="3467873.4099999997"/>
    <n v="611977.66999999993"/>
    <s v="POC/366/2/1"/>
    <n v="1"/>
    <x v="2"/>
  </r>
  <r>
    <s v="TOTAL BISTRITA NASAUD"/>
    <x v="0"/>
    <m/>
    <m/>
    <m/>
    <m/>
    <m/>
    <m/>
    <m/>
    <m/>
    <m/>
    <m/>
    <m/>
    <m/>
    <n v="7482298.9500000002"/>
    <n v="1320405.69"/>
    <n v="1692948.93"/>
    <n v="3416754.01"/>
    <n v="13912407.58"/>
    <x v="0"/>
    <m/>
    <n v="3467873.4099999997"/>
    <n v="611977.66999999993"/>
    <m/>
    <m/>
    <x v="0"/>
  </r>
  <r>
    <s v="JUDEŢUL BOTOSANI"/>
    <x v="0"/>
    <m/>
    <m/>
    <m/>
    <m/>
    <m/>
    <m/>
    <m/>
    <m/>
    <m/>
    <m/>
    <m/>
    <m/>
    <m/>
    <m/>
    <m/>
    <m/>
    <m/>
    <x v="0"/>
    <m/>
    <m/>
    <m/>
    <m/>
    <m/>
    <x v="0"/>
  </r>
  <r>
    <n v="1"/>
    <x v="3"/>
    <n v="127283"/>
    <s v="Creare infrastructura in banda larga si acces la internet in judetul Botosani"/>
    <s v="TELEKOM GROUP TECHNOLOGY SRL"/>
    <s v="Obiectivul general al proiectului este reprezentat de atingerea unui nivelului tehnic de dotare al firmei prin achiziþionarea de active corporale si necorporale, destinate sa dezvolte si sa diversifice activitatea curenta a societaþii, prin dotarea astfel a companiei cu tehnologie avansata si eficienta în scopul dezvoltarii de reþele avansate de comunicaþii electronice în judetul Botosani."/>
    <n v="43628"/>
    <n v="44632"/>
    <n v="85"/>
    <s v="Nord Est"/>
    <s v="Botosani"/>
    <s v="Adaseni; Zoitani; Avrameni; Ichimeni; Aurel Vlaicu; Dimitrie Cantemir; Panaitoaia; Timus; Blandesti; Soldanesti; Cotusca; Cotu Miculiniti; Ghireni; Avram Iancu; Crasnaleuca; Gorbanesti; Batranesti; George Cosbuc; Siliscani; Socrujeni; Vanatori; Hanesti; Borolea; Moara Jorii; Slobozia Hanesti; Manoleasa; Flondora; Iorga ; Manoleasa Prut; Sadoveni; Zahoreni; Liveni; Loturi; Mihalaseni; Caraiman; Nastase; Negresti; Paun; Sarata; Slobozia Siliscani; Mileanca; Codreni; Mitoc; Horia; Ripiceni; Radauti Prut; Miorcani; Unteni; Burla; Burlesti; Soroceni; Viisoara; Cuza Voda Viisoara Mica:"/>
    <s v="Privat"/>
    <s v="046"/>
    <n v="11455733.609999999"/>
    <n v="2021600.05"/>
    <n v="1497481.53"/>
    <n v="2831727.87"/>
    <n v="17806543.059999999"/>
    <x v="3"/>
    <m/>
    <n v="5584138.3499999996"/>
    <n v="985436.17"/>
    <s v="POC/366/2/1"/>
    <n v="1"/>
    <x v="2"/>
  </r>
  <r>
    <s v="TOTAL BOTOSANI"/>
    <x v="0"/>
    <m/>
    <m/>
    <m/>
    <m/>
    <m/>
    <m/>
    <m/>
    <m/>
    <m/>
    <m/>
    <m/>
    <m/>
    <n v="11455733.609999999"/>
    <n v="2021600.05"/>
    <n v="1497481.53"/>
    <n v="2831727.87"/>
    <n v="17806543.059999999"/>
    <x v="0"/>
    <m/>
    <n v="5584138.3499999996"/>
    <n v="985436.17"/>
    <m/>
    <m/>
    <x v="0"/>
  </r>
  <r>
    <s v="JUDEŢUL BRAILA"/>
    <x v="0"/>
    <m/>
    <m/>
    <m/>
    <m/>
    <m/>
    <m/>
    <m/>
    <m/>
    <m/>
    <m/>
    <m/>
    <m/>
    <m/>
    <m/>
    <m/>
    <m/>
    <m/>
    <x v="0"/>
    <m/>
    <m/>
    <m/>
    <m/>
    <m/>
    <x v="0"/>
  </r>
  <r>
    <n v="1"/>
    <x v="2"/>
    <n v="116116"/>
    <s v="YUPP MEDIA – PLATFORMA ELASTICA E-COMMERCE DE PERSONALIZARE PUBLICITARA"/>
    <s v="YUPP MEDIA SRL"/>
    <s v="YUPP MEDIA – PLATFORMA ELASTICA E-COMMERCE DE PERSONALIZARE PUBLICITARA"/>
    <n v="42951"/>
    <n v="44047"/>
    <n v="85"/>
    <s v="Sud Est"/>
    <s v="Braila"/>
    <s v="Braila"/>
    <s v="Privat"/>
    <s v="066"/>
    <n v="1210606.54"/>
    <n v="231636.45"/>
    <n v="315216"/>
    <n v="130677.01000000001"/>
    <n v="1888136"/>
    <x v="1"/>
    <m/>
    <n v="0"/>
    <n v="0"/>
    <s v="POC/46/2/2"/>
    <n v="1"/>
    <x v="2"/>
  </r>
  <r>
    <n v="2"/>
    <x v="2"/>
    <n v="119055"/>
    <s v="Cresterea competitivitatii IMM-urilor prin implementarea unei solutii digitale inovative pentru un management performant al proiectelor cu finantare nerambursabila"/>
    <s v="LOGIC ECOMSOL SRL"/>
    <s v="Cresterea competitivitatii IMM-urilor prin implementarea unei solutii digitale inovative pentru un management performant al proiectelor cu finantare nerambursabila"/>
    <n v="43024"/>
    <n v="44120"/>
    <n v="85"/>
    <s v="Sud Est"/>
    <s v="Braila"/>
    <s v="Braila"/>
    <s v="Privat"/>
    <s v="066"/>
    <n v="2434958.08"/>
    <n v="429698.49"/>
    <n v="1655239.7900000005"/>
    <n v="240334.66999999993"/>
    <n v="4760231.0300000012"/>
    <x v="2"/>
    <m/>
    <n v="1666271.68"/>
    <n v="294047.92999999993"/>
    <s v="POC/46/2/2"/>
    <n v="1"/>
    <x v="2"/>
  </r>
  <r>
    <n v="3"/>
    <x v="9"/>
    <n v="128967"/>
    <s v="Inteligenta artificiala si realitate virtuala intr-o platforma inovativa de comert electronic"/>
    <s v="HUNDRED PERCENT SRL"/>
    <s v="Obiectivul general al proiectului consta in contributia la cresterea gradului de utilizare, a calitatii si a nivelului de acces ale intreprinderilor mici si mijlocii la tehnologia informatiei si comunicatiilor, prin realizarea, in decurs de 36 de luni, in parteneriat cu SC ALTFACTOR SRL, a unei solutii digitale inovative LUNA care sa asigure un management performant si eficient al magazinelor online, dar si un grad ridicat de interactivitate si comunicare a magazinelor online cu utilizatorii lor."/>
    <n v="43921"/>
    <n v="45016"/>
    <n v="85"/>
    <s v="Sud Est"/>
    <s v="Braila; Galati"/>
    <s v="Braila; Galati"/>
    <s v="Privat"/>
    <s v="066"/>
    <n v="8107400.4900000002"/>
    <n v="1430717.73"/>
    <n v="2549886.44"/>
    <n v="1103964.45"/>
    <n v="13191969.109999999"/>
    <x v="3"/>
    <m/>
    <n v="2825318.33"/>
    <n v="371703.23"/>
    <s v="POC/524/2/2"/>
    <n v="1"/>
    <x v="2"/>
  </r>
  <r>
    <s v="TOTAL BRAILA"/>
    <x v="0"/>
    <m/>
    <m/>
    <m/>
    <m/>
    <m/>
    <m/>
    <m/>
    <m/>
    <m/>
    <m/>
    <m/>
    <m/>
    <n v="11752965.109999999"/>
    <n v="2092052.67"/>
    <n v="4520342.2300000004"/>
    <n v="1474976.13"/>
    <n v="19840336.140000001"/>
    <x v="0"/>
    <m/>
    <n v="4491590.01"/>
    <n v="665751.15999999992"/>
    <m/>
    <m/>
    <x v="0"/>
  </r>
  <r>
    <s v="JUDEŢUL BRASOV"/>
    <x v="0"/>
    <m/>
    <m/>
    <m/>
    <m/>
    <m/>
    <m/>
    <m/>
    <m/>
    <m/>
    <m/>
    <m/>
    <m/>
    <m/>
    <m/>
    <m/>
    <m/>
    <m/>
    <x v="0"/>
    <m/>
    <m/>
    <m/>
    <m/>
    <m/>
    <x v="0"/>
  </r>
  <r>
    <n v="1"/>
    <x v="10"/>
    <n v="104954"/>
    <s v="METODĂ INOVATOARE DE RECUPERARE MEDICALĂ PRIN TRATAMENT CU PLASMĂ BOGATĂ ÎN TROMBOCITE ŞI AEROCRIOTERAPIE"/>
    <s v="POLIMED DACIA SRL"/>
    <s v="Obiectivul general al proiectului propus de către Polimed Dacia S.R.L. constă în elaborarea unei metode inovatoare în domeniul sănătății, reprezentată de o metodă de diagnostic si recuperare prin combinarea unui tratament PRP (plasmă bogată în trombocite) cu aerocrioterapie în vederea tratării afecțiunilor aparatului locomotor. "/>
    <n v="42629"/>
    <n v="43359"/>
    <n v="85"/>
    <s v="Centru"/>
    <s v="Brasov"/>
    <s v="Brasov"/>
    <s v="Privat"/>
    <s v="061"/>
    <n v="1482931.25"/>
    <n v="261693.75"/>
    <n v="0"/>
    <n v="936491"/>
    <n v="2681116"/>
    <x v="2"/>
    <s v="AA3"/>
    <n v="1366418.3199999998"/>
    <n v="241132.64"/>
    <s v="POC/66/1/3"/>
    <n v="1"/>
    <x v="1"/>
  </r>
  <r>
    <n v="2"/>
    <x v="2"/>
    <n v="119052"/>
    <s v="LoRaNET – platforma Internet of Things (IoT)"/>
    <s v="FLASHNET SRL"/>
    <s v="LoRaNET – platforma Internet of Things (IoT)"/>
    <n v="42902"/>
    <n v="43724"/>
    <n v="85"/>
    <s v="Centru"/>
    <s v="Brasov"/>
    <s v="Brasov"/>
    <s v="Privat"/>
    <s v="066"/>
    <n v="3384337.55"/>
    <n v="597236.04"/>
    <n v="2098058.8900000006"/>
    <n v="157703.79999999981"/>
    <n v="6237336.2800000003"/>
    <x v="2"/>
    <m/>
    <n v="1936765.19"/>
    <n v="341782.09"/>
    <s v="POC/46/2/2"/>
    <n v="1"/>
    <x v="2"/>
  </r>
  <r>
    <n v="3"/>
    <x v="2"/>
    <n v="115883"/>
    <s v="SPRIJIN PENTRU CREŞTEREA VALORII ADĂUGATE GENERATE DE SECTORUL TIC ŞI A INOVĂRII IN CADRUL RAP SYSTEMS SRL"/>
    <s v="RAP SYSTEMS SRL"/>
    <s v="Dezvoltarea de catre RAP SYSTEMS a unor programe (functii) pentru PLC-uri cat si pentru HMI-uri, care sa gestioneze controlul motoarelor, cat si a unui program (functie) care sa gestioneze controlul valvelor, programe informatice necesare pentru dezvoltarea unei game de softuri aplicate inovative cu aplicabilitate in intreprinderile de productie din Romania si strainatate si cu impact asupra dezvoltarii firmei la nivel national si international."/>
    <n v="42880"/>
    <n v="43368"/>
    <n v="85"/>
    <s v="Centru"/>
    <s v="Brasov"/>
    <s v="Brasov"/>
    <s v="Privat"/>
    <s v="066"/>
    <n v="192884.77"/>
    <n v="34038.49"/>
    <n v="86360.69"/>
    <n v="64224.450000000012"/>
    <n v="377508.39999999997"/>
    <x v="2"/>
    <s v="AA2"/>
    <n v="188268.64"/>
    <n v="33223.880000000005"/>
    <s v="POC/46/2/2"/>
    <n v="1"/>
    <x v="2"/>
  </r>
  <r>
    <n v="4"/>
    <x v="2"/>
    <n v="115631"/>
    <s v="PORTAL GIS 3D"/>
    <s v="3D GEO LASER SRL"/>
    <s v="PORTAL GIS 3D"/>
    <n v="42915"/>
    <n v="44041"/>
    <n v="85"/>
    <s v="Centru"/>
    <s v="Brasov"/>
    <s v="Brasov"/>
    <s v="Privat"/>
    <s v="066"/>
    <n v="2469250"/>
    <n v="435750"/>
    <n v="639000"/>
    <n v="502360"/>
    <n v="4046360"/>
    <x v="2"/>
    <s v="AA3+suspendare"/>
    <n v="524091.95"/>
    <n v="92486.82"/>
    <s v="POC/46/2/2"/>
    <n v="1"/>
    <x v="2"/>
  </r>
  <r>
    <n v="5"/>
    <x v="2"/>
    <n v="115791"/>
    <s v="DEZVOLTAREA UNEI PLATFORME SOFTWARE DE MANAGEMENT SI CONTROL AL PRODUCTIEI (POST-CALCUL) IN DOMENIUL ALIMENTAR"/>
    <s v="SPECTRUM SRL"/>
    <s v="DEZVOLTAREA UNEI PLATFORME SOFTWARE DE MANAGEMENT SI CONTROL AL PRODUCTIEI (POST-CALCUL) IN DOMENIUL ALIMENTAR"/>
    <n v="42993"/>
    <n v="43419"/>
    <n v="85"/>
    <s v="Centru"/>
    <s v="Brasov"/>
    <s v="Brasov"/>
    <s v="Privat"/>
    <s v="066"/>
    <n v="1317259.1299999999"/>
    <n v="232457.49"/>
    <n v="574044"/>
    <n v="320497.33000000007"/>
    <n v="2444257.9500000002"/>
    <x v="2"/>
    <m/>
    <n v="1178007.8700000001"/>
    <n v="207883.73"/>
    <s v="POC/46/2/2"/>
    <n v="1"/>
    <x v="2"/>
  </r>
  <r>
    <n v="6"/>
    <x v="2"/>
    <n v="115887"/>
    <s v="FILED BOOK AGRO APPLICATION-FBAA"/>
    <s v="BIT SOFTWARE SRL"/>
    <s v="FILED BOOK AGRO APPLICATION-FBAA"/>
    <n v="42956"/>
    <n v="43686"/>
    <n v="85"/>
    <s v="Centru"/>
    <s v="Brasov"/>
    <s v="Brasov"/>
    <s v="Privat"/>
    <s v="066"/>
    <n v="1150622.04"/>
    <n v="203050.95"/>
    <n v="1100722.32"/>
    <n v="78284.810000000056"/>
    <n v="2532680.12"/>
    <x v="2"/>
    <s v="AA1"/>
    <n v="1017868.1"/>
    <n v="179623.77999999997"/>
    <s v="POC/46/2/2"/>
    <n v="1"/>
    <x v="2"/>
  </r>
  <r>
    <n v="7"/>
    <x v="2"/>
    <n v="116314"/>
    <s v="DEZVOLTAREA UNEI PLAFORME E-LEARNING CU SUPORT DE ANALIZA COMPORTAMENTALA A INTERACTIUNII UTILIZATOR-LMS"/>
    <s v="ICEBERG CONSULTING SRL"/>
    <s v="DEZVOLTAREA UNEI PLAFORME E-LEARNING CU SUPORT DE ANALIZA COMPORTAMENTALA A INTERACTIUNII UTILIZATOR-LMS"/>
    <n v="42956"/>
    <n v="43594"/>
    <n v="85"/>
    <s v="Centru"/>
    <s v="Brasov"/>
    <s v="Brasov"/>
    <s v="Privat"/>
    <s v="066"/>
    <n v="794751.5"/>
    <n v="140250.26999999999"/>
    <n v="276660.90999999992"/>
    <n v="159915.90000000014"/>
    <n v="1371578.58"/>
    <x v="2"/>
    <s v="AA1"/>
    <n v="631618.71"/>
    <n v="109128.19"/>
    <s v="POC/46/2/2"/>
    <n v="1"/>
    <x v="2"/>
  </r>
  <r>
    <n v="8"/>
    <x v="1"/>
    <n v="121374"/>
    <s v="Dezvoltarea centrului de cercetare-dezvoltare-inovare în ştiinţe medicale POLIMED DACIA BRAŞOV POLI-CDI"/>
    <s v="POLIMED DACIA SRL"/>
    <s v="Obiectivul general al proiectului propus de catre Polimed Dacia S.R.L. consta în achizitia de echipamente de cercetare dezvoltare necesare investigarii metodei de diagnostic si recuperare prin combinarea unui tratament PRP (plasma bogata în trombocite) cu aerocrioterapie în vederea tratarii afecþiunilor aparatului locomotor."/>
    <n v="43255"/>
    <n v="43893"/>
    <n v="85"/>
    <s v="Centru"/>
    <s v="Brasov"/>
    <s v="Brasov"/>
    <s v="Privat"/>
    <s v="059"/>
    <n v="3898320.63"/>
    <n v="687938.93"/>
    <n v="1965539.82"/>
    <n v="162395.68"/>
    <n v="6714195.0599999996"/>
    <x v="2"/>
    <s v="AA4"/>
    <n v="3895239.53"/>
    <n v="687395.21"/>
    <s v="POC/65/1/1"/>
    <n v="1"/>
    <x v="1"/>
  </r>
  <r>
    <n v="9"/>
    <x v="1"/>
    <n v="104792"/>
    <s v="Centrul de cercetare pentru achiziţia şi procesarea datelor 3D spaţiale pentru modele complexe 3D-Spaţial"/>
    <s v="3D GEO LASER SRL"/>
    <s v="Obiectivul general al proiectului consta în înfinþarea si exploatarea unui laborator de cercetare – dezvoltare în domeniul culegerii aerian si prelucrarii datelor topografice si de mediu."/>
    <n v="43304"/>
    <n v="44218"/>
    <n v="85"/>
    <s v="Centru"/>
    <s v="Brasov"/>
    <s v="Brasov"/>
    <s v="Privat"/>
    <s v="059"/>
    <n v="12696142.720000001"/>
    <n v="2240495.7799999998"/>
    <n v="6401416.5"/>
    <n v="10803085"/>
    <n v="32141140"/>
    <x v="5"/>
    <s v="AA4"/>
    <n v="0"/>
    <n v="0"/>
    <s v="POC/65/1/1"/>
    <n v="1"/>
    <x v="1"/>
  </r>
  <r>
    <n v="10"/>
    <x v="9"/>
    <n v="129933"/>
    <s v="Echipament criptografic cu management online"/>
    <s v="TEKFINITY  SRL"/>
    <s v="Obiectivul general al proiectului este reprezentat de creşterea competitivităţii TEKFINITY SRL pe piaţă si stimularea inovarii in intreprindere prin dezvoltarea unui produs nou, inovativ şi anume un echipament de criptare pentru protectia traficului in retele informatice bazat pe management on-line, in scopul comercializarii."/>
    <n v="43927"/>
    <n v="44657"/>
    <n v="85"/>
    <s v="Centru"/>
    <s v="Brasov"/>
    <s v="Rasnov"/>
    <s v="Privat"/>
    <s v="066"/>
    <n v="5419749.0899999999"/>
    <n v="956426.31"/>
    <n v="1946126.6"/>
    <n v="1131849.6000000001"/>
    <n v="9454151.5999999996"/>
    <x v="3"/>
    <m/>
    <n v="108800"/>
    <n v="19200"/>
    <s v="POC/524/2/2"/>
    <n v="1"/>
    <x v="2"/>
  </r>
  <r>
    <n v="11"/>
    <x v="9"/>
    <n v="130067"/>
    <s v="Platforma inovativa de procesare si difuzare a continutului multimedia si de integrare a solutiilor Internet of Things"/>
    <s v="HEADLIGHT SOLUTIONS SRL"/>
    <s v="Obiectivul general al proiectul îl reprezintă susţinerea inovării şi creşterea productivităţii SC HeadLight Solutions SRL prin realizarea unui produs inovativ complex şi a unor servicii inovative, bazate pe acest produs. Se urmăreşte crearea unei platforme inovative hardware şi software de procesare şi difuzare a conţinutului multimedia şi de integrare a soluţiilor Internet of Things ce are ca scop creşterea competitivităţii economice a societăţii."/>
    <n v="43987"/>
    <n v="44717"/>
    <n v="85"/>
    <s v="Centru"/>
    <s v="Brasov"/>
    <s v="Brasov"/>
    <s v="Privat"/>
    <s v="066"/>
    <n v="11254722.289999999"/>
    <n v="1986127.47"/>
    <n v="4968961.4400000004"/>
    <n v="2999551.3"/>
    <n v="21209362.5"/>
    <x v="3"/>
    <m/>
    <n v="108800"/>
    <n v="19200"/>
    <s v="POC/524/2/2"/>
    <n v="1"/>
    <x v="2"/>
  </r>
  <r>
    <n v="12"/>
    <x v="6"/>
    <n v="121228"/>
    <s v="Creșterea competitivității Electroprecizia Electrical Motors prin dezvoltarea în parteneriat cu Universitatea Transilvania - Brașov a unei noi familii de motoare electrice, cu eficiență energetică de clasă superpremium (IE4)"/>
    <s v="ELECTROPRECIZIA ELECTRICAL MOTORS SRL"/>
    <s v="Obiectivul general al proiectului este cresterea competitivitatii la nivel european si mondial, pentru a deveni prima optiune ca furnizor de motoare electrice personalizate pentru integratori europeni, lideri de piata în segmentul lor. "/>
    <n v="44007"/>
    <n v="45102"/>
    <n v="85"/>
    <s v="Centru"/>
    <s v="Brasov"/>
    <s v="Sacele"/>
    <s v="Privat"/>
    <s v="064"/>
    <n v="19069128.579999998"/>
    <n v="3365140.33"/>
    <n v="21618951.5"/>
    <n v="8751703.2599999998"/>
    <n v="52804923.669999994"/>
    <x v="3"/>
    <m/>
    <n v="50839.47"/>
    <n v="1580.53"/>
    <s v="POC/163/1/3/"/>
    <n v="1"/>
    <x v="1"/>
  </r>
  <r>
    <n v="13"/>
    <x v="5"/>
    <n v="119468"/>
    <s v="Cresterea competitivitatii economice a TEADE SRL prin realizarea unei platforme informatice inovative pentru servicii in industria vinului - EnoTour"/>
    <s v="TEADE SRL"/>
    <s v="Obiectivul general al proiectului EnoTour consta in dezvoltarea, testarea si validarea unui instrument informatic inovativ sub forma unei platforme web si mobile pentru marketingul colaborativ al oenoturismului romanesc. Acest lucru va juca un rol important in cresterea competitivitatii economice si dezvoltarii companiilor din industria viti-vinicola."/>
    <n v="44007"/>
    <n v="44737"/>
    <n v="85"/>
    <s v="Centru"/>
    <s v="Brasov"/>
    <s v="Brasov"/>
    <s v="Privat"/>
    <s v="061"/>
    <n v="712224.6"/>
    <n v="125686.66"/>
    <n v="93101.25"/>
    <n v="88264.14"/>
    <n v="1019276.65"/>
    <x v="1"/>
    <m/>
    <n v="0"/>
    <n v="0"/>
    <s v="POC/62/1/3"/>
    <n v="1"/>
    <x v="1"/>
  </r>
  <r>
    <n v="14"/>
    <x v="9"/>
    <n v="130100"/>
    <s v="iConvert – Dezvoltarea unei suite de produse pentru marketing destinate site-urilor eCommerce folosind tehnologii de inteligenta artificiala"/>
    <s v="Extend Studio SRL"/>
    <s v="Obiectivul general al acestui proiect este cresterea competitivitatii EXTEND STUDIO SRL pe piata nationala si internationala de produse inovative pentru marketing destinate site-urilor eCommerce folosind tehnologii de inteligenta artificiala bazata pe experienta membrilor echipei de implementare."/>
    <n v="44019"/>
    <n v="45114"/>
    <n v="85"/>
    <s v="Centru"/>
    <s v="Brasov"/>
    <s v="Brasov"/>
    <s v="Privat"/>
    <s v="066"/>
    <n v="3916239.4"/>
    <n v="691101.07"/>
    <n v="1779885.08"/>
    <n v="1457859.25"/>
    <n v="7845084.7999999998"/>
    <x v="3"/>
    <m/>
    <n v="615618.99"/>
    <n v="84895.56"/>
    <s v="POC/524/2/2"/>
    <n v="1"/>
    <x v="2"/>
  </r>
  <r>
    <s v="TOTAL BRASOV"/>
    <x v="0"/>
    <m/>
    <m/>
    <m/>
    <m/>
    <m/>
    <m/>
    <m/>
    <m/>
    <m/>
    <m/>
    <m/>
    <m/>
    <n v="67758563.549999997"/>
    <n v="11957393.539999999"/>
    <n v="43548829"/>
    <n v="27614185.520000003"/>
    <n v="150878971.61000001"/>
    <x v="0"/>
    <m/>
    <n v="11622336.770000001"/>
    <n v="2017532.43"/>
    <m/>
    <m/>
    <x v="0"/>
  </r>
  <r>
    <s v="JUDEŢUL BUCURESTI"/>
    <x v="0"/>
    <m/>
    <m/>
    <m/>
    <m/>
    <m/>
    <m/>
    <m/>
    <m/>
    <m/>
    <m/>
    <m/>
    <m/>
    <m/>
    <m/>
    <m/>
    <m/>
    <m/>
    <x v="0"/>
    <m/>
    <m/>
    <m/>
    <m/>
    <m/>
    <x v="0"/>
  </r>
  <r>
    <n v="1"/>
    <x v="4"/>
    <n v="104294"/>
    <s v="Transfer de cunostinte in domeniul biologiei redox pentru dezvoltarea de instrumente moleculare avansate in boli neurodegenerative - semnatura factorului de transcriptie Nrf2 pentru diagnostic si terapie"/>
    <s v="INSTITUTULUI NAŢIONAL DE CERCETARE - DEZVOLTARE ÎN DOMENIUL PATOLOGIEI ŞI ŞTIINŢELOR BIOMEDICALE „VICTOR BABES&quot;"/>
    <s v="Obiectivul principal al proiectului este de a dezvolta și consolida competitivitatea C &amp; D a_x000a_Institutului National de Patologie &quot;Victor Babes&quot; (IVB) prin dobândireade noi competențe și_x000a_transfer de cunoștințe, în scopul de a crea o echipă ştiinţifică extrem de competitivă, capabilă să_x000a_efectueze cercetare de înaltă clasă în neuroştiinţe, abordând boli neurodegenerative și boli_x000a_neuroinflamatorii."/>
    <n v="42614"/>
    <n v="44440"/>
    <n v="84.435339999999997"/>
    <s v="Bucuresti Ilfov"/>
    <s v="Bucuresti"/>
    <s v="Bucuresti"/>
    <s v="Public"/>
    <s v="060"/>
    <n v="7276617"/>
    <n v="1340883"/>
    <n v="0"/>
    <n v="80945"/>
    <n v="8698445"/>
    <x v="3"/>
    <s v="AA3"/>
    <n v="5211407.99"/>
    <n v="867567.17000000016"/>
    <s v="POC/61/1/1"/>
    <n v="1"/>
    <x v="1"/>
  </r>
  <r>
    <n v="2"/>
    <x v="4"/>
    <n v="103364"/>
    <s v="Senzori pentru detectare a deformarii, temperaturii si agentilor chimici folosing aceeasi fibra optica-FOSLAB"/>
    <s v="NanoPro Start MC SRL"/>
    <s v="Obiectivul acestui proiect este de a concepe o platformă ”high-tech” integrata inovativa pe baza de fibra optica, pentru detectarea temperaturii, a deformarilor si a agentilor chimici utilizand aceeasi fibra optica"/>
    <n v="42614"/>
    <n v="44228"/>
    <n v="84.435339999999997"/>
    <s v="Bucuresti Ilfov"/>
    <s v="Bucuresti"/>
    <s v="Bucuresti"/>
    <s v="Privat"/>
    <s v="061"/>
    <n v="7275911.0816000002"/>
    <n v="1340752.9183999998"/>
    <n v="0"/>
    <n v="237149"/>
    <n v="8853813"/>
    <x v="4"/>
    <s v="AA4"/>
    <n v="6903498.1200000001"/>
    <n v="1272239.31"/>
    <s v="POC/61/1/1"/>
    <n v="1"/>
    <x v="1"/>
  </r>
  <r>
    <n v="3"/>
    <x v="4"/>
    <n v="103396"/>
    <s v="CREAREA UNUI NUCLEU DE COMPETENŢĂ DE ÎNALT NIVEL ÎN DOMENIUL CREŞTERII EFICIENŢEI DE CONVERSIE A ENERGIILOR REGENERABILE ŞI A AUTONOMIEI ENERGETICE PRIN UTILIZAREA COMBINATĂ A RESURSELOR"/>
    <s v="INOE 2000 - INSTITUTUL NATIONAL DE CERCETARE DEZVOLTARE PENTRU OPTOELECTRONICA"/>
    <s v="Proiectul are ca obiectiv general crearea unui nucleu de competentă ştiinţifică şi tehnologică, de înalt nivel, în domeniul creşterii performanţelor de conversie pentru tipurile de energie regenerabila care se găsesc in cantitati importante pe teritoriul României (solară, biomasă, eoliană, hidro). Nucleul astfel creat va avea ca obiectiv prioritar participarea la competiile nationale, dar mai ales internationale in domeniu. "/>
    <n v="42615"/>
    <n v="44441"/>
    <n v="84.435339999999997"/>
    <s v="Bucuresti Ilfov"/>
    <s v="Bucuresti"/>
    <s v="Bucuresti"/>
    <s v="Public"/>
    <s v="060"/>
    <n v="4813318.2981240004"/>
    <n v="886963.91187599953"/>
    <n v="0"/>
    <n v="35000"/>
    <n v="5735282.21"/>
    <x v="3"/>
    <s v="AA5"/>
    <n v="2961913.6300000004"/>
    <n v="527697.09999999986"/>
    <s v="POC/61/1/1"/>
    <n v="1"/>
    <x v="1"/>
  </r>
  <r>
    <n v="4"/>
    <x v="4"/>
    <n v="103651"/>
    <s v="Producţia de BIOcombustibili prin metode iNOVatoare de PIROliză /gazeificare şi TEHnologii avansate - Un Program Dedicat Recrutării și Formării Tinerilor Cercetători Români în Domeniul Energiei şi Produselor din Biomasă"/>
    <s v="Universitatea POLITEHNICA din Bucuresti"/>
    <s v="Principalul obiectiv al proiectului constă în crearea unui nucleu de cercetare competitiv internațional în cadrul Universitatii POLITEHNICA din București (UPB) în domeniul producerii de biocombustibili și energie verde pe baza expertizei de cercetare dezvoltate în SUA, cu acces direct la instalații și tehnologii de ultimă generație care va constitui baza viitoarelor cariere ale tinerilor cercetători."/>
    <n v="42615"/>
    <n v="44348"/>
    <n v="84.435339999999997"/>
    <s v="Bucuresti Ilfov"/>
    <s v="Bucuresti"/>
    <s v="Bucuresti"/>
    <s v="Public"/>
    <s v="060"/>
    <n v="7271436.0486960001"/>
    <n v="1339928.2913039997"/>
    <n v="0"/>
    <n v="363485.84"/>
    <n v="8974850.1799999997"/>
    <x v="3"/>
    <s v="AA3"/>
    <n v="6012253.2699999996"/>
    <n v="1108052.8799999999"/>
    <s v="POC/61/1/1"/>
    <n v="1"/>
    <x v="1"/>
  </r>
  <r>
    <n v="5"/>
    <x v="4"/>
    <n v="103565"/>
    <s v="Sistem de predictie bazat pe integrare multi-omics pentru prioritizarea interventiilor gerontologice "/>
    <s v="Institutul de Biochimie"/>
    <s v="Proiectul va combina analize de biologie sistemica a datelor de genomica, transcriptomica, epigenetica si studii GWAS de la om si organisme model pentru a perfectiona intelegerea noastra despre biologia imbatranirii, si pentru a crea o platforma integrativa de predictie multi-omica pentru prioritizarea interventiilor experimentale in gerontologie. "/>
    <n v="42615"/>
    <n v="44440"/>
    <n v="84.435339999999997"/>
    <s v="Bucuresti Ilfov"/>
    <s v="Bucuresti"/>
    <s v="Bucuresti"/>
    <s v="Public"/>
    <s v="060"/>
    <n v="7179559.5530000003"/>
    <n v="1322997.9469999997"/>
    <n v="0"/>
    <n v="22200"/>
    <n v="8524757.5"/>
    <x v="3"/>
    <s v="AA3"/>
    <n v="6750917.0300000003"/>
    <n v="0"/>
    <s v="POC/61/1/1"/>
    <n v="1"/>
    <x v="1"/>
  </r>
  <r>
    <n v="6"/>
    <x v="4"/>
    <n v="105145"/>
    <s v="Tehnici neconventionale cu Ultrasunete/Microunde utilizate pentru activarea proceselor chimice si nonchimice"/>
    <s v="Universitatea POLITEHNICA Bucuresti"/>
    <s v="Proiectul are ca obiectiv crearea unui nucleu de competenţă ştiinţifică şi tehnologică de înalt nivel. Acesta va permite studierea efectului ultrasunetelor şi/sau microundelor asupra unor procese nonchimice, chimice sau biologice"/>
    <n v="42618"/>
    <n v="44317"/>
    <n v="84.435339999999997"/>
    <s v="Bucuresti Ilfov"/>
    <s v="Bucuresti"/>
    <s v="Bucuresti"/>
    <s v="Public"/>
    <s v="060"/>
    <n v="6464942.7015040005"/>
    <n v="1191313.4584959997"/>
    <n v="0"/>
    <n v="509565.25"/>
    <n v="8165821.4100000001"/>
    <x v="3"/>
    <s v="AA3"/>
    <n v="6203622.1700000018"/>
    <n v="1143279.99"/>
    <s v="POC/61/1/1"/>
    <n v="1"/>
    <x v="1"/>
  </r>
  <r>
    <n v="7"/>
    <x v="4"/>
    <n v="104141"/>
    <s v="Eco-Nano-Tehnologii pentru dezvoltarea unui modul cu dublă funcționalitate pe bază de nanofire / Eco-Nano-Technologies to Develop a Module Based on Nanowires with Double Functionality, EcoNanoWires"/>
    <s v="Universitatea POLITEHNICA Bucuresti"/>
    <s v="Proiectul se derulează în România și are ca obiectiv principal crearea unui nucleu de competență în cadrul Centrului de Cercetări și Expertizări Eco-Metalurgice din Universitatea Politehnica din București (UPB-CCEEM) pentru dezvoltarea de materiale nanostructurate cu arhitectură 3D și integrarea acestora în platforme funcționale cu aplicabilitate în domeniul protecției mediului și energiei"/>
    <n v="42618"/>
    <n v="44079"/>
    <n v="84.435339999999997"/>
    <s v="Bucuresti Ilfov"/>
    <s v="Bucuresti"/>
    <s v="Bucuresti"/>
    <s v="Public"/>
    <s v="060"/>
    <n v="3916031.66"/>
    <n v="721618.33999999985"/>
    <n v="0"/>
    <n v="30000"/>
    <n v="4667650"/>
    <x v="2"/>
    <s v="AA3"/>
    <n v="3913733.8800000004"/>
    <n v="721312.42"/>
    <s v="POC/61/1/1"/>
    <n v="1"/>
    <x v="1"/>
  </r>
  <r>
    <n v="8"/>
    <x v="4"/>
    <n v="104836"/>
    <s v="Sistem inteligent pentru realizarea ofertelor pe piaţa angro de energie electrică (SMARTRADE)"/>
    <s v="Academia de Studii Economice din Bucuresti"/>
    <s v="Prin acest proiect ne propunem proiectarea şi dezvoltarea unui prototip de sistem informatic pentru prognoză, analiză și modele de decizie destinat participanților la piața de energie electrică (furnizori/producători) constituiți ca părți responsabile cu echilibrarea (PRE), în scopul de a estima consumul și producția într-un mod adecvat în vederea realizării unor tranzacții eficiente pe piața angro de energie electrică. Prototipul va fi dezvoltat pe o arhitectură privată de tip cloud computing și se va adresa furnizorilor de energie electrică și operatorilor de rețea, în special Operatorului de Transport și de Sistem (OTS), operatorilor de distribuție (ODs) și Autorității Naționale de Reglementare în domeniul Energiei (ANRE), în vederea estimării consumului şi producţiei de energie electrică la nivel național/regional."/>
    <n v="42618"/>
    <n v="44140"/>
    <n v="84.435339999999997"/>
    <s v="Bucuresti Ilfov"/>
    <s v="Bucuresti"/>
    <s v="Bucuresti"/>
    <s v="Public"/>
    <s v="060"/>
    <n v="4361927.6349999998"/>
    <n v="803784.86500000022"/>
    <n v="0"/>
    <n v="5000"/>
    <n v="5170712.5"/>
    <x v="4"/>
    <s v="AA4"/>
    <n v="4019543.49"/>
    <n v="740828.40999999992"/>
    <s v="POC/61/1/1"/>
    <n v="1"/>
    <x v="1"/>
  </r>
  <r>
    <n v="9"/>
    <x v="4"/>
    <n v="104323"/>
    <s v="VALORIFICAREA SUSTENABILĂ A DEȘEURILOR DE PLANTE MEDICINALE SI AROMATICE ÎN VEDEREA OBȚINERII DE PRODUSE CU VALOARE ADAUGATĂ"/>
    <s v="UNIVERSITATEA DE STIINTE AGRONOMICE SI MEDICINA VETERINARA BUCURESTI"/>
    <s v="Obiectivul principal al proiectului este dezvoltarea unei tehnologii absolut inovatoare pentru_x000a_valorificarea sustenabilă a deșeurilor din industria plantelor medicinale, aromatice și_x000a_oleaginoase, cu aplicații viitoare de piață în obținerea produselor cu valoare adăugată."/>
    <n v="42622"/>
    <n v="44236"/>
    <n v="84.435339999999997"/>
    <s v="Bucuresti Ilfov"/>
    <s v="Bucuresti"/>
    <s v="Bucuresti"/>
    <s v="Public"/>
    <s v="060"/>
    <n v="7275344.4005380003"/>
    <n v="1340648.4944619993"/>
    <n v="0"/>
    <n v="634433.1"/>
    <n v="9250425.9949999992"/>
    <x v="4"/>
    <s v="AA4"/>
    <n v="7159539.5800000001"/>
    <n v="1245677.18"/>
    <s v="POC/61/1/1"/>
    <n v="1"/>
    <x v="1"/>
  </r>
  <r>
    <n v="10"/>
    <x v="4"/>
    <n v="105986"/>
    <s v="Consolidarea capacităților de CD&amp;I privind infrastructurile critice spațiale în cadrul Agenției Spațiale Române SCIPRO (Space Critical Infrastructure Protection at Rosa) "/>
    <s v="Agentia Spatiala Romana"/>
    <s v="Dezvoltarea excelenței în CD &amp; I în domeniul protecției infrastructurilor critice spațiale în cadrul Agenției Spațiale Române, prin implicarea competențelor profesionale ale profesorului Adrian Gheorghe (Universitatea Old Dominion, Statele Unite ale Americii), în scopul de a:_x000a__x000a_(1) consolida capacitățile interne ale Agenției Spațiale Române prin îmbunătăți capabilităților generale de cercetare și inovare în infrastructurilor critice spațiale, bazate pe transferul de cunoștințe cu profesorul Adrian Gheorghe. Profesorul Adrian Gheorghe deține cea mai înaltă calificare în domeniul guvernării sistemelor complexe și protecția infrastructurilor critice, cu o vasta experiență pe plan intern și internațional. _x000a__x000a_(2) institui un centru de competențe in cadrul Agenției Spațiale Române pentru monitorizarea evenimentelor tip HILF (impact ridicat, frecvență scăzută), precum și impactul acestora asupra infrastructurilor critice spațiale, cu scopul de a determina efectul de domino asupra altor infrastructuri și servicii la sol. Centrul va învăța mult din experiența profesorului Adrian Gheorghe în funcția de director al Centre of Excellence on Risk and Safety Sciences, Swiss Federal Institute of Technology, precum și în alte poziții relevante, conform CV-ului atașat. _x000a__x000a_(3) oferi produse de analiză în sprijinul protecției infrastructurilor critice spațiale, inclusiv o strategie națională privind protecția infrastructurilor critice spațiale, în plus față de furnizarea de sprijin legislativ și instituțional pentru actori relevanți pe plan domestic şi internațional. _x000a__x000a_"/>
    <n v="42622"/>
    <n v="44264"/>
    <n v="84.435339999999997"/>
    <s v="Bucuresti Ilfov"/>
    <s v="Bucuresti"/>
    <s v="Bucuresti"/>
    <s v="Public"/>
    <s v="060"/>
    <n v="7276617"/>
    <n v="1340883"/>
    <n v="0"/>
    <n v="18000"/>
    <n v="8635500"/>
    <x v="3"/>
    <s v="AA4"/>
    <n v="4679164.4399999995"/>
    <n v="834481.17"/>
    <s v="POC/61/1/1"/>
    <n v="1"/>
    <x v="1"/>
  </r>
  <r>
    <n v="11"/>
    <x v="4"/>
    <n v="104362"/>
    <s v="Terapii tintite pentru boala valvei aortice in diabet"/>
    <s v="Institutul de Biologie si Patologie Celulara &quot;Nicolae Simionescu&quot;"/>
    <s v="Obiectivul general al proiectului THERAVALDIS il reprezinta cresterea participarii romanesti in cercetarea la nivelul UE in domeniul biotehnologiei medicale si farmaceutice prin crearea unui nucleu de cercetare in nanotehnologii in cadrul IBPC „N Simionescu”. "/>
    <n v="42626"/>
    <n v="44196"/>
    <n v="84.435339999999997"/>
    <s v="Bucuresti Ilfov"/>
    <s v="Bucuresti"/>
    <s v="Bucuresti"/>
    <s v="Public"/>
    <s v="060"/>
    <n v="7276617"/>
    <n v="1340883"/>
    <n v="0"/>
    <n v="40000"/>
    <n v="8657500"/>
    <x v="4"/>
    <s v="AA5"/>
    <n v="7093859.6600000001"/>
    <n v="0"/>
    <s v="POC/61/1/1"/>
    <n v="1"/>
    <x v="1"/>
  </r>
  <r>
    <n v="12"/>
    <x v="4"/>
    <n v="104969"/>
    <s v="Imbunatatirea competitivitatii institutionale in domeniul diabetului de tip 1 prin dezvoltarea unui concept inovator de imunoterapie cu celule stromale mezenchimale"/>
    <s v="Institutul de Biologie si Patologie Celulara &quot;Nicolae Simionescu&quot;"/>
    <s v="Diabetul de tip 1 (T1D) reprezinta o reactie inflamatorie a insulelor pancreatice, declansata de factori extrinseci precipitanti, in subiecti cu o configuratie genetica favorabila dezvoltarii autoimunitatii. In pofida  interesului intens pentru etiologia, patogeneza si mecanismele ce stau in spatele acestei reactii inflamatorii, exista inca nevoia dezvoltarii unor terapii curative fiabile. Prin urmare, obiectivul stiintific al proiectului DIABETER este de a proiecta, rafina si consolida o abordare de terapie celulara relevanta clinic pentru a vindeca autoimunitatea diabetica, prin livrarea tintita a semnalelor apoptotice folosind ca vehicule celulele mezenchimale stromale (MSC). "/>
    <n v="42629"/>
    <n v="44180"/>
    <n v="84.435339999999997"/>
    <s v="Bucuresti Ilfov"/>
    <s v="Bucuresti"/>
    <s v="Bucuresti"/>
    <s v="Public"/>
    <s v="060"/>
    <n v="7254108"/>
    <n v="1336735.2"/>
    <n v="0"/>
    <n v="40000"/>
    <n v="8630843.1999999993"/>
    <x v="4"/>
    <s v="AA7"/>
    <n v="7089287.1600000011"/>
    <n v="0"/>
    <s v="POC/61/1/1"/>
    <n v="1"/>
    <x v="1"/>
  </r>
  <r>
    <n v="13"/>
    <x v="4"/>
    <n v="106926"/>
    <s v="Dezvoltarea de tehnologii de patch-clamp automatizat pentru testarea riscului pro-aritmogen al medicamentelor"/>
    <s v="Universitatea din Bucuresti"/>
    <s v="Proiectul nostru îşi propune surmontarea tuturor acestor dificultăţi experimentale şi are ca obiectiv general transformarea paradigmei CiPA într-un standard industrial acurat, eficient, robust şi înalt reproductibil în vederea comercializării şi implementării pe scală largă."/>
    <n v="42669"/>
    <n v="44403"/>
    <n v="84.435339999999997"/>
    <s v="Bucuresti Ilfov"/>
    <s v="Bucuresti"/>
    <s v="Bucuresti"/>
    <s v="Public"/>
    <s v="060"/>
    <n v="4123419.67"/>
    <n v="759834.33"/>
    <n v="0"/>
    <n v="4650"/>
    <n v="4887904"/>
    <x v="3"/>
    <s v="AA6"/>
    <n v="3746656.2299999995"/>
    <n v="682326.59999999986"/>
    <s v="POC/61/1/1"/>
    <n v="1"/>
    <x v="1"/>
  </r>
  <r>
    <n v="14"/>
    <x v="4"/>
    <n v="106688"/>
    <s v="Dezvoltare unei metodolologii de terapie prin teatru cu efect la nivel neruochimic și neurocognitiv-MET"/>
    <s v="Universitatea de Artă Teatrală și Cinematografică IL CARAGIALE București"/>
    <s v="Obiectivul general al proiectului “Dezvoltare unei metodolologii de terapie prin teatru cu efect la nivel neruochimic și neurocognitiv-MET” este de a cerceta si dezvolta o metodologie de intervenție preventivă, terapeutică, neinvazivă, de consolidare a comportamentelor pro-sociale și de management al stresului.. Efectele stresului asupra organismului uman au un spectru extreme de larg: tulburări psihice, boli cario-vasculare, cancere, etc. Metodlogia de intervenție MET urmărește diminuarea efectelor psiho-somatice ale stresului asupra organismului uman prin combaterea si preventia efectiva si cuantificabila la nivel neruohormonal generând cresterea calitătii vieții si a eficientei profesionale a individului"/>
    <n v="42669"/>
    <n v="44373"/>
    <n v="84.435339999999997"/>
    <s v="Bucuresti Ilfov"/>
    <s v="Bucuresti"/>
    <s v="Bucuresti"/>
    <s v="Public"/>
    <s v="060"/>
    <n v="7267690.2079670001"/>
    <n v="1339238.0345329996"/>
    <n v="0"/>
    <n v="30000"/>
    <n v="8636928.2424999997"/>
    <x v="3"/>
    <s v="AA4"/>
    <n v="6683111.5100000007"/>
    <n v="1073081.1800000002"/>
    <s v="POC/61/1/1"/>
    <n v="1"/>
    <x v="1"/>
  </r>
  <r>
    <n v="15"/>
    <x v="4"/>
    <n v="106897"/>
    <s v="Terapia pacientilor cu diabet zaharat cu celule autologe obtinute prin transdiferentierea celulelor hepatice Dia-Cure"/>
    <s v=" Universitatea Titu MAiorescu"/>
    <s v="Principalul obiectiv al proiectului este sa depaseasca limitarile actuale in terapia de transplant celular pentru pacienti diabetici printr-o abordare inovativa de transdiferentiere /reprogramare menita sa converteasca celulele hepatice in celule β-like, producatoare de insulina"/>
    <n v="42669"/>
    <n v="44495"/>
    <n v="84.435339999999997"/>
    <s v="Bucuresti Ilfov"/>
    <s v="Bucuresti"/>
    <s v="Bucuresti"/>
    <s v="Public"/>
    <s v="060"/>
    <n v="7276617"/>
    <n v="1340883"/>
    <n v="0"/>
    <n v="25000"/>
    <n v="8642500"/>
    <x v="3"/>
    <s v="AA5"/>
    <n v="4760749.5999999996"/>
    <n v="877414.80999999982"/>
    <s v="POC/61/1/1"/>
    <n v="1"/>
    <x v="1"/>
  </r>
  <r>
    <n v="16"/>
    <x v="4"/>
    <n v="106774"/>
    <s v="Stabilirea Profilului Molecular al Neoplasmelor Mieloproliferative și al Leucemiei Acute Mieloide pentru Designul unor Strategii de Diagnostic Precoce, Prognostic și Tratament"/>
    <s v="INSTITUTUL DE VIRUSOLOGIE „ ȘTEFAN S. NICOLAU”"/>
    <s v="Proiectul se referă la domeniul de prioritate națională – SĂNĂTATE iar obiectivul său major va fi stabilirea unui nucleu de competență de înalt nivel privind studierea mecanismelor moleculare ale neoplasmelor mieloproliferative (NMP), ale transformării acestora în leucemie acută mieloidă secundara (LAMs), precum și ale LAM de novo cu cariotip normal (LAMdn), într-un institut medical din Academia Română, sub conducerea unui cercetător cu descoperiri inovatoare în domeniu și o remarcabilă experiență internațională în sectorul de cercetare privat, (Ludwig Institute of Cancer Research, Ltd.), precum și în cercetarea academică (Fonds National de la Recherche Scientifique Belgium (FNRS) și Université catholique de Louvain). "/>
    <n v="42669"/>
    <n v="44495"/>
    <n v="84.435339999999997"/>
    <s v="Bucuresti Ilfov"/>
    <s v="Bucuresti"/>
    <s v="Bucuresti"/>
    <s v="Public"/>
    <s v="060"/>
    <n v="7276617"/>
    <n v="1340883"/>
    <n v="0"/>
    <n v="55000"/>
    <n v="8672500"/>
    <x v="3"/>
    <s v="AA3"/>
    <n v="4377153.83"/>
    <n v="0"/>
    <s v="POC/61/1/1"/>
    <n v="1"/>
    <x v="1"/>
  </r>
  <r>
    <n v="17"/>
    <x v="4"/>
    <n v="108117"/>
    <s v="BIOSENZOR INOVATIV PE BAZĂ DE GRAFENĂ ȊN VEDEREA TESTĂRII_x000a_POTENȚIALULUI OSTEOGENIC; ȊNTELEGEREA AVANSATĂ A PERFORMANȚELOR_x000a_CELULELOR STEM PENTRU MEDICINĂ REGENERATIVĂ"/>
    <s v="Universitatea Politehnica din Bucuresti"/>
    <s v="Scopul acestui proiect este îmbunătățirea statusului de sănătate în societate prin realizarea unui dispozitiv medical inovativ, de tip biosenzor, ca fundament în dezvoltarea Produselor pentru Terapii Medicale Avansate (PTMA). "/>
    <n v="42699"/>
    <n v="44524"/>
    <n v="84.435339999999997"/>
    <s v="Bucuresti Ilfov"/>
    <s v="Bucuresti"/>
    <s v="Bucuresti"/>
    <s v="Public"/>
    <s v="060"/>
    <n v="6829832.7199999997"/>
    <n v="1258552.78"/>
    <n v="0"/>
    <n v="50000"/>
    <n v="8138385.5"/>
    <x v="3"/>
    <s v="AA4"/>
    <n v="5176544.7100000009"/>
    <n v="954074.42"/>
    <s v="POC/61/1/1"/>
    <n v="1"/>
    <x v="1"/>
  </r>
  <r>
    <n v="18"/>
    <x v="4"/>
    <n v="107714"/>
    <s v="Sisteme avansate de separare pentru valorificarea bioresurselor"/>
    <s v="Universitatea Politehnica din Bucuresti"/>
    <s v="Obiectivul ştiinţific al proiectului este obtinerea de cunoştinţe, sub forma modelelor conceptuale, referitoare la noi sisteme tehnice, de o înaltă eficienţă, pentru separarea şi purificarea produselor valoroase din bio-resurse. Proiectul are ca scop exploatarea sinergiei dintre fenomenele fizice şi chimice ce au loc în sisteme multifazice specifice domeniului biotehnologiei, în care produsele valoroase sunt obţinute prin intermediul reacţiilor biochimice sau sunt izolate din resurse naturale. Rezultatele preconizate au un caracter generic fiind aplicabile în alte domenii în care separarea şi purificarea joacă un rol important, cum ar fi procesarea alimentelor, produse (bio)farmaceutice, biocombustibili, etc.   "/>
    <n v="42699"/>
    <n v="44341"/>
    <n v="84.435339999999997"/>
    <s v="Bucuresti Ilfov"/>
    <s v="Bucuresti"/>
    <s v="Bucuresti"/>
    <s v="Public"/>
    <s v="060"/>
    <n v="7275808.9100000001"/>
    <n v="1340734.0900000001"/>
    <n v="0"/>
    <n v="726778"/>
    <n v="9343321"/>
    <x v="3"/>
    <s v="AA3"/>
    <n v="6330958.3800000008"/>
    <n v="1166843.2100000002"/>
    <s v="POC/61/1/1"/>
    <n v="1"/>
    <x v="1"/>
  </r>
  <r>
    <n v="19"/>
    <x v="8"/>
    <n v="104737"/>
    <s v="Creșterea competitivității economice a SC SECURIFAI SRL prin realizarea sistemului software inovativ SecurifAI folosind tehnologii de inteligenta artificiala cu aplicare in domeniul securitatii"/>
    <s v="SECURIFAI SRL"/>
    <s v="Obiectiv principal al proiectului este cresterea competitivitatii economice si dezvoltarea afacerii S.C. SECURIFAI SRL prin realizarea in cadrul societatii in urma activitatilor de CDI a unui produs software inovativ - Sistem Software Inteligent de Analiza Video (SecurifAI). Proiectul va avea ca rezultat dezvoltarea afacerii prin absorbtia si producerea de tehnologii informationale de ultima generatie in analiza video si dezvoltarea de sisteme software bazate pe inteligenta artificiala cu aplicare in domeniul IT&amp;C, respectiv analiza, managementul si securitatea datelor de mari dimensiuni, precum si in cel al securitatii, respectiv combaterea transfrontalieră a terorismului, crimei organizate, traficului ilegal de bunuri şi persoane."/>
    <n v="42622"/>
    <n v="43168"/>
    <n v="80"/>
    <s v="Bucuresti Ilfov"/>
    <s v="Bucuresti"/>
    <s v="Bucuresti"/>
    <s v="Privat"/>
    <s v="061"/>
    <n v="670497.84000000008"/>
    <n v="167624.45999999996"/>
    <n v="93124.7"/>
    <n v="22287"/>
    <n v="953534"/>
    <x v="2"/>
    <s v="AA3"/>
    <n v="644694.71"/>
    <n v="161173.69"/>
    <s v="POC/63/1/3"/>
    <n v="1"/>
    <x v="1"/>
  </r>
  <r>
    <n v="20"/>
    <x v="8"/>
    <n v="104225"/>
    <s v="STIMULAREA CERCETARII SI INOVARII IN CADRUL SC DIGITAL CRAFT SRL PRIN IMPLEMENTAREA UNUI PROCES DE LUCRU DIGITAL DE CREATIE SI FABRICATIE A BIJUTERIILOR PERSONALIZATE "/>
    <s v="DIGITAL CRAFT SRL"/>
    <s v="Obiectivul general al proiectului CUSTOMCRAFT este dezvoltarea unui proces inovativ, semnificativ imbunatatit, de realizare de bijuterii contemporane personalizate in cadrul start-up-ului SC DIGITAL CRAFT SRL. Procesul inovativ are ca punct de pornire rezultatele cercetarii obtinute de catre Directorul de proiect in teza de doctorat si combina caracteristicile mestesugului traditional cu instrumentele digitale, in scopul productiei si comercializarii bijuteriilor personalizate. Prin intermediul proiectului, se doreste dezvoltarea (start-up-ului) SC DIGITAL CRAFT SRL prin cresterea investitiilor in activitatile de cercetare, in scopul inovarii unui proces intr-un sector economic cu potential de crestere (conform Strategiei Nationale de Competitivitate – „Industrii creative”). "/>
    <n v="42622"/>
    <n v="43352"/>
    <n v="80"/>
    <s v="Bucuresti Ilfov"/>
    <s v="Bucuresti"/>
    <s v="Bucuresti"/>
    <s v="Privat"/>
    <s v="061"/>
    <n v="667691.9360000001"/>
    <n v="166922.98399999994"/>
    <n v="92734.99"/>
    <n v="57784.29"/>
    <n v="985134.20000000007"/>
    <x v="2"/>
    <s v="AA4"/>
    <n v="658380.24999999988"/>
    <n v="164595.04999999999"/>
    <s v="POC/63/1/3"/>
    <n v="1"/>
    <x v="1"/>
  </r>
  <r>
    <n v="21"/>
    <x v="10"/>
    <n v="104238"/>
    <s v="PlatfoRmă Inovativă pentru Aplicaţii M2M versatile - PRIAMM"/>
    <s v="SYSWIN SOLUTIONS SRL"/>
    <s v="Obiectivul general al proiectului îl reprezintă stimularea inovării în domeniile IoT (Internet of Things) și M2M (Machine to Machine Communications) în cadrul întreprinderii nou-înființate inovatoare SYSWIN SOLUTIONS SRL, prin realizarea unui produs inovativ complex și a unor servicii inovative bazate pe acest produs, dezvoltate în cadrul temei „2.1.2 Internetul viitorului”, asigurând creșterea competitivității globale a firmei și intrarea SYSWIN SOLUTIONS SRL în noi piețe: vending, flowmetering, tracking, securitate date. Se propun:_x000a_• Realizarea unei PlatfoRme Inovative pentru Aplicaţii M2M versatile – PRIAMM, competitivă la nivel global - un serviciu integrat IoT - format din M2M, plus conexiuni maşină-la-persoană sau persoană-la-maşină, masina la active mobile sau imobile. Va fi un instrument securizat, versatil și scalabil de monitorizare, control și management online destinat administrării afacerilor din mai multe industrii, care oferă și managementul plăților și încasărilor, publicitate și afișaj digital, fidelizare clienți, gestiunea programelor de marketing personalizate nevoilor/preferinţelor clientului fidelizat, va surprinde, de asemenea, răspunsurile clientilor în timp real;_x000a_• Crearea unor arhitecturi M2M și IoT de tip plug&amp;play pentru produsele/serviciile destinate industriilor vending/gambling/metering/tracking/;_x000a_• Crearea unui sistem de securitate a informației comun tuturor serviciilor M2M si IoT._x000a_"/>
    <n v="42614"/>
    <n v="43344"/>
    <n v="80"/>
    <s v="Bucuresti Ilfov"/>
    <s v="Bucuresti"/>
    <s v="Bucuresti"/>
    <s v="Privat"/>
    <s v="061"/>
    <n v="3442485.08"/>
    <n v="860621.26999999955"/>
    <n v="0"/>
    <n v="519934.31"/>
    <n v="4823040.6599999992"/>
    <x v="2"/>
    <s v="AA3"/>
    <n v="3440809.7100000004"/>
    <n v="860202.42"/>
    <s v="POC/66/1/3"/>
    <n v="1"/>
    <x v="1"/>
  </r>
  <r>
    <n v="22"/>
    <x v="10"/>
    <n v="104241"/>
    <s v="HUB TEHNOLOGIC INOVATIV BAZAT PE MODELE SEMANTICE ȘI CALCULE DE ÎNALTĂ PERFORMANȚĂ - HUB-TECH"/>
    <s v="RESEARCH TECHNOLOGY SRL"/>
    <s v="Obiectivul general al proiectului îl reprezintă stimularea inovarii în intreprinderea nou-inființata inovatoare, SC Research Technology SRL, prin realizarea unui hub tehnologic inovativ HUB-TECH, care agregă resurse tehnologice și umane în vederea facilitării procesului de redactare de teme de cercetare/soluții tehnice optimizate, prin recomandarea semantică a unor resurse textuale relevante a fi consultate (de exemplu, articole științifice, teze de doctorat, brevete, rezultate ale proiectelor de CDI etc.), introducerea de mecanisme pentru generarea parțială a documentației, precum și crearea unui forum de discuții care să ofere suport personalizat, cu scopul comercializării produselor și serviciilor realizate Astfel, HUB-TECH integrează noi modele computaționale semantice de ultimă generație, care permit identificarea automată de materiale relevante, utilizarea de calcule de înaltă performanță pentru antrenarea acestora, dar totodată integrează în fluxul de mecanisme automate utilizate componenta umană, esențială pentru monitorizarea și rafinarea rezultatelor sistemului prin oferirea de feedback și sugestii."/>
    <n v="42614"/>
    <n v="43344"/>
    <n v="80"/>
    <s v="Bucuresti Ilfov"/>
    <s v="Bucuresti"/>
    <s v="Bucuresti"/>
    <s v="Privat"/>
    <s v="061"/>
    <n v="3559934.6720000003"/>
    <n v="889983.6679999996"/>
    <n v="0"/>
    <n v="315981.55"/>
    <n v="4765899.8899999997"/>
    <x v="2"/>
    <s v="AA4"/>
    <n v="3559378.1"/>
    <n v="889844.5"/>
    <s v="POC/66/1/3"/>
    <n v="1"/>
    <x v="1"/>
  </r>
  <r>
    <n v="23"/>
    <x v="10"/>
    <n v="104248"/>
    <s v="Centru de Comunicatii cu clientii de tip Cloud Computing"/>
    <s v="BEIA CERCETARE SRL"/>
    <s v="Obiectivul General: Producerea in vederea comercializarii noului produs „Centru de comunicatii cu clientii de tip cloud computing”, pornind de la rezultatele proiectului COMM-CENTER (Centru de Comunicatii – beneficii pentru toti) si cererea de brevet de inventie pentru produsul cu acelasi nume, depusa la OSIM si obtinut din activitatea de cercetare-dezvoltare, prin dezvoltarea start-up-ului inovativ S.C. BEIA Cercetare SRL."/>
    <n v="42622"/>
    <n v="43352"/>
    <n v="80"/>
    <s v="Bucuresti Ilfov"/>
    <s v="Bucuresti"/>
    <s v="Bucuresti"/>
    <s v="Privat"/>
    <s v="061"/>
    <n v="3286000"/>
    <n v="821500"/>
    <n v="0"/>
    <n v="242700"/>
    <n v="4350200"/>
    <x v="2"/>
    <s v="AA6"/>
    <n v="3107952.65"/>
    <n v="777970.95"/>
    <s v="POC/66/1/3"/>
    <n v="1"/>
    <x v="1"/>
  </r>
  <r>
    <n v="24"/>
    <x v="10"/>
    <n v="104228"/>
    <s v="Corelarea datelor audio, video si text prin produsul informatic inovativ AllNews"/>
    <s v="Premia Software Solutions SRL"/>
    <s v="Obiectivul general al proiectului dezvoltat de Premia Software Solutions SRL este de a crea valoare adăugată în domeniul tehnologiei informației în baza rezultatelor de cercetare obținute in domeniul analizei, managementului și securitatii datelor de mari dimensiuni. Prin prezentul proiect, societatea dorește să își întărească capacitatea de cercetare dezvoltare în domeniul tehnologiei informației și să atragă profesioniști în vederea dezvoltării produsului informatic AllNews, produs inovativ care coreleaza date (video, audio, text) din diverse medii de difuzare in scopul analizarii, catalogarii si extragerii de informatie utila. Prin activitatea de dezvoltare si comercializare a produsului dezvoltat, se vizeaza o creștere sustenabilă a societății, ce va conduce către o diversificare și consolidare a produselor și serviciilor oferite."/>
    <n v="42622"/>
    <n v="43352"/>
    <n v="80"/>
    <s v="Bucuresti Ilfov"/>
    <s v="Bucuresti"/>
    <s v="Bucuresti"/>
    <s v="Privat"/>
    <s v="061"/>
    <n v="3192150"/>
    <n v="798037.5"/>
    <n v="0"/>
    <n v="291875.71000000002"/>
    <n v="4282063.21"/>
    <x v="2"/>
    <s v="AA5"/>
    <n v="3188941.29"/>
    <n v="797235.32"/>
    <s v="POC/66/1/3"/>
    <n v="1"/>
    <x v="1"/>
  </r>
  <r>
    <n v="25"/>
    <x v="10"/>
    <n v="105718"/>
    <s v="Tehnologie inovativă GREEN şi sistem integrat pentru centru de date destinat Internetului Viitorului - TEGREC"/>
    <s v="M247 EUROPE SRL"/>
    <s v="Obiectivul general al proiectului îl reprezintă stimularea inovării și creșterea competitivității în cadrul S.C. M247 EUROPE S.R.L. prin realizarea unei noi tehnologii implementabile printr-un sistem integrat în cadrul unui produs inovativ complex și a unor servicii inovative bazate pe acest produs, dezvoltate în cadrul temei „Tehnologie inovativa GREEN și sistem integrat pentru centru de date destinat Internetului Viitorului”. Se propune realizarea unui centru de date „Green” cu performanțe energetice de vârf în România, care va încorpora elemente inovative tehnologice și de sistem privitoare la soluțiile de răcire, ventilație, electrice și IT în domeniul economisirii energiei electrice, conform definiției ”Green”, cu o automatizare multiplă a funcționării inclusiv prin managementul general software al Centrului de Date. Prin realizarea acestui produs inovativ complex firma S.C. M247 EUROPE S.R.L va putea sa dezvolte noi servicii inovative în domenii ale tehnologiilor informaționale și de comunicații, cloud/virtualizare, baze de date de mari dimensiuni, specifice Internetului viitorului,  cu avantajul unor costuri reduse și a unei competitivități tehnice și economice superioare."/>
    <n v="42622"/>
    <n v="43109"/>
    <n v="80"/>
    <s v="Bucuresti Ilfov"/>
    <s v="Bucuresti"/>
    <s v="Bucuresti"/>
    <s v="Privat"/>
    <s v="061"/>
    <n v="3532131.4720000001"/>
    <n v="883032.86799999978"/>
    <n v="0"/>
    <n v="784451.12"/>
    <n v="5199615.46"/>
    <x v="2"/>
    <s v="AA1"/>
    <n v="3058555.34"/>
    <n v="764638.85000000009"/>
    <s v="POC/66/1/3"/>
    <n v="1"/>
    <x v="1"/>
  </r>
  <r>
    <n v="26"/>
    <x v="10"/>
    <n v="104645"/>
    <s v="SIstem inteligent multiparametru pentru MONitorizarea complexa si integrata a structurilor pentru evaluarea si reducerea riscului la dezastru - SIMON"/>
    <s v="MONITRON SRL "/>
    <s v="Obiectivul general al proiectului îl reprezintă stimularea inovării în cadrul societăţii S.C. MONITRON S.R.L., prin implementarea unui SIstem inteligent multiparametru pentru MONitorizarea complexă și integrată a structurilor pentru evaluarea și reducerea riscului la dezastru - SIMON, bazat pe monitorizarea structurilor critice complexe din domeniul construcțiilor civile și industriale, drumuri, poduri, baraje, diguri, tunele, într-o soluție unică, modulară, deschisă. Acest lucru va fi posibil prin dezvoltarea unui bloc funcțional comun inclus în fiecare dintre modulele de masură, care va reprezenta interfața între modulul de măsură propriu-zis și un Gateway de comunicație care va asigura comunicația cu baza de date centrală."/>
    <n v="42622"/>
    <n v="43352"/>
    <n v="80"/>
    <s v="Bucuresti Ilfov"/>
    <s v="Bucuresti"/>
    <s v="Bucuresti"/>
    <s v="Privat"/>
    <s v="061"/>
    <n v="3378169.6"/>
    <n v="844542.39999999991"/>
    <n v="0"/>
    <n v="537857.16"/>
    <n v="4760569.16"/>
    <x v="2"/>
    <s v="AA3"/>
    <n v="3318388.53"/>
    <n v="829597.12"/>
    <s v="POC/66/1/3"/>
    <n v="1"/>
    <x v="1"/>
  </r>
  <r>
    <n v="27"/>
    <x v="10"/>
    <n v="104675"/>
    <s v="PLATFORMĂ STABILIZATĂ, CU SARCINI REGLABILE, PENTRU APARATURA OPTICĂ UTILIZATĂ ÎN ACTIVITĂȚI DE SUPRAVEGHERE NAVALĂ ȘI TERESTRĂ - IMOTION  "/>
    <s v="IMC POSITIVE BUSINESS SOLUTIONS SRL"/>
    <s v="Obiectivul general urmărit se centrează pe creşterea gradului de competitivitate prin CDI si constă în dezvoltarea şi implementarea unei tehnologii de producţie moderne, flexibile şi competitive, pentru realizarea unui sistem stabilizat pe 3 axe, în funcţie de cerinţele operaţionale. Scopul principal îl reprezintă obținerea unor parametri de performanță în timpul deplasării, apropiați de cei statici, adică să fie afectați cât mai puțin de caracteristicile deplasării (terestre sau navale). Fabricația unui astfel de sistem, eficient în condițiile situațiilor tactice actuale, presupune un proces complex de proiectare, care pornește de la un set de considerente teoretice, o validare practică prin teste statice și dinamice și o verificare efectivă, în teren, a sistemului, montat pe mijlocul purtător, în diferite regimuri de funcționare."/>
    <n v="42622"/>
    <n v="43352"/>
    <n v="80"/>
    <s v="Bucuresti Ilfov"/>
    <s v="Bucuresti"/>
    <s v="Bucuresti"/>
    <s v="Privat"/>
    <s v="061"/>
    <n v="3538284.8000000003"/>
    <n v="884571.19999999972"/>
    <n v="0"/>
    <n v="479337"/>
    <n v="4902193"/>
    <x v="2"/>
    <s v="AA2"/>
    <n v="3485752.7899999996"/>
    <n v="871438.19999999984"/>
    <s v="POC/66/1/3"/>
    <n v="1"/>
    <x v="1"/>
  </r>
  <r>
    <n v="28"/>
    <x v="10"/>
    <n v="104656"/>
    <s v="DISPOZITIV PURTABIL INTELIGENT PENTRU ASISTAREA PERSOANELOR VARSTNICE IN LUPTA CU SINGURATATEA, MENTINEREA SANATATII FIZICE SI STIMULAREA CREATIVITATII - SENTIR "/>
    <s v="ADVANCED SLISYS SRL"/>
    <s v="Obiectivul general al acestui proiect este creşterea capacităţii de inovare a firmei, prin activitati de cercetare si valorificarea rezultatelor de cercetare-dezvoltare detinute de ADVANCED SLISYS SRL, pentru dezvoltarea unui dispozitiv digital inovator si a unei metode brevetabile. Introducerea in productie a noului produs, in scopul comercializarii. "/>
    <n v="42622"/>
    <n v="43352"/>
    <n v="80"/>
    <s v="Bucuresti Ilfov"/>
    <s v="Bucuresti"/>
    <s v="Bucuresti"/>
    <s v="Privat"/>
    <s v="061"/>
    <n v="1760378.5600000003"/>
    <n v="440094.6399999999"/>
    <n v="0"/>
    <n v="142767"/>
    <n v="2343240.2000000002"/>
    <x v="2"/>
    <s v="AA5"/>
    <n v="1750515.9100000004"/>
    <n v="437628.9800000001"/>
    <s v="POC/66/1/3"/>
    <n v="1"/>
    <x v="1"/>
  </r>
  <r>
    <n v="29"/>
    <x v="10"/>
    <n v="109513"/>
    <s v="Interpretarea Automata a Imaginilor si Secventelor Video utilizand Procesarea Limbajului Natural"/>
    <s v="AUTONOMOUS SYSTEMS SRL"/>
    <s v="OBIECTIVUL GENERAL al proiectului este reprezentat de sporirea capacitatii de cercetare-dezvoltare tehnologica si inovare a S.C. AUTONOMOUS SYSTEMS S.R.L., in vederea cresterii competitivitatii economice si generarii de noi oportunitati de afaceri._x000a_In vederea atingerii acestui obiectiv general, vor fi derulate activitati de dezvoltare experimentala in domeniul algoritmilor de analiza, descriere si traducere a continutului grafic complex, precum si al algoritmilor de comanda vocala. In vederea derularii acestor activitati de dezvoltare experimentala, vor fi achizitionate echipamente hardware specializate in procesarea masiva a informatiei, statii de lucru(desktop si laptop), licente sisteme operare si software specializat precum si biblioteci electronice (corpus-uri) standardizate pentru limbaj natural / continut grafic._x000a_In mod specific, proiectul va pune bazele si va dezvolta solutii IT in domenii de varf ale tehnologiei actuale, in special domeniile de vedere artificiala, procesarea limbajului natural si invatare automata. Dezvoltând solutii si algoritmi noi si in special, integrându-le intr-un sistem complex inteligent pentru interpretare semantica de imagini si video si traducerea in limbaj natural, proiectul propune solutii noi, in premiera, pe piata romaneasca._x000a_Rezultatele pocesului de cercetare se vor constitui ca baza a unor produse comerciale, dupa cum este prezentat la nivelul planului de afaceri, fapt ce va contribui direct la generarea de noi oportunitati de afaceri pentru S.C. AUTONOMOUS SYSTEMS S.R.L._x000a_"/>
    <n v="42748"/>
    <n v="43568"/>
    <n v="80"/>
    <s v="Bucuresti Ilfov"/>
    <s v="Bucuresti"/>
    <s v="Bucuresti"/>
    <s v="Privat"/>
    <s v="061"/>
    <n v="3476634.48"/>
    <n v="869158.61999999965"/>
    <n v="0"/>
    <n v="1222452"/>
    <n v="5568245.0999999996"/>
    <x v="2"/>
    <s v="AA4"/>
    <n v="2570031.6800000002"/>
    <n v="642507.91999999993"/>
    <s v="POC/66/1/3"/>
    <n v="1"/>
    <x v="1"/>
  </r>
  <r>
    <n v="30"/>
    <x v="11"/>
    <n v="105631"/>
    <s v="Implementarea expertizei de cercetare biomedicală prin transfer de cunoștințe către mediul privat pentru validarea de produse și servicii în domeniile biotehnologii medicale și sănătate - INTELBIOMED"/>
    <s v="INCD in Domeniul Patologiei si Stiintelor Biomedicale &quot;Victor Babes&quot;"/>
    <s v="Proiectul „Implementarea expertizei de cercetare biomedicală prin transfer de cunoștințe către mediul privat pentru validarea de produse și servicii în domeniile biotehnologii medicale și sănătate” are ca obiectiv general transferul de cunostinte/expertiza si tehnologie de la INCD Victor Babes (IVB) catre intreprinderi private din sectorul productiei si dezvoltarii bioproduselor destinate ingrijirii sanatatii, în vederea cresterii competitivitatii economice si stiintifice a acestora pe plan național și international. "/>
    <n v="42618"/>
    <n v="44444"/>
    <n v="83.72"/>
    <s v="Bucuresti Ilfov"/>
    <s v="Bucuresti"/>
    <s v="Bucuresti"/>
    <s v="Public"/>
    <s v="062"/>
    <n v="10555280.2992"/>
    <n v="2052555.7007999998"/>
    <n v="2448600"/>
    <n v="50000"/>
    <n v="15106436"/>
    <x v="3"/>
    <s v="AA1"/>
    <n v="6039304.410000002"/>
    <n v="1070299.8400000001"/>
    <s v="POC/71/1/4"/>
    <n v="1"/>
    <x v="1"/>
  </r>
  <r>
    <n v="31"/>
    <x v="11"/>
    <n v="105976"/>
    <s v="Ecosistem de cercetare, inovare și dezvoltare de produse și servicii TIC pentru o societate conectată la Internet of Things (NETIO)"/>
    <s v="Universitatea POLITEHNICA Bucuresti"/>
    <s v="Scopul proiectului NETIO este crearea unui cadru de colaborare efectivă între specialiștii din Universitatea Politehnica din București și întreprinderi și accelerarea transferului de cunoștințe din mediul academic către industrie pentru dezvoltarea de produse și servicii inovative din sfera IoT și a orașelor inteligente, având drept consecință directă creșterea capacității de cercetare, dezvoltare și inovare a întreprinderilor partenere, dar și a mediului economic în general. Dezvoltarea de produse și servicii de comunicație diversificată (Radio, IR, NF, Wireless, etc.), interconectate prin infrastructuri de senzori și obiecte inteligente care pot acoperi o arie geografică semnificativă, poate răspunde la provocările de zi cu zi ale membrilor unei comunități prin furnizarea de informații bazate pe prelucrări inteligente și specifice contextului, precum și date analizate sistematic în vederea surmontării provocărilor urbane identificate."/>
    <n v="42618"/>
    <n v="44316"/>
    <n v="83.72"/>
    <s v="Bucuresti Ilfov"/>
    <s v="Bucuresti"/>
    <s v="Bucuresti"/>
    <s v="Public"/>
    <s v="062"/>
    <n v="11300107"/>
    <n v="2197393"/>
    <n v="2344000"/>
    <n v="60000"/>
    <n v="15901500"/>
    <x v="3"/>
    <s v="AA5"/>
    <n v="10630090.350000001"/>
    <n v="2066793.6100000003"/>
    <s v="POC/71/1/4"/>
    <n v="1"/>
    <x v="1"/>
  </r>
  <r>
    <n v="32"/>
    <x v="11"/>
    <n v="105581"/>
    <s v="Promovarea, Identificarea si Realizarea de Parteneriate pentru Transfer de Cunostinte in Domeniul Ecologiei Industriale"/>
    <s v="Institutul National de Cercetare-Dezvoltare pentru Ecologie Industriala - ECOIND"/>
    <s v="Pornind de la obiectivul general al proiectului care constă în  creşterea capacităţii şi competitivităţii economice a intreprindelor din sectorul forestier pe  baza  furnizării serviciilor şi beneficiilor multiple pe care pădurea şi silvicultura durabilă le asigură societăţii româneşti, scopul proiectului propus este de a asigura creşterea impactului activităţilor economice din domeniul forestier  printr-un un transfer mai bun de cunoaştere şi de expertiză între cercetare şi mediul economic, realizându-se dezvoltarea  unui sector forestier puternic şi dinamic bazat pe sursă de materie primă regenerabilă. "/>
    <n v="42618"/>
    <n v="44444"/>
    <n v="83.72"/>
    <s v="Bucuresti Ilfov"/>
    <s v="Bucuresti"/>
    <s v="Bucuresti"/>
    <s v="Public"/>
    <s v="062"/>
    <n v="11299450.886360001"/>
    <n v="2197265.4136399999"/>
    <n v="1880580.36"/>
    <n v="130664.2"/>
    <n v="15507960.859999999"/>
    <x v="3"/>
    <s v="AA2"/>
    <n v="6660453.9100000001"/>
    <n v="1295034.8899999999"/>
    <s v="POC/71/1/4"/>
    <n v="1"/>
    <x v="1"/>
  </r>
  <r>
    <n v="33"/>
    <x v="11"/>
    <n v="105958"/>
    <s v="Tehnologii curate de procesare și/sau valorificare materiale cu potențial combustibil"/>
    <s v="Universitatea Politehnica din Bucuresti"/>
    <s v="Plecand de la obiectivul central al crearii in 1999 a Centrului de Cercetari Termice din cadrul Universitatii Politehnica din Bucuresti, UPB-CCT, Proiectul CleanTech abordeaza un subiect absolut contemporan care face obiectul mai multor strategii europene cu tinte ambitioase de ponderare si control a unor declinuri greu de readus la echilibru: cresterea nivelului emisiilor atmosferice datorate utilizarii excesive a resurselor naturare care a condus la diminuarea drastica a acestor si la modificarea ingrijoratoare a conditiilor climaterice, precum si inmultirea gropilor de deseuri in zonele urbane. Abordarea integrata a resurselor energetice, a problemelor de mediu si de adaptare la nevoile societatii este singura capabila la nivelul cunostintelor actuale sa ofere alternative viabile, adaptabile unor situatii concrete. "/>
    <n v="42618"/>
    <n v="44809"/>
    <n v="83.72"/>
    <s v="Bucuresti Ilfov"/>
    <s v="Bucuresti"/>
    <s v="Bucuresti"/>
    <s v="Public"/>
    <s v="062"/>
    <n v="8676741.6371999998"/>
    <n v="1687259.3628000002"/>
    <n v="2998499"/>
    <n v="45000"/>
    <n v="13407500"/>
    <x v="3"/>
    <s v="AA5"/>
    <n v="3258118.6499999994"/>
    <n v="633468.74999999988"/>
    <s v="POC/71/1/4"/>
    <n v="1"/>
    <x v="1"/>
  </r>
  <r>
    <n v="34"/>
    <x v="11"/>
    <n v="105509"/>
    <s v="Valorificarea expertizei in cercetarea agro-alimentara prin transfer de cunostinte catre mediul economic in vederea obtinerii de produse alimentare sigure si optimizate nutritional"/>
    <s v="Institutul National de Cercetare-Dezvoltare pentru Bioresurse Alimentare-IBA București"/>
    <s v="Proiectul are ca obiectiv general valorificarea expertizei obținută prin cercetare a IBA București în domeniul calității alimentelor - senzoriale, igienice, tehnologice, nutriționale și etice - prin  transferul de cunoștințe către mediul economic privat în vederea obținerii de produse alimentare sigure și optimizate  nutrițional."/>
    <n v="42618"/>
    <n v="44444"/>
    <n v="83.72"/>
    <s v="Bucuresti Ilfov"/>
    <s v="Bucuresti"/>
    <s v="Bucuresti"/>
    <s v="Public"/>
    <s v="062"/>
    <n v="10226199.583600001"/>
    <n v="1988563.4163999986"/>
    <n v="1644160"/>
    <n v="40000"/>
    <n v="13898923"/>
    <x v="3"/>
    <s v="AA3"/>
    <n v="6936964.5899999999"/>
    <n v="1224434.6399999999"/>
    <s v="POC/71/1/4"/>
    <n v="1"/>
    <x v="1"/>
  </r>
  <r>
    <n v="35"/>
    <x v="11"/>
    <n v="105707"/>
    <s v="Procese si sisteme operationale pentru tratarea si valorificarea materiala si energetica a deseurilor"/>
    <s v="Universitatea Politehnica din Bucuresti"/>
    <s v="Obiectivul general al proiectului “Procese și sisteme operaționale pentru tratarea și valorificarea materială și energetică a deșeurilor – PROVED” constă în creşterea transferului de cunoştinţe, tehnologie şi personal cu competenţe CDI între Universitatea Politehnica din Bucureşti şi mediul privat prin realizarea unei eco-tehnologii de valorificare energetică a deşeurilor municipale şi obţinerea unui Combustibil Derivat din Deşeu (CDD), a unei tehnologii de producere a unui gaz cu proprietăţi combustibile superioare (biogaz), a unei tehnologii inovative de gestionare şi tracking a deșeurilor cu măsurarea efectelor complexe (sociale, mediu, economice) precum şi a unui sistem avansat de depoluare a levigatului rezultat de la depozitele de deşeuri."/>
    <n v="42621"/>
    <n v="44628"/>
    <n v="83.72"/>
    <s v="Bucuresti Ilfov"/>
    <s v="Bucuresti"/>
    <s v="Bucuresti"/>
    <s v="Public"/>
    <s v="062"/>
    <n v="7188199.2000000002"/>
    <n v="1397800.7999999998"/>
    <n v="1710000"/>
    <n v="370000"/>
    <n v="10666000"/>
    <x v="3"/>
    <s v="AA5"/>
    <n v="5677067.5899999999"/>
    <n v="1103880.1000000003"/>
    <s v="POC/71/1/4"/>
    <n v="1"/>
    <x v="1"/>
  </r>
  <r>
    <n v="36"/>
    <x v="11"/>
    <n v="105551"/>
    <s v="TRANSFER RAPID DE CUNOȘTINȚE ȘI SPRIJIN TEHNICO-ȘTIINȚIFIC ÎN REALIZAREA DE PRODUSE ȘI TEHNOLOGII COMPETITIVE ÎN ÎNTREPRINDERI SPECIFICE DOMENIULUI BIOECONOMIE ȘI PRODUCERII DE BIORESURSE"/>
    <s v="INSTITUTUL NAŢIONAL DE CERCETARE - DEZVOLTARE PENTRU MAŞINI ŞI INSTALAŢII DESTINATE AGRICULTURII ŞI "/>
    <s v="Proiectul are ca obiectiv transferul rapid de cunoştinţe şi sprijin tehnico-ştiinţific în realizarea de produse şi tehnologii competitive în întreprinderi specifice domeniului bioeconomie şi producerii de bioresurse, care îşi dezvoltă afaceri cerute de piaţă."/>
    <n v="42621"/>
    <n v="44355"/>
    <n v="83.72"/>
    <s v="Bucuresti Ilfov"/>
    <s v="Bucuresti"/>
    <s v="Bucuresti"/>
    <s v="Public"/>
    <s v="062"/>
    <n v="7941600.5032000002"/>
    <n v="1544305.4967999998"/>
    <n v="4032707"/>
    <n v="2508928"/>
    <n v="16027541"/>
    <x v="3"/>
    <s v="AA4"/>
    <n v="5911046.0299999993"/>
    <n v="1149327.24"/>
    <s v="POC/71/1/4"/>
    <n v="1"/>
    <x v="1"/>
  </r>
  <r>
    <n v="37"/>
    <x v="11"/>
    <n v="105684"/>
    <s v="Procedee secvențiale de închidere a  fluxurilor laterale din bioeconomie şi (bio)produse inovative rezultate din acestea - SECVENT"/>
    <s v="Institutul National de Cercetare-Dezvoltare pentru Chimie si Petrochimie"/>
    <s v="Scopul proiectului Secvent este de a crește eficiența economică a întreprinderilor partenere, prin dezvoltarea și implementarea unor soluții tehnologice inovative de (bio)procesare a subproduselor din lanțurile valorice ale bioeconomiei, pentru recuperarea şi/sau formarea de componente cu valoare adăugată şi utilizarea acestora pentru (bio)produse cerute de piață._x000a_ Obiectivul general al proiectului Secvent este accelerarea transferului de cunoștințe, tehnologie și personal cu competențe CDI între mediul public și cel privat în domeniul trans-sectorial al bioeconomiei circulare, prin dezvoltarea şi implementarea de procedee biotehnologice secvențiale de închidere a lanțurilor valorice din bioeconomie și de obținerea a (bio)produselor._x000a_"/>
    <n v="42621"/>
    <n v="44812"/>
    <n v="83.72"/>
    <s v="Bucuresti Ilfov"/>
    <s v="Bucuresti"/>
    <s v="Bucuresti"/>
    <s v="Public"/>
    <s v="062"/>
    <n v="11173116.318"/>
    <n v="2172698.682"/>
    <n v="2791330"/>
    <n v="54000"/>
    <n v="16191145"/>
    <x v="3"/>
    <s v="AA4"/>
    <n v="1635519.89"/>
    <n v="318004.07"/>
    <s v="POC/71/1/4"/>
    <n v="1"/>
    <x v="1"/>
  </r>
  <r>
    <n v="38"/>
    <x v="11"/>
    <n v="105552"/>
    <s v="PARTENERIATE PENTRU TRANSFER DE CUNOȘTINȚE ÎN VEDEREA CREȘTERII COMPETITIVITĂȚII ÎNTREPRINDERILOR DIN DOMENIUL &quot;INDUSTRIA AUTO ȘI COMPONENTE&quot; ȘI CREȘTERII SIGURANȚEI CIRCULAȚIEI - KTAutoComp"/>
    <s v="Institutul National de Cercetare Dezvoltare pentru Mecatronica si Tehnica Masurarii-INCDMTM Buc."/>
    <s v="Proiectul are în vedere creşterea competitivităţii întreprinderilor mari, mici şi mijlocii cu potenţial de piaţă, preocupate de dezvoltarea/testarea/fabricarea de repere și subansambluri din construcţia autoturismelor (mecanisme de direcţie, cutii de viteză, sisteme de suspensie, servodirecţii, motoare, etc.) prin îmbunătățirea politicilor de inovare axate pe transferul de cunoștințe între mediul ştiinţific și industrie, luând în considerare experiența INCDMTM "/>
    <n v="42621"/>
    <n v="44447"/>
    <n v="83.72"/>
    <s v="Bucuresti Ilfov"/>
    <s v="Bucuresti"/>
    <s v="Bucuresti"/>
    <s v="Public"/>
    <s v="062"/>
    <n v="5251337"/>
    <n v="1021163"/>
    <n v="1021500"/>
    <n v="17000"/>
    <n v="7311000"/>
    <x v="3"/>
    <s v="AA2"/>
    <n v="4442509.67"/>
    <n v="856231.72"/>
    <s v="POC/71/1/4"/>
    <n v="1"/>
    <x v="1"/>
  </r>
  <r>
    <n v="39"/>
    <x v="11"/>
    <n v="106070"/>
    <s v="Centru de dispecerizare și management pentru optimizarea  serviciilor integrate de îngrijiri la domiciliu - CDMS "/>
    <s v="INSTITUTUL NATIONAL DE STUDII SI CERCETĂRI PENTRU COMUNICATII - INSCC"/>
    <s v="Obiectul proiectului îl reprezintă realizarea de parteneriate pentru transfer de cunoștințe pentru dezvoltarea suportului ICT necesar pentru implementarea unor Centre de dispecerizare și management pentru optimizarea serviciilor integrate de îngrijiri la domiciliu - CDMS, ca suport pentru dezvoltarea de servicii de medicale și sociale la domiciliu"/>
    <n v="42622"/>
    <n v="44325"/>
    <n v="83.72"/>
    <s v="Bucuresti Ilfov"/>
    <s v="Bucuresti"/>
    <s v="Bucuresti"/>
    <s v="Public"/>
    <s v="062"/>
    <n v="3767400.0000000005"/>
    <n v="732599.99999999953"/>
    <n v="948125"/>
    <n v="20000"/>
    <n v="5468125"/>
    <x v="3"/>
    <s v="AA4"/>
    <n v="2640902.84"/>
    <n v="513471.22"/>
    <s v="POC/71/1/4"/>
    <n v="1"/>
    <x v="1"/>
  </r>
  <r>
    <n v="40"/>
    <x v="11"/>
    <n v="105566"/>
    <s v="Sistem modular integrat si tehnologie pentru ecranare electromagnetica a incintelor in gama 100kHz-18GHz  SITEM  "/>
    <s v="INCDIE ICPE-CA"/>
    <s v="Obiectivul general al proiectului este de a realiza un transfer de cunostinte in domeniul ecranarii electromagnetice prin dezvoltarea unei tehnologii noi, performante, cu reale imbunatatiri si reduceri de costuri pentru ecranarea electromagnetica a incintelor (camere, cladiri) deja existente sau in constructie in domeniul 100kHz - 18GHz,  prin colaborare intre institutia de cercetare si intreprinderile interesate  pentru dezvoltarea competitivitatii economice."/>
    <n v="42622"/>
    <n v="44448"/>
    <n v="83.72"/>
    <s v="Bucuresti Ilfov"/>
    <s v="Bucuresti"/>
    <s v="Bucuresti"/>
    <s v="Public"/>
    <s v="062"/>
    <n v="6934632.25"/>
    <n v="1348492.75"/>
    <n v="742506"/>
    <n v="45000"/>
    <n v="9070631"/>
    <x v="3"/>
    <s v="AA5"/>
    <n v="4132375.3700000006"/>
    <n v="774262.94"/>
    <s v="POC/71/1/4"/>
    <n v="1"/>
    <x v="1"/>
  </r>
  <r>
    <n v="41"/>
    <x v="11"/>
    <n v="105884"/>
    <s v="Dezvoltarea de soluţii  inovative pentru produse şi tehnologii noi, cerute de piaţă, prin valorificarea expertizei in domeniul materialelor avansate şi transferul de cunoştinţe către mediul privat"/>
    <s v="INSTITUTUL NATIONAL DE CERCETARE DEZVOLTARE TURBOMOTOARE COMOTI"/>
    <s v="Obiectivul popunerii de proiect este de a crea un parteneriat stabil, viabil, intre COMOTI si un grup de intreprinderi interesate sa asimileze cunostinte, abilitati si competente in domeniul cercetarii – inovarii, valorificand expertiza COMOTI, raspunzand astfel nevoilor strategice si de dezvoltare ale lor, care au drept scop cresterea competitivitatii economice. _x000a_Se urmareste astfel dezvoltarea de solutii inovative noi, performante, pentru obtinerea de produse noi, cu performante si caracteristici superioare, clar identificate de intreprinderi ca fiind cerute de piata si care le va permite dezvoltarea afacerilor, promovarea de noi afaceri, cresterea competitivitatii economice. _x000a_"/>
    <n v="42622"/>
    <n v="44813"/>
    <n v="83.72"/>
    <s v="Bucuresti Ilfov"/>
    <s v="Bucuresti"/>
    <s v="Bucuresti"/>
    <s v="Public"/>
    <s v="062"/>
    <n v="10484213.74"/>
    <n v="2038736.2599999998"/>
    <n v="1062050"/>
    <n v="50000"/>
    <n v="13635000"/>
    <x v="3"/>
    <s v="AA4"/>
    <n v="6606853.9099999992"/>
    <n v="1171699.3500000001"/>
    <s v="POC/71/1/4"/>
    <n v="1"/>
    <x v="1"/>
  </r>
  <r>
    <n v="42"/>
    <x v="11"/>
    <n v="105558"/>
    <s v="ECO-NANOTEHNOLOGII DE DEPOLUAREA APELOR ȘI VALORIFICAREA DEȘEURILOR"/>
    <s v="Universitatea POLITEHNICA Bucuresti"/>
    <s v="Obiectivul general al prezentului proiect vizează creșterea transferului de cunștințe și tehnologie în domeniul ECO-NANO-TEHNOLOGIILOR PENTRU DEPOLUARE ȘI VALORIFICAREA DEȘEURILOR, între Centrul de Cercetări pentru Protecția Mediului și Tehnologii Ecologice din Universitatea POLITEHNICA București (UPB-CPMTE) și întreprinderi din mediul privat, care va contribui la dezvoltarea economică a acestora precum și la protecția, conservarea și îmbunătățirea mediului."/>
    <n v="42636"/>
    <n v="44461"/>
    <n v="83.72"/>
    <s v="Bucuresti Ilfov"/>
    <s v="Bucuresti"/>
    <s v="Bucuresti"/>
    <s v="Public"/>
    <s v="062"/>
    <n v="10787531.300000001"/>
    <n v="2097718.7000000002"/>
    <n v="1826000"/>
    <n v="60000"/>
    <n v="14771250"/>
    <x v="3"/>
    <s v="AA3"/>
    <n v="7371796.3400000017"/>
    <n v="1433250.2399999998"/>
    <s v="POC/71/1/4"/>
    <n v="1"/>
    <x v="1"/>
  </r>
  <r>
    <n v="43"/>
    <x v="12"/>
    <n v="107066"/>
    <s v="Tehnologii inovatoare pentru asigurarea calitatii materialelor in sanatate, energie si mediu  – Centrul pentru Soluții INOVAtoare de Fabricație a Biomaterialelor Inteligente si Suprafețelor BIOMEDicale (INOVABIOMED)"/>
    <s v="Universitatea Politehnica din Bucuresti"/>
    <s v="Obiectivul general este cresterea capacitatii de cercetare-dezvoltare si de transfer de cunostinte prin infiintarea Centrului pentru Soluții Inovatoare de Fabricație a Biomaterialelor Inteligente si Suprafețelor Biomedicale prin crearea de 10 noi laboratoare de cercetare si modernizarea a 6 laboratoare de cercetare existente in cadrul Universitatii Politehnica Bucuresti (UPB), in vederea asigurarii conditiilor pentru dezvoltarea unui grup economic de excelenta in Romania, din care face parte UPB, intr-un sector economic competitiv._x000a__x000a_"/>
    <n v="42669"/>
    <n v="44161"/>
    <n v="80"/>
    <s v="Bucuresti Ilfov"/>
    <s v="Bucuresti"/>
    <s v="Bucuresti"/>
    <s v="Public"/>
    <s v="058"/>
    <n v="53409188.648000002"/>
    <n v="13352297.162"/>
    <n v="0"/>
    <n v="5070504.38"/>
    <n v="71831990.189999998"/>
    <x v="4"/>
    <s v="AA4"/>
    <n v="51568686.460000008"/>
    <n v="12892171.620000003"/>
    <s v="POC/70/1/1"/>
    <n v="1"/>
    <x v="1"/>
  </r>
  <r>
    <n v="44"/>
    <x v="12"/>
    <n v="109212"/>
    <s v="Construirea unei infrastructuri performante de cercetare-dezvoltare-inovare in domeniul sistemelor de intelligence pentru securitate"/>
    <s v="Academia Națională de Informații ”Mihai Viteazul” Otopeni"/>
    <s v="Obiectivul general al proiectului este creșterea competitivității economice la nivel național prin construirea la nivelul Academiei Naționale de Informații ”Mihai Viteazul” a unei infrastructuri de cercetare în domeniul securității și intelligence-ului la cele mai înalte standarde de performanță. Noul Complex de Cercetare al Institutului Național de Studii de Intelligence - INTELIGENT care urmează a fi dezvoltat prin intermediul proiectului va fi compus din 7 laboratoare de cercetare după cum urmează: Laboratorul de Politici de Securitate, Laboratorul de Securitate Locală, Regională și Globală, Laboratorul de Intelligence Competitiv, Laboratorul de Comunicare Strategică în Situații de Criză, Laboratorul de Cercetare Fundamentală în Intelligence, Laboratorul de Psihologie Experimentală și Laboratorul de Istoria Intelligence-ului."/>
    <n v="42720"/>
    <n v="44363"/>
    <n v="80"/>
    <s v="Bucuresti Ilfov"/>
    <s v="Bucuresti"/>
    <s v="Bucuresti"/>
    <s v="Public"/>
    <s v="058"/>
    <n v="43056000.140000001"/>
    <n v="10764000.029999999"/>
    <n v="0"/>
    <n v="4662263.0999999996"/>
    <n v="58482263.270000003"/>
    <x v="3"/>
    <s v="AA1"/>
    <n v="22088280.760000002"/>
    <n v="3517019.69"/>
    <s v="POC/70/1/1"/>
    <n v="1"/>
    <x v="1"/>
  </r>
  <r>
    <n v="45"/>
    <x v="12"/>
    <n v="108662"/>
    <s v="CENTRU DE CERCETARE SISTEME MECATRONICE INTELIGENTE DE SECURIZARE OBIECTIVE SI INTERVENTIE Acronim:CERMISO"/>
    <s v="Institutul National de Cercetare Dezvoltare pentru Mecatronica si Tehnica Masurarii - INCDMTM  Bucuresti"/>
    <s v="Obiectivul proiectului consta in crearea unu centru (CERMISO) de cercetare pentru optimizarea unor_x000a_echipamente de tip Minisistem Inteligent Autonom cu Deplasare Aeriana (MIADA) avand_x000a_7_x000a_aplicatii directe in securitatea si securizarea obiectivelor si interventie rapida in caz de dezastre in_x000a_zone greu accesibile. Practic in centru activitatea CD se va desfasura pe urmatoarele linii directoare:_x000a_1- Integrarea sistemelor mecatronice inteligente autonome in securitatea spatiului si a mediului_x000a_inconjurator._x000a_2- Optimizarea sistemelor mecatronice inteligente autonome aeropurtate_x000a_3- Tehnologia transmiterii securizata a informatiei_x000a_4- Dezvoltarea micro sistemelor multisenzoriale controlate de inteligenta artificiala._x000a_5- Dezvoltarea inteligentei artificiale de prelucrare automata a datelor in vederea prevenirii_x000a_dezastrelor si accidentelor._x000a_6- Dezvoltarea solutiilor si algoritmilor de securizare anti-hacking a sistemelor autonome_x000a_aeropurtate._x000a_7- Solutii hardware si software de optimizare a consumului energetic pentru marirea andurantei si_x000a_autonomiei de zbor a sistemelor mecatronice aeropurtate."/>
    <n v="42738"/>
    <n v="44257"/>
    <n v="80"/>
    <s v="Bucuresti Ilfov"/>
    <s v="Bucuresti"/>
    <s v="Bucuresti"/>
    <s v="Public"/>
    <s v="058"/>
    <n v="8625168.8000000007"/>
    <n v="2156292.1999999993"/>
    <n v="0"/>
    <n v="12000"/>
    <n v="10793461"/>
    <x v="3"/>
    <s v="AA7"/>
    <n v="8468645.8699999992"/>
    <n v="2095572.1699999997"/>
    <s v="POC/70/1/1"/>
    <n v="1"/>
    <x v="1"/>
  </r>
  <r>
    <n v="46"/>
    <x v="8"/>
    <n v="113021"/>
    <s v="Dispozitiv pentru accelerarea recuperarii kinetoterapeutice"/>
    <s v="KINETO TECH REHAB SRL"/>
    <s v="Obiectivul general al proiectului consta in realizarea unui produs inovativ destinat monitorizarii recuperarii pacientilor cu afectiuni locomotorii, in scopul productiei si comercializarii. "/>
    <n v="43005"/>
    <n v="43551"/>
    <n v="80"/>
    <s v="Bucuresti Ilfov"/>
    <s v="Bucuresti"/>
    <s v="Bucuresti"/>
    <s v="Privat"/>
    <s v="061"/>
    <n v="567648"/>
    <n v="141912"/>
    <n v="78840"/>
    <n v="179046"/>
    <n v="967446"/>
    <x v="2"/>
    <s v="AA1"/>
    <n v="561321.07000000007"/>
    <n v="140330.27000000002"/>
    <s v="POC/63/1/3"/>
    <n v="1"/>
    <x v="1"/>
  </r>
  <r>
    <n v="47"/>
    <x v="8"/>
    <n v="113571"/>
    <s v="Cercetarea, dezvoltarea si punerea in aplicare a unui serviciu semnificativ imbunatatit de testare a infertilitatii masculine - INFERTIMA"/>
    <s v="GENOME &amp; GENETICS SRL"/>
    <s v="Obiectivul general al proiectului INFERTIMA este dezvoltarea unui proces inovativ, in vederea introducerii pe piata a unui serviciu nou, de testare a infertilitatii masculine pentru mutatiile genei FSHR, printr-o corelatie directa intre mutatiile receptorului de FSH si infertilitatea masculina de cauza genetica. Procesul inovativ are ca punct de pornire rezultatele cercetarii efectuate de catre institutia de cercetare cu care Genome &amp; Genetics a semnat contract de servicii de cercetare. "/>
    <n v="43005"/>
    <n v="43461"/>
    <n v="79.999999039630737"/>
    <s v="Bucuresti Ilfov"/>
    <s v="Bucuresti"/>
    <s v="Bucuresti"/>
    <s v="Privat"/>
    <s v="061"/>
    <n v="666410.31999999995"/>
    <n v="166602.59"/>
    <n v="164164.54"/>
    <n v="82252.800000000003"/>
    <n v="1079430.25"/>
    <x v="2"/>
    <s v="AA1"/>
    <n v="660628.80000000005"/>
    <n v="165157.21"/>
    <s v="POC/63/1/3"/>
    <n v="1"/>
    <x v="1"/>
  </r>
  <r>
    <n v="48"/>
    <x v="8"/>
    <n v="113128"/>
    <s v="Platforma inteligenta de analiza a datelor de mari dimensiuni si de distribuție a mesajelor in puncte de interes"/>
    <s v="BEAM INNOVATION SRL (solicitant initial la depunere: VULPE RĂZVAN-ALEXANDRU) "/>
    <s v="Obiectivul general al proiectului consta in dezvoltarea competitiva a intreprinderii inovatoare de tip spin-off in urma implementării platformei inteligente de marketing. Se dorește revoluționarea industriei sistemelor de Marketing de Proximitate din sectorul de retail prin elaborarea unei soluții inovatoare hardware-software si comercializarea acesteia prin intermediul a 3 tipuri de pachete de servicii si anume: Silver, Gold si Platinum."/>
    <n v="43005"/>
    <n v="43735"/>
    <n v="80"/>
    <s v="Bucuresti Ilfov"/>
    <s v="Bucuresti"/>
    <s v="Bucuresti"/>
    <s v="Privat"/>
    <s v="061"/>
    <n v="663316.31999999995"/>
    <n v="165829.07999999999"/>
    <n v="92127.28"/>
    <n v="337523.67"/>
    <n v="1258796.3499999999"/>
    <x v="2"/>
    <s v="AA2"/>
    <n v="636007.2699999999"/>
    <n v="159001.81999999998"/>
    <s v="POC/63/1/3"/>
    <n v="1"/>
    <x v="1"/>
  </r>
  <r>
    <n v="49"/>
    <x v="8"/>
    <n v="113071"/>
    <s v="Procese inovative pentru aplicatii TIC in domeniul financiar - INOVATIC"/>
    <s v="OCEAN CREDIT IFN SA"/>
    <s v="Obiectivul general al proiectului INOVATIC consta in dezvoltarea si punerea in productie a unor procese IT semnificativ imbunatatite de acordare de credite tip „overdraft”(descoperiri de cont), de transfer de bani si de plati electronice in cadrul SC OCEAN CREDIT IFN SA. Procesul inovativ are ca punct de pornire cercetarea efectuata de catre institutia de cercetare cu care Ocean Credit IFN SA a semnat contract de servicii de cercetare. "/>
    <n v="43005"/>
    <n v="43612"/>
    <n v="80"/>
    <s v="Bucuresti Ilfov"/>
    <s v="Bucuresti"/>
    <s v="Bucuresti"/>
    <s v="Privat"/>
    <s v="061"/>
    <n v="668777.56000000006"/>
    <n v="167194.39000000001"/>
    <n v="92885.78"/>
    <n v="119978"/>
    <n v="1048835.73"/>
    <x v="2"/>
    <s v="AA2"/>
    <n v="551637.07999999996"/>
    <n v="137909.29"/>
    <s v="POC/63/1/3"/>
    <n v="1"/>
    <x v="1"/>
  </r>
  <r>
    <n v="50"/>
    <x v="8"/>
    <n v="119851"/>
    <s v="Lansarea pe piață a unui sistem inovativ pentru testarea aplicațiilor destinate dispozitivelor dotate cu ecran tactil - MATT"/>
    <s v="RINF ENGINEERING RESEARCH SRL"/>
    <s v="Obiectivul general al prezentului proiect îl reprezintă dezvoltarea unui sistem inovativ pentru testarea aplicațiilor destinate dispozitivelor dotate cu ecran tactil - MATT, în vederea creșterii gradului de inovare în domeniul TIC la nivel național și internațional. "/>
    <n v="43012"/>
    <n v="43559"/>
    <n v="79.999999263683492"/>
    <s v="Bucuresti Ilfov"/>
    <s v="Bucuresti"/>
    <s v="Bucuresti"/>
    <s v="Privat"/>
    <s v="061"/>
    <n v="651893.56999999995"/>
    <n v="162973.4"/>
    <n v="90540.78"/>
    <n v="53550"/>
    <n v="958957.75"/>
    <x v="2"/>
    <s v="AA2"/>
    <n v="600354.76"/>
    <n v="150088.69999999998"/>
    <s v="POC/63/1/3"/>
    <n v="1"/>
    <x v="1"/>
  </r>
  <r>
    <n v="51"/>
    <x v="8"/>
    <n v="113131"/>
    <s v="Dezvoltarea si productia de sisteme integrate portabile pentru citirea contoarelor"/>
    <s v="CREATIVE ENGINEERING SOLUTIONS SRL"/>
    <s v="Obiectivul general al proiectului este cresterea competitivitatii societatii prin cercetarea si dezvoltarea prototipului unui produs nou, INDEXREAD, un sistem integrat mobil care va fi folosit pentru citirea indecsilor contoarelor cat si lansarea acestuia in productie."/>
    <n v="43012"/>
    <n v="43438"/>
    <n v="79.999998917008554"/>
    <s v="Bucuresti Ilfov"/>
    <s v="Bucuresti"/>
    <s v="Bucuresti"/>
    <s v="Privat"/>
    <s v="061"/>
    <n v="590955.72"/>
    <n v="147738.94"/>
    <n v="82077.240000000005"/>
    <n v="120566.82"/>
    <n v="941338.72"/>
    <x v="2"/>
    <s v="AA1"/>
    <n v="552924.99"/>
    <n v="138231.26"/>
    <s v="POC/63/1/3"/>
    <n v="1"/>
    <x v="1"/>
  </r>
  <r>
    <n v="52"/>
    <x v="8"/>
    <n v="122344"/>
    <s v="”Vizioparalelograful si tehnica Extruziei computerizate de ghidaj -metode inovative de diagnoza si tratament ale edentatiei” "/>
    <s v="INDEX LINE SYSTEMS SRL"/>
    <s v="Obiectivul general al proiectului vizeaza cresterea competitivitatii intreprinderii prin dezvoltarea Vizio-paralelografului (VP) si a Extruziei computerizate de ghidaj (ECG) - tehnologii avansate in stomatologie, ce vizeaza diagnoza si tratamentul edentatiei, una dintre cele mai raspandite cazuri de morbiditate din Romania, in scopul productiei si comercializarii. _x000a__x000a_"/>
    <n v="43054"/>
    <n v="43784"/>
    <n v="79.999999759844471"/>
    <s v="Bucuresti Ilfov"/>
    <s v="Bucuresti"/>
    <s v="Bucuresti"/>
    <s v="Privat"/>
    <s v="061"/>
    <n v="666234.91"/>
    <n v="166558.73000000001"/>
    <n v="92532.64"/>
    <n v="102792"/>
    <n v="1028118.28"/>
    <x v="2"/>
    <s v="AA1"/>
    <n v="628399.92999999993"/>
    <n v="157099.97999999998"/>
    <s v="POC/63/1/3"/>
    <n v="1"/>
    <x v="1"/>
  </r>
  <r>
    <n v="53"/>
    <x v="8"/>
    <n v="104905"/>
    <s v="Obținerea de  produse alimentare sigure sub aspectul satisfacerii exigențelor metabolice și a potențialului bioeconomic "/>
    <s v="ARBO BIOSISTEM SRL"/>
    <s v="Obiectivul general al prezentului proiect este reprezentat de realizarea prin procedee de prelucrare avansate de produse alimentare_x000a_inovative, sigure, accesibile si optimizate nutritional, prin transferul de elemente de cercetare stiinþifica din brevetul de invenþie „Procedeu_x000a_si instalaþie pentru prepararea unor produse bioprotective”."/>
    <n v="43090"/>
    <n v="43666"/>
    <n v="80"/>
    <s v="Bucuresti Ilfov"/>
    <s v="Bucuresti"/>
    <s v="Bucuresti"/>
    <s v="Privat"/>
    <s v="061"/>
    <n v="671536.8"/>
    <n v="167884.2"/>
    <n v="93269"/>
    <n v="172307.63"/>
    <n v="1104997.6299999999"/>
    <x v="2"/>
    <s v="AA2"/>
    <n v="671037.73"/>
    <n v="167759.43"/>
    <s v="POC/63/1/3"/>
    <n v="1"/>
    <x v="1"/>
  </r>
  <r>
    <n v="54"/>
    <x v="13"/>
    <n v="115833"/>
    <s v="Linie pilot de 300mm pentru dispozitive Smart Power şi Power Discre5293000tes - R3- Power UP"/>
    <s v="Universitatea Politehnică Bucureşti"/>
    <s v="Obiectivul general al prezentului proiect, acceptat la finantare in cadrul ECSEL Joint Undertaking il reprezinta realizarea unei linii pilot_x000a_multi-KET (nanoelectronica, nanotehnologie, fabricare avansata) de noua generatie de 300 mm pentru tehnologia Smart Power in Europa,_x000a_astfel contribuind la stabilirea referintei mondiale de soluþii inovatoare si competitive pentru provocari societale critice, inclusiv reducerea_x000a_emisiilor de CO2 si eficienta energetica. De asemenea, pe baza realizarii activitatilor proiectului se urmareste imbunatatirea productivitatii_x000a_si a competitivitatii solutiilor IC integrate pentru tehnologia Smart Power si tehnologii Power Discrete."/>
    <n v="43131"/>
    <n v="44408"/>
    <n v="80"/>
    <s v="Bucuresti Ilfov"/>
    <s v="Bucuresti"/>
    <s v="Bucuresti"/>
    <s v="Public"/>
    <s v="060"/>
    <n v="4232000"/>
    <n v="1058000"/>
    <n v="0"/>
    <n v="3000"/>
    <n v="5293000"/>
    <x v="3"/>
    <m/>
    <n v="3439015.33"/>
    <n v="859753.84"/>
    <s v="POC/72/1/2"/>
    <n v="1"/>
    <x v="1"/>
  </r>
  <r>
    <n v="55"/>
    <x v="14"/>
    <n v="107583"/>
    <s v="RoRCraft CompAct"/>
    <s v="Institutul Naţional de Cercetare - Dezvoltare Aerospaţială &quot;ELIE CARAFOLI&quot; - INCAS Bucureşti"/>
    <s v="Obiectivul general al proiectului il reprezinta cresterea capacitatii de cercetare a Institutului National de Cercetare- Dezvoltare_x000a_Aerospatiala „Elie Carafoli” – I.N.C.A.S. Bucuresti, in domeniul stiintelor aerospatiale, prin introducerea celor mai noi tehnologii din_x000a_domeniul IT intr-un mediu de cercetare de noua generatie, bazat pe realitate virtuala, capabil sa asigure conditiile de simulare necesare_x000a_pentru cercetarile in perspectiva anilor 2020 precum si interfata de comunicare in proiectele colaborative internationale in care INCAS_x000a_este implicat (ex. JTI Clean Sky si SESAR in cadrul FP7 si in continuare in Horizon 2020)."/>
    <n v="43132"/>
    <n v="43863"/>
    <n v="80"/>
    <s v="Bucuresti Ilfov"/>
    <s v="Bucuresti"/>
    <s v="Bucuresti"/>
    <s v="Public"/>
    <s v="060"/>
    <n v="7198834.5599999996"/>
    <n v="1799708.64"/>
    <n v="0"/>
    <n v="24000"/>
    <n v="9022543.1999999993"/>
    <x v="2"/>
    <m/>
    <n v="6639079.7800000003"/>
    <n v="1659769.9300000002"/>
    <s v="POC/76/1/1"/>
    <n v="1"/>
    <x v="1"/>
  </r>
  <r>
    <n v="56"/>
    <x v="2"/>
    <n v="119286"/>
    <s v="README – APLICAȚIE INTERACTIVĂ, INOVATIVĂ, DE EVALUARE A LIZIBILITĂȚII TEXTELOR ÎN LIMBA ROMÂNĂ ȘI DE ÎMBUNĂTĂȚIRE A STILULUI DE REDACTARE"/>
    <s v="COGNOS BUSINESS CONSULTING SRL"/>
    <s v="README – APLICAȚIE INTERACTIVĂ, INOVATIVĂ, DE EVALUARE A LIZIBILITĂȚII TEXTELOR ÎN LIMBA ROMÂNĂ ȘI DE ÎMBUNĂTĂȚIRE A STILULUI DE REDACTARE"/>
    <n v="42993"/>
    <n v="43814"/>
    <n v="80"/>
    <s v="Bucuresti Ilfov"/>
    <s v="Bucuresti"/>
    <s v="Bucuresti"/>
    <s v="Privat"/>
    <s v="066"/>
    <n v="2814714.83"/>
    <n v="703678.71"/>
    <n v="875079.04"/>
    <n v="212942.4"/>
    <n v="4606414.9800000004"/>
    <x v="2"/>
    <s v="AA1"/>
    <n v="2362753.2200000002"/>
    <n v="590688.31000000006"/>
    <s v="POC/46/2/2"/>
    <n v="1"/>
    <x v="2"/>
  </r>
  <r>
    <n v="57"/>
    <x v="2"/>
    <n v="119261"/>
    <s v="MARKSENSE - PLATFORMĂ INFORMATICĂ DE ANALIZĂ ÎN TIMP REAL A FLUXURILOR DE PERSOANE BAZATĂ PE ALGORITMI DE INTELIGENȚĂ ARTIFICIALĂ ȘI PRELUCRARE INTELIGENTĂ DE INFORMAȚII PENTRU AFACERI ȘI MEDIUL GUVERNAMENTAL"/>
    <s v="OPEN GOV SRL"/>
    <s v="MARKSENSE - PLATFORMĂ INFORMATICĂ DE ANALIZĂ ÎN TIMP REAL A FLUXURILOR DE PERSOANE BAZATĂ PE ALGORITMI DE INTELIGENȚĂ ARTIFICIALĂ ȘI PRELUCRARE INTELIGENTĂ DE INFORMAȚII PENTRU AFACERI ȘI MEDIUL GUVERNAMENTAL"/>
    <n v="43021"/>
    <n v="44056"/>
    <n v="80"/>
    <s v="Bucuresti Ilfov"/>
    <s v="Bucuresti"/>
    <s v="Bucuresti"/>
    <s v="Privat"/>
    <s v="066"/>
    <n v="3145876.94"/>
    <n v="786469.24"/>
    <n v="1375102.5299999998"/>
    <n v="380633.62000000011"/>
    <n v="5688082.3299999991"/>
    <x v="2"/>
    <s v="AA"/>
    <n v="1622835.8000000003"/>
    <n v="405708.94"/>
    <s v="POC/46/2/2"/>
    <n v="1"/>
    <x v="2"/>
  </r>
  <r>
    <n v="58"/>
    <x v="2"/>
    <n v="115926"/>
    <s v="S.I.R.O – SOLUTIE INOVATIVA DE RECRUTARE ONLINE"/>
    <s v="STRUCTURAL MANAGEMENT SOLUTIONS SRL"/>
    <s v="S.I.R.O – SOLUTIE INOVATIVA DE RECRUTARE ONLINE"/>
    <n v="42949"/>
    <n v="44045"/>
    <n v="80"/>
    <s v="Bucuresti Ilfov"/>
    <s v="Bucuresti"/>
    <s v="Bucuresti"/>
    <s v="Privat"/>
    <s v="066"/>
    <n v="3096018.79"/>
    <n v="774004.7"/>
    <n v="1224860.6499999994"/>
    <n v="52800"/>
    <n v="5147684.1399999997"/>
    <x v="2"/>
    <s v="AA"/>
    <n v="2868081.13"/>
    <n v="717020.27999999991"/>
    <s v="POC/46/2/2"/>
    <n v="1"/>
    <x v="2"/>
  </r>
  <r>
    <n v="59"/>
    <x v="2"/>
    <n v="115724"/>
    <s v="Dezvoltare aplicatiei software inovative “Treasure Open Source Software – TOSS”"/>
    <s v="BUSINESS INFORMATION SYSTEMS (ALLEVO) SRL"/>
    <s v="Dezvoltare aplicatiei software inovative “Treasure Open Source Software – TOSS”"/>
    <n v="42963"/>
    <n v="43906"/>
    <n v="80"/>
    <s v="Bucuresti Ilfov"/>
    <s v="Bucuresti"/>
    <s v="Bucuresti"/>
    <s v="Privat"/>
    <s v="066"/>
    <n v="2754696.14"/>
    <n v="688674.03"/>
    <n v="2682994"/>
    <n v="679006.1799999997"/>
    <n v="6805370.3499999996"/>
    <x v="2"/>
    <s v="AA1"/>
    <n v="2477638.4700000002"/>
    <n v="619409.64"/>
    <s v="POC/46/2/2"/>
    <n v="1"/>
    <x v="2"/>
  </r>
  <r>
    <n v="60"/>
    <x v="2"/>
    <n v="117046"/>
    <s v="OmniDJ - Platforma de streaming colaborativ cu servicii la cerere"/>
    <s v="KNOWLEDGE INVESTMENT GROUP SRL"/>
    <s v="Obiectivul general al proiectului “OmniDJ - Platforma de streaming colaborativ cu servicii la cerere” este acela de a cerceta si dezvolta o tehnologie inovativa in domeniile orizontale TIC si multimedia cu scopul dezvoltarii finale a unui produs/serviciu menit sa acopere o nevoie reala identificata in piata."/>
    <n v="42880"/>
    <n v="43855"/>
    <n v="80"/>
    <s v="Bucuresti Ilfov"/>
    <s v="Bucuresti"/>
    <s v="Bucuresti"/>
    <s v="Privat"/>
    <s v="066"/>
    <n v="1114600.8"/>
    <n v="278650.2"/>
    <n v="398394"/>
    <n v="135212.55000000005"/>
    <n v="1926857.55"/>
    <x v="2"/>
    <s v="AA2"/>
    <n v="1049383.25"/>
    <n v="262345.82"/>
    <s v="POC/46/2/2"/>
    <n v="1"/>
    <x v="2"/>
  </r>
  <r>
    <n v="61"/>
    <x v="2"/>
    <n v="116265"/>
    <s v="CREAREA UNEI PLATFORME CLOUD PENTRU APLICATII SOFTWARE"/>
    <s v="Q-BIS CONSULT SRL"/>
    <s v="CREAREA UNEI PLATFORME CLOUD PENTRU APLICATII SOFTWARE"/>
    <n v="42949"/>
    <n v="43801"/>
    <n v="80"/>
    <s v="Bucuresti Ilfov"/>
    <s v="Bucuresti"/>
    <s v="Bucuresti"/>
    <s v="Privat"/>
    <s v="066"/>
    <n v="2069074.4"/>
    <n v="517268.6"/>
    <n v="1308001"/>
    <n v="209369.35999999987"/>
    <n v="4103713.36"/>
    <x v="2"/>
    <s v="AA1"/>
    <n v="1791221.4300000004"/>
    <n v="447805.36000000004"/>
    <s v="POC/46/2/2"/>
    <n v="1"/>
    <x v="2"/>
  </r>
  <r>
    <n v="62"/>
    <x v="2"/>
    <n v="115577"/>
    <s v="DEZVOLTAREA UNEI PLATFORME PENTRU CREAREA VIZUALA DE SITE-URI BAZATE PE WORDPRESS"/>
    <s v="EXTEND STUDIO SRL"/>
    <s v="DEZVOLTAREA UNEI PLATFORME PENTRU CREAREA VIZUALA DE SITE-URI BAZATE PE WORDPRESS"/>
    <n v="42880"/>
    <n v="43610"/>
    <n v="80"/>
    <s v="Bucuresti Ilfov"/>
    <s v="Bucuresti"/>
    <s v="Bucuresti"/>
    <s v="Privat"/>
    <s v="066"/>
    <n v="2115826.5"/>
    <n v="528956.63"/>
    <n v="1064885.0900000003"/>
    <n v="0"/>
    <n v="3709668.22"/>
    <x v="2"/>
    <s v="AA1"/>
    <n v="1785769.69"/>
    <n v="446442.43999999994"/>
    <s v="POC/46/2/2"/>
    <n v="1"/>
    <x v="2"/>
  </r>
  <r>
    <n v="63"/>
    <x v="2"/>
    <n v="115917"/>
    <s v="TempRent – platforma evolutivă de micro-tranzacționare"/>
    <s v="4E SOFTWARE SRL"/>
    <s v="TempRent – platforma evolutivă de micro-tranzacționare"/>
    <n v="42902"/>
    <n v="43998"/>
    <n v="80"/>
    <s v="Bucuresti Ilfov"/>
    <s v="Bucuresti"/>
    <s v="Bucuresti"/>
    <s v="Privat"/>
    <s v="066"/>
    <n v="1227120"/>
    <n v="306780"/>
    <n v="429900"/>
    <n v="133722"/>
    <n v="2097522"/>
    <x v="2"/>
    <s v="AA1"/>
    <n v="1030223.8400000001"/>
    <n v="257555.96000000002"/>
    <s v="POC/46/2/2"/>
    <n v="1"/>
    <x v="2"/>
  </r>
  <r>
    <n v="64"/>
    <x v="2"/>
    <n v="115866"/>
    <s v="DEZVOLTARE PRIN INOVARE LA SENIOR SOFTWARE AGENCY SRL"/>
    <s v="SENIOR SOFTWARE AGENCY SRL"/>
    <s v="DEZVOLTARE PRIN INOVARE LA SENIOR SOFTWARE AGENCY SRL"/>
    <n v="42880"/>
    <n v="43610"/>
    <n v="80"/>
    <s v="Bucuresti Ilfov"/>
    <s v="Bucuresti"/>
    <s v="Bucuresti"/>
    <s v="Privat"/>
    <s v="066"/>
    <n v="1587334.92"/>
    <n v="396833.73"/>
    <n v="1361979.77"/>
    <n v="99583.399999999907"/>
    <n v="3445731.82"/>
    <x v="2"/>
    <m/>
    <n v="1431113.98"/>
    <n v="310359.72000000003"/>
    <s v="POC/46/2/2"/>
    <n v="1"/>
    <x v="2"/>
  </r>
  <r>
    <n v="65"/>
    <x v="2"/>
    <n v="115622"/>
    <s v="Studio Scope: Dezvoltare produs inovativ de tip Configure Price and Quoting"/>
    <s v="INGENIO SOFTWARE SA"/>
    <s v="Studio Scope: Dezvoltare produs inovativ de tip Configure Price and Quoting"/>
    <n v="42902"/>
    <n v="43785"/>
    <n v="80"/>
    <s v="Bucuresti Ilfov"/>
    <s v="Bucuresti"/>
    <s v="Bucuresti"/>
    <s v="Privat"/>
    <s v="066"/>
    <n v="2242185"/>
    <n v="560546.25"/>
    <n v="2028751.25"/>
    <n v="54052.150000000373"/>
    <n v="4885534.6500000004"/>
    <x v="2"/>
    <s v="AA1"/>
    <n v="2125327.27"/>
    <n v="531331.84000000008"/>
    <s v="POC/46/2/2"/>
    <n v="1"/>
    <x v="2"/>
  </r>
  <r>
    <n v="66"/>
    <x v="2"/>
    <n v="115722"/>
    <s v="SOLUȚIE PENTRU INTEGRAREA PE VERTICALĂ A SOLUȚIILOR TIC ÎN ECONOMIA ROMÂNEASCĂ PRIN DEZVOLTAREA PRODUSELOR INFORMATICE DYNAMIC DOX© CLOUD ȘI DYNAMIC DOX© MOBILE"/>
    <s v="ESSENSYS SOFTWARE SRL"/>
    <s v="SOLUȚIE PENTRU INTEGRAREA PE VERTICALĂ A SOLUȚIILOR TIC ÎN ECONOMIA ROMÂNEASCĂ PRIN DEZVOLTAREA PRODUSELOR INFORMATICE DYNAMIC DOX© CLOUD ȘI DYNAMIC DOX© MOBILE"/>
    <n v="42949"/>
    <n v="44045"/>
    <n v="80"/>
    <s v="Bucuresti Ilfov"/>
    <s v="Bucuresti"/>
    <s v="Bucuresti"/>
    <s v="Privat"/>
    <s v="066"/>
    <n v="1624958.86"/>
    <n v="406239.72"/>
    <n v="1132399.8700000001"/>
    <n v="58054.349999999627"/>
    <n v="3221652.8"/>
    <x v="2"/>
    <s v="AA1"/>
    <n v="1451542.14"/>
    <n v="362885.51"/>
    <s v="POC/46/2/2"/>
    <n v="1"/>
    <x v="2"/>
  </r>
  <r>
    <n v="67"/>
    <x v="2"/>
    <n v="115560"/>
    <s v="SISTEM INFORMATIC INOVATIV DE TIP COMANDA SI CONTROL C2I (Command, Control &amp; Intelligence)"/>
    <s v="I-TOM SOLUTIONS SRL"/>
    <s v="SISTEM INFORMATIC INOVATIV DE TIP COMANDA SI CONTROL C2I (Command, Control &amp; Intelligence)"/>
    <n v="42957"/>
    <n v="44053"/>
    <n v="80"/>
    <s v="Bucuresti Ilfov"/>
    <s v="Bucuresti"/>
    <s v="Bucuresti"/>
    <s v="Privat"/>
    <s v="066"/>
    <n v="2532573.2599999998"/>
    <n v="633143.31999999995"/>
    <n v="1173003.8899999997"/>
    <n v="219042.47000000067"/>
    <n v="4557762.9399999995"/>
    <x v="2"/>
    <s v="AA2"/>
    <n v="2378045.96"/>
    <n v="594511.4800000001"/>
    <s v="POC/46/2/2"/>
    <n v="1"/>
    <x v="2"/>
  </r>
  <r>
    <n v="68"/>
    <x v="2"/>
    <n v="115946"/>
    <s v="SISTEM INTEGRAT DE MANAGEMENT AL SECURITĂŢII INFORMAŢIEI ÎN CADRUL UNEI ORGANIZAŢII"/>
    <s v="SAFETECH INNOVATIONS SRL"/>
    <s v="SISTEM INTEGRAT DE MANAGEMENT AL SECURITĂŢII INFORMAŢIEI ÎN CADRUL UNEI ORGANIZAŢII"/>
    <n v="42902"/>
    <n v="43524"/>
    <n v="80"/>
    <s v="Bucuresti Ilfov"/>
    <s v="Bucuresti"/>
    <s v="Bucuresti"/>
    <s v="Privat"/>
    <s v="066"/>
    <n v="1410126.65"/>
    <n v="352531.66"/>
    <n v="703318.79"/>
    <n v="108990.68999999994"/>
    <n v="2574967.7899999996"/>
    <x v="2"/>
    <s v="AA1"/>
    <n v="1353287.28"/>
    <n v="338321.81999999995"/>
    <s v="POC/46/2/2"/>
    <n v="1"/>
    <x v="2"/>
  </r>
  <r>
    <n v="69"/>
    <x v="2"/>
    <n v="115847"/>
    <s v="SISTEM INFORMATIC INTEGRAT, INOVATIV SI SECURIZAT DE EXAMINARE AUXOLOGICA, URMARIRE A PACIENTULUI SI GENERARE A DIAGRAMELOR DE CRESTERE PENTRU POPULATIA DIN ROMANIA"/>
    <s v="RADCOM SRL"/>
    <s v="SISTEM INFORMATIC INTEGRAT, INOVATIV SI SECURIZAT DE EXAMINARE AUXOLOGICA, URMARIRE A PACIENTULUI SI GENERARE A DIAGRAMELOR DE CRESTERE PENTRU POPULATIA DIN ROMANIA"/>
    <n v="42956"/>
    <n v="43686"/>
    <n v="80"/>
    <s v="Bucuresti Ilfov"/>
    <s v="Bucuresti"/>
    <s v="Bucuresti"/>
    <s v="Privat"/>
    <s v="066"/>
    <n v="2091764"/>
    <n v="522941"/>
    <n v="862290"/>
    <n v="167575.10000000009"/>
    <n v="3644570.1"/>
    <x v="2"/>
    <s v="AA1"/>
    <n v="2003612.85"/>
    <n v="500903.21"/>
    <s v="POC/46/2/2"/>
    <n v="1"/>
    <x v="2"/>
  </r>
  <r>
    <n v="70"/>
    <x v="2"/>
    <n v="115688"/>
    <s v="LIVEHR – PLATFORMA DE GESTIONARE A RESURSELOR UMANE"/>
    <s v="AVANT CONSULTING SRL"/>
    <s v="LIVEHR – PLATFORMA DE GESTIONARE A RESURSELOR UMANE"/>
    <n v="42955"/>
    <n v="43654"/>
    <n v="80"/>
    <s v="Bucuresti Ilfov"/>
    <s v="Bucuresti"/>
    <s v="Bucuresti"/>
    <s v="Privat"/>
    <s v="066"/>
    <n v="2098872.2799999998"/>
    <n v="524718.06999999995"/>
    <n v="1507229.65"/>
    <n v="402174.95000000019"/>
    <n v="4532994.9499999993"/>
    <x v="2"/>
    <s v="AA1"/>
    <n v="2098595.83"/>
    <n v="524374.61"/>
    <s v="POC/46/2/2"/>
    <n v="1"/>
    <x v="2"/>
  </r>
  <r>
    <n v="71"/>
    <x v="2"/>
    <n v="115817"/>
    <s v="„INTEGRAREA PE VERTICALA A IP3D PRIN DEZVOLTAREA UNEI SOLUTII INFORMATICE – CABINA VIRTUALA - PRIN ACTIVITATI DE CDI „"/>
    <s v="IPRINT 3D DESIGN CONSULTING SRL"/>
    <s v="„INTEGRAREA PE VERTICALA A IP3D PRIN DEZVOLTAREA UNEI SOLUTII INFORMATICE – CABINA VIRTUALA - PRIN ACTIVITATI DE CDI „"/>
    <n v="42958"/>
    <n v="43872"/>
    <n v="80"/>
    <s v="Bucuresti Ilfov"/>
    <s v="Bucuresti"/>
    <s v="Bucuresti"/>
    <s v="Privat"/>
    <s v="066"/>
    <n v="782706.84"/>
    <n v="195676.71"/>
    <n v="277228.45999999996"/>
    <n v="35425.989999999991"/>
    <n v="1291037.9999999998"/>
    <x v="2"/>
    <s v="AA1"/>
    <n v="777272.64000000013"/>
    <n v="194318.17"/>
    <s v="POC/46/2/2"/>
    <n v="1"/>
    <x v="2"/>
  </r>
  <r>
    <n v="72"/>
    <x v="2"/>
    <n v="115911"/>
    <s v="„CRESTEREA COMPETITIVITATII SC YALOS SOFTWARE LABS SRL PRIN DEZVOLTAREA UNEI SOLUTII INFORMATICE INOVATOARE”"/>
    <s v="YALOS SOFTWARE LABS SRL"/>
    <s v="„CRESTEREA COMPETITIVITATII SC YALOS SOFTWARE LABS SRL PRIN DEZVOLTAREA UNEI SOLUTII INFORMATICE INOVATOARE”"/>
    <n v="42950"/>
    <n v="44046"/>
    <n v="80"/>
    <s v="Bucuresti Ilfov"/>
    <s v="Bucuresti"/>
    <s v="Bucuresti"/>
    <s v="Privat"/>
    <s v="066"/>
    <n v="2452875.5699999998"/>
    <n v="613218.89"/>
    <n v="657456.29999999981"/>
    <n v="100246.4700000002"/>
    <n v="3823797.23"/>
    <x v="2"/>
    <m/>
    <n v="2026421.53"/>
    <n v="506605.39"/>
    <s v="POC/46/2/2"/>
    <n v="1"/>
    <x v="2"/>
  </r>
  <r>
    <n v="73"/>
    <x v="2"/>
    <n v="115876"/>
    <s v="Sistem Informatic Inovativ Factura Inteligenta"/>
    <s v="BUSINESSVIEW SOFTWARE SRL"/>
    <s v="Sistem Informatic Inovativ Factura Inteligenta"/>
    <n v="42949"/>
    <n v="43771"/>
    <n v="80"/>
    <s v="Bucuresti Ilfov"/>
    <s v="Bucuresti"/>
    <s v="Bucuresti"/>
    <s v="Privat"/>
    <s v="066"/>
    <n v="2432346.2999999998"/>
    <n v="608086.57999999996"/>
    <n v="652739.62000000011"/>
    <n v="182632.2799999998"/>
    <n v="3875804.78"/>
    <x v="2"/>
    <m/>
    <n v="2264935.13"/>
    <n v="566233.77"/>
    <s v="POC/46/2/2"/>
    <n v="1"/>
    <x v="2"/>
  </r>
  <r>
    <n v="74"/>
    <x v="2"/>
    <n v="115698"/>
    <s v="Sistem informatic integrat pentru colectarea si procesarea de date anonime in interiorul spatiilor comerciale"/>
    <s v="MOUNT SOFTWARE SRL"/>
    <s v="Sistem informatic integrat pentru colectarea si procesarea de date anonime in interiorul spatiilor comerciale"/>
    <n v="42954"/>
    <n v="43503"/>
    <n v="80"/>
    <s v="Bucuresti Ilfov"/>
    <s v="Bucuresti"/>
    <s v="Bucuresti"/>
    <s v="Privat"/>
    <s v="066"/>
    <n v="898360.23"/>
    <n v="224590.06"/>
    <n v="474760.01"/>
    <n v="51944.34999999986"/>
    <n v="1649654.65"/>
    <x v="2"/>
    <m/>
    <n v="750331.85"/>
    <n v="187582.96"/>
    <s v="POC/46/2/2"/>
    <n v="1"/>
    <x v="2"/>
  </r>
  <r>
    <n v="75"/>
    <x v="2"/>
    <n v="115857"/>
    <s v="Inovare prin conectare"/>
    <s v="SENIOR PROGRAMMING SA"/>
    <s v="Inovare prin conectare"/>
    <n v="42949"/>
    <n v="43771"/>
    <n v="80"/>
    <s v="Bucuresti Ilfov"/>
    <s v="Bucuresti"/>
    <s v="Bucuresti"/>
    <s v="Privat"/>
    <s v="066"/>
    <n v="2414726.98"/>
    <n v="603681.75"/>
    <n v="2406584.2200000002"/>
    <n v="251986.25"/>
    <n v="5676979.2000000002"/>
    <x v="2"/>
    <s v="AA2"/>
    <n v="2208279.81"/>
    <n v="552069.96"/>
    <s v="POC/46/2/2"/>
    <n v="1"/>
    <x v="2"/>
  </r>
  <r>
    <n v="76"/>
    <x v="2"/>
    <n v="115646"/>
    <s v="AdSelect – Platforma de Management pentru publicitate stradala"/>
    <s v="INGENIOS.RO SRL"/>
    <s v="AdSelect – Platforma de Management pentru publicitate stradala"/>
    <n v="42914"/>
    <n v="43827"/>
    <n v="80"/>
    <s v="Bucuresti Ilfov"/>
    <s v="Bucuresti"/>
    <s v="Bucuresti"/>
    <s v="Privat"/>
    <s v="066"/>
    <n v="3065803.18"/>
    <n v="766450.79"/>
    <n v="965544.5299999998"/>
    <n v="51911"/>
    <n v="4849709.5"/>
    <x v="2"/>
    <m/>
    <n v="2872010.8"/>
    <n v="718002.71"/>
    <s v="POC/46/2/2"/>
    <n v="1"/>
    <x v="2"/>
  </r>
  <r>
    <n v="77"/>
    <x v="2"/>
    <n v="115834"/>
    <s v="HR fara hartie"/>
    <s v="HR SINCRON SRL"/>
    <s v="Obiectivul general este cresterea contributiei solutiilor/aplicatiilor IT inovative in dezvoltarea competitivitatii economice a sectorului privat prin dezvoltarea produselor si serviciilor TIC. In acest context, in care inclusiv recomandarea Comisiei Europene catre companiile romanesti este de a profita pe deplin de posibilitatile si avantajele oferite de tehnologiile digitale, HR Sincron SRL doreste sa dezvolte prin proiectul „HR fara hartie” o platforma software inovativa de managementul resurselor umane numita in continuare „Sincron HR Suite”."/>
    <n v="42880"/>
    <n v="43610"/>
    <n v="80"/>
    <s v="Bucuresti Ilfov"/>
    <s v="Bucuresti"/>
    <s v="Bucuresti"/>
    <s v="Privat"/>
    <s v="066"/>
    <n v="1952796.24"/>
    <n v="488199.06"/>
    <n v="1651738.81"/>
    <n v="140071.0400000005"/>
    <n v="4232805.1500000004"/>
    <x v="2"/>
    <s v="AA2"/>
    <n v="1889212.9800000002"/>
    <n v="472303.24000000005"/>
    <s v="POC/46/2/2"/>
    <n v="1"/>
    <x v="2"/>
  </r>
  <r>
    <n v="78"/>
    <x v="2"/>
    <n v="115610"/>
    <s v="Dezvoltare aplicatie software si componente hardware pentru analizarea, controlul si partajarea fluxurilor de resurse"/>
    <s v="CORE SECURITY ADVISERS SRL"/>
    <s v="Dezvoltare aplicatie software si componente hardware pentru analizarea, controlul si partajarea fluxurilor de resurse"/>
    <n v="42950"/>
    <n v="44046"/>
    <n v="80"/>
    <s v="Bucuresti Ilfov"/>
    <s v="Bucuresti"/>
    <s v="Bucuresti"/>
    <s v="Privat"/>
    <s v="066"/>
    <n v="3292880"/>
    <n v="823220"/>
    <n v="807275"/>
    <n v="820530.33000000007"/>
    <n v="5743905.3300000001"/>
    <x v="1"/>
    <m/>
    <n v="0"/>
    <n v="0"/>
    <s v="POC/46/2/2"/>
    <n v="1"/>
    <x v="2"/>
  </r>
  <r>
    <n v="79"/>
    <x v="2"/>
    <n v="115656"/>
    <s v="COOPID – SISTEM COOPERATIV DE MANAGEMENT AL IDENTITATII DIGITALE"/>
    <s v="TGS SOFTWARE SRL"/>
    <s v="COOPID – SISTEM COOPERATIV DE MANAGEMENT AL IDENTITATII DIGITALE"/>
    <n v="42914"/>
    <n v="43644"/>
    <n v="80"/>
    <s v="Bucuresti Ilfov"/>
    <s v="Bucuresti"/>
    <s v="Bucuresti"/>
    <s v="Privat"/>
    <s v="066"/>
    <n v="2939783.6"/>
    <n v="734945.9"/>
    <n v="875000"/>
    <n v="276000.98000000045"/>
    <n v="4825730.4800000004"/>
    <x v="2"/>
    <s v="AA1"/>
    <n v="2850573.22"/>
    <n v="712643.33"/>
    <s v="POC/46/2/2"/>
    <n v="1"/>
    <x v="2"/>
  </r>
  <r>
    <n v="80"/>
    <x v="2"/>
    <n v="116150"/>
    <s v="DEZVOLTAREA UNUI SISTEM BUSINESS INTELLIGENCE PENTRU LANTURI FARMACEUTICE"/>
    <s v="COGNISTUDIO SRL"/>
    <s v="DEZVOLTAREA UNUI SISTEM BUSINESS INTELLIGENCE PENTRU LANTURI FARMACEUTICE"/>
    <n v="42949"/>
    <n v="43679"/>
    <n v="80"/>
    <s v="Bucuresti Ilfov"/>
    <s v="Bucuresti"/>
    <s v="Bucuresti"/>
    <s v="Privat"/>
    <s v="066"/>
    <n v="1939595.35"/>
    <n v="484898.84"/>
    <n v="1023332.81"/>
    <n v="45938.649999999907"/>
    <n v="3493765.65"/>
    <x v="2"/>
    <m/>
    <n v="1384358.22"/>
    <n v="346089.57999999996"/>
    <s v="POC/46/2/2"/>
    <n v="1"/>
    <x v="2"/>
  </r>
  <r>
    <n v="81"/>
    <x v="2"/>
    <n v="115916"/>
    <s v="DEZVOLTAREA APLICATIEI SMART HUT- SOLUTIE SOFTWARE-HARDWARE CARE INTEGREAZA ECHIPAMENTE PENTRU FACILITAREA MANAGEMENTULUI CLADIRILOR"/>
    <s v="NETLINX SYSTEMS SRL"/>
    <s v="DEZVOLTAREA APLICATIEI SMART HUT- SOLUTIE SOFTWARE-HARDWARE CARE INTEGREAZA ECHIPAMENTE PENTRU FACILITAREA MANAGEMENTULUI CLADIRILOR"/>
    <n v="42978"/>
    <n v="43708"/>
    <n v="80"/>
    <s v="Bucuresti Ilfov"/>
    <s v="Bucuresti"/>
    <s v="Bucuresti"/>
    <s v="Privat"/>
    <s v="066"/>
    <n v="1185166.06"/>
    <n v="296291.51"/>
    <n v="760345.01999999979"/>
    <n v="209785.77000000002"/>
    <n v="2451588.36"/>
    <x v="2"/>
    <m/>
    <n v="1112912.58"/>
    <n v="278228.14"/>
    <s v="POC/46/2/2"/>
    <n v="1"/>
    <x v="2"/>
  </r>
  <r>
    <n v="82"/>
    <x v="2"/>
    <n v="116347"/>
    <s v="MyTechJob – PLATFORMA INOVATIVA CU LOCURI DE MUNCA"/>
    <s v="ALERON TRAINING CENTER SRL"/>
    <s v="MyTechJob – PLATFORMA INOVATIVA CU LOCURI DE MUNCA"/>
    <n v="42958"/>
    <n v="43749"/>
    <n v="80"/>
    <s v="Bucuresti Ilfov"/>
    <s v="Bucuresti"/>
    <s v="Bucuresti"/>
    <s v="Privat"/>
    <s v="066"/>
    <n v="1323168"/>
    <n v="330792"/>
    <n v="1301670"/>
    <n v="190130.70000000019"/>
    <n v="3145760.7"/>
    <x v="2"/>
    <s v="AA1"/>
    <n v="1281140.32"/>
    <n v="320285.08"/>
    <s v="POC/46/2/2"/>
    <n v="1"/>
    <x v="2"/>
  </r>
  <r>
    <n v="83"/>
    <x v="2"/>
    <n v="115806"/>
    <s v="SOLUTIE TIC INOVATIVA PENTRU CRESTEREA COMPETITIVITATII ECONOMICE A MARKETIZATOR FRIENDS SRL"/>
    <s v="OMNICONVERT SRL fosta MARKETIZATOR FRIENDS SRL"/>
    <s v="Obiectiv general al proiectului este: cresterea competitivitaþii economice a companiei Marketizator Friends prin dezvoltarea experimentala a unei solutii software inovative, care va permite trecerea de la outsourcing la tehnologia bazata pe inovare."/>
    <n v="42880"/>
    <n v="43794"/>
    <n v="80"/>
    <s v="Bucuresti Ilfov"/>
    <s v="Bucuresti"/>
    <s v="Bucuresti"/>
    <s v="Privat"/>
    <s v="066"/>
    <n v="1855368.68"/>
    <n v="463842.17"/>
    <n v="1114023.23"/>
    <n v="124343.43999999994"/>
    <n v="3557577.52"/>
    <x v="2"/>
    <m/>
    <n v="1850334.4300000002"/>
    <n v="462583.61"/>
    <s v="POC/46/2/2"/>
    <n v="1"/>
    <x v="2"/>
  </r>
  <r>
    <n v="84"/>
    <x v="2"/>
    <n v="117850"/>
    <s v="CRESTEREA COMPETITIVITATII SC BLUE SKY SOFTWARE SRL PRIN DEZVOLTAREA UNEI APLICATII INFORMATICE INOVATIVE"/>
    <s v="BLUE SKY SOFTWARE SRL"/>
    <s v="Obiectivul general al proiectului il reprezinta cresterea competitivitatii economice a societatii la nivel national prin dezvoltarea unui produs inovativ TIC, respectiv realizarea unei aplicatii informatice inovative cu aplicabilitate in domeniul asistentei sociale si edicala a persoanelor varstnice"/>
    <n v="42915"/>
    <n v="43645"/>
    <n v="80"/>
    <s v="Bucuresti Ilfov"/>
    <s v="Bucuresti"/>
    <s v="Bucuresti"/>
    <s v="Privat"/>
    <s v="066"/>
    <n v="1733067.68"/>
    <n v="433266.92"/>
    <n v="617580.39999999991"/>
    <n v="50170.450000000186"/>
    <n v="2834085.45"/>
    <x v="1"/>
    <m/>
    <n v="0"/>
    <n v="0"/>
    <s v="POC/46/2/2"/>
    <n v="1"/>
    <x v="2"/>
  </r>
  <r>
    <n v="85"/>
    <x v="2"/>
    <n v="117396"/>
    <s v="QRAM – sistem de optimizare a capitalului uman"/>
    <s v="QUALITANCE QBS SRL"/>
    <s v="QRAM – sistem de optimizare a capitalului uman"/>
    <n v="42955"/>
    <n v="43685"/>
    <n v="80"/>
    <s v="Bucuresti Ilfov"/>
    <s v="Bucuresti"/>
    <s v="Bucuresti"/>
    <s v="Privat"/>
    <s v="066"/>
    <n v="1048354"/>
    <n v="262088.5"/>
    <n v="931062.5"/>
    <n v="6941.6699999999255"/>
    <n v="2248446.67"/>
    <x v="1"/>
    <m/>
    <n v="0"/>
    <n v="0"/>
    <s v="POC/46/2/2"/>
    <n v="1"/>
    <x v="2"/>
  </r>
  <r>
    <n v="86"/>
    <x v="2"/>
    <n v="115841"/>
    <s v="Dezvoltarea unei solutii inovative de business discovery pentru cresterea competitivitatii si profitabilitatii companiilor"/>
    <s v="UNIT VISION SRL"/>
    <s v="Dezvoltarea unei solutii inovative de business discovery pentru cresterea competitivitatii si profitabilitatii companiilor"/>
    <n v="42949"/>
    <n v="43498"/>
    <n v="80"/>
    <s v="Bucuresti Ilfov"/>
    <s v="Bucuresti"/>
    <s v="Bucuresti"/>
    <s v="Privat"/>
    <s v="066"/>
    <n v="602276.25"/>
    <n v="150569.06"/>
    <n v="519610.41999999993"/>
    <n v="56195.459999999963"/>
    <n v="1328651.19"/>
    <x v="2"/>
    <m/>
    <n v="545262.65999999992"/>
    <n v="136315.67000000001"/>
    <s v="POC/46/2/2"/>
    <n v="1"/>
    <x v="2"/>
  </r>
  <r>
    <n v="87"/>
    <x v="2"/>
    <n v="115933"/>
    <s v="SITAC – SISTEM INOVATIV DE TESTARE ADAPTIVĂ COMPUTERIZATĂ"/>
    <s v="SOFT BUSINESS UNION SRL"/>
    <s v="SITAC – SISTEM INOVATIV DE TESTARE ADAPTIVĂ COMPUTERIZATĂ"/>
    <n v="42902"/>
    <n v="43632"/>
    <n v="80"/>
    <s v="Bucuresti Ilfov"/>
    <s v="Bucuresti"/>
    <s v="Bucuresti"/>
    <s v="Privat"/>
    <s v="066"/>
    <n v="2892483.23"/>
    <n v="723120.81"/>
    <n v="2037253.75"/>
    <n v="15"/>
    <n v="5652872.79"/>
    <x v="2"/>
    <m/>
    <n v="2463021.5199999996"/>
    <n v="615755.39999999991"/>
    <s v="POC/46/2/2"/>
    <n v="1"/>
    <x v="2"/>
  </r>
  <r>
    <n v="88"/>
    <x v="2"/>
    <n v="115643"/>
    <s v="SISTEM INOVATIV INTEGRAT TIC PENTRU CONTROLUL SI MONITORIZAREA IN TIMP REAL A CALITATII ENERGIEI ELECTRICE SI A PIERDERILOR PE LINIILE DE TRANSPORT SI DISTRIBUTIE DIN SISTEMUL ENERGETIC NATIONAL"/>
    <s v="NOVA INDUSTRIAL SA"/>
    <s v="SISTEM INOVATIV INTEGRAT TIC PENTRU CONTROLUL SI MONITORIZAREA IN TIMP REAL A CALITATII ENERGIEI ELECTRICE SI A PIERDERILOR PE LINIILE DE TRANSPORT SI DISTRIBUTIE DIN SISTEMUL ENERGETIC NATIONAL"/>
    <n v="42914"/>
    <n v="44010"/>
    <n v="80"/>
    <s v="Bucuresti Ilfov"/>
    <s v="Bucuresti"/>
    <s v="Bucuresti"/>
    <s v="Privat"/>
    <s v="066"/>
    <n v="3003435.74"/>
    <n v="750858.93"/>
    <n v="753244"/>
    <n v="54530"/>
    <n v="4562068.67"/>
    <x v="2"/>
    <m/>
    <n v="1968431.6"/>
    <n v="492107.92000000004"/>
    <s v="POC/46/2/2"/>
    <n v="1"/>
    <x v="2"/>
  </r>
  <r>
    <n v="89"/>
    <x v="2"/>
    <n v="115581"/>
    <s v="Tehnologie inteligentă pentru sănătatea familiei"/>
    <s v="POWER NET CONSULTING SRL"/>
    <s v="Tehnologie inteligentă pentru sănătatea familiei"/>
    <n v="42914"/>
    <n v="43644"/>
    <n v="80"/>
    <s v="Bucuresti Ilfov"/>
    <s v="Bucuresti"/>
    <s v="Bucuresti"/>
    <s v="Privat"/>
    <s v="066"/>
    <n v="816443.79"/>
    <n v="204110.95"/>
    <n v="671801.19"/>
    <n v="0"/>
    <n v="1692355.93"/>
    <x v="1"/>
    <m/>
    <n v="0"/>
    <n v="0"/>
    <s v="POC/46/2/2"/>
    <n v="1"/>
    <x v="2"/>
  </r>
  <r>
    <n v="90"/>
    <x v="2"/>
    <n v="119666"/>
    <s v="AV Sensors Manager"/>
    <s v="R.A.I. SOFTWARE SRL"/>
    <s v="AV Sensors Manager"/>
    <n v="43004"/>
    <n v="43916"/>
    <n v="80"/>
    <s v="Bucuresti Ilfov"/>
    <s v="Bucuresti"/>
    <s v="Bucuresti"/>
    <s v="Privat"/>
    <s v="066"/>
    <n v="3270601.86"/>
    <n v="817650.47"/>
    <n v="917800"/>
    <n v="144000"/>
    <n v="5150052.33"/>
    <x v="1"/>
    <m/>
    <n v="0"/>
    <n v="0"/>
    <s v="POC/46/2/2"/>
    <n v="1"/>
    <x v="2"/>
  </r>
  <r>
    <n v="91"/>
    <x v="2"/>
    <n v="115788"/>
    <s v="PLATFORMA INOVATIVA BAZATA PE TEHNOLOGII DE REALITATE VIRTUALA SI AUGMENTATĂ PENTRU TRATAREA FOBIILOR"/>
    <s v="NOVUSTECH SERVICES SRL"/>
    <s v="PLATFORMA INOVATIVA BAZATA PE TEHNOLOGII DE REALITATE VIRTUALA SI AUGMENTATĂ PENTRU TRATAREA FOBIILOR"/>
    <n v="42982"/>
    <n v="44047"/>
    <n v="80"/>
    <s v="Bucuresti Ilfov"/>
    <s v="Bucuresti"/>
    <s v="Bucuresti"/>
    <s v="Privat"/>
    <s v="066"/>
    <n v="2470998.2999999998"/>
    <n v="617749.57999999996"/>
    <n v="726389.62000000011"/>
    <n v="0"/>
    <n v="3815137.5"/>
    <x v="2"/>
    <s v="AA1"/>
    <n v="1385779.9"/>
    <n v="346444.95"/>
    <s v="POC/46/2/2"/>
    <n v="1"/>
    <x v="2"/>
  </r>
  <r>
    <n v="92"/>
    <x v="2"/>
    <n v="115980"/>
    <s v="CloudBox"/>
    <s v="MAGUAY COMPUTERS SRL"/>
    <s v="CloudBox"/>
    <n v="42972"/>
    <n v="43521"/>
    <n v="80"/>
    <s v="Bucuresti Ilfov"/>
    <s v="Bucuresti"/>
    <s v="Bucuresti"/>
    <s v="Privat"/>
    <s v="066"/>
    <n v="2847889.59"/>
    <n v="711972.4"/>
    <n v="977135"/>
    <n v="159457.50999999978"/>
    <n v="4696454.5"/>
    <x v="2"/>
    <m/>
    <n v="2694959.3500000006"/>
    <n v="673739.87"/>
    <s v="POC/46/2/2"/>
    <n v="1"/>
    <x v="2"/>
  </r>
  <r>
    <n v="93"/>
    <x v="2"/>
    <n v="115616"/>
    <s v="SERVICII INOVATIVE PENTRU PUBLICAREA, EDITAREA, CONSULTAREA ŞI GESTIUNEA ONLINE A MANUALELOR ŞCOLARE"/>
    <s v="ASCENDIA SA ( fosta ASCENDIA DESIGN SRL)"/>
    <s v="SERVICII INOVATIVE PENTRU PUBLICAREA, EDITAREA, CONSULTAREA ŞI GESTIUNEA ONLINE A MANUALELOR ŞCOLARE"/>
    <n v="42956"/>
    <n v="43686"/>
    <n v="80"/>
    <s v="Bucuresti Ilfov"/>
    <s v="Bucuresti"/>
    <s v="Bucuresti"/>
    <s v="Privat"/>
    <s v="066"/>
    <n v="1802336.06"/>
    <n v="450584.02"/>
    <n v="570950.25"/>
    <n v="67578.25"/>
    <n v="2891448.58"/>
    <x v="2"/>
    <m/>
    <n v="1643757.9200000002"/>
    <n v="410939.49000000005"/>
    <s v="POC/46/2/2"/>
    <n v="1"/>
    <x v="2"/>
  </r>
  <r>
    <n v="94"/>
    <x v="2"/>
    <n v="115645"/>
    <s v="ANSAMBLU DE INDICI IMOBILIARI STRUCTURAŢI PENTRU PIAŢA ROMÂNEASCĂ ACRONIM: RMI"/>
    <s v="RUN IT SOLUTIONS SRL"/>
    <s v="ANSAMBLU DE INDICI IMOBILIARI STRUCTURAŢI PENTRU PIAŢA ROMÂNEASCĂ ACRONIM: RMI"/>
    <n v="42963"/>
    <n v="43815"/>
    <n v="80"/>
    <s v="Bucuresti Ilfov"/>
    <s v="Bucuresti"/>
    <s v="Bucuresti"/>
    <s v="Privat"/>
    <s v="066"/>
    <n v="1781188.8"/>
    <n v="445297.2"/>
    <n v="428734"/>
    <n v="71565.399999999907"/>
    <n v="2726785.4"/>
    <x v="2"/>
    <s v="AA1"/>
    <n v="1723820.3199999998"/>
    <n v="430955.07999999996"/>
    <s v="POC/46/2/2"/>
    <n v="1"/>
    <x v="2"/>
  </r>
  <r>
    <n v="95"/>
    <x v="2"/>
    <n v="116470"/>
    <s v="ZIDOX – PLATFORMĂ INOVATIVĂ DE GESTIONARE A RESURSELOR UMANE"/>
    <s v="ZITEC COM SRL"/>
    <s v="ZIDOX – PLATFORMĂ INOVATIVĂ DE GESTIONARE A RESURSELOR UMANE"/>
    <n v="42902"/>
    <n v="43632"/>
    <n v="80"/>
    <s v="Bucuresti Ilfov"/>
    <s v="Bucuresti"/>
    <s v="Bucuresti"/>
    <s v="Privat"/>
    <s v="066"/>
    <n v="1330068.3799999999"/>
    <n v="332517.09999999998"/>
    <n v="2647755.7600000002"/>
    <n v="185412.4299999997"/>
    <n v="4495753.67"/>
    <x v="2"/>
    <m/>
    <n v="1195918.6599999999"/>
    <n v="298979.66000000003"/>
    <s v="POC/46/2/2"/>
    <n v="1"/>
    <x v="2"/>
  </r>
  <r>
    <n v="96"/>
    <x v="2"/>
    <n v="115612"/>
    <s v="CREŞTEREA COMPETITIVITĂŢII COMPANIILOR ROMÂNEŞTI PRIN DEZVOLTAREA DE CĂTRE OMEGA TRUST A UNEI NOI PLATFORME INOVATIVE DE AUTO-TESTARE SPECIALIZATĂ ÎN DOMENIUL SECURITĂŢII CIBERNETICE"/>
    <s v="OMEGA TRUST SRL"/>
    <s v="CREŞTEREA COMPETITIVITĂŢII COMPANIILOR ROMÂNEŞTI PRIN DEZVOLTAREA DE CĂTRE OMEGA TRUST A UNEI NOI PLATFORME INOVATIVE DE AUTO-TESTARE SPECIALIZATĂ ÎN DOMENIUL SECURITĂŢII CIBERNETICE"/>
    <n v="42951"/>
    <n v="44047"/>
    <n v="80"/>
    <s v="Bucuresti Ilfov"/>
    <s v="Bucuresti"/>
    <s v="Bucuresti"/>
    <s v="Privat"/>
    <s v="066"/>
    <n v="1481379.12"/>
    <n v="370344.78"/>
    <n v="406274.10000000009"/>
    <n v="52211.620000000097"/>
    <n v="2310209.62"/>
    <x v="2"/>
    <m/>
    <n v="1372875.3199999998"/>
    <n v="343218.81999999995"/>
    <s v="POC/46/2/2"/>
    <n v="1"/>
    <x v="2"/>
  </r>
  <r>
    <n v="97"/>
    <x v="10"/>
    <n v="104664"/>
    <s v="TEHNOLOGIE DE SINTEZA PENTRU RASINI POLIESTERICE PRIN VALORIFICAREA DE DESEURI UTILIZAND UN REACTOR CU STRAT CERAMIC EXTERIOR INCALZIT NECONVENTIONAL-RASCERT"/>
    <s v="DAILY SOURCING &amp; RESEARCH SRL"/>
    <s v="Obiectivul principal al proiectului propus il reprezinta cresterea capacitatii si a infrastructurii de cercetare-dezvoltare si productie a DAILY SOURCING &amp; RESEARCH  SRL, prin realizarea unei linii tehnologice bazata pe reactoare cu manta ceramica (care absorb energia microundelor si o transforma cu randament ridicat in caldura), pentru fabricarea de rasini din deseuri precum uleiuri vegetale / uleiuri vegetale uzate/ uleiuri animale + glicerina uzata si fulgi de polietilen tereftalat PET. Obiectivul se incadreaza in preocuparile de baza ale firmei privind diversificarea alternativelor de valorificare a deseurilor pentru obtinerea de structuri cu proprietati controlate cu valoare adaugata mare."/>
    <n v="42636"/>
    <n v="43182"/>
    <n v="80"/>
    <s v="Bucuresti Ilfov"/>
    <s v="Bucuresti"/>
    <s v="Bucuresti"/>
    <s v="Privat"/>
    <s v="061"/>
    <n v="3531876"/>
    <n v="882969"/>
    <n v="0"/>
    <n v="536449"/>
    <n v="4951294"/>
    <x v="2"/>
    <s v="AA4"/>
    <n v="3510100.3"/>
    <n v="877525.08"/>
    <s v="POC/66/1/3"/>
    <n v="1"/>
    <x v="1"/>
  </r>
  <r>
    <n v="98"/>
    <x v="11"/>
    <n v="105890"/>
    <s v="CERCETAREA ŞI DEZVOLTAREA UNEI INSTALAŢII MOBILE DE OBŢINERE A ENERGIEI REGENERABILE EOLIENE"/>
    <s v="Institutul National de Cercetare Dezvoltare Turbomotoare-COMOTI"/>
    <s v="Scopul acestei propuneri constăîn cercetarea, dezvoltarea şi realizarea unei instalaţii mobile pentru producerea energiei regenerabile folosind surse eoliene şi se va baza pe tehnologii de ultimă generaţie precum tehnologia materialelor compozite realizate în autoclavă pentru fabricarea, atât a modelelor experimentale cât şi a prototipului folosind fibra de carbon şi metode numerice (CFD) şi experimentale pentru evaluarea performanţelor aerodinamice"/>
    <n v="42614"/>
    <n v="44440"/>
    <n v="83.72"/>
    <s v="Bucuresti Ilfov"/>
    <s v="Bucuresti"/>
    <s v="Bucuresti"/>
    <s v="Public"/>
    <s v="062"/>
    <n v="4235185.5"/>
    <n v="823564.5"/>
    <n v="360000"/>
    <n v="122000"/>
    <n v="5540750"/>
    <x v="3"/>
    <s v="AA4"/>
    <n v="3301681.1599999997"/>
    <n v="646242.5"/>
    <s v="POC/71/1/4"/>
    <n v="1"/>
    <x v="1"/>
  </r>
  <r>
    <n v="99"/>
    <x v="11"/>
    <n v="105542"/>
    <s v="NOI TEHNOLOGII ŞI PRODUSE PENTRU SĂNĂTATE"/>
    <s v="INSTITUTUL NATIONAL DE CERCETARE DEZVOLTARE CHIMICO FARMACEUTICĂ - ICCF  BUCURESTI"/>
    <s v="Proiectul NOI TEHNOLOGII SI PRODUSE PENTRU SANATATE (acronim: INOVOPRODFARM) are ca obiectiv transferul de cunostinte de la Institutul National de Cercetare Dezvoltare Chimico-Farmaceutica, ICCF-Bucuresti, catre intreprinderi mici si mijlocii cu profil de activitate in domeniul produselor naturale (fito)farmaceutice (sau herbal medicines), in scopul implementarii tehnologiilor si procedeelor/metodelor de realizare ale unui numar cat mai mare de produse (fito)farmaceutice inovative cu tehnologii moderne si imbunatatite, pentru care exista interes pe piata (vezi Studiul  de piata). "/>
    <n v="42618"/>
    <n v="44444"/>
    <n v="83.72"/>
    <s v="Bucuresti Ilfov"/>
    <s v="Bucuresti"/>
    <s v="Bucuresti"/>
    <s v="Public"/>
    <s v="062"/>
    <n v="11142125.685600001"/>
    <n v="2166672.3143999986"/>
    <n v="2670500"/>
    <n v="40000"/>
    <n v="16019298"/>
    <x v="3"/>
    <s v="AA4"/>
    <n v="9007064.0499999989"/>
    <n v="1644359.2200000002"/>
    <s v="POC/71/1/4"/>
    <n v="1"/>
    <x v="1"/>
  </r>
  <r>
    <n v="100"/>
    <x v="11"/>
    <n v="105886"/>
    <s v="Tehnologie inovativă de stocare a energiei in sistem CAES  prin utilizarea de compresoare și expandere cu șurub "/>
    <s v="INSTITUTUL NATIONAL DE CERCETARE - DEZVOLTARE TURBOMOTOARE COMOTI"/>
    <s v="Obiectivul principal al proiectului_x000a_Obiectivul proiectului este transferul de cunostințe de la entitatea de cercetare la parteneri din mediul economic pentru realizarea unei instalații inovatoare de stocare a energie în sistem CAES (Compressed Air Energy Storage) prin utilizarea de compresoare –expandere cu șurub._x000a_"/>
    <n v="42621"/>
    <n v="43897"/>
    <n v="83.72"/>
    <s v="Bucuresti Ilfov"/>
    <s v="Bucuresti"/>
    <s v="Bucuresti"/>
    <s v="Public"/>
    <s v="062"/>
    <n v="3791678.8"/>
    <n v="737321.2"/>
    <n v="584500"/>
    <n v="280000"/>
    <n v="5393500"/>
    <x v="2"/>
    <s v="AA7"/>
    <n v="3776397.68"/>
    <n v="734486.36"/>
    <s v="POC/71/1/4"/>
    <n v="1"/>
    <x v="1"/>
  </r>
  <r>
    <n v="101"/>
    <x v="11"/>
    <n v="105535"/>
    <s v="Metode inovative de valorificare a resurselor naturale si de imbunatatire a  eficientei nutritionale a fito-produselor-contributii la cresterea competitivitatii micilor intreprinderi"/>
    <s v="Institutul National de Cercetare-dezvoltare pentru Stiinte Biologice Bucuresti"/>
    <s v="Obiectivul acestui proiect este de a creste eficienta economica a companiilor partenere prin dezvoltarea si implementarea unor solutii tehnologice inovative pentru extractia si caracterizarea principiilor active din material vegetal si prelucrarea mai eficienta a reziduurilor din industria agro-alimentara in scopul obtinerii de sub-produse/produse secundare noi, cu calitati nutritionale superioare"/>
    <n v="42621"/>
    <n v="44263"/>
    <n v="83.72"/>
    <s v="Bucuresti Ilfov"/>
    <s v="Bucuresti"/>
    <s v="Bucuresti"/>
    <s v="Public"/>
    <s v="062"/>
    <n v="6216333.0684000002"/>
    <n v="1208813.9315999998"/>
    <n v="1528788"/>
    <n v="62000"/>
    <n v="9015935"/>
    <x v="3"/>
    <s v="AA3"/>
    <n v="3452017.43"/>
    <n v="636528.64999999991"/>
    <s v="POC/71/1/4"/>
    <n v="1"/>
    <x v="1"/>
  </r>
  <r>
    <n v="102"/>
    <x v="11"/>
    <n v="105555"/>
    <s v="MOtor Rachetă cu Ajutaj Liber și Impuls Specific Superior pentru lansatorul orbital românesc NERVA (MORALISS-NERVA)"/>
    <s v="Universitatea POLITEHNICA Bucuresti"/>
    <s v="Obiectivul general urmărit de echipa proiectului este creșterea capacității de producție spațială a întreprinderilor partenere în colaborare cu U.P.B. prin trei componente:_x000a_- fabricarea unui produs inovativ industrial, nou în propulsia spațială pe plan mondial, a cărui competitivitate este asigurată prin eficiența propulsivă superioară altor produse;_x000a_- amplificarea colaborării U.P.B. cu întreprinderile prin transferul de tehnologie în domeniul proiectării și experimentării propulsoarelor spațiale;_x000a_- asigurarea rolului U.P.B. de lider în cercetare și învățământ universitar în domeniul spațial european și creșterea vizibilității U.P.B. în această poziție;_x000a_"/>
    <n v="42622"/>
    <n v="43717"/>
    <n v="83.72"/>
    <s v="Bucuresti Ilfov"/>
    <s v="Bucuresti"/>
    <s v="Bucuresti"/>
    <s v="Public"/>
    <s v="062"/>
    <n v="11302200"/>
    <n v="2197800"/>
    <n v="3435910"/>
    <n v="10000"/>
    <n v="16945910"/>
    <x v="1"/>
    <m/>
    <n v="761883.92"/>
    <n v="148154.20000000001"/>
    <s v="POC/71/1/4"/>
    <n v="1"/>
    <x v="1"/>
  </r>
  <r>
    <n v="103"/>
    <x v="11"/>
    <n v="105567"/>
    <s v="TRANSFER DE CUNOŞTINŢE CĂTRE MEDIUL PRIVAT ÎN DOMENIUL ENERGIE AVÂND LA BAZĂ EXPERIENŢA ŞTIINŢIFICĂ A ICPE- CA"/>
    <s v="Institutul National de Cercetare-Dezvoltare pentru Inginerie Electrica ICPE-CA"/>
    <s v="Realizarea si implementarea in perioada 2016-2021 a unui portofoliu de proiecte de colaborare cu    intreprinderiile din domeniul 3. Energie, Mediu și Schimbari Climatice._x000a_             Realizarea unui portofoliu de servicii / produse / tehnologii al ECCE cu intreprinderile care      desfasoara activitati din domeniul 3. Energie, Mediu și Schimbari Climatice, in perioada 2016-2021.                                   _x000a_"/>
    <n v="42629"/>
    <n v="44455"/>
    <n v="83.72"/>
    <s v="Bucuresti Ilfov"/>
    <s v="Bucuresti"/>
    <s v="Bucuresti"/>
    <s v="Public"/>
    <s v="062"/>
    <n v="11302200"/>
    <n v="2197800"/>
    <n v="3484512"/>
    <n v="65000"/>
    <n v="17049512"/>
    <x v="3"/>
    <s v="AA4"/>
    <n v="3944907.82"/>
    <n v="689275.5199999999"/>
    <s v="POC/71/1/4"/>
    <n v="1"/>
    <x v="1"/>
  </r>
  <r>
    <n v="104"/>
    <x v="11"/>
    <n v="105693"/>
    <s v="Tehnologii eco-inovative de valorificare a deseurilor de biomasa"/>
    <s v="INCD pentru Optoelectronica INOE 2000 - IHP"/>
    <s v="Obiectivul general:_x000a_         Dezvoltarea interactiunii INOE 2000 – IHP cu intreprinderile de productie pentru transferul de cunostinte in subdomeniul tehnologiilor eco-inovative de valorificare a deseurilor de biomasa._x000a_"/>
    <n v="42636"/>
    <n v="44584"/>
    <n v="83.72"/>
    <s v="Bucuresti Ilfov"/>
    <s v="Bucuresti"/>
    <s v="Bucuresti"/>
    <s v="Public"/>
    <s v="062"/>
    <n v="4829349.6900000004"/>
    <n v="939104.31"/>
    <n v="1747543"/>
    <n v="35960"/>
    <n v="7551957"/>
    <x v="3"/>
    <s v="AA5"/>
    <n v="2133725.75"/>
    <n v="357714.85"/>
    <s v="POC/71/1/4"/>
    <n v="1"/>
    <x v="1"/>
  </r>
  <r>
    <n v="105"/>
    <x v="11"/>
    <n v="105888"/>
    <s v="Echipament performant pentru acționarea vanelor din rețeaua de distribuție și transport a gazelor combustibile"/>
    <s v="Institutul National de Cercetare Dezvoltare Turbomotoare-COMOTI"/>
    <s v="Obiectivul proiectului este de a realiza o activitate de cercetare-dezvoltare ȋn colaborare, având drept scop proiectarea, executia si omologarea acţionărilor electrice ale vanelor din fluxul tehnologic al echipamentelor de comprimare a gazelor, care lucrează în condiţii extreme cu o largǎ aplicație industrial pe uscat cum ar fi: echipamente de comprimare gaze natural, stații de mǎsurǎ, vane cu acționare electrica de proces (echipamente de camp), aplicatii pe aer, refrigerare, aplicatii pentru controlul fluidelor (rafinarii, instalatii hidraulice, etc.) în scopul creșterii eficienței energetice. Activitatea isi propune să abordeze o gamă largă a variabilelor de proces cum ar fi: locaţia, componenţa agentului de lucru, debitele şi presiunile de producţie, procesul selectat şi dimensiunea instalaţiei, în condiţiile cresterii fiabilitatii, reducerii timpului de intervenţie în cazul unor defecte, respectiv reducerea preţului de cost a mentenanţei."/>
    <n v="42636"/>
    <n v="44277"/>
    <n v="83.72"/>
    <s v="Bucuresti Ilfov"/>
    <s v="Bucuresti"/>
    <s v="Bucuresti"/>
    <s v="Public"/>
    <s v="062"/>
    <n v="6243209.7000000002"/>
    <n v="1214040.3"/>
    <n v="1469000"/>
    <n v="100000"/>
    <n v="9026250"/>
    <x v="3"/>
    <s v="AA3"/>
    <n v="4146493.79"/>
    <n v="804425.63000000012"/>
    <s v="POC/71/1/4"/>
    <n v="1"/>
    <x v="1"/>
  </r>
  <r>
    <n v="106"/>
    <x v="11"/>
    <n v="105568"/>
    <s v="DEZVOLTAREA CAPITALULUI INTELECTUAL PRIN TRANSFER DE CUNOȘTINȚE ÎN DOMENIUL MATERIALELOR AVANSATE  - IMPACT ASUPRA CREȘTERII PRODUCTIVITĂȚII MUNCII ȘI VOLUMULUI PRODUCȚIEI ÎN ÎNTREPRINDERI"/>
    <s v="Institutul National de Cercetare Dezvoltare pentru Inginerie Electrica ICPE-CA"/>
    <s v="Obiectiv general:_x000a_Valorificarea investiţiilor în infrastructura CD derulate în perioada 2007- 2015 şi a capitalului uman ale INCDIE ICPE-CA prin realizarea şi implementarea în perioada 2016-2021 a unui portofoliu de proiecte de colaborare al Departamentului Materiale Avansate al INCDIE ICPE-CA cu întreprinderiile din domeniul ECO-NANO-TEHNOLOGIILOR şi MATERIALELOR AVANSATE, ca răspuns la nevoile de inovare ale întreprinderilor._x000a_"/>
    <n v="42636"/>
    <n v="44461"/>
    <n v="83.72"/>
    <s v="Bucuresti Ilfov"/>
    <s v="Bucuresti"/>
    <s v="Bucuresti"/>
    <s v="Public"/>
    <s v="062"/>
    <n v="11178828.533600001"/>
    <n v="2173809.4663999993"/>
    <n v="1489462"/>
    <n v="20800"/>
    <n v="14862900"/>
    <x v="3"/>
    <s v="AA3"/>
    <n v="6324832.5300000021"/>
    <n v="1171385.08"/>
    <s v="POC/71/1/4"/>
    <n v="1"/>
    <x v="1"/>
  </r>
  <r>
    <n v="107"/>
    <x v="11"/>
    <n v="111954"/>
    <s v="Parteneriat pentru transferul de cunostibte si dezvoltarea riscurilor ocupationale care pot conduce la dezastre (PROC)"/>
    <s v="Institutul National de Cercetare-Dezvoltare pentru protectia muncii INCDPM Alexandru Darabonţ - Bucuresti"/>
    <s v="Obiectivul principal al proiectului îl constituie transferul eficient de cunostinþe specifice domeniului riscurilor ocupaþionale si a securitaþii si sanataþii în munca de la generator (depozitar) INCDPM ”Alexandru Darabont” catre unitaþile economice (toate unitaþile de la nivelul economiei naþionale- cu excepþiile prevazute de legea 319) prin dezvoltarea de legaturi si sinergii orientate spre procesul de cercetare tehnica colaborativa între întreprinderi si INCDPM ”Alexandru Darabont”"/>
    <n v="43241"/>
    <n v="45067"/>
    <n v="83.72"/>
    <s v="Bucuresti Ilfov"/>
    <s v="Bucuresti"/>
    <s v="Bucuresti"/>
    <s v="Public"/>
    <s v="062"/>
    <n v="9863262.5"/>
    <n v="1917987.5"/>
    <n v="1363750"/>
    <n v="5000"/>
    <n v="13150000"/>
    <x v="3"/>
    <m/>
    <n v="2969764.8800000004"/>
    <n v="564997.76000000013"/>
    <s v="POC/71/1/4"/>
    <n v="1"/>
    <x v="1"/>
  </r>
  <r>
    <n v="108"/>
    <x v="11"/>
    <n v="119809"/>
    <s v="Elaborarea de tehnologii eficiente energetic în aplicaţiile de nişă ale fabricaţiei subansamblelor mecanohidraulice la cerere şi mentenanţei echipamentelor hidraulice mobile - MENTEH"/>
    <s v="INSTITUTUL NAȚIONAL DE CERCETARE-DEZVOLTARE PENTRU OPTOELECTRONICA - INOE 2000"/>
    <s v="Obiectivul general al proiectului este dezvoltarea interacţiunii INOE 2000 – IHP cu întreprinderile specializate în producţia si mentenanţa de echipamente hidraulice, pentru transferul de cunostinţe în subdomeniul aplicaþiilor de nisa privind tehnologiile destinate producþiei de subansamble mecanohidraulice la cerere, întreþinere, reparaþii, verificari si control, in scopul eficientizarii energetice a utilajelor mobile."/>
    <n v="43276"/>
    <n v="44920"/>
    <n v="83.72"/>
    <s v="Bucuresti Ilfov"/>
    <s v="Bucuresti"/>
    <s v="Bucuresti"/>
    <s v="Public"/>
    <s v="062"/>
    <n v="5315369.4050000003"/>
    <n v="1033614.595"/>
    <n v="1922298"/>
    <n v="30000"/>
    <n v="8301282"/>
    <x v="3"/>
    <m/>
    <n v="818359.09999999986"/>
    <n v="483128.05"/>
    <s v="POC/71/1/4"/>
    <n v="1"/>
    <x v="1"/>
  </r>
  <r>
    <n v="109"/>
    <x v="11"/>
    <n v="119598"/>
    <s v="Parteneriatele pentru competitivitate în vederea transferului de cunoştinţe prin dezvoltarea unor modele computaţionale inovative pentru creşterea economică şi sustenabilitatea sectorului de afaceri din România ASECOMP"/>
    <s v="ACADEMIA DE STUDII ECONOMICE BUCUREȘTI"/>
    <s v="Obiectivul princpal al proiectului Parteneriate pentru competitivitate in vederea transferului de cunostinte prin dezvoltarea unor modele computationale inovative pentru cresterea economica si sustenabilitatea sectorului de afaceri din România este promovarea investitiilor în Cercetare-Dezvoltare-Inovare, dezvoltarea de legaturi si sinergii între întreprinderi si învaþamântul superior."/>
    <n v="43285"/>
    <n v="45111"/>
    <n v="83.72"/>
    <s v="Bucuresti Ilfov"/>
    <s v="Bucuresti"/>
    <s v="Bucuresti"/>
    <s v="Public"/>
    <s v="062"/>
    <n v="10963739.296"/>
    <n v="2131983.7039999999"/>
    <n v="1738517.75"/>
    <n v="50000"/>
    <n v="14884240.75"/>
    <x v="3"/>
    <m/>
    <n v="6359109.1099999994"/>
    <n v="913289.18000000017"/>
    <s v="POC/71/1/4"/>
    <n v="1"/>
    <x v="1"/>
  </r>
  <r>
    <n v="110"/>
    <x v="13"/>
    <n v="121784"/>
    <s v="Programmable Systems for Intelligence in Automobiles - Radar Interference Mitigation (Sisteme Programabile pentru Automobile Inteligente - Suprimarea Interferentelor Radar)"/>
    <s v="UNIVERSITATEA POLITEHNICA DIN BUCURESTI"/>
    <s v="Obiectivul general al proiectului PRYSTINE este realizarea unui sistem de perceptie a mediului înconjurator al unui autovehicul, bazat pe fuziunea robusta dintre date RADAR („Radio Detection and Ranging”) si LiDAR („Light Detection and Ranging”), care sa permita conducerea autonoma în medii rurale si urbane în conditii de siguranta."/>
    <n v="43579"/>
    <n v="44675"/>
    <n v="80"/>
    <s v="Bucuresti Ilfov"/>
    <s v="Bucuresti"/>
    <s v="Bucuresti"/>
    <s v="Public"/>
    <s v="060"/>
    <n v="712000"/>
    <n v="178000"/>
    <n v="0"/>
    <n v="1000"/>
    <n v="891000"/>
    <x v="3"/>
    <m/>
    <n v="490015"/>
    <n v="122503.75"/>
    <s v="POC/72/1/2"/>
    <n v="1"/>
    <x v="1"/>
  </r>
  <r>
    <n v="111"/>
    <x v="13"/>
    <n v="121169"/>
    <s v="Prima Linie Pilot Europeana pentru Carbura de Siliciu (SiC) de 200 mm dedicatÄ electronicii dispozitivelor de putere - REACTION"/>
    <s v="UNIVERSITATEA POLITEHNICA DIN BUCURESTI"/>
    <s v="Obiectivul general al prezentului proiect, acceptat la finantare in cadrul ECSEL Joint Undertaking il reprezinta realizarea primei Facilitati Mondiale de tip Linie Pilot pentru Carbura de Siliciu (SiC) de 200 mm dedicata tehnologiei de Putere. Acest lucru îi va permite industriei Europene sa devina o referinþa mondiala capabila sa ofere soluþii inovatoare si competitive pentru provocarile societale critice, cum ar fi economisirea de Energie si Reducerea emisiilor de CO2 ."/>
    <n v="43579"/>
    <n v="44858"/>
    <n v="80"/>
    <s v="Bucuresti Ilfov"/>
    <s v="Bucuresti"/>
    <s v="Bucuresti"/>
    <s v="Public"/>
    <s v="060"/>
    <n v="4800000"/>
    <n v="1200000"/>
    <n v="0"/>
    <n v="3000"/>
    <n v="6003000"/>
    <x v="3"/>
    <s v="AA1"/>
    <n v="3532195.81"/>
    <n v="883048.95"/>
    <s v="POC/72/1/2"/>
    <n v="1"/>
    <x v="1"/>
  </r>
  <r>
    <n v="112"/>
    <x v="13"/>
    <n v="112962"/>
    <s v="Cercetarea sistemelor si arhitecturilor electronice pentru automatizarea integrala a condusului autovehiculelor rutiere"/>
    <s v="INFINEON TECHNOLOGIES ROMANIA &amp; CO. SCS"/>
    <s v="Obiectivul proiectului AutoDrive este dezvoltarea urmatorului nivel de prevenire a defectiunilor (”fail-aware”), siguranta defectiunilor (”failsafe”), si operationalizarea defectiunilor (”failoperational”) arhitecturi de autovehicule preemptive pentru a intari si promova pozitia Europei de leader in folosirea echipamentelor performante pentru conducerea automata a autovehiculelor."/>
    <n v="43588"/>
    <n v="44012"/>
    <n v="80"/>
    <s v="Bucuresti Ilfov"/>
    <s v="Bucuresti"/>
    <s v="Bucuresti"/>
    <s v="Privat"/>
    <s v="061"/>
    <n v="2640000"/>
    <n v="660000"/>
    <n v="3302200"/>
    <n v="50340"/>
    <n v="6652540"/>
    <x v="2"/>
    <m/>
    <n v="1551401.03"/>
    <n v="387850.26"/>
    <s v="POC/72/1/2"/>
    <n v="1"/>
    <x v="1"/>
  </r>
  <r>
    <n v="113"/>
    <x v="13"/>
    <n v="122386"/>
    <s v="Dezvoltarea integrată 4.0 - iDev4.0"/>
    <s v="INFINEON TECHNOLOGIES ROMANIA &amp; CO. SCS"/>
    <s v="Obiectivul general al proiectului il constituie finantarea activitatilor de cercetare – dezvoltare si de inovare ale consortiului IFRO (beneficiar), UTCN (partener) si UPB (partener) in cadrul proiectului iDev4.0 selectat la finantare de catre Initiativa Tehnologica Comuna_x000a_ECSEL Joint Undertaking in cadrul programului cadru Orizont 2020."/>
    <n v="43795"/>
    <n v="44342"/>
    <n v="82.028899999999993"/>
    <s v="Bucuresti Ilfov; Nord Vest;"/>
    <s v="Bucuresti; Cluj"/>
    <s v="Bucuresti; Cluj Napoca"/>
    <s v="Privat + Public"/>
    <s v="061 + 060"/>
    <n v="4872558.1100000003"/>
    <n v="1067492.06"/>
    <n v="765360.61"/>
    <n v="553506.31999999995"/>
    <n v="7258917.1000000006"/>
    <x v="3"/>
    <m/>
    <n v="2088919.12"/>
    <n v="414054.62"/>
    <s v="POC/72/1/2"/>
    <n v="1"/>
    <x v="1"/>
  </r>
  <r>
    <n v="114"/>
    <x v="9"/>
    <n v="129001"/>
    <s v="Sistem automat pentru analiza semantica si gradarea lemnului in imagini folosind metode eficiente de vedere computationala si retele neurale convolutionale adanci  - Neural Grader"/>
    <s v="FORDAQ INTERNATIONAL SRL"/>
    <s v="Obiectivul general al acestui proiect este cresterea competitivitatii Fordaq International SRL pe piata nationala si internationala de aplicatii specifice pentru industria lemnului prin crearea sistemului automat Neural Grader de gradare si analiza semantica a lemnului folosind metode eficiente de vedere computationala si retele neurale convolutionale adanci."/>
    <n v="43810"/>
    <n v="44541"/>
    <n v="80"/>
    <s v="Bucuresti Ilfov"/>
    <s v="Bucuresti"/>
    <s v="Bucuresti"/>
    <s v="Privat"/>
    <s v="066"/>
    <n v="3707116.84"/>
    <n v="919241.66"/>
    <n v="1481720.5"/>
    <n v="746991.5"/>
    <n v="6855070.5"/>
    <x v="3"/>
    <m/>
    <n v="1984260.88"/>
    <n v="496064.22"/>
    <s v="POC/524/2/2"/>
    <n v="1"/>
    <x v="2"/>
  </r>
  <r>
    <n v="115"/>
    <x v="9"/>
    <n v="129090"/>
    <s v="SEER - Sistem Electronic de Evaluare si Raspuns a scenariilor de afaceri prin analiza predictiva a datelor cu ajutorul inteligentei artificiale"/>
    <s v="KNOWLEDGE INVESTMENT GROUP SRL"/>
    <s v="Obiectivul generic al proiectului &quot; SEER - Sistem Electronic de Evaluare si Raspuns a scenariilor de afaceri prin analiza predictiva a datelor cu ajutorul inteligentei artificiale&quot; este acela de a cerceta, dezvolta, disemina si pune in productie un sistem inovativ online webbased de analiza predictiva a afacerilor cu adresare atat la nivelul pietei locale din Romania dar in special la nivel international."/>
    <n v="43822"/>
    <n v="44188"/>
    <n v="80"/>
    <s v="Bucuresti Ilfov"/>
    <s v="Bucuresti"/>
    <s v="Bucuresti"/>
    <s v="Privat"/>
    <s v="066"/>
    <n v="2158721.98"/>
    <n v="539680.5"/>
    <n v="824336.12"/>
    <n v="293689.65000000002"/>
    <n v="3816428.25"/>
    <x v="2"/>
    <m/>
    <n v="1091097.29"/>
    <n v="272774.32"/>
    <s v="POC/524/2/2"/>
    <n v="1"/>
    <x v="2"/>
  </r>
  <r>
    <n v="116"/>
    <x v="13"/>
    <n v="127454"/>
    <s v="Proiect Suport SECREDAS"/>
    <s v="Universitatea Politehnică Bucureşti"/>
    <s v="Proiectul are ca scop principal de a finanta participarea unui grup de cercetatori din cadrul Universitatii Politehnica din Bucuresti la activitatile specifice proiectului de cercetare european SECREDAS (Nr. 783119), care au inceput la data de 1 mai 2018."/>
    <n v="43836"/>
    <n v="44932"/>
    <n v="80"/>
    <s v="Bucuresti Ilfov"/>
    <s v="Bucuresti"/>
    <s v="Bucuresti"/>
    <s v="Public"/>
    <s v="060"/>
    <n v="379790.03"/>
    <n v="94947.51"/>
    <n v="0"/>
    <n v="2999.99"/>
    <n v="477737.53"/>
    <x v="3"/>
    <m/>
    <n v="67059"/>
    <n v="16764.75"/>
    <s v="POC/72/1/2"/>
    <n v="1"/>
    <x v="1"/>
  </r>
  <r>
    <n v="117"/>
    <x v="13"/>
    <n v="128826"/>
    <s v="Metrologie avansata pentru industria digitalizata 4.0 de componente si sisteme electronice - MADEin4_x000a_"/>
    <s v="Universitatea Politehnică Bucureşti"/>
    <s v="Obiectivul general al prezentului proiect, acceptat la finantare in cadrul ECSEL Joint Undertaking este de a demonstra îmbunataþirea productivitatii industriei 4.0 prin dezvoltarea unor sisteme fizice avansate, extrem de productive si conectate, care combina analiza si proiectarea datelor metrologice cu metodologiile de învatare a masinilor. MADEin4 include realizarea unei linii pilot avansate ECS &quot;Industria 4.0 randament predictiv si instrumente de performanta&quot;, in jurul IMEC."/>
    <n v="43836"/>
    <n v="44932"/>
    <n v="80"/>
    <s v="Bucuresti Ilfov"/>
    <s v="Bucuresti"/>
    <s v="Bucuresti"/>
    <s v="Public"/>
    <s v="060"/>
    <n v="4800000"/>
    <n v="1200000"/>
    <n v="0"/>
    <n v="3000"/>
    <n v="6003000"/>
    <x v="3"/>
    <m/>
    <n v="2956559.75"/>
    <n v="739139.94"/>
    <s v="POC/72/1/2"/>
    <n v="1"/>
    <x v="1"/>
  </r>
  <r>
    <n v="118"/>
    <x v="13"/>
    <n v="129948"/>
    <s v="Dezvoltarea condusului autonom al vehiculelor terestre si aeriene in Europa utilizand tehnologia FDSOI cu nod electronic de 12nm- OCEAN12"/>
    <s v="Universitatea Politehnică Bucureşti"/>
    <s v="Obiectivul general al prezentului proiect, acceptat la finantare in cadrul ECSEL Joint Undertaking este dezvoltarea condusului autonom al vehiculelor terestre si aeriene in Europa utilizand tehnologia FDSOI cu nod electronic de 12nm. OCEAN12 îsi propune sa aduca solutii tehnologice concrete si demonstratori corespunzatori provocarii societale cheie a mobilitaþii inteligente."/>
    <n v="43850"/>
    <n v="44824"/>
    <n v="80"/>
    <s v="Bucuresti Ilfov"/>
    <s v="Bucuresti"/>
    <s v="Bucuresti"/>
    <s v="Public"/>
    <s v="060"/>
    <n v="4800000"/>
    <n v="1200000"/>
    <n v="0"/>
    <n v="3000"/>
    <n v="6003000"/>
    <x v="3"/>
    <m/>
    <n v="446079"/>
    <n v="111519.75"/>
    <s v="POC/72/1/2"/>
    <n v="1"/>
    <x v="1"/>
  </r>
  <r>
    <n v="119"/>
    <x v="9"/>
    <n v="129490"/>
    <s v="Platforma inovatoare de gestionare prin inteligenta artificiala a proceselor  de lucru in fabrici si depozite"/>
    <s v="AXES SOFTWARE SRL"/>
    <s v="Obiectivul general al proiectului consta in dezvoltarea de catre AXES SOFTWARE SRL a aplicatiei xTrackLMS, solutie ce face parte din suita LMS (Logistics Management Suite) si se adreseaza domeniului logistic, intr-o perioada de implementare de 36 de luni."/>
    <n v="43909"/>
    <n v="45004"/>
    <n v="80"/>
    <s v="Bucuresti Ilfov"/>
    <s v="Bucuresti"/>
    <s v="Bucuresti"/>
    <s v="Privat"/>
    <s v="066"/>
    <n v="5287749.8"/>
    <n v="1321937.45"/>
    <n v="1213568.45"/>
    <n v="983344.27"/>
    <n v="8806599.9700000007"/>
    <x v="3"/>
    <m/>
    <n v="570657.38"/>
    <n v="142664.35999999999"/>
    <s v="POC/524/2/2"/>
    <n v="1"/>
    <x v="2"/>
  </r>
  <r>
    <n v="120"/>
    <x v="13"/>
    <n v="135127"/>
    <s v="Linie pilot pentru circuite integrate semiconductoare cu noduri electronice de 3 nm- PIN3S"/>
    <s v="Universitatea Politehnică Bucureşti"/>
    <s v="Obiectivul general al prezentului proiect (PIn3S), acceptat la finantare in cadrul ECSEL Joint Undertaking este realizarea unei linii Pilot pentru circuite integrate semiconductoare cu noduri electronice de 3nm. Aceast lucru implica dezvoltarea si integrarea cu succes a modulelor de procesare la un nivel ridicat, dezvoltarea unei tehnologii adecvate de modelare si a capacitaþilor de metrologie. In plus, PIn3S isi propune sa completeze infrastructura Masca EUV prin dezvoltarea echipamentelor de reparare a mastilor pentru a permite crearea unei masti eficiente din punct de vedere al costurilor pentru nodul de 3nm si nu numai."/>
    <n v="43924"/>
    <n v="45019"/>
    <n v="80"/>
    <s v="Bucuresti Ilfov"/>
    <s v="Bucuresti"/>
    <s v="Bucuresti"/>
    <s v="Public"/>
    <s v="060"/>
    <n v="4800000"/>
    <n v="1200000"/>
    <n v="0"/>
    <n v="3000"/>
    <n v="6003000"/>
    <x v="3"/>
    <m/>
    <n v="244130.42"/>
    <n v="61032.61"/>
    <s v="POC/72/1/2"/>
    <n v="1"/>
    <x v="1"/>
  </r>
  <r>
    <n v="121"/>
    <x v="9"/>
    <n v="129606"/>
    <s v="Trecerea la dezvoltarea bazata pe CDI a companiei OMEGA TRUST SRL prin realizarea unei aplicatii TIC inovative in scopul asigurarii protectiei impotriva amenintarilor cibernetice de la nivelul infrastructurilor industriale critice"/>
    <s v="OMEGA TRUST SRL"/>
    <s v="Obiectivul general al proiectului consta in trecerea de la outsourcing la dezvoltarea bazata pe inovare prin realizarea unei aplicatii inovative in scopul detectarii intruziunilor si tentativelor de atacuri cibernetice la nivelul sistemelor industriale critice pe seama activitatilor de cercetare industriala si dezvoltare experimentala din proiect si a solutiilor de sprijin si consultanta in inovare, pentru a integra aplicatiei algoritmi de ultima generatie in zona – Machine learning si Intelligence Artificial "/>
    <n v="43936"/>
    <n v="44849"/>
    <n v="80"/>
    <s v="Bucuresti Ilfov"/>
    <s v="Bucuresti"/>
    <s v="Bucuresti"/>
    <s v="Privat"/>
    <s v="066"/>
    <n v="3329551.36"/>
    <n v="832387.84"/>
    <n v="975434.8"/>
    <n v="457368"/>
    <n v="5594742"/>
    <x v="3"/>
    <m/>
    <n v="242185.19"/>
    <n v="60546.3"/>
    <s v="POC/524/2/2"/>
    <n v="1"/>
    <x v="2"/>
  </r>
  <r>
    <n v="122"/>
    <x v="15"/>
    <n v="107540"/>
    <s v="Centru Suport pentru IEM proiecte de cercetare â€“ inovare competitive in Orizont 2020"/>
    <s v="INSTITUTUL DE ECONOMIE MONDIALA"/>
    <s v="Obiectivul general al proiectului este dezvoltarea pe baze consolidate a domeniilor de cercetare şi inovare (C&amp;I) în Institutul de Economie Mondială al Academiei Române în special de interes naţional şi european, conform Strategiei Naţionale de Cercetare, Dezvoltare şi Inovare 2014-2020 ."/>
    <n v="43948"/>
    <n v="45043"/>
    <n v="80"/>
    <s v="Bucuresti Ilfov"/>
    <s v="Bucuresti"/>
    <s v="Bucuresti"/>
    <s v="Public"/>
    <s v="060"/>
    <n v="1586030.0419999999"/>
    <n v="396507.50799999997"/>
    <n v="0"/>
    <n v="3000"/>
    <n v="1985537.5499999998"/>
    <x v="3"/>
    <m/>
    <n v="356877.68"/>
    <n v="0"/>
    <s v="POC/80/1/2/"/>
    <n v="1"/>
    <x v="1"/>
  </r>
  <r>
    <n v="123"/>
    <x v="14"/>
    <n v="133818"/>
    <s v="Dezvoltarea infrastructurii de cercetare pentru caracterizarea etanşarilor cu labirint rotativ - INFRASEAL"/>
    <s v="INSTITUTUL NATIONAL DE CERCETARE-DEZVOLTARE TURBOMOTOARE - COMOTI"/>
    <s v="Proiectul INFRASEAL, pentru care se solicita finantarea, este un proiect complement la proiectul AIRSEAL aflat in implementare la INCD Turbomotoare COMOTI avand finantare directa de la Comisia Europeana prin programul Clean Sky 2. Propunerea de proiect INFRASEAL_x000a_a fost evaluata in cadrul Comisiei Europene si intens recomandata pentru finantare (Clean Sky 2 Synergy Label) prin European Structural and Investment Funds (ESIF) si Autoritatea Nationala de Management."/>
    <n v="43949"/>
    <n v="44770"/>
    <n v="80"/>
    <s v="Bucuresti Ilfov"/>
    <s v="Bucuresti"/>
    <s v="Bucuresti"/>
    <s v="Public"/>
    <s v="060"/>
    <n v="7196856"/>
    <n v="1799214"/>
    <n v="0"/>
    <n v="20000"/>
    <n v="9016070"/>
    <x v="3"/>
    <m/>
    <n v="1257092.3700000001"/>
    <n v="91773.09"/>
    <s v="POC/76/1/2"/>
    <n v="1"/>
    <x v="1"/>
  </r>
  <r>
    <n v="124"/>
    <x v="14"/>
    <n v="132263"/>
    <s v="Development of Research infrastructure for EMerging Advanced composite materials dedicated to innovative STator ogv technologies for aircrafts Engine noise Reduction - REMASTER"/>
    <s v="INSTITUTUL NATIONAL DE CERCETARE-DEZVOLTARE TURBOMOTOARE - COMOTI"/>
    <s v="Obiectivul general al prezentei propuneri de complementaritate este de a creste capabilitaþile de cercetare în domeniul arhitecturilor de materiale inteligente, cu greutate redusa si performanþe structurale ridicate, al proceselor de fabricaþie avansate, si al investigatiilor experimentale pentru tehnologii inovative referitoare la statoarele de ghidare a iesirii din ventilatoare (REMASTER), în vederea reducerii zgomotului produs de motoarele aeronavelor civile ale viitorului."/>
    <n v="43949"/>
    <n v="44862"/>
    <n v="80"/>
    <s v="Bucuresti Ilfov"/>
    <s v="Bucuresti"/>
    <s v="Bucuresti"/>
    <s v="Public"/>
    <s v="060"/>
    <n v="5611718.2000000002"/>
    <n v="1402929.55"/>
    <n v="0"/>
    <n v="15000"/>
    <n v="7029647.75"/>
    <x v="3"/>
    <m/>
    <n v="2296054.7999999998"/>
    <n v="48013.7"/>
    <s v="POC/76/1/2"/>
    <n v="1"/>
    <x v="1"/>
  </r>
  <r>
    <n v="125"/>
    <x v="15"/>
    <n v="108663"/>
    <s v="Dezvoltarea Centrului de Suport pentru initierea si implementarea Proiectelor de Cercetare-Dezvoltare Europene si Internaționale in cadrul INCD GeoEcoMar"/>
    <s v="INSTITUTUL NATIONAL DE CERCETARE-DEZVOLTARE PENTRU GEOLOGIE SI GEOECOLOGIE MARINA - GEOECOMAR"/>
    <s v="Obiectivul general al proiectului este creşterea capacităţii GeoEcoMar de a participa la Programele Cadru de cercetare al Uniunii Europene (Orizont 2020 şi programul cadru următor din perioada 2020 – 2027) prin infiintarea unei structuri de sprijin al cercetatorilor ce se va numi &quot;Centru Suport pentru Proiecte CD Europede si Internaţionale&quot;,fara  personalitate juridica, in cadrul Biroului de Management Proiecte si Marketing, existent in organigrama INCD GeoEcoMar "/>
    <n v="43949"/>
    <n v="45044"/>
    <n v="80"/>
    <s v="Bucuresti Ilfov"/>
    <s v="Bucuresti"/>
    <s v="Bucuresti"/>
    <s v="Public"/>
    <s v="060"/>
    <n v="1974027.12"/>
    <n v="493506.78"/>
    <n v="0"/>
    <n v="81554.16"/>
    <n v="2549088.0600000005"/>
    <x v="3"/>
    <m/>
    <n v="194898.25"/>
    <n v="31973"/>
    <s v="POC/80/1/2/"/>
    <n v="1"/>
    <x v="1"/>
  </r>
  <r>
    <n v="126"/>
    <x v="15"/>
    <n v="108792"/>
    <s v="Centrul Suport POLITEHNICA Orizont ctivități și cheltuieli   Export XLSX Componentă 12020 - UPB4H"/>
    <s v="UNIVERSITATEA POLITEHNICA DIN BUCURESTI"/>
    <s v="Crearea Centrului Suport – UPB4H, care va fi focalizat pe intarirea excelentei stiintifice in domeniile bioeconomie, tehnologii informationale de comunicatii, spatiu si securitate, energie mediu si schimbari climatice, eco-nanotehnologii si materiale avansate si respectiv sanatate si care sa sprijine activitatea de cercetare la nivelul UPB."/>
    <n v="43962"/>
    <n v="45057"/>
    <n v="80"/>
    <s v="Bucuresti Ilfov"/>
    <s v="Bucuresti"/>
    <s v="Bucuresti"/>
    <s v="Public"/>
    <s v="060"/>
    <n v="2397916.41"/>
    <n v="599479.12"/>
    <n v="0"/>
    <n v="11900"/>
    <n v="3009295.5300000003"/>
    <x v="3"/>
    <m/>
    <n v="139588"/>
    <n v="34897"/>
    <s v="POC/80/1/2/"/>
    <n v="1"/>
    <x v="1"/>
  </r>
  <r>
    <n v="127"/>
    <x v="16"/>
    <n v="121220"/>
    <s v="Platforme robotice polimorfice autonome pentru sistemul de servicii din Smart City (ProSSSy)"/>
    <s v="LIGHTNING NET SRL"/>
    <s v="Obiectivul general al proiectului il reprezinta sustinerea investitiei private in CDI prin introducerea inovarii de tehnologii si servicii in activitatea proprie a S.C. LIGHTNING NET SRL prin realizarea, bazata pe cercetare in colaborare cu un colectiv de cercetare dintr-o universitate tehnica de prestigiu, a unei baze de robot polimorfic cu orientare si miscare libera sau asistata in cladiri si areale din Smart City."/>
    <n v="43987"/>
    <n v="45082"/>
    <n v="80"/>
    <s v="Bucuresti Ilfov"/>
    <s v="Bucuresti"/>
    <s v="Bucuresti"/>
    <s v="Privat"/>
    <s v="064"/>
    <n v="8189945.5199999996"/>
    <n v="2047486.37"/>
    <n v="2813593.07"/>
    <n v="660791.98"/>
    <n v="13711816.940000001"/>
    <x v="3"/>
    <m/>
    <n v="1836637.0000000002"/>
    <n v="315613.50000000006"/>
    <s v="POC/222/1/3/"/>
    <n v="1"/>
    <x v="1"/>
  </r>
  <r>
    <n v="128"/>
    <x v="9"/>
    <n v="129132"/>
    <s v="IMOPEDIA – Sisteme inovative de Inteligență Artificială în domeniul portalurilor imobiliare"/>
    <s v="IMOPEDIA SRL"/>
    <s v="IMOPEDIA şi-a propus ca obiectiv general dezvoltarea inovativă a serviciilor oferite clienţilor săi precum şi îmbunătăţirea celor existente. Acest obiectiv va sprijini compania pentru a fi competitivă pe o piaţă atât de dinamică cum este cea imobiliară."/>
    <n v="43994"/>
    <n v="44724"/>
    <s v="80.00; 85.00"/>
    <s v="Bucuresti Ilfov; Centru;"/>
    <s v="Bucuresti; Sibiu; "/>
    <s v="Bucuresti; Sibiu; "/>
    <s v="Privat"/>
    <s v="066"/>
    <n v="6440519.4100000001"/>
    <n v="1350507.75"/>
    <n v="2161816.86"/>
    <n v="0"/>
    <n v="9952844.0199999996"/>
    <x v="3"/>
    <m/>
    <n v="1547846.49"/>
    <n v="307984.09999999998"/>
    <s v="POC/524/2/2"/>
    <n v="1"/>
    <x v="2"/>
  </r>
  <r>
    <n v="129"/>
    <x v="9"/>
    <n v="129553"/>
    <s v="TELE-CONTACT"/>
    <s v="BEIA CONSULT INTERNATIONAL SRL"/>
    <s v="Obiectivul general este dezvoltarea unei platforme de de averizare timpurie în caz de dezastru care să permită minimizarea pagubelor şi intervenţia promptă în cazul unor situaţii de urgenţă care s-ar putea solda cu pierderi de vieţi omeneşti sau distrugerea unor ecosisteme. "/>
    <n v="44000"/>
    <n v="45095"/>
    <n v="80"/>
    <s v="Bucuresti Ilfov"/>
    <s v="Bucuresti"/>
    <s v="Bucuresti"/>
    <s v="Privat"/>
    <s v="066"/>
    <n v="11034426.48"/>
    <n v="2758606.62"/>
    <n v="4137186.9"/>
    <n v="4780904.33"/>
    <n v="22711124.329999998"/>
    <x v="3"/>
    <m/>
    <n v="764649.53"/>
    <n v="191162.38"/>
    <s v="POC/524/2/2"/>
    <n v="1"/>
    <x v="2"/>
  </r>
  <r>
    <n v="130"/>
    <x v="9"/>
    <n v="129965"/>
    <s v="MEDYSPORTLINE - Sistem inovativ de inteligență artificială pentru prognoza, prevenția și tratarea herniilor de disc și a scoliozelor"/>
    <s v="MEDY SPORT LINE SRL"/>
    <s v="Obiectivul general este dezvoltarea uni sistem informatic de management inovativ al tratamentului scoliozei şi al herniei de disc prin combinarea tehnologia IT, inclusiv cea disponibilă în echipamentele medicale de ultimă generaţie, cu cazuistica, know-how-ul şi expertiza acumulate de către personalul clinicii până acum, toate aceste elemente formând un arsenal terapeutic în vederea evitării intervenţiei chirurgicale."/>
    <n v="44000"/>
    <n v="45095"/>
    <n v="80"/>
    <s v="Bucuresti Ilfov"/>
    <s v="Bucuresti"/>
    <s v="Bucuresti"/>
    <s v="Privat"/>
    <s v="066"/>
    <n v="12995888.59"/>
    <n v="3248972.15"/>
    <n v="3833759.75"/>
    <n v="0"/>
    <n v="20078620.490000002"/>
    <x v="3"/>
    <m/>
    <n v="126160"/>
    <n v="31540"/>
    <s v="POC/524/2/2"/>
    <n v="1"/>
    <x v="2"/>
  </r>
  <r>
    <n v="131"/>
    <x v="5"/>
    <n v="117148"/>
    <s v="Cercetarea-dezvoltarea unei aeronave de tip drona cu sistem de propulsie inovativ"/>
    <s v="SKYNET PROJECT SRL"/>
    <s v="Obiectivul general al proiectului este cercetarea-dezvoltarea si lansarea in productie a unei aeronave de tip drona ce va utiliza un sistem de propulsie inovativ cu decolare si aterizare pe verticala, ce va fi destinata unor multiple domenii de activitate, avand potentialul de a imbunatati semnificativ modul de functionare si utilizare al dronelor, asa cum este cunoscut in momentul de fata."/>
    <n v="44004"/>
    <n v="44430"/>
    <n v="80"/>
    <s v="Bucuresti Ilfov"/>
    <s v="Bucuresti"/>
    <s v="Bucuresti"/>
    <s v="Privat"/>
    <s v="061"/>
    <n v="665578.9"/>
    <n v="166394.72"/>
    <n v="92441.51"/>
    <n v="4880"/>
    <n v="929295.13"/>
    <x v="3"/>
    <m/>
    <n v="87720.15"/>
    <n v="8872.7900000000009"/>
    <s v="POC/62/1/3"/>
    <n v="1"/>
    <x v="1"/>
  </r>
  <r>
    <n v="132"/>
    <x v="16"/>
    <n v="120436"/>
    <s v="Centrul de excelență pentru securitatea cibernetica și reziliența infrastructurilor critice (SafePIC)"/>
    <s v="SC SAFETECH INNOVATIONS SRL"/>
    <s v="Obiectivul geneneral al proiectului SafePIC este cresterea capacitaþii Safetech de a contribui la dezvoltarea unor soluþii, produse si servicii inovative în domeniul securitaþii cibernetice, interoperabilitaþii si protecþiei cibernetice a infrastructurilor critice în baza unui parteneriat de cercetare cu cele doua prestigioase instituþii de învaþamânt si cercetare."/>
    <n v="44005"/>
    <n v="45100"/>
    <n v="80"/>
    <s v="Bucuresti Ilfov"/>
    <s v="Bucuresti"/>
    <s v="Bucuresti"/>
    <s v="Privat"/>
    <s v="064"/>
    <n v="16193028.560000001"/>
    <n v="4048257.14"/>
    <n v="3763795"/>
    <n v="2285052.2000000002"/>
    <n v="26290132.899999999"/>
    <x v="3"/>
    <m/>
    <n v="3745699.3"/>
    <n v="434465.59"/>
    <s v="POC/222/1/3/"/>
    <n v="1"/>
    <x v="1"/>
  </r>
  <r>
    <n v="133"/>
    <x v="16"/>
    <n v="121542"/>
    <s v="Sisteme mecatronice digitale de generare a presiunii de 1000 bar, utilizând amplificatoare hidraulice de presiune (SMGP)"/>
    <s v="HESPER SA"/>
    <s v="Obiectivul general al proiectului este diversificarea activităţii SC HESPER SA Bucureşti prin produse care nu au fost realizate anterior în unitate, respectiv a unor sisteme sisteme mecatronice digitale de pompare, cu presiune de 1000 bar, cu eficienţă energetică ridicată, impact pozitiv asupra mediului şi performanţe funcţionale îmbunătăţite."/>
    <n v="44006"/>
    <n v="45101"/>
    <n v="80"/>
    <s v="Bucuresti Ilfov"/>
    <s v="Bucuresti"/>
    <s v="Bucuresti"/>
    <s v="Privat"/>
    <s v="064"/>
    <n v="5373141"/>
    <n v="1343285.25"/>
    <n v="2540116.25"/>
    <n v="789909.62"/>
    <n v="10046452.119999999"/>
    <x v="3"/>
    <m/>
    <n v="102553.5"/>
    <n v="22380.129999999997"/>
    <s v="POC/222/1/3/"/>
    <n v="1"/>
    <x v="1"/>
  </r>
  <r>
    <n v="134"/>
    <x v="16"/>
    <n v="121611"/>
    <s v="Sistem Inovativ de Protecție Anticorozivă Activă a Metalelor Alimentat de la Surse Regenerabile de Energie - SIPAMASRE"/>
    <s v="ICPE ACTEL SA"/>
    <s v="Proiectul SIPAMASRE are ca scop realizarea in cadrul ICPE ACTEL a unui produs inovativ si anume a unui sistem de protecţie anticorozivă activă a metalelor alimentat de la surse regenerabile de energie. "/>
    <n v="44006"/>
    <n v="45101"/>
    <n v="80"/>
    <s v="Bucuresti Ilfov"/>
    <s v="Bucuresti"/>
    <s v="Bucuresti"/>
    <s v="Privat"/>
    <s v="064"/>
    <n v="1799929.28"/>
    <n v="449982.32"/>
    <n v="1989321.4"/>
    <n v="150452.5"/>
    <n v="4389685.5"/>
    <x v="3"/>
    <m/>
    <n v="18883.2"/>
    <n v="19739.28"/>
    <s v="POC/222/1/3/"/>
    <n v="1"/>
    <x v="1"/>
  </r>
  <r>
    <n v="135"/>
    <x v="16"/>
    <n v="121610"/>
    <s v="Sistem Inovativ Inteligent de Creștere a Eficienței Energetice în cadrul Instalațiilor de Foraj - SICEEIF"/>
    <s v="ICPE ACTEL SA"/>
    <s v="Proiectul SICEEIF are ca scop realizarea în cadrul ICPE ACTEL S.A. a unei inovari de produs si anume a unui sistem inovativ de recuperare a energiei electrice pierduta în prezent în timpul utilizarii instalaþiilor de foraj marin si terestru (extragerii/coborârii rapide si frecvente a prajinilor garniturii de foraj), cu posibilitatea exploatarii resurselor regenerabile de energie fotovoltaica existente pe arealul aferent zonei de forare si folosirea energiei recuperate în fluxul operaþional din staþia/platforma de foraj."/>
    <n v="44006"/>
    <n v="44736"/>
    <n v="80"/>
    <s v="Bucuresti Ilfov"/>
    <s v="Bucuresti"/>
    <s v="Bucuresti"/>
    <s v="Privat"/>
    <s v="064"/>
    <n v="1813302.42"/>
    <n v="453325.6"/>
    <n v="1954341.68"/>
    <n v="148733.82"/>
    <n v="4369703.5200000005"/>
    <x v="3"/>
    <m/>
    <n v="138218.07999999999"/>
    <n v="19536.04"/>
    <s v="POC/222/1/3/"/>
    <n v="1"/>
    <x v="1"/>
  </r>
  <r>
    <n v="136"/>
    <x v="5"/>
    <n v="122469"/>
    <s v="Cercetarea dezvoltarea si lansarea in productie a unui sistem de generare a undelor de soc pentru tunurile sonice antigrindina"/>
    <s v="SONOVORTEX SRL"/>
    <s v="Obiectivul general al proiectului este stimularea cercetarii si inovarii in compania SONOVORTEX SRL prin cercetarea unui produs inovativ, un tun sonic acustic care are la baza un sistem inovativ de generare a undelor de soc, dezvoltarea prototipului si lansarea acestuia in productie in vederea comercializarii."/>
    <n v="44006"/>
    <n v="44554"/>
    <n v="80"/>
    <s v="Bucuresti Ilfov"/>
    <s v="Bucuresti"/>
    <s v="Bucuresti"/>
    <s v="Privat"/>
    <s v="061"/>
    <n v="564706.41"/>
    <n v="141176.57999999999"/>
    <n v="78431.44"/>
    <n v="9428.0400000000009"/>
    <n v="793742.47"/>
    <x v="3"/>
    <m/>
    <n v="14702.28"/>
    <n v="3675.57"/>
    <s v="POC/62/1/3"/>
    <n v="1"/>
    <x v="1"/>
  </r>
  <r>
    <n v="137"/>
    <x v="5"/>
    <n v="111699"/>
    <s v="Dezvoltarea generației următoare de sisteme optice de termoviziune, ca răspuns la tendințele de evoluție în domeniul sistemelor pentru supravegherea frontierelor - SOLWIR"/>
    <s v="OPTICA INVENT SRL"/>
    <s v="Obiectivul general consta în dezvoltarea unui sistem optic inovativ, care sa corespunda tendinţelor actuale de dezvoltare a performanţelor senzorilor utilizaţi pentru camerele integrate în sistemele de supraveghere existente în acest moment pe piaţa."/>
    <n v="44006"/>
    <n v="44736"/>
    <n v="80"/>
    <s v="Bucuresti Ilfov"/>
    <s v="Bucuresti"/>
    <s v="Bucuresti"/>
    <s v="Privat"/>
    <s v="061"/>
    <n v="671973.6"/>
    <n v="167993.4"/>
    <n v="93343"/>
    <n v="105651.96"/>
    <n v="1038961.96"/>
    <x v="1"/>
    <m/>
    <n v="0"/>
    <n v="0"/>
    <s v="POC/62/1/3"/>
    <n v="1"/>
    <x v="1"/>
  </r>
  <r>
    <n v="138"/>
    <x v="5"/>
    <n v="115939"/>
    <s v="Sistem de management inteligent pentru cresterea eficientei sistemelor de stocare a energiei pe baza de baterii Pb-acid si Li-Ion - STOCMAN"/>
    <s v="ADEMA EQUIP SRL"/>
    <s v="Se vor realiza produse/servicii noi pe baza unei noi tehnologii inovative dedicata managementului inteligent al eficientei stocarii energiei electrice in baterii de acumulatori de diverse tipuri."/>
    <n v="44011"/>
    <n v="44468"/>
    <n v="80"/>
    <s v="Bucuresti Ilfov"/>
    <s v="Bucuresti"/>
    <s v="Bucuresti"/>
    <s v="Privat"/>
    <s v="061"/>
    <n v="670521.18999999994"/>
    <n v="167630.29999999999"/>
    <n v="93127.95"/>
    <n v="25223.18"/>
    <n v="956502.62"/>
    <x v="3"/>
    <m/>
    <n v="190171.2"/>
    <n v="24292.799999999999"/>
    <s v="POC/62/1/3"/>
    <n v="1"/>
    <x v="1"/>
  </r>
  <r>
    <n v="139"/>
    <x v="5"/>
    <n v="108699"/>
    <s v="Cercetarea, dezvoltarea si lansarea in productie a Sistemului de Propulsie Integrat (SPI) pentru vehicule electrice"/>
    <s v="INDUSTRIAL SHIELD  SRL"/>
    <s v="Obiectivul general al proiectului este stimularea cercetarii si inovarii in intreprindere prin cercetarea unui produs inovativ, un sistem de propulsie integrat, numit SPI pentru vehicule electrice, dezvoltarea prototipului si lansarea acestuia in productie in scopul comercializarii."/>
    <n v="44011"/>
    <n v="44498"/>
    <n v="80"/>
    <s v="Bucuresti Ilfov"/>
    <s v="Bucuresti"/>
    <s v="Bucuresti"/>
    <s v="Privat"/>
    <s v="061"/>
    <n v="671633.82"/>
    <n v="167908.45"/>
    <n v="93282.48"/>
    <n v="10653"/>
    <n v="943477.75"/>
    <x v="3"/>
    <m/>
    <n v="13070.7"/>
    <n v="3267.67"/>
    <s v="POC/62/1/3"/>
    <n v="1"/>
    <x v="1"/>
  </r>
  <r>
    <n v="140"/>
    <x v="16"/>
    <n v="122587"/>
    <s v="Sistem integrat inovativ pentru managementul riscurilor si al duratei de viata a echipamentelor din statiile electrice de inalta tensiune"/>
    <s v="NOVA INDUSTRIAL SA"/>
    <s v="Obiectivul general al proiectului consta in realizarea in cadrul NOVA INDUSTRIAL SA a unui sistem software nou (inovare de produs) prin integrarea conceptului / principiilor managementului Activelor si al Riscului la necesitatile / realitatile Sistemului Energetic National, prin cresterea capacitatii de cercetare – dezvoltare si inovare a companiei si realizarea unei investitii initiale pentru inovare in vederea introducerii in productie a rezultatelor obtinute din cercetare-dezvoltare (si anume: extinderea capacitatii unitatii existente (prin imbunatatirea semnificativa a infrastructurii (TIC) si diversificarea activitatii unitatii (printr-un realizarea unui produs software nou))."/>
    <n v="44012"/>
    <n v="45107"/>
    <n v="80"/>
    <s v="Bucuresti Ilfov"/>
    <s v="Bucuresti"/>
    <s v="Bucuresti"/>
    <s v="Privat"/>
    <s v="064"/>
    <n v="2970606.4"/>
    <n v="742651.6"/>
    <n v="1245447"/>
    <n v="247420"/>
    <n v="5206125"/>
    <x v="3"/>
    <s v="AA1"/>
    <n v="450610.8"/>
    <n v="35919.199999999997"/>
    <s v="POC/222/1/3/"/>
    <n v="1"/>
    <x v="1"/>
  </r>
  <r>
    <n v="141"/>
    <x v="5"/>
    <n v="115835"/>
    <s v="PRODUSE ALIMENTARE SANOGENE  CU IMPACT BIOECONOMIC SUSTENABIL"/>
    <s v="VISION RESEARCH LABORATORIES SRL"/>
    <s v="Obiectivul general al proiectului “PRODUSE ALIMENTARE SANOGENE CU IMPACT BIOECONOMIC SUSTENABIL” consta în realizarea de produse alimentare inovatoare, sigure, sanatoase, accesibile si optimizate nutriþional, prin procedee de prelucrare avansata, în baza brevetului de invenþie „Produs alimentar de aditivare prebiotic din frunze de mur si de zmeur si procedeu de obtinere a acestuia”."/>
    <n v="44012"/>
    <n v="44742"/>
    <n v="80"/>
    <s v="Bucuresti Ilfov"/>
    <s v="Bucuresti"/>
    <s v="Bucuresti"/>
    <s v="Privat"/>
    <s v="061"/>
    <n v="671760.41"/>
    <n v="167940.1"/>
    <n v="93300.06"/>
    <n v="181157.8"/>
    <n v="1114158.3700000001"/>
    <x v="3"/>
    <m/>
    <n v="76227.320000000007"/>
    <n v="0"/>
    <s v="POC/62/1/3"/>
    <n v="1"/>
    <x v="1"/>
  </r>
  <r>
    <n v="142"/>
    <x v="16"/>
    <n v="123423"/>
    <s v="Serviciu electronic pentru pastrarea si garantarea pe termen lung a semnaturilor electronice (LTPS)"/>
    <s v="CERTSIGN SA"/>
    <s v="Obiectivul general al proiectului consta in inovarea bazata pe cercetare-dezvoltare in vederea crearii unui nou serviciu electronic pentru pastrarea si garantarea pe termen lung a semnaturilor electronice. "/>
    <n v="44012"/>
    <n v="44742"/>
    <n v="80"/>
    <s v="Bucuresti Ilfov"/>
    <s v="Bucuresti"/>
    <s v="Bucuresti"/>
    <s v="Privat"/>
    <s v="064"/>
    <n v="2795160.8"/>
    <n v="698790.2"/>
    <n v="2317256.25"/>
    <n v="359110.28"/>
    <n v="6170317.5300000003"/>
    <x v="3"/>
    <m/>
    <n v="71465.600000000006"/>
    <n v="17866.400000000001"/>
    <s v="POC/222/1/3/"/>
    <n v="1"/>
    <x v="1"/>
  </r>
  <r>
    <n v="143"/>
    <x v="5"/>
    <n v="117527"/>
    <s v="COMPOZIȚII DIN POLIETILENĂ RETICULATĂ CU REZISTENȚĂ MECANICĂ ȘI FLEXIBILITATE RIDICATE PENTRU TUBURI FOLOSITE LA ÎNCĂLZIREA RADIANTĂ"/>
    <s v="IRISVAYU SRL"/>
    <s v="Scopul proiectului este reprezentat de cumularea urmatoarelor componente: - atingerea unor obiective strategice în dezvoltarea stiintei si a tehnologiilor de vârf în domeniul materialelor (de construcþii) avansate, respectiv de dezvoltarea capacitatii si infrastructurii de Cercetare-Dezvoltare"/>
    <n v="44013"/>
    <n v="44378"/>
    <n v="80"/>
    <s v="Bucuresti Ilfov"/>
    <s v="Bucuresti"/>
    <s v="Bucuresti"/>
    <s v="Privat"/>
    <s v="061"/>
    <n v="671737.39"/>
    <n v="167934.35"/>
    <n v="93296.86"/>
    <n v="179769.64"/>
    <n v="1112738.24"/>
    <x v="1"/>
    <m/>
    <n v="0"/>
    <n v="0"/>
    <s v="POC/62/1/3"/>
    <n v="1"/>
    <x v="1"/>
  </r>
  <r>
    <n v="144"/>
    <x v="13"/>
    <n v="136697"/>
    <s v="Tehnologie pentru circuite integrate cu nod electronic de 2 nm - IT2"/>
    <s v="UNIVERSITATEA POLITEHNICA DIN BUCURESTI"/>
    <s v="Obiectivul general al proiectului Tehnologie pentru circuite integrate cu nod electronic de 2 nm - (IT2), acceptat la finantare in cadrul ECSEL Joint Undertaking este explorarea, descoperirea, dezvoltarea si demonstrarea opþiunilor tehnologice necesare pentru realizarea tehnologiei logice CMOS de 2nm. Acest obiectiv implica urmatoarele activitati: Litografie, Explorare de Procese si Module si Metrologie."/>
    <n v="44018"/>
    <n v="45113"/>
    <n v="80"/>
    <s v="Bucuresti Ilfov"/>
    <s v="Bucuresti"/>
    <s v="Bucuresti"/>
    <s v="Public"/>
    <s v="060"/>
    <n v="4800000"/>
    <n v="1200000"/>
    <n v="0"/>
    <n v="3000"/>
    <n v="6003000"/>
    <x v="3"/>
    <m/>
    <n v="46301"/>
    <n v="11575.25"/>
    <s v="POC/72/1/2"/>
    <n v="1"/>
    <x v="1"/>
  </r>
  <r>
    <n v="145"/>
    <x v="5"/>
    <n v="108585"/>
    <s v="Dezvoltarea unui serviciu inovativ de diagnosticare si tratare a halenei - HAL-STOP"/>
    <s v="HALSTOP SRL"/>
    <s v="Obiectivul general al proiectului este reprezentat de dezvoltarea unui protocol nou si a unui serviciu inovativ, de diagnosticare corecta si tratare personalizata a halenei de cauze orale si extra-orale, in cadrul start-up-ului HALSTOP SRL, cu scopul producerii si comercializarii acestora."/>
    <n v="44025"/>
    <n v="45395"/>
    <n v="80"/>
    <s v="Bucuresti Ilfov"/>
    <s v="Bucuresti"/>
    <s v="Bucuresti"/>
    <s v="Privat"/>
    <s v="061"/>
    <n v="655150.49"/>
    <n v="163787.60999999999"/>
    <n v="90993.13"/>
    <n v="101370"/>
    <n v="1011301.23"/>
    <x v="3"/>
    <m/>
    <n v="158925.88"/>
    <n v="20835.48"/>
    <s v="POC/62/1/3"/>
    <n v="1"/>
    <x v="1"/>
  </r>
  <r>
    <n v="146"/>
    <x v="13"/>
    <n v="136877"/>
    <s v="Realizarea unui lant European de productie pentru RFSOI permitand dezvoltarea de noi domenii ca RF de senzoristica, comunicare si 5G - BEYOND5"/>
    <s v="UNIVERSITATEA POLITEHNICA DIN BUCURESTI"/>
    <s v="Obiectivul general este de a construi un lant de furnizare complet european de componente si sisteme electronice pentru radio frecvenþa, care sa permita noi domenii RF pentru detectare, comunicare, infrastructura radio 5G si nu numai."/>
    <n v="44043"/>
    <n v="45138"/>
    <n v="80"/>
    <s v="Bucuresti Ilfov"/>
    <s v="Bucuresti"/>
    <s v="Bucuresti"/>
    <s v="Public"/>
    <s v="060"/>
    <n v="4800000"/>
    <n v="1200000"/>
    <n v="0"/>
    <n v="3000"/>
    <n v="6003000"/>
    <x v="3"/>
    <m/>
    <n v="29841"/>
    <n v="7460.25"/>
    <s v="POC/72/1/2"/>
    <n v="1"/>
    <x v="1"/>
  </r>
  <r>
    <n v="147"/>
    <x v="9"/>
    <n v="129112"/>
    <s v="Code of Talent Inteligent - inovare in microlearning prin utilizarea inteligentei artificiale"/>
    <s v="CODE OF TALENT SRL"/>
    <s v="Obiectivul general al proiectului este de a asigura cresterea contributiei companiilor TIC din Romania (inclusiv prin contributia firmei aplicant ) la competitivitate economica. Acest lucru va fi asigurat prin cresterea nivelului de inovare la nivelul companiei aplicant (si altor companii TIC cu care va colabora), trecerea de la outsourcing la dezvoltare bazata pe inovare chiar in interiorul companiilor Romanesti, prin intarirea capabilitatilor tehnice si a resurselor umane proprii dar si prin colaborarea cu alte intreprinderi TIC , inclusiv in cadrul clusterelor din domeniu."/>
    <n v="44046"/>
    <n v="44776"/>
    <n v="80"/>
    <s v="Bucuresti Ilfov"/>
    <s v="Bucuresti"/>
    <s v="Balotesti"/>
    <s v="Privat"/>
    <s v="066"/>
    <n v="3639339.46"/>
    <n v="909834.86"/>
    <n v="1593365.7"/>
    <n v="674385.09"/>
    <n v="6816925.1100000003"/>
    <x v="3"/>
    <m/>
    <n v="1200000"/>
    <n v="0"/>
    <s v="POC/524/2/2"/>
    <n v="1"/>
    <x v="2"/>
  </r>
  <r>
    <n v="148"/>
    <x v="9"/>
    <n v="129846"/>
    <s v="Sistem inteligent de monitorizare si detectie a urgentelor cardiovasculare majore"/>
    <s v="LAIF COMPUTATION SRL"/>
    <s v="Obiectivul general al proiectului THOVEN consta in cresterea contributiei sectorului TIC prin trecerea de la outsourcing la dezvoltarea bazata pe inovare prin dezvoltarea unui sistem inovativ care va contribui semnificativ la reducerea timpilor de interventie in cazul urgentelor majore din sfera cardiovasculara."/>
    <n v="44046"/>
    <n v="45141"/>
    <s v="80.00; 85.00"/>
    <s v=" Bucuresti Ilfov; Nord Vest;"/>
    <s v="Bucuresti; Cluj; "/>
    <s v="Bucuresti; Cluj Napoca; "/>
    <s v="Privat"/>
    <s v="066"/>
    <n v="12931384.82"/>
    <n v="2297267.92"/>
    <n v="5031538.37"/>
    <n v="3394310.92"/>
    <n v="23654502.030000001"/>
    <x v="3"/>
    <m/>
    <n v="0"/>
    <n v="0"/>
    <s v="POC/524/2/2"/>
    <n v="1"/>
    <x v="2"/>
  </r>
  <r>
    <n v="149"/>
    <x v="15"/>
    <n v="108119"/>
    <s v="Centru Suport pentru proiecte CDI internationale in domeniul Mecatronica si Cyber-MixMecatronica"/>
    <s v="INSTITUTUL NATIONAL DE CERCETARE-DEZVOLTARE PENTRU MECATRONICA SI TEHNICA MASURARII - I.N.C.D.M.T.M. BUCURESTI"/>
    <s v="Obiectivul general ale proiectului este crearea unui Centru Suport pentru proiecte CDI Internationale in domeniul mecatronica si cybermix- mecatronica pentru a creste capacitatea de participare la competitiile europene a tuturor entitatilor care solicita sprijinul."/>
    <n v="44096"/>
    <n v="45129"/>
    <n v="80"/>
    <s v="Bucuresti Ilfov"/>
    <s v="Bucuresti"/>
    <s v="Bucuresti"/>
    <s v="Public"/>
    <s v="060"/>
    <n v="2395701.9300000002"/>
    <n v="598925.5"/>
    <n v="0"/>
    <n v="3570"/>
    <n v="2998197.43"/>
    <x v="3"/>
    <m/>
    <n v="299462.74"/>
    <n v="0"/>
    <s v="POC/80/1/2/"/>
    <n v="1"/>
    <x v="1"/>
  </r>
  <r>
    <n v="150"/>
    <x v="15"/>
    <n v="108234"/>
    <s v="Crearea Centrului Managerial &quot;IBA SUPORT&quot;"/>
    <s v="INSTITUTUL NATIONAL DE CERCETARE-DEZVOLTARE PENTRU BIORESURSE ALIMENTARE - IBA BUCURESTI"/>
    <s v="Obiectivul general al proiectului constă în creşterea capacităţii Institutului Naţional de Cercetare-Dezvoltare pentru Bioresurse AlimentareIBA Bucureşti de a participa la  Programele Cadru de cercetare ale Uniunii Europene (Orizont 2020 şi programul cadru următor din perioada 2020 – 2027), precum şi la alte programe CDI internaţionale, prin crearea unui Centru Managerial SUPORT (la nivelul unui departament orizontal), denumit în continuare, IBA SUPORT."/>
    <n v="44169"/>
    <n v="45142"/>
    <n v="80"/>
    <s v="Bucuresti Ilfov"/>
    <s v="Bucuresti"/>
    <s v="Bucuresti"/>
    <s v="Public"/>
    <s v="060"/>
    <n v="1970227.61"/>
    <n v="492556.9"/>
    <n v="0"/>
    <n v="616647.41"/>
    <n v="3079431.9200000004"/>
    <x v="3"/>
    <m/>
    <n v="246278.45"/>
    <n v="0"/>
    <s v="POC/80/1/2"/>
    <n v="1"/>
    <x v="1"/>
  </r>
  <r>
    <n v="151"/>
    <x v="5"/>
    <n v="108789"/>
    <s v="METODA TERAPEUTICA PERSONALIZATA IN MEDICINA REGENERATIVA"/>
    <s v="CMB PREVENT SRL"/>
    <s v="Obiectivul general al proiectului este reprezentat de: - Realizarea unui serviciu inovator reprezentat de terapia inovatoare personalizata în domeniul SANATAII având ca baza de cercetare Teza de Doctorat ”ABORDARI TERAPEUTICE ÎN LEZIUNEA CICATRICEALA ÎN DERMATOLOGIE”. - Societatea va obtine terapia personalizata regenerativa unica cu aplicabilitate multipla în domeniile dermatologie si ortopedie prin  utilizarea terapiei PRP si terapiei celulelor stem mezenchimale din tesutul adipos."/>
    <n v="44189"/>
    <n v="44553"/>
    <n v="80"/>
    <s v="Bucuresti Ilfov"/>
    <s v="Bucuresti"/>
    <s v="Bucuresti"/>
    <s v="Privat"/>
    <s v="061"/>
    <n v="672000"/>
    <n v="168000"/>
    <n v="93333.33"/>
    <n v="68306"/>
    <n v="1001639.33"/>
    <x v="3"/>
    <m/>
    <n v="84000"/>
    <n v="0"/>
    <s v="POC/62/1/3"/>
    <n v="1"/>
    <x v="1"/>
  </r>
  <r>
    <n v="152"/>
    <x v="17"/>
    <n v="136213"/>
    <s v="Dezvoltarea și consolidarea Nodului național METROFOOD-RI (acronim METROFOOD-RO)"/>
    <s v="INSTITUTUL NATIONAL DE CERCETARE-DEZVOLTARE PENTRU BIORESURSE ALIMENTARE - IBA BUCURESTI"/>
    <s v="Obiectivul general al proiectului este dezvoltarea si consolidarea capacitatii de cercetare-dezvoltare-inovare si de furnizare de servicii stiintifice a METROFOOD-RO, ca parte integranta a infrastructurii pan-europene METROFOOD-RI prin dezvoltarea instrumentelor necesare cresterii performantei de testare a calitatii produselor agroalimentare, astfel încât România sa raspunda cerintelor europene în domeniul securitatii si sigurantei alimentare."/>
    <n v="44217"/>
    <n v="45128"/>
    <s v="80.00; 85.00"/>
    <s v="Bucuresti Ilfov; Sud Est; Vest;"/>
    <s v="Bucuresti; Galati; Timis;"/>
    <s v="Bucuresti; Galaţi; Timisoara;"/>
    <s v="Public"/>
    <s v="060"/>
    <n v="3470171.9"/>
    <n v="833670.01"/>
    <n v="0"/>
    <n v="109915.38"/>
    <n v="4413757.29"/>
    <x v="3"/>
    <m/>
    <n v="430384.19"/>
    <n v="0"/>
    <s v="POC/78/1/2"/>
    <n v="1"/>
    <x v="1"/>
  </r>
  <r>
    <n v="153"/>
    <x v="17"/>
    <n v="108206"/>
    <s v="Servicii tematice integrate în domeniul observării Pământului - o platformă națională pentru inovare"/>
    <s v="INSTITUTUL NATIONAL DE CERCETARE-DEZVOLTARE PENTRU FIZICA PAMANTULUI - INCDFP"/>
    <s v="Obiectivul general este consolidarea cercetarii si inovarii in domeniul Stiintelor Pamantului si cresterea participarii in cercetarea europeana din domeniu prin: - asigurarea vizibilitatii si accesului la date multi-disciplinare interoperabile, disponibile la nivel national si international: - coordonarea si operarea unei infrastructuri distribuite capabila sa ofere servicii, sa faciliteze noi cercetari si sa genereze noi produse pe baza acestora; - dezvoltarea si implementarea de instrumente informatice moderne care sa faciliteze  tandardizarea, integrarea si accesul la volume mari de date"/>
    <n v="44228"/>
    <n v="45107"/>
    <n v="80"/>
    <s v="Bucuresti Ilfov"/>
    <s v="Bucuresti; Ilfov"/>
    <s v="Bucuresti; Magurele"/>
    <s v="Public"/>
    <s v="060"/>
    <n v="3154798.12"/>
    <n v="788699.53"/>
    <n v="0"/>
    <n v="541331.41"/>
    <n v="4484829.0600000005"/>
    <x v="3"/>
    <m/>
    <n v="0"/>
    <n v="0"/>
    <s v="POC/78/1/2"/>
    <n v="1"/>
    <x v="1"/>
  </r>
  <r>
    <s v="TOTAL BUCURESTI"/>
    <x v="0"/>
    <m/>
    <m/>
    <m/>
    <m/>
    <m/>
    <m/>
    <m/>
    <m/>
    <m/>
    <m/>
    <m/>
    <m/>
    <n v="742644421.17258906"/>
    <n v="164765002.08491105"/>
    <n v="134284322.06000003"/>
    <n v="48202071.639999993"/>
    <n v="1089895816.9575"/>
    <x v="0"/>
    <m/>
    <n v="442652598.82000017"/>
    <n v="87299119.540000021"/>
    <m/>
    <m/>
    <x v="0"/>
  </r>
  <r>
    <s v="JUDEŢUL BUZAU"/>
    <x v="0"/>
    <m/>
    <m/>
    <m/>
    <m/>
    <m/>
    <m/>
    <m/>
    <m/>
    <m/>
    <m/>
    <m/>
    <m/>
    <m/>
    <m/>
    <m/>
    <m/>
    <m/>
    <x v="0"/>
    <m/>
    <m/>
    <m/>
    <m/>
    <m/>
    <x v="0"/>
  </r>
  <r>
    <n v="1"/>
    <x v="2"/>
    <n v="115595"/>
    <s v="CERCETAREA SI DEZVOLTAREA UNUI SISTEM INOVATIV DE MONITORIZARE, IN TIMP REAL, A CONSUMURILOR ENERGETICE INDUSTRIALE PE PLATFORMA CLOUD PRIVATA"/>
    <s v="ALBOSMART SRL"/>
    <s v="CERCETAREA SI DEZVOLTAREA UNUI SISTEM INOVATIV DE MONITORIZARE, IN TIMP REAL, A CONSUMURILOR ENERGETICE INDUSTRIALE PE PLATFORMA CLOUD PRIVATA"/>
    <n v="42914"/>
    <n v="44010"/>
    <n v="85"/>
    <s v="Sud Est"/>
    <s v="Buzau"/>
    <s v="Buzau"/>
    <s v="Privat"/>
    <s v="066"/>
    <n v="1790109.03"/>
    <n v="315901.59000000003"/>
    <n v="501660.33999999985"/>
    <n v="55907.189999999944"/>
    <n v="2663578.15"/>
    <x v="2"/>
    <m/>
    <n v="1738323.03"/>
    <n v="306762.8899999999"/>
    <s v="POC/46/2/2"/>
    <n v="1"/>
    <x v="2"/>
  </r>
  <r>
    <n v="2"/>
    <x v="3"/>
    <n v="126343"/>
    <s v="Realizarea infrastructurii de broadband in zonele albe NGA din judetul Buzau"/>
    <s v="INVITE SYSTEMS SRL"/>
    <s v="Obiectivul principal al proiectului este dezvoltarea infrastructurii de internet in banda larga, in zonele albe NGA din judetul Buzau, cu o larga raspândire a nodurilor de comunicaþii si partea de transmisie a datelor (backbone si blackhaul), cât mai aproape de utilizatorul final si cu niveluri adecvate de simetrie si de interactivitate, pentru a garanta transmitere mai buna de informatii în ambele sensuri."/>
    <n v="43629"/>
    <n v="44725"/>
    <n v="85"/>
    <s v="Sud Est"/>
    <s v="Buzau"/>
    <s v="Balta Alba; Baile; Braesti; Ivanetu; Bratilesti; Goidesti; Pinu; Ruginoasa; Buda; Alexandru Odobescu; Mucesti Danulesti; Toropalesti; Balaceanu; C.A. Rosetti; Cotu Ciorii; Vizireni; Balhacu; calvini; Bascenii de Jos; Bascenii de Sus; Olari; Chiojdu; Basca Chiojdului; Lera; Catiasu; poenitele; Plescioara; Chilibia; Movila Oii; Gara Cilibia; Posta; Manzatu; Cislau; Barasti; Gura Bascei; Ghergheasa; Salcioara; Gura Teghi; Furtunesti; Nemertea; Scortoasa; Policiori; Plopeasa; Balta Tocila; Gura Vaii; Beciu; Siriu; Muscelusa; Casoca; Valcelele; Ziduri; Heliade Radulescu; Lanurile;"/>
    <s v="Privat"/>
    <s v="046"/>
    <n v="18418179.18"/>
    <n v="3250266.9"/>
    <n v="5121176.6399999997"/>
    <n v="5894635.5700000003"/>
    <n v="32684258.289999999"/>
    <x v="3"/>
    <m/>
    <n v="7072286.25"/>
    <n v="1248050.52"/>
    <s v="POC/366/2/1"/>
    <n v="1"/>
    <x v="2"/>
  </r>
  <r>
    <n v="3"/>
    <x v="9"/>
    <n v="129617"/>
    <s v="Solutie de management al identitatii si autentificare avansata folosind tehnologii convergente si asigurand nivele superioare de securitate pentru accesul la aplicatii si platforme critice: Legitim-ID"/>
    <s v="ONLINE SERVICES SRL"/>
    <s v="Obiectivul general al proiectului este de a dezvolta un sistem hardware/software/comunicatii/servicii inovator semnificativ îmbunatatit, pe baza rezultatelor activitatilor de cercetare dezvoltare tehnologica si inovare („CDI”), care se bazeaza pe cele mai noi practici: cum sunt fault tolerant cloud computing, internet of things (IoT) etc. utilizând metode noi si inovative pentru identificarea utilizatorilor, autorizarea accesului de la distanta sau prin intermediul siturilor web Internet partenere, astfel încât datele personale ale utilizatorilor sa fie protejate în conformitate cu cerintele legilor si directivelor europene (GDPR, NIS etc.)."/>
    <n v="44047"/>
    <n v="44777"/>
    <n v="85"/>
    <s v="Sud Est;  Sud Muntenia; Centru;"/>
    <s v=" Buzau; Dambovita; Brasov;"/>
    <s v=" Buzau; Crevedia; Brasov;"/>
    <s v="Privat"/>
    <s v="066"/>
    <n v="5196080.82"/>
    <n v="916955.4"/>
    <n v="2362348.71"/>
    <n v="923748.25"/>
    <n v="9399133.1799999997"/>
    <x v="3"/>
    <m/>
    <n v="390342.99000000005"/>
    <n v="68884.05"/>
    <s v="POC/524/2/2"/>
    <n v="1"/>
    <x v="2"/>
  </r>
  <r>
    <s v="TOTAL BUZAU"/>
    <x v="0"/>
    <m/>
    <m/>
    <m/>
    <m/>
    <m/>
    <m/>
    <m/>
    <m/>
    <m/>
    <m/>
    <m/>
    <m/>
    <n v="25404369.030000001"/>
    <n v="4483123.8899999997"/>
    <n v="7985185.6899999995"/>
    <n v="6874291.0099999998"/>
    <n v="44746969.619999997"/>
    <x v="0"/>
    <m/>
    <n v="9200952.2699999996"/>
    <n v="1623697.46"/>
    <m/>
    <m/>
    <x v="0"/>
  </r>
  <r>
    <s v="JUDEŢUL CALARASI"/>
    <x v="0"/>
    <m/>
    <m/>
    <m/>
    <m/>
    <m/>
    <m/>
    <m/>
    <m/>
    <m/>
    <m/>
    <m/>
    <m/>
    <m/>
    <m/>
    <m/>
    <m/>
    <m/>
    <x v="0"/>
    <m/>
    <m/>
    <m/>
    <m/>
    <m/>
    <x v="0"/>
  </r>
  <r>
    <n v="1"/>
    <x v="10"/>
    <n v="104931"/>
    <s v="PLATFORMĂ MOBILĂ DE OBSERVARE ȘI SUPRAVEGHERE PENTRU INTERVENȚII ÎN SITUAȚII DE URGENȚĂ SMARTISU  "/>
    <s v="C4PRO ENGINEERING SRL"/>
    <s v="Obiectivul general al proiectului constă în dezvoltarea de către C4PRO ENGINEERING S.R.L. a unei platforme mobile de intervenţii în situaţii de urgenţă, într-o perioadă de implementare de 24 de luni, la punctul de lucru al solicitantului situat în localitatea Frumuşani, Str. Principală nr.27, cam. 2, jud. Călăraşi. "/>
    <n v="42622"/>
    <n v="43352"/>
    <n v="85"/>
    <s v="Sud Muntenia"/>
    <s v="Calarasi"/>
    <s v="Frumusani"/>
    <s v="Privat"/>
    <s v="061"/>
    <n v="5512930"/>
    <n v="972870"/>
    <n v="0"/>
    <n v="874408"/>
    <n v="7360208"/>
    <x v="2"/>
    <s v="AA2"/>
    <n v="5078569.71"/>
    <n v="896218.19"/>
    <s v="POC/66/1/3"/>
    <n v="1"/>
    <x v="1"/>
  </r>
  <r>
    <n v="2"/>
    <x v="3"/>
    <n v="126956"/>
    <s v="Realizarea infrastructurii de broadband Ă®n zonele albe NGA din judeČ›ele Calarasi si Ialomita"/>
    <s v="INVITE SYSTEMS SRL"/>
    <s v="Obiectivul principal al proiectului este dezvoltarea infrastructurii de internet in banda larga, in zonele albe NGA din judetele Calarasi-Ialomita, cu o larga raspândire a nodurilor de comunicaþii si partea de transmisie a datelor (backbone si blackhaul), cât mai aproape de utilizatorul final si cu niveluri adecvate de simetrie si de interactivitate, pentru a garanta transmitere mai buna de informatii în ambele sensuri."/>
    <n v="43469"/>
    <n v="44565"/>
    <n v="85"/>
    <s v="Sud Muntenia"/>
    <s v="Calarasi; Ialomita"/>
    <s v="Dor Marunt; sat Ogoru; Perisoru; sat Tudor Vladimirescu; Sarulesti; sat Sandulita; Milosesti; sat Nicolesti; sat Tovarasia; Perieti; sat Misleanu; Reviga; sat Rovine; Valea Ciorii; sat Murgeanca;"/>
    <s v="Privat"/>
    <s v="046"/>
    <n v="7440887.1500000004"/>
    <n v="1313097.74"/>
    <n v="1308066.4100000001"/>
    <n v="1725570.709999999"/>
    <n v="11787622.01"/>
    <x v="3"/>
    <m/>
    <n v="3428944.66"/>
    <n v="605107.88"/>
    <s v="POC/366/2/1"/>
    <n v="1"/>
    <x v="2"/>
  </r>
  <r>
    <n v="3"/>
    <x v="5"/>
    <n v="122312"/>
    <s v="CERCETAREA - DEZVOLTAREA UNEI TURBINE CU AX VERTICAL INOVATIVE"/>
    <s v="TECHNOLOGICAL BRAND SRL"/>
    <s v="Obiectivul general al proiectului este cercetarea, dezvoltarea si lansarea in productie a unei noi turbine eoliene cu ax vertical destinata unor sectoare economice care prezinta potential de crestere, precum sectorul turistic, rezidential, agricol si industria energiei regenerabile."/>
    <n v="44007"/>
    <n v="44555"/>
    <n v="85"/>
    <s v="Sud Muntenia"/>
    <s v="Calarasi"/>
    <s v="Fundeni"/>
    <s v="Privat"/>
    <s v="061"/>
    <n v="710521.64"/>
    <n v="125386.15"/>
    <n v="92878.66"/>
    <n v="9428.0499999999993"/>
    <n v="938214.50000000012"/>
    <x v="3"/>
    <m/>
    <n v="12762.5"/>
    <n v="2252.1999999999998"/>
    <s v="POC/62/1/3"/>
    <n v="1"/>
    <x v="1"/>
  </r>
  <r>
    <s v="TOTAL CALARASI"/>
    <x v="0"/>
    <m/>
    <m/>
    <m/>
    <m/>
    <m/>
    <m/>
    <m/>
    <m/>
    <m/>
    <m/>
    <m/>
    <m/>
    <n v="13664338.790000001"/>
    <n v="2411353.89"/>
    <n v="1400945.07"/>
    <n v="2609406.7599999988"/>
    <n v="20086044.509999998"/>
    <x v="0"/>
    <m/>
    <n v="8520276.870000001"/>
    <n v="1503578.2699999998"/>
    <m/>
    <m/>
    <x v="0"/>
  </r>
  <r>
    <s v="JUDEŢUL CLUJ"/>
    <x v="0"/>
    <m/>
    <m/>
    <m/>
    <m/>
    <m/>
    <m/>
    <m/>
    <m/>
    <m/>
    <m/>
    <m/>
    <m/>
    <m/>
    <m/>
    <m/>
    <m/>
    <m/>
    <x v="0"/>
    <m/>
    <m/>
    <m/>
    <m/>
    <m/>
    <x v="0"/>
  </r>
  <r>
    <n v="1"/>
    <x v="1"/>
    <n v="103392"/>
    <s v="Laborator de cercetare privind terapia personalizată în oncologie"/>
    <s v="MEDISPROF SRL"/>
    <s v="Înființarea și dotarea cu aparatură performantă a unui laborator de cerecetare-dezvoltare în cadrul MEDISPROF în care să se efectueze studii de eficiență aterapiei personalizate în tratamentul pacienților diagnosticați cu cancer."/>
    <n v="42615"/>
    <n v="43436"/>
    <n v="85"/>
    <s v="Nord Vest"/>
    <s v="Cluj"/>
    <s v="Cluj Napoca"/>
    <s v="Privat"/>
    <s v="059"/>
    <n v="12421088.5305"/>
    <n v="2191956.7994999997"/>
    <n v="6262733.71"/>
    <n v="4389848.7699999996"/>
    <n v="25265627.809999999"/>
    <x v="2"/>
    <s v="AA3"/>
    <n v="12421088.529999999"/>
    <n v="2191956.8000000003"/>
    <s v="POC/65/1/1"/>
    <n v="1"/>
    <x v="1"/>
  </r>
  <r>
    <n v="2"/>
    <x v="18"/>
    <n v="103720"/>
    <s v="Cluster inovativ pentru tehnologii avansate pilot în energii alternative – CITAT-E"/>
    <s v="Cluster TREC, Institutul Naţional de Cercetare-Dezvoltare pentru Tehnologii Izotopice şi Moleculare"/>
    <s v="Crearea unui laborator de cercetare pilot pentru testarea în condiții reale a eficienței energetice produse de panouri fotovoltaice şi instalații eoliene moderne, precum  şi maximizarea acestei eficienţe funcţie de caracteristicile consumatorului. Acest laborator experimental va permite de asemenea creşterea capacității de CDI, în domeniul energiilor alternative, a entităților de cercetare din clusterul TREC-Transylvania Energy Cluster, susţinând totodată capacitatea firmelor din cluster de creştere a competivităţii şi productivităţii pe baze inovative.  "/>
    <n v="42614"/>
    <n v="44439"/>
    <n v="85"/>
    <s v="Nord Vest"/>
    <s v="Cluj"/>
    <s v="Cluj Napoca"/>
    <s v="Privat"/>
    <s v="059"/>
    <n v="5821927.0999999996"/>
    <n v="1027398.9000000004"/>
    <n v="4652290"/>
    <n v="1516800"/>
    <n v="13018416"/>
    <x v="3"/>
    <s v="AA4"/>
    <n v="1516687.94"/>
    <n v="267650.8"/>
    <s v="POC/64/1/1"/>
    <n v="1"/>
    <x v="1"/>
  </r>
  <r>
    <n v="3"/>
    <x v="18"/>
    <n v="104449"/>
    <s v="Agrotransilvania cluster - cluster inovativ specializat în domeniul bioeconomiei"/>
    <s v="ASOCIAŢIA “CLUSTERUL AGRO-FOOD-IND NAPOCA"/>
    <s v="Obiectivul proiectului: Creșterea capacității de CDI în domeniul bioeconomiei și consolidarea imaginii pe plan național și internațional a AgroTransilvania Cluster, ca și cluster inovativ de specializare inteligentă, prin crearea „Centrului de Cercetări Avansate pentru Produse şi Procese Alimentare Inovative”."/>
    <n v="42614"/>
    <n v="44439"/>
    <n v="85"/>
    <s v="Nord Vest"/>
    <s v="Cluj"/>
    <s v="Cluj Napoca"/>
    <s v="Privat"/>
    <s v="059"/>
    <n v="8508551.2464999985"/>
    <n v="1501509.0434999999"/>
    <n v="7249934.1500000004"/>
    <n v="227225"/>
    <n v="17487219.439999998"/>
    <x v="3"/>
    <s v="AA2"/>
    <n v="3489065.5000000005"/>
    <n v="615717.35000000009"/>
    <s v="POC/64/1/1"/>
    <n v="1"/>
    <x v="1"/>
  </r>
  <r>
    <n v="4"/>
    <x v="18"/>
    <n v="104219"/>
    <s v="Cluster Mobilier Transilvan – cluster inovativ de interes european"/>
    <s v="ASOCIAȚIA CLUSTER MOBILIER TRANSILVAN"/>
    <s v="Dezvoltarea la nivelul Cluster Mobilier Transilvan a unei infrastructuri de CDI în domeniul materialelor și consolidarea imaginii entității ca și cluster inovativ cu reprezentativitate regională, națională și europeană, până în anul 2020."/>
    <n v="42614"/>
    <n v="44439"/>
    <n v="85"/>
    <s v="Nord Vest"/>
    <s v="Cluj"/>
    <s v="Cluj Napoca"/>
    <s v="Privat"/>
    <s v="059"/>
    <n v="5509233.0185000002"/>
    <n v="972217.5915000001"/>
    <n v="4866927.9400000004"/>
    <n v="227225"/>
    <n v="11575603.550000001"/>
    <x v="3"/>
    <s v="AA2"/>
    <n v="3840473.4"/>
    <n v="677730.54"/>
    <s v="POC/64/1/1"/>
    <n v="1"/>
    <x v="1"/>
  </r>
  <r>
    <n v="5"/>
    <x v="4"/>
    <n v="103415"/>
    <s v="DEZVOLTAREA INOVATIVĂ A UNOR SISTEME ROBOTICE PENTRU REABILITARE ŞI ASISTARE ÎN ÎMBĂTRÂNIREA SĂNĂTOASĂ "/>
    <s v="UNIVERSITATEA TEHNICA DIN CLUJ-NAPOCA "/>
    <s v="AgeWell intenționează să crească și să exploateze experienţa şi rezultatele anterioare ale unui specialist din străinătate şi a unei echipe interdisciplinare cu competențe complementare integrând specialiști în robotica medicală și cadre medicale (neurologi, kinetoterapeuţi) pentru a crea un pol de competență în reabilitare în cadrul Universității  Tehnice din Cluj-Napoca, instituție care va livra soluții europene relevante pe plan medical, pregătite pentru realizarea transferului tehnologic, soluții care corespund provocărilor și pericolelor curente în ceea ce privește îmbătrânirea sănătoasă, stil de viață și sănătate publică."/>
    <n v="42614"/>
    <n v="44075"/>
    <n v="84.435339999999997"/>
    <s v="Nord Vest"/>
    <s v="Cluj"/>
    <s v="Cluj Napoca"/>
    <s v="Public"/>
    <s v="060"/>
    <n v="6755200"/>
    <n v="1244800"/>
    <n v="0"/>
    <n v="8000"/>
    <n v="8008000"/>
    <x v="2"/>
    <s v="AA4"/>
    <n v="6201328.71"/>
    <n v="1096772.22"/>
    <s v="POC/61/1/1"/>
    <n v="1"/>
    <x v="1"/>
  </r>
  <r>
    <n v="6"/>
    <x v="4"/>
    <n v="103509"/>
    <s v="Materiale active unicomponente pentru celule solare organice bazate pe compuşi pi-conjugati autoasamblaţi (SMOSCS)"/>
    <s v="UNIVERSITATEA BABEȘ-BOLYAI, CLUJ-NAPOCA"/>
    <s v="Obiectivul principal al proiectului de cercetare îl reprezinta obþinerea de materiale active pentru celule solare noi si inovative, capabile sa conduca la dezvoltarea de tehnologii ecologice, ieftine si eficiente precum si la o crestere a fiabilitatii acestora si crearea la Cluj a unui pol de excelenta la nivel mondial în domeniul celulelor fotovoltaice "/>
    <n v="42614"/>
    <n v="44075"/>
    <n v="84.435339999999997"/>
    <s v="Nord Vest"/>
    <s v="Cluj"/>
    <s v="Cluj Napoca"/>
    <s v="Public"/>
    <s v="060"/>
    <n v="7276617"/>
    <n v="1340883"/>
    <n v="0"/>
    <n v="316000"/>
    <n v="8933500"/>
    <x v="2"/>
    <s v="AA2"/>
    <n v="6673070.6000000006"/>
    <n v="1229777.8200000003"/>
    <s v="POC/61/1/1"/>
    <n v="1"/>
    <x v="1"/>
  </r>
  <r>
    <n v="7"/>
    <x v="4"/>
    <n v="103427"/>
    <s v="Sisteme inteligente privind siguranța populației prin controlul şi reducerea expunerii la radon corelate cu optimizarea eficienţei energetice a locuinţelor din aglomerări urbane importante din România "/>
    <s v="UNIVERSITATEA BABEȘ-BOLYAI, CLUJ-NAPOCA"/>
    <s v="Creşterea siguranţei şi sănătăţii populaţiei, îmbunătăţirea calităţii mediului interior şi optimizarea eficienţei energetice a locuinţelor prin dezvoltarea unor sisteme inteligente integrate pentru monitorizarea, controlul şi reducerea expunerii la radon şi la alţi poluanţi casnici aerieni în 5 aglomerări urbane din România (Bucureşti, Cluj-Napoca, Iaşi, Sibiu şi Timişoara), pe baza cercetării inovatoare interdisciplinare. "/>
    <n v="42614"/>
    <n v="44075"/>
    <n v="84.435339999999997"/>
    <s v="Nord Vest"/>
    <s v="Cluj"/>
    <s v="Cluj Napoca"/>
    <s v="Public"/>
    <s v="060"/>
    <n v="7273872.7000000002"/>
    <n v="1340377.3"/>
    <n v="0"/>
    <n v="311000"/>
    <n v="8925250"/>
    <x v="4"/>
    <s v="AA2"/>
    <n v="6926518.4700000007"/>
    <n v="1276498.3700000001"/>
    <s v="POC/61/1/1"/>
    <n v="1"/>
    <x v="1"/>
  </r>
  <r>
    <n v="8"/>
    <x v="4"/>
    <n v="104004"/>
    <s v="IMAGING-BASED, NON-INVASIVE DIAGNOSIS OF PERSISTENT ATRIAL FIBRILLATION"/>
    <s v="SPITALUL CLINIC JUDEŢEAN DE URGENŢĂ CLUJ-NAPOCA"/>
    <s v="Obiectivul principal al acestui proiect este de a dezvolta un instrument bazat pe imagistică medicală pentru a determina originea fibrilaţiei atriale persistente. Rezultatul proiectului este o nouă metodă de diagnosticare pentru pacienţii care suferă de această boală."/>
    <n v="42614"/>
    <n v="44075"/>
    <n v="84.435339999999997"/>
    <s v="Nord Vest"/>
    <s v="Cluj"/>
    <s v="Cluj Napoca"/>
    <s v="Public"/>
    <s v="060"/>
    <n v="7151700.8971000006"/>
    <n v="1317864.3528999994"/>
    <n v="0"/>
    <n v="84696"/>
    <n v="8554261.25"/>
    <x v="4"/>
    <s v="AA2"/>
    <n v="5965388.3999999994"/>
    <n v="1089670.2899999998"/>
    <s v="POC/61/1/1"/>
    <n v="1"/>
    <x v="1"/>
  </r>
  <r>
    <n v="9"/>
    <x v="4"/>
    <n v="103413"/>
    <s v="Imobilizarea la scară nano a enzimelor și procese microfluidice utilizate în sisteme biocatalitice"/>
    <s v="UNIVERSITATEA BABEȘ-BOLYAI, CLUJ-NAPOCA"/>
    <s v="Proiectul își propune dezvoltarea unor sisteme metabolice artificiale inteligente - cu ajutorul enzimelor depuse pe suporturi nano și integrate în dispozitive microfluidice - în vederea producerii de compuși relevanți industrial, cum ar fi forme de mare enatiopuritate ale unor aminoacizi, amine, aminoalcooli și alcooli"/>
    <n v="42614"/>
    <n v="44075"/>
    <n v="84.435339999999997"/>
    <s v="Nord Vest"/>
    <s v="Cluj"/>
    <s v="Cluj Napoca"/>
    <s v="Public"/>
    <s v="060"/>
    <n v="7276617"/>
    <n v="1340883"/>
    <n v="0"/>
    <n v="5000"/>
    <n v="8622500"/>
    <x v="2"/>
    <s v="AA2"/>
    <n v="7021318.6100000013"/>
    <n v="1294009.31"/>
    <s v="POC/61/1/1"/>
    <n v="1"/>
    <x v="1"/>
  </r>
  <r>
    <n v="10"/>
    <x v="4"/>
    <n v="103587"/>
    <s v="Hiperuricemia induce INflamaţie: Ţintirea rolului central al acidului uric în bolile reumatologice şi cardiovasculare"/>
    <s v="UNIVERSITATEA DE MEDICINĂ ŞI FARMACIE  “IULIU HAŢIEGANU” CLUJ-NAPOCA"/>
    <s v="1. Evaluarea capaciatatii acidului uric de a induce aprentare metabolica (metabolic imprinting) a sistemului imun nespecific, innascut.2. Validarea epigenetica si moleculara a cailor patogenetice identificate anterior la pacientii cu guta si boli cardiovasculare. 3. Evaluarea determinismului variantelor genice ale unor factori cheie asociati cu aceste procese inflamatorii si epigenetice in susceptibilitatea, severitatea clinica si raspunsul la tratament in guta si bolile cardiovasculare. 4. Evaluarea capacitatii tratamentului - in baza modulatorilor epigenetici- de a restaura echilibrul imun in statusul hiperinflamator indus de acidul uric. "/>
    <n v="42614"/>
    <n v="44075"/>
    <n v="84.435339999999997"/>
    <s v="Nord Vest"/>
    <s v="Cluj"/>
    <s v="Cluj Napoca"/>
    <s v="Public"/>
    <s v="060"/>
    <n v="7276616.1900000004"/>
    <n v="1340882.8500000001"/>
    <n v="0"/>
    <n v="734830.96"/>
    <n v="9352330"/>
    <x v="4"/>
    <s v="AA2"/>
    <n v="6562011.4299999997"/>
    <n v="1296423.1499999999"/>
    <s v="POC/61/1/1"/>
    <n v="1"/>
    <x v="1"/>
  </r>
  <r>
    <n v="11"/>
    <x v="4"/>
    <n v="103375"/>
    <s v="Impactul clinic și economic al terapiilor personalizate țintite cu anti – microarnuri în reconvertirea rezistenței tumorilor maligne pulmonare "/>
    <s v="UNIVERSITATEA DE MEDICINĂ ȘI FARMACIE _x000a_„IULIU HAȚIEGANU” CLUJ NAPOCA _x000a_"/>
    <s v="Obiectivul general al acestui studiu este resensibilizarea celulelor tumorale pulmonare la acțiunea chimioterapiei pe bază de platină, cu ajutorul unui medicament țintit anti-miR-155 pe bază de liposomi, într-un mod eficient, precis, și non-toxic. În urma finalizării cu succes a prezentului proiect, vom arăta că țintirea specifică a acestui microARN are potențialul de a participa, alături de chimioterapia tradițională, la eliminarea completă a celulelor tumorale și la prevenirea recidivelor. celulelor tumorale. "/>
    <n v="42614"/>
    <n v="44317"/>
    <n v="84.435339999999997"/>
    <s v="Nord Vest"/>
    <s v="Cluj"/>
    <s v="Cluj Napoca"/>
    <s v="Public"/>
    <s v="060"/>
    <n v="7254133.0598720014"/>
    <n v="1336739.8201279994"/>
    <n v="0"/>
    <n v="646928.12"/>
    <n v="9237801"/>
    <x v="3"/>
    <s v="AA3"/>
    <n v="6698745.4299999997"/>
    <n v="1147553.8600000001"/>
    <s v="POC/61/1/1"/>
    <n v="1"/>
    <x v="1"/>
  </r>
  <r>
    <n v="12"/>
    <x v="4"/>
    <n v="103774"/>
    <s v="Dezvoltarea unei platforme de nanoscreening bazată pe SERS-TFF pentru detecția timpurie și evaluarea progresiei bolii în cazul cancerului de sân folosind probe de sânge "/>
    <s v="Universitatea de Medicină și Farmacie Iuliu Hațieganu Cluj-Napoca"/>
    <s v="Dezvoltarea unei platforme de nano-screening bazată pe tehnica SERS-TFF care să aibă o funcționalitate duală: detecția timpurie și determinarea evoluției cancerului de sân în baza unor analize de sânge. "/>
    <n v="42615"/>
    <n v="44076"/>
    <n v="84.435339999999997"/>
    <s v="Nord Vest"/>
    <s v="Cluj"/>
    <s v="Cluj Napoca"/>
    <s v="Public"/>
    <s v="060"/>
    <n v="7273112.0898120003"/>
    <n v="1340237.1401880002"/>
    <n v="0"/>
    <n v="548819.77"/>
    <n v="9162169"/>
    <x v="4"/>
    <s v="AA3"/>
    <n v="7243586.5000000019"/>
    <n v="1334967.1099999999"/>
    <s v="POC/61/1/1"/>
    <n v="1"/>
    <x v="1"/>
  </r>
  <r>
    <n v="13"/>
    <x v="4"/>
    <n v="103557"/>
    <s v="ABORDARI GENOMICE SI MICROFLUIDICE IN BLOCAREA INVAZIEI SI A METASTAZARII CANCERULUI DE SAN"/>
    <s v="INSTITUTUL ONCOLOGIC “PROF DR. ION CHIRICUTA” CLUJ-NAPOCA  "/>
    <s v="Obiectivul general al acestui proiect vizează caracterizarea și țintirea selectivă a invazivitatii celulelor tumorale în vederea îmbunătățirii raspunsului la tratament în cancerul de sân."/>
    <n v="42615"/>
    <n v="44076"/>
    <n v="84.435339999999997"/>
    <s v="Nord Vest"/>
    <s v="Cluj"/>
    <s v="Cluj Napoca"/>
    <s v="Public"/>
    <s v="060"/>
    <n v="7276617"/>
    <n v="1340883"/>
    <n v="0"/>
    <n v="1015958"/>
    <n v="9633458"/>
    <x v="4"/>
    <s v="AA2"/>
    <n v="7206667.9200000009"/>
    <n v="1180677.1399999994"/>
    <s v="POC/61/1/1"/>
    <n v="1"/>
    <x v="1"/>
  </r>
  <r>
    <n v="14"/>
    <x v="4"/>
    <n v="105258"/>
    <s v="Dezvoltarea și modelarea bioproceselor pentru obținerea de 1,3-propandiol (PD) și acid citric din glicerol brut, cu aplicații în industria alimentară"/>
    <s v="UNIVERSITATEA DE ȘTIINȚE AGRICOLE ȘI MEDICINA VETERINARĂ DIN CLUJ-NAPOCA "/>
    <s v="Utilizarea, exploatarea și dezvoltarea în continuare a stadiului tehnicii în domeniul bio-produselor obținute din glicerol cu aplicații în industria alimelor funcționale, precum și dezvoltarea de cercetării condusă de utilizarea de glicerol brut pentru producția de compuși cu  valoare adăugată, precum și produse finite de valoare, valorificarea proceselor biotehnologice"/>
    <n v="42618"/>
    <n v="44079"/>
    <n v="84.435339999999997"/>
    <s v="Nord Vest"/>
    <s v="Cluj"/>
    <s v="Cluj Napoca"/>
    <s v="Public"/>
    <s v="060"/>
    <n v="5424561.2400000002"/>
    <n v="999599.39"/>
    <n v="0"/>
    <n v="233471.5"/>
    <n v="6657632.1299999999"/>
    <x v="2"/>
    <s v="AA1"/>
    <n v="4412000.0899999989"/>
    <n v="813085.1"/>
    <s v="POC/61/1/1"/>
    <n v="1"/>
    <x v="1"/>
  </r>
  <r>
    <n v="15"/>
    <x v="4"/>
    <n v="103321"/>
    <s v="Metode de optimizare riemanniene pentru învățare profundă"/>
    <s v="INSTITUTUL ROMÂN DE ȘTIINȚĂ ȘI TEHNOLOGIE "/>
    <s v="Proiectul DeepRiemann se ocupă cu punerea în aplicare a noțiunilor de geometrie riemanniană în analiza și proiectarea algoritmilor de ordinul întâi și al doilea pentru rețele neuronale în învățare profundă._x000a__x000a_În proiect se studiază antrenarea unei rețele neuronale prin folosirea unor unelte de geometria informației și optimizarea varietăților, ca o problemă de optimizare definită peste o varietate statistică. Proiectul este deosebit de inovator și interdisciplinar, cu competențe de la învățarea automată la statistică, optimizare și geometrie diferențială, iar obiectivele proiectului sunt multiple și includ rezultate ale cercetării atât teoretice, cât și aplicate._x000a_"/>
    <n v="42640"/>
    <n v="44254"/>
    <n v="84.435339999999997"/>
    <s v="Nord Vest"/>
    <s v="Cluj"/>
    <s v="Cluj Napoca"/>
    <s v="Public"/>
    <s v="060"/>
    <n v="7276617"/>
    <n v="1340883"/>
    <n v="0"/>
    <n v="72000"/>
    <n v="8689500"/>
    <x v="4"/>
    <s v="AA3"/>
    <n v="6635073.370000001"/>
    <n v="1064704.6800000002"/>
    <s v="POC/61/1/1"/>
    <n v="1"/>
    <x v="1"/>
  </r>
  <r>
    <n v="16"/>
    <x v="4"/>
    <n v="103319"/>
    <s v="Dezvoltare automată de software _x000a_prin abstractizare în modele computaționale profunde, distribuite_x000a__x000a_"/>
    <s v="INSTITUTUL ROMÂN DE ȘTIINȚĂ ȘI TEHNOLOGIE "/>
    <s v="Obiectivul proiectului AutoWare este crearea unor metode disruptive pentru automatizarea dezvoltării de software și pentru simplificarea muncii programatorilor, prin aplicarea celor mai avansate tehnologii de învățare automată și a unor teorii cognitive."/>
    <n v="42720"/>
    <n v="44363"/>
    <n v="84.435339999999997"/>
    <s v="Nord Vest"/>
    <s v="Cluj"/>
    <s v="Cluj Napoca"/>
    <s v="Public"/>
    <s v="060"/>
    <n v="7274674.8799999999"/>
    <n v="1340525.1200000001"/>
    <n v="0"/>
    <n v="71980"/>
    <n v="8687180"/>
    <x v="3"/>
    <s v="AA5"/>
    <n v="6886195.2400000002"/>
    <n v="1235404.82"/>
    <s v="POC/61/1/1"/>
    <n v="1"/>
    <x v="1"/>
  </r>
  <r>
    <n v="17"/>
    <x v="8"/>
    <n v="104938"/>
    <s v="Aplicație web și mobile  de   evaluare temporală,   inovativă a capitalului uman la nivel organizațional  dezvoltată pe baza modelelor  de  evaluare psihologică validate empiric"/>
    <s v="SILVER BULLET SOFTWARE SRL Cluj Napoca"/>
    <s v="Dezvoltarea și comercializarea unui produs de tip aplicație web și mobile pentru evaluarea, monitorizarea și optimizarea utilizării capitalului uman în organizații bazat pe modele psihologice de interacțiune a principalilor factori organizaționali, de grup și individuali care influențează performanța în sarcini specifice în cadrul echipelor distribuite și modelarea acestora."/>
    <n v="42621"/>
    <n v="43228"/>
    <n v="85"/>
    <s v="Nord Vest"/>
    <s v="Cluj"/>
    <s v="Cluj Napoca"/>
    <s v="Privat"/>
    <s v="061"/>
    <n v="673093.90300000005"/>
    <n v="118781.277"/>
    <n v="87986.13"/>
    <n v="102356.42"/>
    <n v="982217.7300000001"/>
    <x v="2"/>
    <s v="AA2"/>
    <n v="670791.60000000009"/>
    <n v="118374.99"/>
    <s v="POC/63/1/3"/>
    <n v="1"/>
    <x v="1"/>
  </r>
  <r>
    <n v="18"/>
    <x v="11"/>
    <n v="105654"/>
    <s v="Realizarea transferului de cunoştinţe acumulate şi tehnologii dezvoltate de INCDO-INOE 2000, Filiala ICIA în domeniul Materiale pentru implementarea lor la întreprinderi din Romania "/>
    <s v="Institutul National de Cercetare Dezvoltare pentru Optoelectronica INOE 2000"/>
    <s v="Realizarea transferului de cunostinte acumulate si tehnologii dezvoltate de INCDO-INOE 2000, Filiala ICIA în domeniul Materiale pentru implementarea lor la IMM-uri din Romania, TREND, are ca scop principal transferul cunostinþelor dobândite de INCDO-INOE 2000, Filiala ICIA Cluj-Napoca în domeniul Materiale catre întreprinderile care îsi dezvolta afaceri cerute de piaþa în domeniul zeoliþilor, pentru valorificarea superioara a tufului vulcanic zeolitic existent în depozite din România."/>
    <n v="42614"/>
    <n v="44805"/>
    <n v="83.72"/>
    <s v="Nord Vest"/>
    <s v="Cluj"/>
    <s v="Cluj Napoca"/>
    <s v="Public"/>
    <s v="062"/>
    <n v="10667027.243600002"/>
    <n v="2074285.7563999984"/>
    <n v="1315802"/>
    <n v="50000"/>
    <n v="14107115"/>
    <x v="3"/>
    <s v="AA5"/>
    <n v="5568748.7299999995"/>
    <n v="1082782.1399999999"/>
    <s v="POC/71/1/4"/>
    <n v="1"/>
    <x v="1"/>
  </r>
  <r>
    <n v="19"/>
    <x v="11"/>
    <n v="105774"/>
    <s v="Transfer de cunoștințe în aplicații clinice ale biogenomicii în oncologie și domenii conexe"/>
    <s v="UNIVERSITATEA DE MEDICINĂ ȘI FARMACIE „IULIU HAȚIEGANU”CLUJ - NAPOCA"/>
    <s v="Obiectivul proiectului este dezvoltarea, prin transfer de cunoștințe, în parteneriat cu minimum 10 firme, de produse și servicii noi/îmbunătățite, inovative, cerute de piață, derivate prin aplicații practice ale biogenomicii în oncologie, într-o perioadă de 60 de luni. Efectul pozitiv pe termen lung constă în creșterea calității serviciilor medicale pentru pacientul cu cancer și creșterea rentabilității pe piață a firmelor partenere."/>
    <n v="42614"/>
    <n v="44440"/>
    <n v="83.72"/>
    <s v="Nord Vest"/>
    <s v="Cluj"/>
    <s v="Cluj Napoca"/>
    <s v="Public"/>
    <s v="062"/>
    <n v="11252251.601500001"/>
    <n v="2188087.1484999992"/>
    <n v="4379127.5"/>
    <n v="45000"/>
    <n v="17864466.25"/>
    <x v="3"/>
    <s v="AA4"/>
    <n v="5186372.8099999987"/>
    <n v="989900.28"/>
    <s v="POC/71/1/4"/>
    <n v="1"/>
    <x v="1"/>
  </r>
  <r>
    <n v="20"/>
    <x v="11"/>
    <n v="105533"/>
    <s v="CREȘTEREA CAPACITĂȚII DE TRANSFER TEHNOLOGIC și DE CUNOȘTINȚE A INCDTIM CLUJ ÎN DOMENIUL BIOECONOMIEI"/>
    <s v="INSTITUTUL NATIONAL DE CERCETARE DEZVOLTARE PENTRU TEHNOLOGII IZOTOPICE SI MOLECULARE "/>
    <s v="Obiectiv general: Valorificarea prin transfer tehnologic a rezultatelor cercetării și a cunoștințelor cu caracter aplicativ din INCDTIM către mediul privat și implementarea de mecanisme instituționale care să conducă la dezvoltarea pe baze sustenabile a relației laboratoare de cercetare-mediu economic în domeniul inovației tehnologice. Rezultă astfel și integrarea activităților de transfer tehnologic ale INCDTIM în cadrul unui ecosistem eficace și eficient de inovare."/>
    <n v="42614"/>
    <n v="44440"/>
    <n v="83.72"/>
    <s v="Nord Vest"/>
    <s v="Cluj"/>
    <s v="Cluj Napoca"/>
    <s v="Public"/>
    <s v="062"/>
    <n v="11302200"/>
    <n v="2197800"/>
    <n v="1975000"/>
    <n v="55000"/>
    <n v="15530000"/>
    <x v="3"/>
    <s v="AA2"/>
    <n v="9141776.6599999983"/>
    <n v="1796505.7499999998"/>
    <s v="POC/71/1/4"/>
    <n v="1"/>
    <x v="1"/>
  </r>
  <r>
    <n v="21"/>
    <x v="11"/>
    <n v="105742"/>
    <s v="Parteneriate pentru transfer de cunoștințe şi tehnologie în vederea dezvoltării de circuite integrate specializate pentru creșterea eficienței energetice a noilor generații de vehicule "/>
    <s v="UNIVERSITATEA TEHNICA DIN CLUJ-NAPOCA"/>
    <s v="Obiectivul general al proiectului PartEnerIC este transferul de cunostinte si tehnologie dintre Universitatea Tehnica din Cluj Napoca si intreprinderile cu activitati de cercetare-dezvoltare in domeniul circuitelor integrate pentru industria auto, in scopul dezvoltarii de noi tehnici si metodologii de proiectare, verificare, caracterizare si modelare a principalelor tipuri de circuite integrate de mare eficienta pentru managementul puterii in industria auto, validate prin realizarea de prototipuri si medii de modelare-simulare a acestora, precum si comercializarea rezultatelor de cercetare catre mediul privat care isi dezvolta afaceri cerute de piata. _x000a_Proiectul urmareste sa ofere acestor întreprinderi acces la serviciile de cercetare avansata ale Universitatii Tehnice din Cluj-Napoca (UTC-N), precum si posibilitatea de a incheia parteneriate cu UTC-N, in vederea dobandirii de cunostinte si competente necesare elaborarii unor produse inovatoare, semnificativ imbunatatite,_x000a_identificate ca fiind cerute de piata. _x000a_"/>
    <n v="42614"/>
    <n v="44774"/>
    <n v="83.72"/>
    <s v="Nord Vest"/>
    <s v="Cluj"/>
    <s v="Cluj Napoca"/>
    <s v="Public"/>
    <s v="062"/>
    <n v="5807694.3753920011"/>
    <n v="1129350.9846079992"/>
    <n v="1391062.71"/>
    <n v="98486"/>
    <n v="8426594.0700000003"/>
    <x v="3"/>
    <s v="AA3"/>
    <n v="4333847.4000000004"/>
    <n v="745411.17000000016"/>
    <s v="POC/71/1/4"/>
    <n v="1"/>
    <x v="1"/>
  </r>
  <r>
    <n v="22"/>
    <x v="8"/>
    <n v="119878"/>
    <s v="Tehnologie inovativa de realizare a pulberilor destinate producerii aliajelor cu memoria formei"/>
    <s v="ECOTEHNIC CONTROL SRL"/>
    <s v="Obiectivul general al proiectului constă în testarea şi implementarea unor tehnologii inovative de producere a unor pulberi aliate tip Cu–Zn–Al utilizate la obtinerea aliajelor cu memoria formei prin procedeul de sinterizare si care sa asigure pieselor realizate din aceste aliaje caracteristici tehnice superioare de memorie a formei si rezistenta la coroziune. Pentru realizarea acestui obiectiv se vor testa tehnologii de producere a pulberilor din aliaje cu memoria formei pe baza de Cu, toate acestea în condiţii de productivitate şi de protecţie a mediului ridicate utilizând un procedeu de fabricare conform revendicarii din Brevetul de invenţie nr. RO 00129302."/>
    <n v="43005"/>
    <n v="43735"/>
    <n v="85.000000595397793"/>
    <s v="Nord Vest"/>
    <s v="Cluj"/>
    <s v="Cluj Napoca"/>
    <s v="Privat"/>
    <s v="061"/>
    <n v="713808.5"/>
    <n v="125966.2"/>
    <n v="93308.3"/>
    <n v="34193"/>
    <n v="967276"/>
    <x v="2"/>
    <s v="AA"/>
    <n v="713791.96000000008"/>
    <n v="125963.28000000001"/>
    <s v="POC/63/1/3"/>
    <n v="1"/>
    <x v="1"/>
  </r>
  <r>
    <n v="23"/>
    <x v="8"/>
    <n v="106167"/>
    <s v="ADSERVISTA – Serviciu de publicitate online de tip semantic bazat pe inteligenta artificiala "/>
    <s v="ZA CLOUD SRL"/>
    <s v="Obiectivul general al proiectului este realizarea in 18 luni a unui model functional pentru platforma de publicitate online de tip semantic (semantic advertisting server) bazându­se pe algoritmi de Inteligență Artificială  in scopul de a optimiza relatiile intre jucatorii pe piata de publicitate online, de a creste rezultatele colaborarii lor cu minim 20% si de a obtine rapoarte de conversie mai mari cu cel putin 25% pentru cumparatorii de publicitate. "/>
    <n v="43005"/>
    <n v="43551"/>
    <n v="85.000000000000014"/>
    <s v="Nord Vest"/>
    <s v="Cluj"/>
    <s v="Cluj Napoca"/>
    <s v="Privat"/>
    <s v="061"/>
    <n v="706567.09"/>
    <n v="124688.31"/>
    <n v="92361.73"/>
    <n v="27584.11"/>
    <n v="951201.23999999987"/>
    <x v="2"/>
    <s v="AA1"/>
    <n v="705115.14999999991"/>
    <n v="124432.07"/>
    <s v="POC/63/1/3"/>
    <n v="1"/>
    <x v="1"/>
  </r>
  <r>
    <n v="24"/>
    <x v="8"/>
    <n v="113030"/>
    <s v="Dezvoltarea  unor noi formulari dermatocosmetice pe baza unor  ingrediente active inovatoare  pentru tratamentul cutanat anti-ageing"/>
    <s v="AVIVA COSMETICS SRL"/>
    <s v="Obiectivul operațional al acestui proiect este îmbunătățirea unei formulări cosmetice anti-ageing (Anti-Ageing Light Day Cream) elaborată în teza de doctorat intitulată „Analiza unor Antioxidanți utilizați în Cosmetică prin Metode Cromatografice/ Analysis of some Antioxidants used in Cosmetics by Chromatographic Methods” și dezvoltarea ei într-un produs vandabil pe piața cosmetică autohtonă. De asemenea, se propune dezvoltarea și formularea unor produse cosmetice complementare, pentru tratamentul anti-ageing, în scopul dezvoltării unei game unitare, precum și studiul eficacității acestor formulări"/>
    <n v="43012"/>
    <n v="43742"/>
    <n v="84.999999041413716"/>
    <s v="Nord Vest"/>
    <s v="Cluj"/>
    <s v="Cluj Napoca"/>
    <s v="Privat"/>
    <s v="061"/>
    <n v="576369.6"/>
    <n v="101712.29"/>
    <n v="75342.47"/>
    <n v="18577.04"/>
    <n v="772001.4"/>
    <x v="2"/>
    <s v="AA1"/>
    <n v="576352.14"/>
    <n v="101709.18000000002"/>
    <s v="POC/63/1/3"/>
    <n v="1"/>
    <x v="1"/>
  </r>
  <r>
    <n v="25"/>
    <x v="8"/>
    <n v="113593"/>
    <s v="ECHIPAMENT DE LUCRAT SUBSTRATUL ARABIL ADAPTAT TEHNOLOGIEI CONSERVATIVE IN CONTEXTUL SCHIMBARILOR CLIMATICE"/>
    <s v="AGROFERM GCB SRL"/>
    <s v="Obiectivul principal al proiectului este realizarea unui produs inovativ în scopul producerii și comercializării, care va fi destinat lucrărilor minime ale solului în vederea conservării şi menținerii fertilității solurilor de cultură si care sa asigure, totodată, protejarea resurselor naturale si a sănătății consumatorilor, precum si reducerea decalajelor economice si tehnologice fata de nivelul mediu al Uniunii Europene."/>
    <n v="43020"/>
    <n v="43750"/>
    <n v="85.000000120487201"/>
    <s v="Nord Vest"/>
    <s v="Cluj"/>
    <s v="Poeni, Sat Valea Draganului"/>
    <s v="Privat"/>
    <s v="061"/>
    <n v="705469.18"/>
    <n v="124494.56"/>
    <n v="92218.2"/>
    <n v="48905.5"/>
    <n v="971087.44"/>
    <x v="1"/>
    <s v="AA1"/>
    <n v="0"/>
    <n v="0"/>
    <s v="POC/63/1/3"/>
    <n v="1"/>
    <x v="1"/>
  </r>
  <r>
    <n v="26"/>
    <x v="8"/>
    <n v="113124"/>
    <s v="Diagnosticarea si monitorizarea evolutiei afectiunilor parodontale cu ajutorul ultrasonografiei parodontiului marginal"/>
    <s v="CHIFOR RESEARCH SRL"/>
    <s v="Obiectivul general al proiectului propus spre finantare consta in cresterea competitivitatii si a performantei societatii prin inovare, prin introducerea pe piata a unui serviciu nou de diagnosticare si monitorizare, in medicina dentara, a evolutiei afectiunilor parodontale cu ajutorul ultrasonografiei parodontiului marginal."/>
    <n v="43020"/>
    <n v="43750"/>
    <n v="84.999999282764023"/>
    <s v="Nord Vest"/>
    <s v="Cluj"/>
    <s v="Cluj Napoca"/>
    <s v="Privat"/>
    <s v="061"/>
    <n v="711063.04000000004"/>
    <n v="125481.72"/>
    <n v="92949.47"/>
    <n v="30940"/>
    <n v="960434.23"/>
    <x v="2"/>
    <s v="AA2"/>
    <n v="706823.50999999989"/>
    <n v="124733.57"/>
    <s v="POC/63/1/3"/>
    <n v="1"/>
    <x v="1"/>
  </r>
  <r>
    <n v="27"/>
    <x v="2"/>
    <n v="119086"/>
    <s v="DEZVOLTARE TEHNOLOGICĂ ŞI INOVARE IN DOMENIUL ASISTENTEI SOCIALE LA DOMNICILIU PRIN APLICATIA DEZVOLTATA DE POLYSOFT SRL"/>
    <s v="POLYSOFT SRL"/>
    <s v="DEZVOLTARE TEHNOLOGICĂ ŞI INOVARE IN DOMENIUL ASISTENTEI SOCIALE LA DOMNICILIU PRIN APLICATIA DEZVOLTATA DE POLYSOFT SRL"/>
    <n v="43017"/>
    <n v="43899"/>
    <n v="85"/>
    <s v="Nord Vest"/>
    <s v="Cluj"/>
    <s v="Cluj Napoca"/>
    <s v="Privat"/>
    <s v="066"/>
    <n v="756992.66"/>
    <n v="133586.94"/>
    <n v="420803.4"/>
    <n v="58429.370000000112"/>
    <n v="1369812.37"/>
    <x v="2"/>
    <s v="AA1"/>
    <n v="404617.68"/>
    <n v="71403.100000000006"/>
    <s v="POC/46/2/2"/>
    <n v="1"/>
    <x v="2"/>
  </r>
  <r>
    <n v="28"/>
    <x v="2"/>
    <n v="115618"/>
    <s v="PLATFORMA INOVATIVA DE TIP DATA CENTER MODULAR"/>
    <s v="BUSINESS SERVICE CONSULT INTERNATIONAL SRL"/>
    <s v="PLATFORMA INOVATIVA DE TIP DATA CENTER MODULAR"/>
    <n v="42902"/>
    <n v="43815"/>
    <n v="85"/>
    <s v="Nord Vest"/>
    <s v="Cluj"/>
    <s v="Cluj Napoca"/>
    <s v="Privat"/>
    <s v="066"/>
    <n v="3410001.74"/>
    <n v="601765.01"/>
    <n v="1364614.75"/>
    <n v="1021512.4900000002"/>
    <n v="6397893.9900000002"/>
    <x v="2"/>
    <s v="AA1"/>
    <n v="3324491.54"/>
    <n v="586674.96"/>
    <s v="POC/46/2/2"/>
    <n v="1"/>
    <x v="2"/>
  </r>
  <r>
    <n v="29"/>
    <x v="2"/>
    <n v="116487"/>
    <s v="ACTIVAREA ORAȘELOR INTELIGENTE CU ZONIZ SMARTCITY"/>
    <s v="GLOBAL E BUSINESS SOLUTION GROUP SRL"/>
    <s v="ACTIVAREA ORAȘELOR INTELIGENTE CU ZONIZ SMARTCITY"/>
    <n v="42956"/>
    <n v="43505"/>
    <n v="85"/>
    <s v="Nord Vest"/>
    <s v="Cluj"/>
    <s v="Cluj Napoca"/>
    <s v="Privat"/>
    <s v="066"/>
    <n v="1411250.21"/>
    <n v="249044.15"/>
    <n v="766896.24"/>
    <n v="52936.949999999721"/>
    <n v="2480127.5499999993"/>
    <x v="2"/>
    <m/>
    <n v="1390901.16"/>
    <n v="245453.14"/>
    <s v="POC/46/2/2"/>
    <n v="1"/>
    <x v="2"/>
  </r>
  <r>
    <n v="30"/>
    <x v="2"/>
    <n v="116028"/>
    <s v="MOQUPS - Aplicație online inovativă, bazată pe tehnologii cloud, pentru realizarea machetelor software, design grafic și prototipuri interactive într-un mediu colaborativ"/>
    <s v="EVERCODER SOFTWARE SRL"/>
    <s v="MOQUPS - Aplicație online inovativă, bazată pe tehnologii cloud, pentru realizarea machetelor software, design grafic și prototipuri interactive într-un mediu colaborativ"/>
    <n v="42880"/>
    <n v="43976"/>
    <n v="85"/>
    <s v="Nord Vest"/>
    <s v="Cluj"/>
    <s v="Cluj Napoca"/>
    <s v="Privat"/>
    <s v="066"/>
    <n v="3434052.7"/>
    <n v="606009.30000000005"/>
    <n v="2435574"/>
    <n v="169480"/>
    <n v="6645116"/>
    <x v="1"/>
    <m/>
    <n v="-5.8207660913467407E-11"/>
    <n v="0"/>
    <s v="POC/46/2/2"/>
    <n v="1"/>
    <x v="2"/>
  </r>
  <r>
    <n v="31"/>
    <x v="2"/>
    <n v="116105"/>
    <s v="INSTRUMENT INFORMATIC INOVATIV PENTRU INSTRUIREA SI TESTAREA CONTROLORILOR DE TRAFIC AERIAN"/>
    <s v="SIM SOFT DISTRIBUTION SRL"/>
    <s v="INSTRUMENT INFORMATIC INOVATIV PENTRU INSTRUIREA SI TESTAREA CONTROLORILOR DE TRAFIC AERIAN"/>
    <n v="42949"/>
    <n v="43740"/>
    <n v="85"/>
    <s v="Nord Vest"/>
    <s v="Cluj"/>
    <s v="Cluj Napoca"/>
    <s v="Privat"/>
    <s v="066"/>
    <n v="3029107.69"/>
    <n v="534548.41"/>
    <n v="970606.89999999991"/>
    <n v="382771.96999999974"/>
    <n v="4917034.97"/>
    <x v="2"/>
    <s v="suspendare"/>
    <n v="2435533.31"/>
    <n v="429800.00999999995"/>
    <s v="POC/46/2/2"/>
    <n v="1"/>
    <x v="2"/>
  </r>
  <r>
    <n v="32"/>
    <x v="2"/>
    <n v="116081"/>
    <s v="DEZVOLTAREA UNEI PLATFORME INTELIGENTE PENTRU MONITORIZARE RUTIERĂ – ”MR - IOT”"/>
    <s v="DRAGAN SI ASOCIATII SRL-D"/>
    <s v="DEZVOLTAREA UNEI PLATFORME INTELIGENTE PENTRU MONITORIZARE RUTIERĂ – ”MR - IOT”"/>
    <n v="42948"/>
    <n v="43741"/>
    <n v="85"/>
    <s v="Nord Vest"/>
    <s v="Cluj"/>
    <s v="Cluj Napoca"/>
    <s v="Privat"/>
    <s v="066"/>
    <n v="2810731.55"/>
    <n v="496011.45"/>
    <n v="1050150"/>
    <n v="74125.200000000186"/>
    <n v="4431018.2"/>
    <x v="2"/>
    <s v="suspendare"/>
    <n v="2431737.9099999997"/>
    <n v="429208.41"/>
    <s v="POC/46/2/2"/>
    <n v="1"/>
    <x v="2"/>
  </r>
  <r>
    <n v="33"/>
    <x v="2"/>
    <n v="117534"/>
    <s v="DEZVOLTAREA UNUI SISTEM DEDICAT DE LICITAȚIE ELECTRONICĂ ON – LINE PENTRU IMM– 24Auction"/>
    <s v="LIFE IS HARD SA"/>
    <s v="DEZVOLTAREA UNUI SISTEM DEDICAT DE LICITAȚIE ELECTRONICĂ ON – LINE PENTRU IMM– 24Auction"/>
    <n v="42949"/>
    <n v="43498"/>
    <n v="85"/>
    <s v="Nord Vest"/>
    <s v="Cluj"/>
    <s v="Cluj Napoca"/>
    <s v="Privat"/>
    <s v="066"/>
    <n v="998501.3"/>
    <n v="176206.11"/>
    <n v="586565.55000000005"/>
    <n v="144612.02000000002"/>
    <n v="1905884.9800000002"/>
    <x v="2"/>
    <m/>
    <n v="948702.3899999999"/>
    <n v="167418.08000000002"/>
    <s v="POC/46/2/2"/>
    <n v="1"/>
    <x v="2"/>
  </r>
  <r>
    <n v="34"/>
    <x v="2"/>
    <n v="116673"/>
    <s v="INOTIC - PROGRAMMATIC CONSULTING ONLINE PLATFORM"/>
    <s v="INOVO FINANCE SRL"/>
    <s v="INOTIC - PROGRAMMATIC CONSULTING ONLINE PLATFORM"/>
    <n v="42958"/>
    <n v="43688"/>
    <n v="85"/>
    <s v="Nord Vest"/>
    <s v="Cluj"/>
    <s v="Floresti"/>
    <s v="Privat"/>
    <s v="066"/>
    <n v="1394266.36"/>
    <n v="246047"/>
    <n v="686761.59000000008"/>
    <n v="23719.079999999609"/>
    <n v="2350794.0299999998"/>
    <x v="2"/>
    <m/>
    <n v="1104825.74"/>
    <n v="194969.25"/>
    <s v="POC/46/2/2"/>
    <n v="1"/>
    <x v="2"/>
  </r>
  <r>
    <n v="35"/>
    <x v="2"/>
    <n v="116247"/>
    <s v="„PLATFORMĂ INOVATIVĂ INTELLIGENT ENVIRONMENT CU ASISTENT VIRTUAL DE INTELIGENȚĂ ARTIFICIALĂ”"/>
    <s v="SPHERIK TECHNOLOGIES SRL"/>
    <s v="„PLATFORMĂ INOVATIVĂ INTELLIGENT ENVIRONMENT CU ASISTENT VIRTUAL DE INTELIGENȚĂ ARTIFICIALĂ”"/>
    <n v="42950"/>
    <n v="43499"/>
    <n v="85"/>
    <s v="Nord Vest"/>
    <s v="Cluj"/>
    <s v="Cluj Napoca"/>
    <s v="Privat"/>
    <s v="066"/>
    <n v="823125.91"/>
    <n v="145257.51"/>
    <n v="423863.52999999991"/>
    <n v="130122.05000000005"/>
    <n v="1522369"/>
    <x v="2"/>
    <s v="AA1"/>
    <n v="697957.58000000019"/>
    <n v="123168.97"/>
    <s v="POC/46/2/2"/>
    <n v="1"/>
    <x v="2"/>
  </r>
  <r>
    <n v="36"/>
    <x v="2"/>
    <n v="115854"/>
    <s v="InvestoApp – platformă online bazată pe inteligență artificială pentru managementul și realizarea investițiilor"/>
    <s v="INVESTO CORP SRL"/>
    <s v="InvestoApp – platformă online bazată pe inteligență artificială pentru managementul și realizarea investițiilor"/>
    <n v="42906"/>
    <n v="43728"/>
    <n v="85"/>
    <s v="Nord Vest"/>
    <s v="Cluj"/>
    <s v="Cluj Napoca"/>
    <s v="Privat"/>
    <s v="066"/>
    <n v="2625437.94"/>
    <n v="463312.58"/>
    <n v="1307178.1800000002"/>
    <n v="45"/>
    <n v="4395973.7"/>
    <x v="2"/>
    <s v="AA1"/>
    <n v="1964905.04"/>
    <n v="346747.94000000006"/>
    <s v="POC/46/2/2"/>
    <n v="1"/>
    <x v="2"/>
  </r>
  <r>
    <n v="37"/>
    <x v="2"/>
    <n v="115579"/>
    <s v="PLATFORMĂ INTELIGENTĂ PENTRU EFICIENTIZAREA ACTIVITĂȚII COMPANIILOR DIN SECTORUL IMOBILIAR"/>
    <s v="REAL ESTATE BUSINESS SOLUTIONS SRL"/>
    <s v="PLATFORMĂ INTELIGENTĂ PENTRU EFICIENTIZAREA ACTIVITĂȚII COMPANIILOR DIN SECTORUL IMOBILIAR"/>
    <n v="42914"/>
    <n v="44102"/>
    <n v="85"/>
    <s v="Nord Vest"/>
    <s v="Cluj"/>
    <s v="Cluj Napoca"/>
    <s v="Privat"/>
    <s v="066"/>
    <n v="2360732.2000000002"/>
    <n v="416599.8"/>
    <n v="1307252"/>
    <n v="56430"/>
    <n v="4141014"/>
    <x v="2"/>
    <s v="AA2+suspendare"/>
    <n v="1887692.2200000002"/>
    <n v="333122.15000000002"/>
    <s v="POC/46/2/2"/>
    <n v="1"/>
    <x v="2"/>
  </r>
  <r>
    <n v="38"/>
    <x v="2"/>
    <n v="116285"/>
    <s v="DEZVOLTAREA UNEI APLICATII INFORMATICE DE CALCUL A SUMELOR PARTIALE IN EVIDENTA TEMPORARA A STOCURILOR DIN INTERIORUL SPATIILOR LOGISTICE"/>
    <s v="LACAN TECHNOLOGIES RO SRL"/>
    <s v="DEZVOLTAREA UNEI APLICATII INFORMATICE DE CALCUL A SUMELOR PARTIALE IN EVIDENTA TEMPORARA A STOCURILOR DIN INTERIORUL SPATIILOR LOGISTICE"/>
    <n v="42954"/>
    <n v="43684"/>
    <n v="85"/>
    <s v="Centru"/>
    <s v="Cluj"/>
    <s v="Cluj Napoca"/>
    <s v="Privat"/>
    <s v="066"/>
    <n v="1489904.8"/>
    <n v="372476.2"/>
    <n v="784014"/>
    <n v="308804.20000000019"/>
    <n v="2955199.2"/>
    <x v="2"/>
    <s v="AA2"/>
    <n v="850298"/>
    <n v="141582"/>
    <s v="POC/46/2/2"/>
    <n v="1"/>
    <x v="2"/>
  </r>
  <r>
    <n v="39"/>
    <x v="2"/>
    <n v="115930"/>
    <s v="ASISTENT PENTRU NUTRIȚIE ȘI ANTRENAMENT BAZAT PE I.A."/>
    <s v="ART DYNASTY SRL"/>
    <s v="ASISTENT PENTRU NUTRIȚIE ȘI ANTRENAMENT BAZAT PE I.A."/>
    <n v="42956"/>
    <n v="44052"/>
    <n v="85"/>
    <s v="Nord Vest"/>
    <s v="Cluj"/>
    <s v="Cluj Napoca"/>
    <s v="Privat"/>
    <s v="066"/>
    <n v="2586200.4500000002"/>
    <n v="456388.32"/>
    <n v="1556454.52"/>
    <n v="0"/>
    <n v="4599043.29"/>
    <x v="2"/>
    <s v="AA1"/>
    <n v="2471447.21"/>
    <n v="436137.30999999994"/>
    <s v="POC/46/2/2"/>
    <n v="1"/>
    <x v="2"/>
  </r>
  <r>
    <n v="40"/>
    <x v="2"/>
    <n v="115905"/>
    <s v="Dezvoltarea de produse TIC integrabile pe verticala in economia reala"/>
    <s v=" COMKNOW SRL"/>
    <s v="Dezvoltarea de produse TIC integrabile pe verticala in economia reala"/>
    <n v="42984"/>
    <n v="43714"/>
    <n v="85"/>
    <s v="Nord Vest"/>
    <s v="Cluj"/>
    <s v="Cluj Napoca"/>
    <s v="Privat"/>
    <s v="066"/>
    <n v="1126999.17"/>
    <n v="198882.21"/>
    <n v="858082.41999999993"/>
    <n v="620311.74000000022"/>
    <n v="2804275.54"/>
    <x v="1"/>
    <m/>
    <n v="11609.73"/>
    <n v="2048.77"/>
    <s v="POC/46/2/2"/>
    <n v="1"/>
    <x v="2"/>
  </r>
  <r>
    <n v="41"/>
    <x v="2"/>
    <n v="115932"/>
    <s v="DEZVOLTAREA UNEI PLATFORME INOVATIVE DE MARKETING INTERACTIV PENTRU SUSŢINEREA CREŞTERII ANTREPRENORIALE ŞI COMPETITIVITĂŢII ORGANIZAŢIILOR"/>
    <s v="LINKSCREENS SRL"/>
    <s v="DEZVOLTAREA UNEI PLATFORME INOVATIVE DE MARKETING INTERACTIV PENTRU SUSŢINEREA CREŞTERII ANTREPRENORIALE ŞI COMPETITIVITĂŢII ORGANIZAŢIILOR"/>
    <n v="42951"/>
    <n v="44047"/>
    <n v="85"/>
    <s v="Nord Vest"/>
    <s v="Cluj"/>
    <s v="Cluj Napoca"/>
    <s v="Privat"/>
    <s v="066"/>
    <n v="3257406.29"/>
    <n v="574836.4"/>
    <n v="3748862.55"/>
    <n v="218484.39999999944"/>
    <n v="7799589.6399999997"/>
    <x v="1"/>
    <m/>
    <n v="0"/>
    <n v="0"/>
    <s v="POC/46/2/2"/>
    <n v="1"/>
    <x v="2"/>
  </r>
  <r>
    <n v="42"/>
    <x v="2"/>
    <n v="115897"/>
    <s v="Dezvoltarea unui framework flexibil și scalabil pentru video colaborare cu aplicații în domenii precum telecomunicații, educație și formare profesională, sănătate și mediul de afaceri"/>
    <s v="HYPERMEDIA SRL"/>
    <s v="Dezvoltarea unui framework flexibil și scalabil pentru video colaborare cu aplicații în domenii precum telecomunicații, educație și formare profesională, sănătate și mediul de afaceri"/>
    <n v="42957"/>
    <n v="44053"/>
    <n v="85"/>
    <s v="Nord Vest"/>
    <s v="Cluj"/>
    <s v="Cluj Napoca"/>
    <s v="Privat"/>
    <s v="066"/>
    <n v="3136946.25"/>
    <n v="553578.75"/>
    <n v="892850"/>
    <n v="30750"/>
    <n v="4614125"/>
    <x v="2"/>
    <m/>
    <n v="3030906.9099999997"/>
    <n v="534865.91"/>
    <s v="POC/46/2/2"/>
    <n v="1"/>
    <x v="2"/>
  </r>
  <r>
    <n v="43"/>
    <x v="2"/>
    <n v="115940"/>
    <s v="DEZVOLTAREA PRODUSULUI TIC UNICORNSPACE, INSTRUMENT DE PROTOTIPARE, DESIGN VIZUAL SI GENERATOR DE COD CU APLICABILITATE IN SECTOARELE INDUSTRII CREATIVE, SANATATE SI TIC PENTRU INTEGRAREA PE VERTICALA A SOLUTIILOR TIC"/>
    <s v="EVO FORGE SRL"/>
    <s v="DEZVOLTAREA PRODUSULUI TIC UNICORNSPACE, INSTRUMENT DE PROTOTIPARE, DESIGN VIZUAL SI GENERATOR DE COD CU APLICABILITATE IN SECTOARELE INDUSTRII CREATIVE, SANATATE SI TIC PENTRU INTEGRAREA PE VERTICALA A SOLUTIILOR TIC"/>
    <n v="42963"/>
    <n v="43785"/>
    <n v="85"/>
    <s v="Nord Vest"/>
    <s v="Cluj"/>
    <s v="Cluj Napoca"/>
    <s v="Privat"/>
    <s v="066"/>
    <n v="3208791.77"/>
    <n v="566257.37"/>
    <n v="735384.85"/>
    <n v="14025.549999999814"/>
    <n v="4524459.54"/>
    <x v="2"/>
    <s v="AA1"/>
    <n v="3055909.4600000004"/>
    <n v="539278.14999999991"/>
    <s v="POC/46/2/2"/>
    <n v="1"/>
    <x v="2"/>
  </r>
  <r>
    <n v="44"/>
    <x v="11"/>
    <n v="105565"/>
    <s v="Tehnologii avansate pentru vehicule electrice urbane inteligente"/>
    <s v="Universitatea Tehnica din Cluj-Napoca"/>
    <s v="Obiectivul principal al proiectului vizează întărirea şi diversificarea interacţiunii Universităţii Tehnice din Cluj-Napoca cu mediul de afaceri, regional şi naţional, într-un domeniu strategic la nivel naţional şi european, domeniul Transportului inteligent, ecologic şi integrat, prin valorificarea potenţialului infrastructurilor CDI dezvoltate/modernizate în UTCN în perioada 2007-2013. "/>
    <n v="42614"/>
    <n v="44440"/>
    <n v="83.72"/>
    <s v="Nord Vest"/>
    <s v="Cluj"/>
    <s v="Cluj Napoca; Brasov"/>
    <s v="Public"/>
    <s v="062"/>
    <n v="11040501.1171"/>
    <n v="2146910.6328999996"/>
    <n v="2446875"/>
    <n v="48387"/>
    <n v="15682673.75"/>
    <x v="3"/>
    <s v="AA3"/>
    <n v="10011599.65"/>
    <n v="1886453.3699999996"/>
    <s v="POC/71/1/4"/>
    <n v="1"/>
    <x v="1"/>
  </r>
  <r>
    <n v="45"/>
    <x v="11"/>
    <n v="105616"/>
    <s v="Micro-invertoare cu densitate mare de putere și eficiență ridicată pentru surse regenerabile de energie"/>
    <s v="Universitatea Tehnica din Cluj-Napoca"/>
    <s v="Obiectivul proiectului MICROINV este intensificarea rapoartelor de colaborare dintre UTCN și mediul privat într-un domeniu de importanță majoră și anume eficientizarea sistemelor de conversie a energiei din surse regenerabile. Întărirea și ramificarea relațiilor de colaborare prin transfer de ”know-how” dinspre mediul academic spre mediul privat va duce la efecte benefice de dezvoltare pentru ambele tipuri de organizații"/>
    <n v="42614"/>
    <n v="44440"/>
    <n v="83.72"/>
    <s v="Nord Vest"/>
    <s v="Cluj"/>
    <s v="Cluj Napoca"/>
    <s v="Public"/>
    <s v="062"/>
    <n v="6340743.5"/>
    <n v="1233006.5"/>
    <n v="1210000"/>
    <n v="50000"/>
    <n v="8833750"/>
    <x v="3"/>
    <s v="AA2"/>
    <n v="5267730.28"/>
    <n v="907575.61999999988"/>
    <s v="POC/71/1/4"/>
    <n v="1"/>
    <x v="1"/>
  </r>
  <r>
    <n v="46"/>
    <x v="2"/>
    <n v="115683"/>
    <s v="Platforma colaborativă online pentru clustere si membrii acestora"/>
    <s v="ONLINE SOFTWARE SYSTEMS SRL"/>
    <s v="Platforma colaborativă online pentru clustere si membrii acestora"/>
    <n v="42976"/>
    <n v="43645"/>
    <n v="85"/>
    <s v="Nord Vest"/>
    <s v="Cluj"/>
    <s v="Cluj Napoca"/>
    <s v="Privat"/>
    <s v="066"/>
    <n v="2498290.04"/>
    <n v="440874.71"/>
    <n v="1327520.5899999999"/>
    <n v="28500"/>
    <n v="4295185.34"/>
    <x v="2"/>
    <s v="AA1"/>
    <n v="1944169.42"/>
    <n v="343092.29"/>
    <s v="POC/46/2/2"/>
    <n v="1"/>
    <x v="2"/>
  </r>
  <r>
    <n v="47"/>
    <x v="11"/>
    <n v="119601"/>
    <s v="Optimizarea nutriţională a produselor alimentare pe bază de stuguri şi fructe de pădure, prin îmbogăţire cu resveratrol, în scopul intensificării aportului de antioxidanţi în alimentaţie "/>
    <s v="Universitatea de Stiinte Agricole si Medicina Veterinara dun Cluj Napoca"/>
    <s v="Obiectivul general al proiectului consta în obþinerea unui produs îmbogaþit nutriþional, pe substrat constituit din resurse autohtone de fructe de padure (mure, afine, coacaze, merisoare) si struguri prin cresterea conþinutului acestora în resveratrol natural, important principiu activ cu proprietaþi antioxidante; si transferul tehnologic în parteneriat  cu PARAPHARM SRL"/>
    <n v="43250"/>
    <n v="45076"/>
    <n v="83.72"/>
    <s v="Nord Vest"/>
    <s v="Cluj"/>
    <s v="Cluj Napoca"/>
    <s v="Public"/>
    <s v="062"/>
    <n v="4121316.72"/>
    <n v="801421.84"/>
    <n v="896617.19"/>
    <n v="20000"/>
    <n v="5839355.75"/>
    <x v="3"/>
    <s v="suspendare"/>
    <n v="707273.54"/>
    <n v="137525.94"/>
    <s v="POC/71/1/4"/>
    <n v="1"/>
    <x v="1"/>
  </r>
  <r>
    <n v="48"/>
    <x v="11"/>
    <n v="119675"/>
    <s v="Obţinerea unui produs alimentar de tip supliment, pe substrat natural de Apium graveolens L optimizat nutriţional prin îmbogăţire cu seleniu şi vitamine, în scopul îmbunătăţirii calităţii vieţii."/>
    <s v="Universitatea de Stiinte Agricole si Medicina Veterinara dun Cluj Napoca"/>
    <s v="Obiectivul principal al propunerii de proiect consta în elaborarea, proiectarea si implementarea metodologiei de obþinere a unui produs alimentar cu calitaþi nutritive îmbunataþite, reformulat sub forma de supliment, valorificând, prin metodologii inovatoare, soiurile indigene de Apium graveolens L. (þelina)."/>
    <n v="43250"/>
    <n v="45076"/>
    <n v="83.72"/>
    <s v="Nord Vest"/>
    <s v="Cluj"/>
    <s v="Cluj Napoca"/>
    <s v="Public"/>
    <s v="062"/>
    <n v="4121316.72"/>
    <n v="801421.84"/>
    <n v="896617.19"/>
    <n v="20000"/>
    <n v="5839355.75"/>
    <x v="3"/>
    <s v="suspendare"/>
    <n v="670439.44000000006"/>
    <n v="130378.54"/>
    <s v="POC/71/1/4"/>
    <n v="1"/>
    <x v="1"/>
  </r>
  <r>
    <n v="49"/>
    <x v="1"/>
    <n v="121574"/>
    <s v="Centru de Cercetare şi Dezvoltare privind diagnosticul şi tratamentul accidentelor vasculare cerebrale"/>
    <s v="CENTRUL MEDICAL TRANSILVANIA SRL"/>
    <s v="Obiectivul general al proiectului este dezvoltarea si modernizarea capacitatii si infrastructurii de CDI a societatii, realizabil prin infiintarea unui centru de Cercetare - Dezvoltare in domeniul Sanatatii privind una dintre cele mai raspandite cauze de morbiditate si mortalitate din Romania - accidentul vascular cerebral (AVC)-, cu departamente de cercetare specializate in care vor fi realizate studii privind urgentele neurovasculare. "/>
    <n v="43255"/>
    <n v="44351"/>
    <n v="85"/>
    <s v="Nord Vest"/>
    <s v="Cluj"/>
    <s v="Cluj Napoca"/>
    <s v="Privat"/>
    <s v="059"/>
    <n v="11494093.380000001"/>
    <n v="2028369.42"/>
    <n v="5795341.21"/>
    <n v="4277806.79"/>
    <n v="23595610.800000001"/>
    <x v="3"/>
    <s v="AA1"/>
    <n v="4617238.3100000005"/>
    <n v="814806.75"/>
    <s v="POC/65/1/1"/>
    <n v="1"/>
    <x v="1"/>
  </r>
  <r>
    <n v="50"/>
    <x v="1"/>
    <n v="121349"/>
    <s v="Construirea  unui centru de cercetare pentru eco-nano-tehnologii şi materiale avansate în domeniul sculelor aşchietoare în vederea creşterii performanţei în cercetare şi a cooperării internaţionale"/>
    <s v="GUHRING SRL"/>
    <s v="Obiectivul general al proiectului propus spre finantare vizeaza cresterea performantei in cercetare - dezvoltare a SC GUHRING SRL pe piata internationala de profil prin construirea unui centru CDI pentru eco-nano-tehnologii si materiale avansate, compus din 6 noi laboratoare de cercetare – dezvoltare si inovare tehnologica si dotarea acestora cu utilaje si echipamente de cercetare de ultima generatie, care va conduce la cresterea capacitatii de cercetare si la dezvoltarea durabila si sustenabila a potentialului de inovare_x000a_tehnologica pentru realizarea si omologarea de prototipuri cu valoare adaugata mare, folosind nano-tehnologii si materiale polimerice."/>
    <n v="43256"/>
    <n v="44352"/>
    <n v="85"/>
    <s v="Nord Vest"/>
    <s v="Cluj"/>
    <s v="Cluj Napoca"/>
    <s v="Privat"/>
    <s v="059"/>
    <n v="20214588.649999999"/>
    <n v="3567280.35"/>
    <n v="23781869"/>
    <n v="23546636.48"/>
    <n v="71110374.480000004"/>
    <x v="3"/>
    <s v="AA3"/>
    <n v="18542577.509999998"/>
    <n v="2461966.2999999998"/>
    <s v="POC/65/1/1"/>
    <n v="1"/>
    <x v="1"/>
  </r>
  <r>
    <n v="51"/>
    <x v="3"/>
    <n v="127185"/>
    <s v="Construire infrastructura de comunicatii in banda larga cu retele de tip NGN in judetul Cluj"/>
    <s v="DAM SERVICE SRL"/>
    <s v="Obiectivul general al proiectului il reprezinta construirea unei infrastructuri de comunicatii electronice pentru conectarea localitatiilor aferente prezentului proiect la internet. Investitia face parte dintr-un program de dezvoltare a reelelor de telecomunicatii din tara noastra prin care se propune dezvoltarea de reele avansate de comunicaii electronice în localitati din zona alba NGA. "/>
    <n v="43621"/>
    <n v="44717"/>
    <n v="85"/>
    <s v="Nord Vest"/>
    <s v="Cluj"/>
    <s v=" Alunis; Ghirolt; Apahida; Corpadea; Belis; Bobalna; Babdiu; Cremenea; Osorhel; Razbuneni; Suaras; Borsa; Ciumafaia; Giula; Ceanu Mare; Boian; Boldut; Chinteni; Deusu; Macicasu; Sanmartin; Vechea; Chiuiesti; Strambu; Cornesti; Lujerdiu; Stoiana; Calarasi; Caseiu; Guga; Dabaca; Paglis; Iclod; Orman; Jichisu de Jos; Mica; Nires; Mociu; Boteni; Ghirisu Roman; Margau; Panticeu; Cublesu Somesan; Darja; Petricestii de Jos; Craesti; Livada; Ploscos; Valea Florilor; Poieni; Morlaca; Suatu; Aruncuta; Sancraiu; Braisoru; Sanmartin; Ceaba; Vad; Curtuiusu Dejului; Vultureni; Badesti; Chidea; Faurei; Taga; Nasal;"/>
    <s v="Privat"/>
    <s v="046"/>
    <n v="11481224.130000001"/>
    <n v="2026098.37"/>
    <n v="1500813.61"/>
    <n v="2818028.77"/>
    <n v="17826164.879999999"/>
    <x v="3"/>
    <m/>
    <n v="3830723.73"/>
    <n v="676010.07"/>
    <s v="POC/366/2/1"/>
    <n v="1"/>
    <x v="2"/>
  </r>
  <r>
    <n v="52"/>
    <x v="19"/>
    <n v="124831"/>
    <s v="Registrul Regional al Patologiei Cerebro-Spinale, REGIOPaCS"/>
    <s v="SPITALUL CLINIC JUDETEAN DE URGENTA CLUJ-NAPOCA"/>
    <s v="Realizarea primului Registru al Patologiilor Cerebro-Spinale, atât din Regiunea de N-V, cât şi din România, care să permită stocarea datelor clinice şi imagistice ale pacienţilor într-un data center de tip CLOUD. Acest registru va fi administrat si exploatat prin intermediul unor software-uri specifice, care să permită stocarea standardizată a datelor, si analiza acestor date de dimensiuni mari prin intermediul unor metadate simple."/>
    <n v="43936"/>
    <n v="44849"/>
    <n v="85"/>
    <s v="Nord Vest"/>
    <s v="Cluj"/>
    <s v="Cluj Napoca"/>
    <s v="Public"/>
    <s v="058"/>
    <n v="4249688.05"/>
    <n v="749944.95"/>
    <n v="0"/>
    <n v="19999.14"/>
    <n v="5019632.1399999997"/>
    <x v="3"/>
    <s v="AA1+suspendare"/>
    <n v="232024"/>
    <n v="0"/>
    <s v="POC/398/1/1/"/>
    <n v="1"/>
    <x v="1"/>
  </r>
  <r>
    <n v="53"/>
    <x v="15"/>
    <n v="108473"/>
    <s v="Centrul Suport Orizont 2020-UBB (CeSO2020-UBB)"/>
    <s v="UNIVERSITATEA &quot;BABES-BOLYAI&quot;"/>
    <s v="Obiectivul general al proiectului consta in cresterea implicarii universitatii cat si a altor actori interesati din mediul academic si din mediul de afaceri, in cercetare la nivelul Uniunii Europene prin masuri concrete de stimulare a participarii la competitii internationale in special in cadrul programului de finantare Orizont 2020."/>
    <n v="43937"/>
    <n v="45123"/>
    <n v="85"/>
    <s v="Nord Vest"/>
    <s v="Cluj"/>
    <s v="Cluj Napoca"/>
    <s v="Public"/>
    <s v="060"/>
    <n v="2524813.16"/>
    <n v="445555.26"/>
    <n v="0"/>
    <n v="5950"/>
    <n v="2976318.42"/>
    <x v="3"/>
    <m/>
    <n v="75270.69"/>
    <n v="13283.06"/>
    <s v="POC/80/1/2/"/>
    <n v="1"/>
    <x v="1"/>
  </r>
  <r>
    <n v="54"/>
    <x v="19"/>
    <n v="124493"/>
    <s v="Cloud Cercetare UTCN-CLOUDUT"/>
    <s v="UNIVERSITATEA TEHNICA DIN CLUJ - NAPOCA"/>
    <s v="Creşterea capacităţii de cercetare în scopul ridicării nivelului de competitivitate ştiinţifică pe plan internaţional al UTCN, prin crearea unei infrastructuri de tip cloud, numita CLOUDUT, integrabilă în structuri naţionale şi internaţionale de tip CLOUD şi INFRASTRUCTURI MASIVE DE DATE, care sa permită cercetarea şi dezvoltarea în domeniile big data, deep learning, date spaţiale şi IoT, precum şi utilizarea acestor tehnologii într-o gamă largă de aplicaţii inginereşti, economice şi administrative, solicitate de mediul economic regional si naţional. Infrastructura CLOUDUT va extinde posibilitatea de participare în proiecte de cercetare naţionale şi internaţionale de tip Orizont 2020._x000a_"/>
    <n v="43942"/>
    <n v="44672"/>
    <n v="85"/>
    <s v="Nord Vest"/>
    <s v="Cluj"/>
    <s v="Cluj Napoca"/>
    <s v="Public"/>
    <s v="058"/>
    <n v="4207500"/>
    <n v="742500"/>
    <n v="0"/>
    <n v="5000"/>
    <n v="4955000"/>
    <x v="3"/>
    <m/>
    <n v="492360.68"/>
    <n v="16082.05"/>
    <s v="POC/398/1/1/"/>
    <n v="1"/>
    <x v="1"/>
  </r>
  <r>
    <n v="55"/>
    <x v="19"/>
    <n v="124155"/>
    <s v="Dezvoltarea infrastructurii cloud a Universității Babeș-Bolyai Cluj-Napoca pentru realizarea unui sistem integrat de management academic și suport decizional bazat pe BigSmart Data - SmartCloudDSS"/>
    <s v="UNIVERSITATEA &quot;BABES-BOLYAI&quot;"/>
    <s v="Obiectivul general al proiectului: Modernizarea infrastructurii cloud a Universitatii Babes-Bolyai Cluj-Napoca prin realizarea unui sistem integrat de management academic_x000a_si suport decizional bazat pe Big&amp;Smart Data."/>
    <n v="43943"/>
    <n v="44552"/>
    <n v="85"/>
    <s v="Nord Vest"/>
    <s v="Cluj"/>
    <s v="Cluj Napoca"/>
    <s v="Public"/>
    <s v="058"/>
    <n v="4250000"/>
    <n v="750000"/>
    <n v="0"/>
    <n v="32844"/>
    <n v="5032844"/>
    <x v="3"/>
    <s v="AA1"/>
    <n v="464990.77"/>
    <n v="35009.230000000003"/>
    <s v="POC/398/1/1/"/>
    <n v="1"/>
    <x v="1"/>
  </r>
  <r>
    <n v="56"/>
    <x v="15"/>
    <n v="108428"/>
    <s v="CeS-UTCN – Excelenta Stiintifica si Specializare Inteligenta prin crearea unui Centru Suport dedicat facilitarii accesului entitatilor publice si private la proiecte/competitii CDI"/>
    <s v="UNIVERSITATEA TEHNICA DIN CLUJ - NAPOCA"/>
    <s v="Obiectivul general al proiectului vizeaza cresterea participarii romanesti in activitatile/proiectele de cercetare la nivelul Uniunii Europene, prin crearea unui Centru Suport - CeS-UTCN cu rolul de a sprijini entitatile de cercetare din UTCN (dar nu limitatuv) de a participa la competitiile programului cadru Orizont 2020 dar si de a oferi suport in implementarea proiectelele internationale castigate deja. "/>
    <n v="43951"/>
    <n v="45137"/>
    <n v="85"/>
    <s v="Nord Vest"/>
    <s v="Cluj"/>
    <s v="Cluj Napoca"/>
    <s v="Public"/>
    <s v="060"/>
    <n v="1926715.27"/>
    <n v="340008.6"/>
    <n v="0"/>
    <n v="4500"/>
    <n v="2271223.87"/>
    <x v="3"/>
    <m/>
    <n v="208022.3"/>
    <n v="17977.7"/>
    <s v="POC/80/1/2/"/>
    <n v="1"/>
    <x v="1"/>
  </r>
  <r>
    <n v="57"/>
    <x v="19"/>
    <n v="125371"/>
    <s v="Creșterea capacității de cercetare a UMF Iuliu Hațieganu Cluj Napoca, prin dezvoltarea unei infrastructuri de tip CLOUD conectata la resursele globale de informare"/>
    <s v="UNIVERSITATEA DE MEDICINA SI FARMACIE ,, IULIU HATIEGANU&quot; CLUJ NAPOCA"/>
    <s v="Obiectivul general al proiectului este cresterea capacitatii de cercetare a UMF Iuliu Hatieganu Cluj Napoca, prin dezvoltarea unei infrastructuri de tip CLOUD, infrastructura care va furniza resursele informatice si de comunicatii necesare atat pentru stocarea si analiza volumelor mari de date care rezulta din activitatea de cercetare a universitatii, cat si pentru schimbul de date stiintifice la nivel european si international."/>
    <n v="43958"/>
    <n v="44507"/>
    <n v="85"/>
    <s v="Nord Vest"/>
    <s v="Cluj"/>
    <s v="Cluj Napoca"/>
    <s v="Public"/>
    <s v="058"/>
    <n v="4238287.84"/>
    <n v="747933.14"/>
    <n v="0"/>
    <n v="23800"/>
    <n v="5010020.9799999995"/>
    <x v="3"/>
    <m/>
    <n v="63136.78"/>
    <n v="11141.77"/>
    <s v="POC/398/1/1/"/>
    <n v="1"/>
    <x v="1"/>
  </r>
  <r>
    <n v="58"/>
    <x v="9"/>
    <n v="129841"/>
    <s v="Realizarea unui algoritm bazat pe inteligenta artificiala in cadrul societatii POWERSOFT BUSINESS SOLUTIONS SRL"/>
    <s v="POWERSOFT BUSINESS SOLUTIONS SRL"/>
    <s v="Obiectivul general al proiectului este cercetarea unui algoritm , care se pliaza pe o noua viziune bazandu-se pe diferite mecanisme de predictie, astfel încat pe baza datelor care sunt puse la dispozitia sistemului respectiv si pe baza proprietatilor structurale a bazei de date sa se ajunga la o prognoza rapida si îndestulatoare. Astfel utilizatorii acestui sistem reusesc sa aiba acces la un instrument extrem de util , care ofera suportul necesar în luarea deciziilor strategice ideale, fiind sustinute de date concrete."/>
    <n v="43980"/>
    <n v="45075"/>
    <n v="85"/>
    <s v="Nord Vest"/>
    <s v="Cluj"/>
    <s v="Cluj Napoca"/>
    <s v="Privat"/>
    <s v="066"/>
    <n v="3923698.97"/>
    <n v="692417.46"/>
    <n v="1104890.1499999999"/>
    <n v="699247.85"/>
    <n v="6420254.4299999997"/>
    <x v="3"/>
    <m/>
    <n v="577960.85"/>
    <n v="101993.09"/>
    <s v="POC/524/2/2"/>
    <n v="1"/>
    <x v="2"/>
  </r>
  <r>
    <n v="59"/>
    <x v="9"/>
    <n v="130016"/>
    <s v="Dezvoltarea unei aplicații TIC inovative, ca metodă de terapie pentru copii cu probleme de dezvoltare"/>
    <s v="CRAFTING SOFTWARE INNOVATION SRL"/>
    <s v="Obiectivul general al programului este de a asigura trecerea de la outsourcing la dezvoltarea bazata pe inovare, precum si colaborarea între întreprinderile centrare pe domeniul TIC, precum si colaborarea între întreprinderile centrare pe domeniul TIC si clusterele din domeniu, pentru asigurarea unui acces rapid si facil la implementarea rezultatelor cercetarii / dezvoltarii în scopul obþinerii de produse inovatoare. Obiectivul general al proiectului de fata este dezvoltarea unei aplicatii inovative sub forma unei platforme interactive de jocuri terapeutice pentru copii cu probleme de dezvoltare."/>
    <n v="43980"/>
    <n v="44345"/>
    <n v="85"/>
    <s v="Nord Vest"/>
    <s v="Cluj"/>
    <s v="Cluj Napoca"/>
    <s v="Privat"/>
    <s v="066"/>
    <n v="2867278.35"/>
    <n v="505990.29"/>
    <n v="979206.07"/>
    <n v="413216.32"/>
    <n v="4765691.03"/>
    <x v="3"/>
    <m/>
    <n v="997812.03"/>
    <n v="176084.46"/>
    <s v="POC/524/2/2"/>
    <n v="1"/>
    <x v="2"/>
  </r>
  <r>
    <n v="60"/>
    <x v="5"/>
    <n v="121344"/>
    <s v="Programe de formare și psihoeducaționale bazate pe modele de prevenție și intervenție inovative în sănătatea emoțională"/>
    <s v="PENTRU CUPLU SRL"/>
    <s v="Obiect ivul general este de dezvolta si promova programe de formare si psihoeducationale bazate pe modele noi, inovative, validate empiric in domeniul psihologiei cu aplicare practica in domeniul sanatatii emotionale a copiilor, parintilor si cuplurilor."/>
    <n v="44001"/>
    <n v="44549"/>
    <n v="85"/>
    <s v="Nord Vest"/>
    <s v="Cluj"/>
    <s v="Cluj Napoca"/>
    <s v="Privat"/>
    <s v="061"/>
    <n v="670665.6"/>
    <n v="167666.4"/>
    <n v="93148"/>
    <n v="26702"/>
    <n v="958182"/>
    <x v="3"/>
    <m/>
    <n v="24852.639999999999"/>
    <n v="6213.16"/>
    <s v="POC/62/1/3"/>
    <n v="1"/>
    <x v="1"/>
  </r>
  <r>
    <n v="61"/>
    <x v="5"/>
    <n v="108954"/>
    <s v="Sisteme de recomandare pentru date de dimensiuni mari"/>
    <s v="MIBREX SOFT SRL"/>
    <s v="Obiectivul proiectului este de a răspunde unor nevoi de piaţă reale prin crearea de soluţii optime, fezabile şi sustenabile, care pot fi comercializate şi care produc efecte economice după lansarea lor pe piaţă, bazate pe rezultatele cercetării ştiinţifice din domeniul Cibernetică şi statistică, aplicate ca nouă tehnologie in IT."/>
    <n v="44006"/>
    <n v="44493"/>
    <n v="85"/>
    <s v="Nord Vest"/>
    <s v="Cluj"/>
    <s v="Cluj Napoca"/>
    <s v="Privat"/>
    <s v="061"/>
    <n v="713296.96"/>
    <n v="125875.93"/>
    <n v="93241.44"/>
    <n v="72863.509999999995"/>
    <n v="1005277.8399999999"/>
    <x v="3"/>
    <m/>
    <n v="60360.92"/>
    <n v="10651.93"/>
    <s v="POC/62/1/3"/>
    <n v="1"/>
    <x v="1"/>
  </r>
  <r>
    <n v="62"/>
    <x v="5"/>
    <n v="109466"/>
    <s v="Servicii chirurgicale inovative ghidate imagistic prin metode de vizualizare tisulară intraoperatorie"/>
    <s v="NIPNTUCK SRL-D"/>
    <s v="Obiectivul general - Dezvoltarea de servicii inovative in domeniul chirurgiei plastice si a microchirurgiei reconstructive bazate pe rezultate ale cercetarii stiintifice."/>
    <n v="44011"/>
    <n v="44559"/>
    <n v="85"/>
    <s v="Nord Vest"/>
    <s v="Cluj"/>
    <s v="Cluj Napoca"/>
    <s v="Privat"/>
    <s v="061"/>
    <n v="708470.83"/>
    <n v="125024.25"/>
    <n v="92610.559999999998"/>
    <n v="22285"/>
    <n v="948390.6399999999"/>
    <x v="3"/>
    <m/>
    <n v="32997.17"/>
    <n v="5823.03"/>
    <s v="POC/62/1/3"/>
    <n v="1"/>
    <x v="1"/>
  </r>
  <r>
    <n v="63"/>
    <x v="5"/>
    <n v="114981"/>
    <s v="Ciclu de fabricaţie redus a pieselor greu solicitate prin aplicarea unui procedeu inovativ care combina metalizarea cu durificarea prin ecruisare"/>
    <s v="RECONDUR SRL"/>
    <s v="Obiectivul general al proiectului constă în testarea şi implementarea unui procedeu inovativ de producere a pieselor solicitate la uzura realizate din oteluri nealiate sau slab aliate ca suport si pe care se depun straturi durificabile prin metalizare, iar apoi aceste straturi de supun unui tratament de durificare prin improscare cu alice din otel. Acest procedeu se poate aplica cu succes si la reconditionarea pieselor uzate si durificarea zonelor solicitate la uzare in scopul cresterii duratei de functionare a acestora"/>
    <n v="44012"/>
    <n v="44560"/>
    <n v="85"/>
    <s v="Nord Vest"/>
    <s v="Cluj"/>
    <s v="Cluj Napoca"/>
    <s v="Privat"/>
    <s v="061"/>
    <n v="712437.71"/>
    <n v="125724.29"/>
    <n v="93130"/>
    <n v="36823.440000000002"/>
    <n v="968115.44"/>
    <x v="3"/>
    <m/>
    <n v="0"/>
    <n v="0"/>
    <s v="POC/62/1/3"/>
    <n v="1"/>
    <x v="1"/>
  </r>
  <r>
    <n v="64"/>
    <x v="9"/>
    <n v="129898"/>
    <s v="IBL - dezvoltarea unei soluții inovative și accesibile de automatizare"/>
    <s v="PRODIGY IT SOLUTIONS SRL"/>
    <s v="Obiectivul general al proiectului a fost stabilit,  în sensul ca prin implementarea prezentului proiect ce vizeaza automatizarea inteligenta, se va contribui la cresterea impactului sectorului TIC în viata profesionala a angajatilor din orice domeniu, asigurând astfel o diminuare de costuri, o crestere a flexibilitaþii si a acuratetei derularii proceselor, astfel generându-se, conform teoriei economice, competitivitate în mai multe ramuri economice. "/>
    <n v="44021"/>
    <n v="45116"/>
    <n v="85"/>
    <s v="Nord Vest"/>
    <s v="Cluj"/>
    <s v="Cluj Napoca"/>
    <s v="Privat"/>
    <s v="066"/>
    <n v="7430424.5999999996"/>
    <n v="1311251.3999999999"/>
    <n v="2428035.86"/>
    <n v="0"/>
    <n v="11169711.859999999"/>
    <x v="3"/>
    <m/>
    <n v="2140124.0499999998"/>
    <n v="377668.94"/>
    <s v="POC/524/2/2"/>
    <n v="1"/>
    <x v="2"/>
  </r>
  <r>
    <n v="65"/>
    <x v="5"/>
    <n v="122348"/>
    <s v="INTELMARK 2.0"/>
    <s v="ARTIFICIAL INTELLIGENCE EXPERT SRL"/>
    <s v="Cresterea competitivitaTtii companiei ARTIFICIAL INTELLIGENCE EXPERT SRL prin dezvoltarea si punerea in productie de servicii inovative, bazate pe inteligenta artificiala (AI), pentru crearea de teste moleculare de diagnostic, inclusiv precoce, tratamentul personalizat, monitorizarea si prognosticul în oncologie."/>
    <n v="44022"/>
    <n v="44752"/>
    <n v="85"/>
    <s v="Nord Vest"/>
    <s v="Cluj"/>
    <s v="Cluj Napoca"/>
    <s v="Privat"/>
    <s v="061"/>
    <n v="574262.55000000005"/>
    <n v="101340.45"/>
    <n v="75067"/>
    <n v="191300"/>
    <n v="941970"/>
    <x v="3"/>
    <m/>
    <n v="84148.47"/>
    <n v="5966.73"/>
    <s v="POC/62/1/3"/>
    <n v="1"/>
    <x v="1"/>
  </r>
  <r>
    <n v="66"/>
    <x v="5"/>
    <n v="111216"/>
    <s v="DEZVOLTAREA UNUI SERVICIU INOVATIV DE DETERMINARE A BOLII PARODONTALE PRIN EXAMINARI IMAGISTICE"/>
    <s v="3D X-RAY SRL (fost PETRUTIU ADRIAN STEFAN)"/>
    <s v="Scopul prezentului plan de afaceri este de a dezvolta servicii inovative pe baza rezultatelor obtinute din cercetarea doctorala, prin dezvoltarea unui protocol de examinare care sa permita identificarea imagistica a pacientilor cu diverse forme de afectare parodontala. În functie de gradul afectarii, pacientul va fi încadrat într-o anumita clasa de risc."/>
    <n v="44022"/>
    <n v="44752"/>
    <n v="85"/>
    <s v="Nord Vest"/>
    <s v="Cluj"/>
    <s v="Turda"/>
    <s v="Privat"/>
    <s v="061"/>
    <n v="713937.06"/>
    <n v="125988.88"/>
    <n v="93325.11"/>
    <n v="27611.919999999998"/>
    <n v="960862.97000000009"/>
    <x v="3"/>
    <m/>
    <n v="15102.9"/>
    <n v="2665.21"/>
    <s v="POC/62/1/3"/>
    <n v="1"/>
    <x v="1"/>
  </r>
  <r>
    <n v="67"/>
    <x v="5"/>
    <n v="110891"/>
    <s v="Depistarea precoce a melanomului, carcinomului bazocelular si limfomului cutanat-stabilirea marginii de excizie complete a carcinomului bazocelular prin fluorescenta si chirurgie micrografica"/>
    <s v="Ungureanu Loredana"/>
    <s v="Obiectivul general va fi acela de a inova si a optimiza practica actuala în ceea ce priveste adresarea nevoilor pacienþilor cu cancer de piele – malanoame, carcinoame bazocelulare si limfoame cutanate."/>
    <n v="44028"/>
    <n v="44577"/>
    <n v="85"/>
    <s v="Nord Vest"/>
    <s v="Cluj"/>
    <s v="Cluj Napoca"/>
    <s v="Privat"/>
    <s v="061"/>
    <n v="713745.47"/>
    <n v="125955.08"/>
    <n v="93300.06"/>
    <n v="22152.880000000001"/>
    <n v="955153.48999999987"/>
    <x v="3"/>
    <m/>
    <n v="21978.57"/>
    <n v="3878.57"/>
    <s v="POC/62/1/3"/>
    <n v="1"/>
    <x v="1"/>
  </r>
  <r>
    <n v="68"/>
    <x v="7"/>
    <n v="126436"/>
    <s v="Dezvoltarea infrastructurii ACTRIS-UBB cu scopul de a contribui la cercetarea pan-europeana privind compozitia atmosferei si schimbarile climatice (ACTRIS-UBB)"/>
    <s v="UNIVERSITATEA &quot;BABES-BOLYAI&quot;"/>
    <s v="ACTRIS-RI reprezinta o retea nationala de facilitati echipate cu instrumente pentru cercetarea aerosolilor, norilor si a gazelor cu durata scurta de viata, ACTRIS-RI monitorizarea componentele atmosferice cu ciclu de viata scurt (observatii cu un inalt nivel de calitate) pentru a imbunatati controlul calitatii aerului, pentru a monitoriza tendintele climatice, pentru a avertiza cu privire la hazardurile atmosferice si pentru a acumula cunostinte despre procesele care influenteaza manifestarea acestor hazarduri in atmosfera "/>
    <n v="44029"/>
    <n v="45308"/>
    <n v="85"/>
    <s v="Nord Vest"/>
    <s v="Cluj"/>
    <s v="Cluj Napoca"/>
    <s v="Public"/>
    <s v="058"/>
    <n v="18826852.309999999"/>
    <n v="3322385.7"/>
    <n v="0"/>
    <n v="115520.57"/>
    <n v="22264758.579999998"/>
    <x v="3"/>
    <m/>
    <n v="473735.27"/>
    <n v="26264.73"/>
    <s v="POC/448/1/1"/>
    <n v="1"/>
    <x v="1"/>
  </r>
  <r>
    <n v="69"/>
    <x v="9"/>
    <n v="129874"/>
    <s v="PROIECTARE ȘI DEZVOLTARE A UNUI PRODUS SOFTWARE DE MONITORIZARE - Machine Vision"/>
    <s v="SITLINE TECHNOLOGY SRL"/>
    <s v="Obiectivul general al proiectul propune crearea unei platforma care sa aiba arhitectura deschisa, extensibilitatea sa se poate face si prin folosirea unor produse software open source bine cunoscute la nivel global si in aceeasi timp sa ajute la crearea unor solutii prin fluxuri de procesare gata pregatite care sa fie folosite ca si puncte de pornire diseminand practici validate."/>
    <n v="44034"/>
    <n v="44399"/>
    <n v="85"/>
    <s v="Nord Vest"/>
    <s v="Cluj"/>
    <s v="Cluj Napoca"/>
    <s v="Privat"/>
    <s v="066"/>
    <n v="2661342.94"/>
    <n v="469648.75"/>
    <n v="1121260.04"/>
    <n v="385414.93"/>
    <n v="4637666.66"/>
    <x v="3"/>
    <m/>
    <n v="422395.46"/>
    <n v="74540.37"/>
    <s v="POC/524/2/2"/>
    <n v="1"/>
    <x v="2"/>
  </r>
  <r>
    <n v="70"/>
    <x v="9"/>
    <n v="128960"/>
    <s v="Platformă inovativă pentru măsurarea audienței TV, identificarea automată a telespectatorilor și corelarea cu date analitice din platforme de socializare online"/>
    <s v="CICADA TECHNOLOGIES SRL"/>
    <s v="Obiectivul general al proiectului, este cresterea competitivitaþii companiei CICADA TECHNOLOGIES S.R.L prin dezvoltarea unui produs propriu, cu aplicabilitate în domeniul marketingului. Produsul consta intr-o platforma software inovativa pentru masurarea audientelor TV si identificarea automata a telespectatorilor din fata televizoarelor, informatii care sunt corelate cu date relevante despre publicul telespectator, extrase de pe platformele de socializare online."/>
    <n v="44054"/>
    <n v="44876"/>
    <n v="85"/>
    <s v="Nord Vest"/>
    <s v="Cluj"/>
    <s v="Cluj Napoca"/>
    <s v="Privat"/>
    <s v="066"/>
    <n v="7733358.46"/>
    <n v="1364710.3"/>
    <n v="2228942.31"/>
    <n v="367641.5"/>
    <n v="11694652.57"/>
    <x v="3"/>
    <m/>
    <n v="2695500.18"/>
    <n v="210970.62"/>
    <s v="POC/524/2/2"/>
    <n v="1"/>
    <x v="2"/>
  </r>
  <r>
    <n v="71"/>
    <x v="9"/>
    <n v="129916"/>
    <s v="DEZVOLTAREA UNUI SISTEM INFORMATIC DE GENERARE AUTOMATĂ A CODULUI SURSĂ PENTRU APLICATIILE SOFTWARE PROTOTIP ȘI A ECOSISTEMULUI AFERENT CICLULUI DE DEZVOLTARE UTILIZ ND COMPONENTE DE INTELIGENTĂ ARTIFICIALĂ – DOOD ROBOT"/>
    <s v="MYIT SOFTWARE SRL"/>
    <s v="Obiectivul general al proiectului consta în dezvoltarea unei aplicatii informatice si a unei metodologii de lucru care sa conduca la crearea unui cadru de servicii TIC de tip „cloud”, care sa impulsioneze cresterea competivitatii economice a sectorului de IMM prin simplificarea si eficientizarea activitatilor IT din cadrul intreprinderilor. Serviciile oferite vor fi de tip BaaS, SaaS, PaaS si vor putea fi oferite tuturor agentilor economici interesati, în special întreprinderilor din sectorul TIC."/>
    <n v="44061"/>
    <n v="45156"/>
    <n v="85"/>
    <s v="Nord Vest"/>
    <s v="Cluj"/>
    <s v="Cluj Napoca, sat Chinteni"/>
    <s v="Privat"/>
    <s v="066"/>
    <n v="6864090.9400000004"/>
    <n v="1211310.1499999999"/>
    <n v="3253383.69"/>
    <n v="1224611.01"/>
    <n v="12553395.789999999"/>
    <x v="3"/>
    <m/>
    <n v="1555456.05"/>
    <n v="224175.43"/>
    <s v="POC/524/2/2"/>
    <n v="1"/>
    <x v="2"/>
  </r>
  <r>
    <n v="72"/>
    <x v="9"/>
    <n v="129400"/>
    <s v="Platforma bioinformatica pentru diagnosticul precoce al cancerului colorectal și bronhopulmonar"/>
    <s v="FRONTIER MANAGEMENT CONSULTING"/>
    <s v="Obiectivul general al proiectului PROMED consta in cresterea contributiei sectorului TIC prin trecerea de la outsourcing la dezvoltarea bazata pe inovare si obtinerea unui produs software inovativ si a unui serviciu inovativ, care vor oferi un diagnostic precoce in cancerul pulmonar si colorectal."/>
    <n v="44063"/>
    <n v="45158"/>
    <n v="85"/>
    <s v="Nord Vest"/>
    <s v="Cluj"/>
    <s v="Cluj Napoca, sat Chinteni"/>
    <s v="Privat"/>
    <s v="066"/>
    <n v="11618677.65"/>
    <n v="2050354.88"/>
    <n v="3271044.29"/>
    <n v="2158628.14"/>
    <n v="19098704.960000001"/>
    <x v="3"/>
    <m/>
    <n v="267394.74"/>
    <n v="0"/>
    <s v="POC/524/2/2"/>
    <n v="1"/>
    <x v="2"/>
  </r>
  <r>
    <n v="73"/>
    <x v="9"/>
    <n v="129200"/>
    <s v="Dezvoltare platforma de administrare ierarhica - CrossA"/>
    <s v="GLOBAL E BUSINESS SOLUTION GROUP SRL"/>
    <s v="Obiectivul general al prezentului proiect este dezvoltarea unui produs inovativ, sub forma unei platforme de administrare ierarhica, care are ca scop administrarea si gestionarea unor sisteme ierarhice ale organizatiilor mari, cum ar fi federatiile sportive, asociatiile_x000a_profesionale sau de business, organizatii de voluntariat, etc."/>
    <n v="44092"/>
    <n v="44638"/>
    <n v="85"/>
    <s v="Nord Vest"/>
    <s v="Cluj"/>
    <s v="Cluj Napoca"/>
    <s v="Privat"/>
    <s v="066"/>
    <n v="5696971.7800000003"/>
    <n v="1005347.94"/>
    <n v="2213093.56"/>
    <n v="1706560.95"/>
    <n v="10621974.23"/>
    <x v="3"/>
    <m/>
    <n v="2200088.5499999998"/>
    <n v="230920.09"/>
    <s v="POC/524/2/2"/>
    <n v="1"/>
    <x v="2"/>
  </r>
  <r>
    <s v="TOTAL CLUJ"/>
    <x v="0"/>
    <m/>
    <m/>
    <m/>
    <m/>
    <m/>
    <m/>
    <m/>
    <m/>
    <m/>
    <m/>
    <m/>
    <m/>
    <n v="363165723.23287594"/>
    <n v="66071413.827124"/>
    <n v="107612290.72000001"/>
    <n v="52599417.410000011"/>
    <n v="589448845.19000006"/>
    <x v="0"/>
    <m/>
    <n v="212011840.93000004"/>
    <n v="36513408.989999995"/>
    <m/>
    <m/>
    <x v="0"/>
  </r>
  <r>
    <s v="JUDEŢUL CONSTANTA"/>
    <x v="0"/>
    <m/>
    <m/>
    <m/>
    <m/>
    <m/>
    <m/>
    <m/>
    <m/>
    <m/>
    <m/>
    <m/>
    <m/>
    <m/>
    <m/>
    <m/>
    <m/>
    <m/>
    <x v="0"/>
    <m/>
    <m/>
    <m/>
    <m/>
    <m/>
    <x v="0"/>
  </r>
  <r>
    <n v="1"/>
    <x v="11"/>
    <n v="105531"/>
    <s v="Cercetări asupra dezvoltării de materiale avansate şi optimizare multiscalară prin integrarea materialelor nano-structurate în sisteme energetice avansate"/>
    <s v="UNIVERSITATEA OVIDIUS CONSTANŢA"/>
    <s v="Scopul proiectului este facilitarea accesului unui grup de întreprinderi interesate in dezvoltarea de produse si servicii cu valoare adaugata ridicata prin transferul de cunostinþe din activitatea de cercetare, la expertiza avansata din cadrul UOC-INSAE in domeniul dezvoltarii de materiale nano-structurate si al integrarii acestora in sisteme energetice complexe si accesul la facilitaþile existente pe platforma de cercetare HyRES din cadrul institutului."/>
    <n v="42614"/>
    <n v="44440"/>
    <n v="83.72"/>
    <s v="Sud Est"/>
    <s v="Constanta"/>
    <s v="Constanta"/>
    <s v="Public"/>
    <s v="062"/>
    <n v="6067114.3078000005"/>
    <n v="1179797.1921999995"/>
    <n v="948026"/>
    <n v="60000"/>
    <n v="8254937.5"/>
    <x v="3"/>
    <s v="AA3"/>
    <n v="2936036.9199999995"/>
    <n v="570886.9"/>
    <s v="POC/71/1/4"/>
    <n v="1"/>
    <x v="1"/>
  </r>
  <r>
    <n v="2"/>
    <x v="2"/>
    <n v="115978"/>
    <s v="MARGO - UN START PENTRU IMM-URI COMPETITIVE"/>
    <s v="YUKA MOBILI SRL"/>
    <s v="MARGO - UN START PENTRU IMM-URI COMPETITIVE"/>
    <n v="42964"/>
    <n v="44060"/>
    <n v="85"/>
    <s v="Sud Est"/>
    <s v="Constanta"/>
    <s v="Constanta"/>
    <s v="Privat"/>
    <s v="066"/>
    <n v="3468174.25"/>
    <n v="612030.75"/>
    <n v="2049045"/>
    <n v="621062.5"/>
    <n v="6750312.5"/>
    <x v="2"/>
    <s v="AA1"/>
    <n v="3096365.1100000008"/>
    <n v="605005.59000000008"/>
    <s v="POC/46/2/2"/>
    <n v="1"/>
    <x v="2"/>
  </r>
  <r>
    <n v="3"/>
    <x v="2"/>
    <n v="115665"/>
    <s v="Un sistem informatic inovativ - o colectie de servicii integrate"/>
    <s v="MULTISOFT SRL"/>
    <s v="Un sistem informatic inovativ - o colectie de servicii integrate"/>
    <n v="42914"/>
    <n v="43644"/>
    <n v="85"/>
    <s v="Sud Est"/>
    <s v="Constanta"/>
    <s v="Constanta"/>
    <s v="Privat"/>
    <s v="066"/>
    <n v="1368912.79"/>
    <n v="241572.85"/>
    <n v="1078008.7500000002"/>
    <n v="32923.929999999702"/>
    <n v="2721418.3200000003"/>
    <x v="2"/>
    <m/>
    <n v="1361630.91"/>
    <n v="240287.8"/>
    <s v="POC/46/2/2"/>
    <n v="1"/>
    <x v="2"/>
  </r>
  <r>
    <n v="4"/>
    <x v="2"/>
    <n v="115991"/>
    <s v="PLATFORMA CLOUD SAAS INOVATIVA DE ARHIVARE ELECTRONICA EDI SI NON EDI INTEGRATA CU SISTEM DE MANAGEMENT A DOCUMENTELOR"/>
    <s v="DIRECT CONSULTING &amp; ADVERTISING SRL"/>
    <s v="PLATFORMA CLOUD SAAS INOVATIVA DE ARHIVARE ELECTRONICA EDI SI NON EDI INTEGRATA CU SISTEM DE MANAGEMENT A DOCUMENTELOR"/>
    <n v="42951"/>
    <n v="44047"/>
    <n v="85"/>
    <s v="Sud Est"/>
    <s v="Constanta"/>
    <s v="Mangalia"/>
    <s v="Privat"/>
    <s v="066"/>
    <n v="1547343.33"/>
    <n v="273060.59000000003"/>
    <n v="651027.91000000015"/>
    <n v="441382.50999999978"/>
    <n v="2912814.34"/>
    <x v="2"/>
    <m/>
    <n v="1454578"/>
    <n v="256690.21999999994"/>
    <s v="POC/46/2/2"/>
    <n v="1"/>
    <x v="2"/>
  </r>
  <r>
    <n v="5"/>
    <x v="3"/>
    <n v="127127"/>
    <s v="Dezvoltarea infrastructurii de comunicatii in banda larga de mare viteza in judetul Constanta"/>
    <s v="INVOKER TRANS IT SRL"/>
    <s v="Obiectivul principal al proiectului este dezvoltarea infrastructurii de comunicaþii în banda larga de mare viteza in localitatile albe din punct de vedere al conexiunii NGA din judetul Constanta, cu o larga raspandire a nodurilor de comunicatii si partea de transmisie a datelor (backbone si blackhaul), cat mai aproape de utilizatorul final si cu niveluri adecvate de simetrie si de interactivitate, pentru a garanta transmitere mai buna de informatii in ambele sensuri."/>
    <n v="43529"/>
    <n v="44625"/>
    <n v="85"/>
    <s v="Sud Est"/>
    <s v="Constanta"/>
    <s v="Topalau; Garliciu; Amzacea; Albesti; Targusor; sat Plopeni; Saraiu; sat Arsa; sat Tataru; sat Osmancea; sat Baltagesti; sat Crisan; sat Ciobanita; Ciungani; Ludestii de Jos; Stejarel; Ociu; Brotuna; Prihodiste; Dincu;"/>
    <s v="Privat"/>
    <s v="046"/>
    <n v="7462452.79"/>
    <n v="1316903.43"/>
    <n v="1798181.38"/>
    <n v="2009600.85"/>
    <n v="12587138.450000001"/>
    <x v="3"/>
    <m/>
    <n v="3051034.94"/>
    <n v="538417.91999999993"/>
    <s v="POC/366/2/1"/>
    <n v="1"/>
    <x v="2"/>
  </r>
  <r>
    <n v="6"/>
    <x v="19"/>
    <n v="124883"/>
    <s v="CLOUD si infrastructuri masive de date la Universitatea Maritimă din Constanța"/>
    <s v="UNIVERSITATEA MARITIMA DIN CONSTANTA"/>
    <s v="Obiectivul general este creşterea capacităţii de cercetare în scopul ridicării nivelului de competitivitate ştiinţifică pe plan internaţional al Universitaţii Maritime din Constanţa, prin crearea de infrastructuri CLOUD / centre de date cu performanţă înaltă, care să fie integrate în structuri internaţionale de tip CLOUD şi INFRASTRUCTURI MASIVE DE DATE._x000a_Obiectivul general este creşterea capacităţii de cercetare în scopul ridicării nivelului de competitivitate ştiinţifică pe plan internaţional al_x000a_Universitaţii Maritime din Constanţa, prin crearea de infrastructuri CLOUD / centre de date cu performanţă înaltă, care să fie integrate în structuri internaţionale de tip CLOUD şi INFRASTRUCTURI MASIVE DE DATE."/>
    <n v="43937"/>
    <n v="44302"/>
    <n v="85"/>
    <s v="Sud Est"/>
    <s v="Constanta"/>
    <s v="Constanta"/>
    <s v="Public"/>
    <s v="058"/>
    <n v="4095016.76"/>
    <n v="722650.01"/>
    <n v="0"/>
    <n v="11900"/>
    <n v="4829566.7699999996"/>
    <x v="3"/>
    <m/>
    <n v="481766.67"/>
    <n v="0"/>
    <s v="POC/398/1/1/"/>
    <n v="1"/>
    <x v="1"/>
  </r>
  <r>
    <n v="7"/>
    <x v="19"/>
    <n v="124984"/>
    <s v="Dezvoltarea infrastructurii de calcul numeric a Universitatii Ovidius din Constanta, pentru modelare numerică, simulare și procesare de structuri masive de date prin realizarea unui Centru de Date de tip Cloud"/>
    <s v="UNIVERSITATEA OVIDIUS DIN CONSTANTA"/>
    <s v="Obiectivul general al proiectului este reprezentat de cresterea capacitatii de cercetare a Universitatii Ovidius in vederea ridicarii nivelului de competitivitate stiintifica pe plan international prin crearea unui Centru de Date mobil si a unei infrastructuri Cloud de inalta performantain vederea integrarii in structuri international de tip Cloud si infrastructuri masive de date."/>
    <n v="43980"/>
    <n v="44590"/>
    <n v="85"/>
    <s v="Sud Est"/>
    <s v="Constanta"/>
    <s v="Constanta"/>
    <s v="Public"/>
    <s v="058"/>
    <n v="4248282.29"/>
    <n v="749696.87"/>
    <n v="0"/>
    <n v="20000"/>
    <n v="5017979.16"/>
    <x v="3"/>
    <m/>
    <n v="21689.51"/>
    <n v="3827.5599999999995"/>
    <s v="POC/398/1/1/"/>
    <n v="1"/>
    <x v="1"/>
  </r>
  <r>
    <n v="8"/>
    <x v="9"/>
    <n v="129680"/>
    <s v="Sistem informatic integrat de identitate, gestiune si intermediere de plati pentru activitati-servicii si control acces"/>
    <s v="RADCOM SRL"/>
    <s v="Obiectivul general al proiectului este ca societatea sa dezvolte produse si servicii TIC inovative si sa dezvolte capacitatea si infrastructura de cercetare-dezvoltare-inovare, conducand la cresterea competitivitatii econimice a societatii."/>
    <n v="44007"/>
    <n v="44920"/>
    <n v="85"/>
    <s v="Sud Est"/>
    <s v="Constanta"/>
    <s v="Constanta"/>
    <s v="Privat"/>
    <s v="066"/>
    <n v="10127478.550000001"/>
    <n v="1787202.08"/>
    <n v="5665873.5300000003"/>
    <n v="2012842.55"/>
    <n v="19593396.710000001"/>
    <x v="3"/>
    <m/>
    <n v="1000000"/>
    <n v="0"/>
    <s v="POC/524/2/2"/>
    <n v="1"/>
    <x v="2"/>
  </r>
  <r>
    <n v="9"/>
    <x v="20"/>
    <n v="108048"/>
    <s v="Proiect  de cercetare-dezvoltare-inovare cu măsuri suport pentru consolidarea participării la EIT Raw Materials- EITRM-OUC"/>
    <s v="UNIVERSITATEA OVIDIUS DIN CONSTANTA"/>
    <s v="Obiectivul general al proiectului îl reprezinta sprijinirea participarii organizatiilor de cercetare dezvoltare si inovare din România la activitatile si proiectele derulate în cadrul Comunitatii pentru Inovare si Cunoastere specializata în managementul durabil al materiilor prime si materialelor avansate -EIT Raw Materials, ca parte a Institutului European pentru Inovare si Tehnologie –EIT."/>
    <n v="44236"/>
    <n v="45107"/>
    <n v="85"/>
    <s v="Sud Est"/>
    <s v="Constanta"/>
    <s v="Constanta"/>
    <s v="Public"/>
    <s v="060"/>
    <n v="1396890"/>
    <n v="246510"/>
    <n v="0"/>
    <n v="366600"/>
    <n v="2010000"/>
    <x v="3"/>
    <m/>
    <n v="0"/>
    <n v="0"/>
    <s v="POC/77/1/2"/>
    <n v="1"/>
    <x v="1"/>
  </r>
  <r>
    <s v="TOTAL CLUJ"/>
    <x v="0"/>
    <m/>
    <m/>
    <m/>
    <m/>
    <m/>
    <m/>
    <m/>
    <m/>
    <m/>
    <m/>
    <m/>
    <m/>
    <n v="39781665.0678"/>
    <n v="7129423.7721999995"/>
    <n v="12190162.57"/>
    <n v="5576312.3399999999"/>
    <n v="64677563.749999993"/>
    <x v="0"/>
    <m/>
    <n v="13403102.060000001"/>
    <n v="2215115.9900000002"/>
    <m/>
    <m/>
    <x v="0"/>
  </r>
  <r>
    <s v="JUDEŢUL COVASNA"/>
    <x v="0"/>
    <m/>
    <m/>
    <m/>
    <m/>
    <m/>
    <m/>
    <m/>
    <m/>
    <m/>
    <m/>
    <m/>
    <m/>
    <m/>
    <m/>
    <m/>
    <m/>
    <m/>
    <x v="0"/>
    <m/>
    <m/>
    <m/>
    <m/>
    <m/>
    <x v="0"/>
  </r>
  <r>
    <n v="1"/>
    <x v="8"/>
    <n v="119828"/>
    <s v="Crearea de instrumente software pentru proiectare nanomateriale noi, avansate, compuși activi farmaceutic și pentru evaluarea farmacologică și toxicologică a acestora"/>
    <s v="AB INITIO RESEARCH SERVICES SRL-D"/>
    <s v="Obiectivul general al proiectului este dezvoltarea unui pachet de software comercial inovativ utilizat în designul materiilor avansate, nanomaterialelor și substanțelor farmaceutice, într-o perioadă de  24 de luni, care să răspundă nevoilor pieței identificate în cadrul SNCDI și care aparține unui domeniu de specializare inteligentă și sănătate. Rezultatele atinse vor influența în mod direct și pozitiv activitățile de cercetare-dezvoltare în România, prin urmare vor influența impactul economic a acestor activități pe plan național.    "/>
    <n v="43005"/>
    <n v="43735"/>
    <n v="84.999999638510033"/>
    <s v="Centru"/>
    <s v="Covasna"/>
    <s v="Sfantu Gheorghe"/>
    <s v="Privat"/>
    <s v="061"/>
    <n v="705413.79"/>
    <n v="124484.79"/>
    <n v="92210.99"/>
    <n v="8924.6"/>
    <n v="931034.17"/>
    <x v="2"/>
    <s v="AA1"/>
    <n v="705411.07"/>
    <n v="124476.49"/>
    <s v="POC/63/1/3"/>
    <n v="1"/>
    <x v="1"/>
  </r>
  <r>
    <n v="2"/>
    <x v="5"/>
    <n v="122390"/>
    <s v="Echipament pentru reducerea consumului de energie electrică și sursă neintreruptibilă de energie"/>
    <s v="TE-K 26 SYSTEM S.R.L."/>
    <s v="Obiectivul general al proiectului propus spre finantare este reprezentat de valorificarea unei idei tehnologice brevetabile privitoare la realizarea unor UPS-uri (surse neîntreruptibile de energie, folosite pe lânga calculatoare, servere si alte istalatii electrice care necesita sursa de energie constanta) de catre SC TE-K 26 SYSTEM SRL la un pret mult mai scazut, datorita diminuarii investitiei în acumulatoare."/>
    <n v="44217"/>
    <n v="44947"/>
    <n v="85"/>
    <s v="Centru"/>
    <s v="Covasna"/>
    <s v="Sfantu Gheorghe"/>
    <s v="Privat"/>
    <s v="061"/>
    <n v="617882.43000000005"/>
    <n v="109038.08"/>
    <n v="80768.929999999993"/>
    <n v="146070"/>
    <n v="953759.44"/>
    <x v="3"/>
    <m/>
    <n v="0"/>
    <n v="0"/>
    <s v="POC/62/1/3"/>
    <n v="1"/>
    <x v="1"/>
  </r>
  <r>
    <s v="TOTAL COVASNA"/>
    <x v="0"/>
    <m/>
    <m/>
    <m/>
    <m/>
    <m/>
    <m/>
    <m/>
    <m/>
    <m/>
    <m/>
    <m/>
    <m/>
    <n v="1323296.2200000002"/>
    <n v="233522.87"/>
    <n v="172979.91999999998"/>
    <n v="154994.6"/>
    <n v="1884793.6099999999"/>
    <x v="0"/>
    <m/>
    <n v="705411.07"/>
    <n v="124476.49"/>
    <m/>
    <m/>
    <x v="0"/>
  </r>
  <r>
    <s v="JUDEŢUL DAMBOVITA"/>
    <x v="0"/>
    <m/>
    <m/>
    <m/>
    <m/>
    <m/>
    <m/>
    <m/>
    <m/>
    <m/>
    <m/>
    <m/>
    <m/>
    <m/>
    <m/>
    <m/>
    <m/>
    <m/>
    <x v="0"/>
    <m/>
    <m/>
    <m/>
    <m/>
    <m/>
    <x v="0"/>
  </r>
  <r>
    <n v="1"/>
    <x v="1"/>
    <n v="103195"/>
    <s v="Sisteme de Simulare a Realității Virtuale si Testare componente fizice în Mediu Simulat Virtual – instrument de înaltă tehnologie utilizat în dezvoltarea noilor modele de vehicule  "/>
    <s v="RENAULT TECHNOLOGIE ROUMANIE SRL"/>
    <s v="Obiectivul general al proiectului propus spre finanțare este reprezentat de dezvoltarea activității de cercetare-dezvoltare a SC RENAULT TECHNOLOGIE ROUMANIE SRL prin modernizarea departamentelor de CD existente și dotarea acestora cu echipamente și instrumente de cercetare în scopul obținerii de produse inovative în sectorul de automobile, cu valoare adăugată mare, competitive atât pe piața națională cât şi cea internațională."/>
    <n v="42621"/>
    <n v="43746"/>
    <n v="85"/>
    <s v="Sud Muntenia"/>
    <s v="Dambovita"/>
    <s v="Titu"/>
    <s v="Privat"/>
    <s v="059"/>
    <n v="4696102.5080000004"/>
    <n v="828723.97200000007"/>
    <n v="5524826.4800000004"/>
    <n v="8417771.75"/>
    <n v="19467424.710000001"/>
    <x v="2"/>
    <s v="AA5"/>
    <n v="4555667.33"/>
    <n v="803941.28"/>
    <s v="POC/65/1/1"/>
    <n v="1"/>
    <x v="1"/>
  </r>
  <r>
    <n v="2"/>
    <x v="10"/>
    <n v="105188"/>
    <s v="CONSTRUCTII METALICE ECOLOGICE SI SUSTENABILE PRIN TEHNOLOGII EFICIENTE DE FABRICARE TOP  MetEco AMBIENT "/>
    <s v="TOP AMBIENT SRL"/>
    <s v="Obiectivul general al proiectului, conform programului (POC 2-14-2020, Axa prioritară 1, Acţiunea 1.2.1) este de a stimula inovarea întreprinderii nou-înființate (Top Ambient SRL), prin valorificarea potenţialului ideii brevetate (Brevet nr. 123527 / 30.04.2013) pentru dezvoltarea de produse (constructii metalice ecologice si sustenabile) şi tehnologie eficientă de fabricare (profile metalice).  Atât pentru produsele menţionate, căt şi pentru tehnologia asociată acestora, întreprinderea inovatoare deţine două (2) pre-contracte ferme."/>
    <n v="42622"/>
    <n v="43352"/>
    <n v="85"/>
    <s v="Sud Muntenia"/>
    <s v="Dambovita"/>
    <s v="Crevedia"/>
    <s v="Privat"/>
    <s v="061"/>
    <n v="5414113.6100000003"/>
    <n v="955431.81"/>
    <n v="0"/>
    <n v="1064929.8899999999"/>
    <n v="7434475.3099999996"/>
    <x v="2"/>
    <s v="AA5"/>
    <n v="5295010.74"/>
    <n v="896945.72"/>
    <s v="POC/66/1/3"/>
    <n v="1"/>
    <x v="1"/>
  </r>
  <r>
    <n v="3"/>
    <x v="10"/>
    <n v="104873"/>
    <s v="SISTEM RAPID DE MONITORIZARE SI CARTARE INTERACTIVA"/>
    <s v="PROSIG EXPERT SRL"/>
    <s v="Obiectivul General: Introducerea inovarii in intreprinderea nou-infiintata inovatoare „Prosig Expert_x000a_SRL”, pentru dezvoltarea de produse si procese noi, in scopul productiei si comercializarii, prin valorificarea rezultatelor de cercetare-dezvoltare obtinute in cadrul tezei de doctorat „Aplicarea tehnologiilor laser la studiul topografic al bazinului hidrografic Somes-Tisa”, ca baza de pornire pentru dezvoltarea noilor produse si procese, identificate de aplicantul „Prosig Expert” ca fiind cerute de piata pe baza de pre-contracte ferme detinute de aplicant._x000a_"/>
    <n v="42629"/>
    <n v="43359"/>
    <n v="85"/>
    <s v="Sud Muntenia"/>
    <s v="Dambovita"/>
    <s v="Targoviste"/>
    <s v="Privat"/>
    <s v="061"/>
    <n v="5712085"/>
    <n v="1008015"/>
    <n v="0"/>
    <n v="1011700"/>
    <n v="7731800"/>
    <x v="2"/>
    <s v="AA3"/>
    <n v="5683770.1799999997"/>
    <n v="1003017.87"/>
    <s v="POC/66/1/3"/>
    <n v="1"/>
    <x v="1"/>
  </r>
  <r>
    <n v="4"/>
    <x v="2"/>
    <n v="115705"/>
    <s v="CaseBond"/>
    <s v="PHOENIX IT SRL"/>
    <s v="CaseBond"/>
    <n v="42902"/>
    <n v="43450"/>
    <n v="85"/>
    <s v="Sud Muntenia"/>
    <s v="Dambovita"/>
    <s v="Targoviste"/>
    <s v="Privat"/>
    <s v="066"/>
    <n v="2251640.89"/>
    <n v="397348.39"/>
    <n v="1494030.9000000004"/>
    <n v="657762.10000000009"/>
    <n v="4800782.2800000012"/>
    <x v="2"/>
    <m/>
    <n v="2148432.41"/>
    <n v="379135.12"/>
    <s v="POC/46/2/2"/>
    <n v="1"/>
    <x v="2"/>
  </r>
  <r>
    <n v="5"/>
    <x v="10"/>
    <n v="104350"/>
    <s v="SISTEM DE MONITORIZARE ȘI INSPECȚIE AVANSATĂ AERIANĂ ȘI TERESTRĂ A INFRASTRUCTURILOR CRITICE -SMIATIC"/>
    <s v="ENERGY&amp;ECO CONCEPT SRL"/>
    <s v="Obiectivul general al proiectului îl constituie stimularea inovării în cadrul SC ENERGY &amp; ECO CONCEPT SRL prin realizarea unui sistem inteligent de monitorizare și inspecţie avansată a infrastructurilor critice (IC) - SMIATIC, bazat pe utilizarea unor drone aeriene cu autonomie crescută, care achiziţionează informaţii provenite de la un ansamblu de senzori, în vederea detectării eventualelor evenimente apărute în zona operaţională. În cadrul soluţiei tehnice, se vor dezvolta algoritmi inovativi care stau la baza realizării unor pachete software de procesare şi prelucrare a imaginilor video, în vederea identificării şi soluţionării eventualelor incidente, defecte şi impedimente. De asemenea, în cadrul proiectului se va dezvolta atât o componentă software de generare a planului de management al zborului pentru dronele aflate în misiune, cât şi soluţii inovative de reîncărcare, inclusiv wireless sau în zbor, a acestor drone. "/>
    <n v="42621"/>
    <n v="43351"/>
    <n v="85"/>
    <s v="Sud Muntenia"/>
    <s v="Dambovita"/>
    <s v="Aninoasa"/>
    <s v="Privat"/>
    <s v="061"/>
    <n v="5722324.6439999994"/>
    <n v="1009821.9960000003"/>
    <n v="0"/>
    <n v="663486.93999999994"/>
    <n v="7395633.5800000001"/>
    <x v="2"/>
    <s v="AA4"/>
    <n v="5709808.9699999997"/>
    <n v="1007613.3399999999"/>
    <s v="POC/66/1/3"/>
    <n v="1"/>
    <x v="1"/>
  </r>
  <r>
    <n v="6"/>
    <x v="3"/>
    <n v="127299"/>
    <s v="Imbunatatirea infrastructurii in banda larga si a accesului la internet in judetele Prahova si Dambovita "/>
    <s v="Cloudsys Telecom SRL"/>
    <s v="Obiectivul principal al proiectului este dezvoltarea infrastructurii de internet in banda larga, in zonele albe NGA din judetele Prahova si Dambovita, cu o larga raspandire a nodurilor de comunicatii si partea de transmisie a datelor (backbone si blackhaul), cat mai aproape de utilizatorul final si cu niveluri adecvate de simetrie si de interactivitate, pentru a garanta transmitere mai buna de informatii in ambele sensuri."/>
    <n v="43536"/>
    <n v="44632"/>
    <n v="85"/>
    <s v="Sud Muntenia"/>
    <s v="Dambovita; Prahova;"/>
    <s v="Pucheni; Crivatu; Hodarasti; Ibrianu; Glod; Chiojdeanca; Nucet; Trenu; Hatcrau; Ologeni; Nucsoara de Jos; Nucsoara de Sus; Bratesti; Habud; Plaiu Cornului; Stancesti; Melicesti;"/>
    <s v="Privat"/>
    <s v="046"/>
    <n v="5767238.3200000003"/>
    <n v="1017747.92"/>
    <n v="2907851.26"/>
    <n v="1656650.92"/>
    <n v="11349488.42"/>
    <x v="3"/>
    <m/>
    <n v="1449302.74"/>
    <n v="255759.3"/>
    <s v="POC/366/2/1"/>
    <n v="1"/>
    <x v="2"/>
  </r>
  <r>
    <n v="7"/>
    <x v="9"/>
    <n v="129354"/>
    <s v="Aplicatie pentru comanda si controlul unei retele de drone utilizata in misiuni de cautare si salvare in situatii de urgenta (SkyNet)"/>
    <s v="TEHNOBAT CONSULTING SRL"/>
    <s v="Proiectul propune realizarea unei aplicatii software complexe pentru gestionarea completa si autonoma a unei retele de drone aeriene capabila sa execute misiuni de cautare si salvare în situatii de urgenta, în zone cu acoperire larga si acces dificil, precum si alte misiuni de tip supraveghere si inspectie aeriana."/>
    <n v="43915"/>
    <n v="45004"/>
    <n v="85"/>
    <s v="Sud Muntenia"/>
    <s v="Dambovita"/>
    <s v="Gura Ocnitei, Sat Sacueni"/>
    <s v="Privat"/>
    <s v="066"/>
    <n v="6426388.5300000003"/>
    <n v="1134068.56"/>
    <n v="1793498.02"/>
    <n v="0"/>
    <n v="9353955.1099999994"/>
    <x v="1"/>
    <m/>
    <n v="0"/>
    <n v="0"/>
    <s v="POC/524/2/2"/>
    <n v="1"/>
    <x v="2"/>
  </r>
  <r>
    <n v="8"/>
    <x v="9"/>
    <n v="130057"/>
    <s v="Cercetare si dezvoltare, calificare, certificare, testare si pregatire de lansare comerciala proiect ,,Platforma de servicii pentru Conectivitate Inteligenta 5G/IoT - E-SIM, OTA - HTTP, DM - IoT"/>
    <s v="SIMARTIS TELECOM SRL"/>
    <s v="Obiectiv principal este cercetarea, proiectarea şi implementarea unui sistem de management a dispozitivelor compatibile eSIM denumit eSIM RSP precum şi actualizări majore la nivel funcţional, cu elemente de noutate şi originalitate pentru platformele curente OTA SIM Management şi Device Management, n scopul de a efectua configurarea la distanţă a planurilor celulare existente pe o cartelă eSIM."/>
    <n v="43987"/>
    <n v="45082"/>
    <n v="85"/>
    <s v="Sud Muntenia"/>
    <s v="Dambovita"/>
    <s v="Tartasesti, sat Gulia"/>
    <s v="Privat"/>
    <s v="066"/>
    <n v="6458604.8899999997"/>
    <n v="1139753.77"/>
    <n v="2824975.9"/>
    <n v="1060392.18"/>
    <n v="11483726.74"/>
    <x v="3"/>
    <m/>
    <n v="212362.27"/>
    <n v="37475.69"/>
    <s v="POC/524/2/2"/>
    <n v="1"/>
    <x v="2"/>
  </r>
  <r>
    <n v="9"/>
    <x v="9"/>
    <n v="129405"/>
    <s v="Solutie Inovativa  Colaborativa pentru post productia audio-video utilizand mecanisme de Inteligenta Artificiala"/>
    <s v="COMPANIA DE SUNET SRL"/>
    <s v="Obiectivul general il constituie diversificarea serviciilor si cresterea productivitatii firmei COMPANIA DE SUNET srl prin dezvoltarea unei Solutii Inovative &amp; Colaborative pentru post-productia audio-video de inalta rezolutie utilizand mecanisme de Inteligenta Artificiala."/>
    <n v="44042"/>
    <n v="44772"/>
    <n v="85"/>
    <s v="Sud Muntenia"/>
    <s v="Dambovita"/>
    <s v="Crevedia, sat Cocani"/>
    <s v="Privat"/>
    <s v="066"/>
    <n v="8406988.1300000008"/>
    <n v="1483586.13"/>
    <n v="2900336.49"/>
    <n v="179061.91"/>
    <n v="12969972.660000002"/>
    <x v="3"/>
    <m/>
    <n v="2905142.61"/>
    <n v="94857.39"/>
    <s v="POC/524/2/2"/>
    <n v="1"/>
    <x v="2"/>
  </r>
  <r>
    <n v="10"/>
    <x v="9"/>
    <n v="129731"/>
    <s v="Platforma de automatizare infrastructura IT, augmentata cu tehnologii de vanzare produse digitale"/>
    <s v="8000 PLUS DESIGN SOLUTIONS SRL"/>
    <s v="Obiectivul general al proiectuluiexperimental pentru realizarea unei platforme solftware inovatoare care va furniza instrumente de creare, optimizare si promovare automatizat a magazinelor online cu accent pe piaþa digital, care va integra pe verticala solutiile TIC obtinute prin abordarea domeniilor stiintifice: -Sisteme informatice avansate pentru e-servicii; -Noi metode manageriale, de marketing si dezvoltare antreprenoriala pentru competitivitate organizationala; -Tehnologie, organizatie si schimbare culturala; -Patrimoniul material/nonmaterial, turismul cultural; -industriile creative; -Capitalul uman, cultural si social;  -Calculatoare si sisteme automate;  -Tehnologia societatii informationale."/>
    <n v="44049"/>
    <n v="44779"/>
    <n v="85"/>
    <s v="Sud Muntenia"/>
    <s v="Dambovita"/>
    <s v="Targoviste"/>
    <s v="Privat"/>
    <s v="066"/>
    <n v="4534206"/>
    <n v="800154"/>
    <n v="1476920"/>
    <n v="974966"/>
    <n v="7786246"/>
    <x v="3"/>
    <m/>
    <n v="448632.57"/>
    <n v="79170.45"/>
    <s v="POC/524/2/2"/>
    <n v="1"/>
    <x v="2"/>
  </r>
  <r>
    <n v="11"/>
    <x v="9"/>
    <n v="129993"/>
    <s v="IoT MEDICAL ASSET MANAGEMENT SOFTWARE"/>
    <s v="IMADO SRL"/>
    <s v="Obiectivul general al proiectului este cresterea competitivitatii economice a firmei IMADO SRL, prin activitati de inovare si inglobarea tehnologiilor TIC si realizarea unui produs inovativ nou, prin dezvoltarea unui aplicatii software inovative de management a activelor din spitale si optimizarea utilizarii acestora de catre stakeholderii interesati."/>
    <n v="44054"/>
    <n v="45149"/>
    <n v="85"/>
    <s v="Sud Muntenia"/>
    <s v="Dambovita"/>
    <s v="Targoviste"/>
    <s v="Privat"/>
    <s v="066"/>
    <n v="10632592.24"/>
    <n v="1876339.8"/>
    <n v="3693521.8"/>
    <n v="1049826.79"/>
    <n v="17252280.629999999"/>
    <x v="3"/>
    <m/>
    <n v="973852"/>
    <n v="171856.24"/>
    <s v="POC/524/2/2"/>
    <n v="1"/>
    <x v="2"/>
  </r>
  <r>
    <n v="12"/>
    <x v="9"/>
    <n v="129143"/>
    <s v="E-CIRCLE - Platforma Inovativa pentru Economia Circulara"/>
    <s v="VERTET OIL SRL"/>
    <s v="Obiectivul general al proiectul îl reprezinta sustinerea inovarii si cresterea productivitatii societatii Vertet Oil SRL prin crearea unei platforme inovative (E-CIRCLE) pentru gestionarea integrata a deseurilor in vederea implementarii conceptului de economie circulara cu ajutorul a patru componente digitale: OPEN DATA si OPEN PLATFORM, AI (ARTIFICIAL INTELIGENCE), precum si CLOUD COMPUTING."/>
    <n v="44064"/>
    <n v="44794"/>
    <n v="85"/>
    <s v="Sud Muntenia"/>
    <s v="Dambovita"/>
    <s v="Targoviste"/>
    <s v="Privat"/>
    <s v="066"/>
    <n v="10426922.050000001"/>
    <n v="1840045.07"/>
    <n v="4305759.4800000004"/>
    <n v="3249521.65"/>
    <n v="19822248.25"/>
    <x v="3"/>
    <m/>
    <n v="110500"/>
    <n v="19500"/>
    <s v="POC/524/2/2"/>
    <n v="1"/>
    <x v="2"/>
  </r>
  <r>
    <s v="TOTAL DAMBOVITA"/>
    <x v="0"/>
    <m/>
    <m/>
    <m/>
    <m/>
    <m/>
    <m/>
    <m/>
    <m/>
    <m/>
    <m/>
    <m/>
    <m/>
    <n v="76449206.812000006"/>
    <n v="13491036.418000001"/>
    <n v="26921720.330000002"/>
    <n v="19986070.129999999"/>
    <n v="136848033.69"/>
    <x v="0"/>
    <m/>
    <n v="29492481.819999997"/>
    <n v="4749272.4000000004"/>
    <m/>
    <m/>
    <x v="0"/>
  </r>
  <r>
    <s v="JUDEŢUL DOLJ"/>
    <x v="0"/>
    <m/>
    <m/>
    <m/>
    <m/>
    <m/>
    <m/>
    <m/>
    <m/>
    <m/>
    <m/>
    <m/>
    <m/>
    <m/>
    <m/>
    <m/>
    <m/>
    <m/>
    <x v="0"/>
    <m/>
    <m/>
    <m/>
    <m/>
    <m/>
    <x v="0"/>
  </r>
  <r>
    <n v="1"/>
    <x v="4"/>
    <n v="103454"/>
    <s v="Genomică FUncțională în infecţii SEvere/ FUSE "/>
    <s v="Universitatea de medicina si farmacie din Craiova "/>
    <s v="Obiectiv general 1: descrierea interacțiunii dintre genomul gazdă și flora bacteriană și fungică (bacteriom și micobiom), și efectele sale asupra imunității la persoanele sănătoase._x000a_Obiectiv general 2: identificarea dezechilibrelor dintre aceste interacțiuni la pacienții cu sepsis și asocierea cu vulnerabilitatea și severitatea sepsisului, pentru a proiecta noi strategii terapeutice._x000a_"/>
    <n v="42614"/>
    <n v="44166"/>
    <n v="84.435339999999997"/>
    <s v="Sud Vest"/>
    <s v="Dolj"/>
    <s v="Craiova"/>
    <s v="Public"/>
    <s v="060"/>
    <n v="7257102.7555640005"/>
    <n v="1337287.0544360001"/>
    <n v="0"/>
    <n v="219231.31"/>
    <n v="8813621.120000001"/>
    <x v="4"/>
    <s v="AA3+suspendare"/>
    <n v="6885036.0199999986"/>
    <n v="1268990.75"/>
    <s v="POC/61/1/1"/>
    <n v="1"/>
    <x v="1"/>
  </r>
  <r>
    <n v="2"/>
    <x v="4"/>
    <n v="103633"/>
    <s v="Consolidarea capacitatii de cercetare-dezvoltare in imagistica si tehnologie avansata pentru proceduri medicale minim invazive"/>
    <s v="Universitatea de medicina si farmacie din Craiova "/>
    <s v="Obiectivul general al proiectului constă în crearea unui nucleu de înaltă competență științifică şi tehnologică, la standarde internationale, în cadrul Universităţi din Craiova (UCV), pentru promovarea cercetării și inovației în medicină, sub conducerea unui specialist romano-american, Dr. Gabriel Gruionu cu peste 20 ani de experiență în științe și inginerie biomedicală de la Harvard Medical School, USA. Dr. Gruionu este originar din Craiova, a terminat cursurile Facultății de Matematică de la UCV și a lucrat în colaborare cu grupul de la Craiova neîntrerupt în tot acest timp. Acum vrea să extindă și să diversifice aceasta colaborare prin prezentul program de cercetare. "/>
    <n v="42621"/>
    <n v="44082"/>
    <n v="84.435339999999997"/>
    <s v="Sud Vest"/>
    <s v="Dolj"/>
    <s v="Craiova"/>
    <s v="Public"/>
    <s v="060"/>
    <n v="7216366.5300000003"/>
    <n v="1329780.47"/>
    <n v="0"/>
    <n v="360595"/>
    <n v="8906742"/>
    <x v="2"/>
    <s v="AA4"/>
    <n v="6889099.8100000005"/>
    <n v="1254255.1600000001"/>
    <s v="POC/61/1/1"/>
    <n v="1"/>
    <x v="1"/>
  </r>
  <r>
    <n v="3"/>
    <x v="8"/>
    <n v="104769"/>
    <s v="Metoda inovativa de prevenţie, diagnostic precoce, monitorizare si tratament pentru boala renala cronica diabetica, cauza majora de morbiditate si mortalitate"/>
    <s v="INTERLAB MEDICAL SRL"/>
    <s v="Obiectivul general al proiectului se refera la cresterea competitivitatii societatii INTERLAB MEDICAL SRL pe piata medicala prin introducere inovării în activitatea proprie prin efectuarea unor explorari biochimice si imagistice care sa permita dezvoltarea unui proces substanțial îmbunătățit de depistare precoce a bolii cronice renale (BCR) bazata pe rezultatele cercetarii efectuate in cadrul tezei de doctorat a directorului de proiect."/>
    <n v="42629"/>
    <n v="43085"/>
    <n v="85"/>
    <s v="Sud Vest"/>
    <s v="Dolj"/>
    <s v="Craiova"/>
    <s v="Privat"/>
    <s v="061"/>
    <n v="696107.46"/>
    <n v="122842.49"/>
    <n v="90994.45"/>
    <n v="32903.230000000003"/>
    <n v="942847.62999999989"/>
    <x v="2"/>
    <s v="AA2"/>
    <n v="682788.85999999987"/>
    <n v="120492.13"/>
    <s v="POC/63/1/3"/>
    <n v="1"/>
    <x v="1"/>
  </r>
  <r>
    <n v="4"/>
    <x v="10"/>
    <n v="105076"/>
    <s v="Stabilirea unui protocol imagistic inovator de optimizare a diagnosticului precoce al anomaliilor fetale majore"/>
    <s v="ENDOGYN A.M. SRL"/>
    <s v="Obiectivul general al proiectului este cresterea competitivitatii firmei ENDOGYN A.M. SRL pe piata nationala si europeana prin crearea si aplicarea unui protocol investigational  imagistic ultrasonografic inovativ in vederea optimizarii metodei de detectie precoce a anomaliilor fetale.  Proiectul porneste de la cercetarea efectuata in cadrul tezei de doctorat: „FEZABILITATEA ECOGRAFIEI MORFOLOGICE ȘI GENETICE ÎN PRIMUL TRIMESTRU DE SARCINĂ (CHALLENGES IN SONOGRAPHIC DETECTION OF FETAL STRUCTURAL ABNORMALITIES AT THE 11–13 - WEEKS SCAN)”, a directorului de proiect, Lector Doctor Dominic – Gabriel Iliescu."/>
    <n v="42621"/>
    <n v="43351"/>
    <n v="85"/>
    <s v="Sud Vest"/>
    <s v="Dolj"/>
    <s v="Craiova"/>
    <s v="Privat"/>
    <s v="061"/>
    <n v="1639539.075"/>
    <n v="289330.42500000005"/>
    <n v="0"/>
    <n v="25769.03"/>
    <n v="1954638.53"/>
    <x v="2"/>
    <s v="AA3"/>
    <n v="1605983.6899999997"/>
    <n v="283408.87999999995"/>
    <s v="POC/66/1/3"/>
    <n v="1"/>
    <x v="1"/>
  </r>
  <r>
    <n v="5"/>
    <x v="11"/>
    <n v="106021"/>
    <s v="SISTEM DE TRACŢIUNE INTELIGENT, EFICIENT ENERGETIC PENTRU NOI GENERAŢII DE MAŞINI FEROVIARE UŞOARE"/>
    <s v="Universitatea din Craiova"/>
    <s v="Obiectivul general al proiectului este creşterea competitivităţii economice atât a unor întreprinderi mari cât şi a unor întreprinderi mici, care, prin dezvoltarea de legături şi sinergii între întreprinderile respective şi centrele de cercetare şi dezvoltare din învăţământul superior create în ultimii ani, permit promovarea investiţiilor pentru elaborarea unui sistem de tracţiune inteligent, eficient energetic, pentru noi generaţii de maşini feroviare uşoare, simultan cu realizarea de modele experimentale care să ajute la verificări mai rapide ale soluţiilor inteligente propuse. "/>
    <n v="42618"/>
    <n v="44444"/>
    <n v="83.72"/>
    <s v="Sud Vest"/>
    <s v="Dolj"/>
    <s v="Craiova"/>
    <s v="Public"/>
    <s v="062"/>
    <n v="5887120.9124000007"/>
    <n v="1144796.0875999993"/>
    <n v="1122000"/>
    <n v="6000"/>
    <n v="8159917"/>
    <x v="3"/>
    <s v="AA3"/>
    <n v="5257800.4400000004"/>
    <n v="896117.30999999982"/>
    <s v="POC/71/1/4"/>
    <n v="1"/>
    <x v="1"/>
  </r>
  <r>
    <n v="6"/>
    <x v="11"/>
    <n v="105736"/>
    <s v="CERCETĂRI ŞI TRANSFER DE CUNOŞTINTE ÎN DOMENIUL TEHNOLOGIILOR ŞI INSTRUMENTELOR SOFTWARE PENTRU INFORMATIZAREA PROCESELOR INDUSTRIALE"/>
    <s v="Universitatea din Craiova"/>
    <s v="Obiectivul general al proiectului este creșterea interacțiunii Universității din Craiova (UCV) cu mediul industrial, bazată pe facilitarea accesului întreprinderilor la expertiza ştiinţifică și infrastructura de cercetare a Universității din Craiova, Facultatea de Automatică, Calculatoare și Electronică, în scopul transferării rezultatelor de cercetare către întreprinderile industriale. Atingerea acestui obiectiv se va concretiza prin obţinerea unor instrumente software aplicabile direct în mediul industrial specific întreprinderilor din regiune dar şi din ţară. "/>
    <n v="42618"/>
    <n v="44444"/>
    <n v="83.72"/>
    <s v="Sud Vest"/>
    <s v="Dolj"/>
    <s v="Craiova"/>
    <s v="Public"/>
    <s v="062"/>
    <n v="4645920.8432"/>
    <n v="903435.1568"/>
    <n v="600000"/>
    <n v="29032"/>
    <n v="6178388"/>
    <x v="3"/>
    <s v="AA3"/>
    <n v="4048030.93"/>
    <n v="733342.4"/>
    <s v="POC/71/1/4"/>
    <n v="1"/>
    <x v="1"/>
  </r>
  <r>
    <n v="7"/>
    <x v="11"/>
    <n v="105687"/>
    <s v="Parteneriate pentru transfer de cunoștinţe, cercetare tehnologică și aplicată pentru soluţii inovative de sisteme inteligente destinate creşterii eficienței energetice"/>
    <s v="Universitatea din Craiova"/>
    <s v="Obiectivul general - Realizarea unor parteneriate pe termen lung, pentru transfer de cunoștinţe, cercetare tehnologică și aplicată pentru soluţii inovative de sisteme inteligente destinate creşterii eficientei energetice, între Universitatea din Craiova şi întreprinderi."/>
    <n v="42621"/>
    <n v="44447"/>
    <n v="83.72"/>
    <s v="Sud Vest"/>
    <s v="Dolj"/>
    <s v="Craiova"/>
    <s v="Public"/>
    <s v="062"/>
    <n v="5929520.0692000007"/>
    <n v="1153040.9307999993"/>
    <n v="917692"/>
    <n v="14400"/>
    <n v="8014653"/>
    <x v="3"/>
    <s v="AA3"/>
    <n v="5342381.08"/>
    <n v="986299.74000000011"/>
    <s v="POC/71/1/4"/>
    <n v="1"/>
    <x v="1"/>
  </r>
  <r>
    <n v="8"/>
    <x v="8"/>
    <n v="119868"/>
    <s v="Abordare  diagnostica si terapeutica bidirectionala a pacientului cu diabet zaharat si boala parodontala "/>
    <s v="DENTIMAGISTIC SRL"/>
    <s v="Obiectivul general al proiectului este acela de a dezvolta un serviciu bidirecţional de diagnostic şi tratament al afecţiunilor parodontale la pacienţii cu diabet zaharat, pornind de la o evaluare si apreciere precisă a gradului de evoluţie a bolii parodontale, precum şi a afecţiunii metabolice la aceşti pacienţi. Rolul acestei cercetări este acela de a crea o bază de date utilă în detectarea patologiei parodontale la pacienţii diabetici în scopul abordării în echipă a managementului pacientului diabetic."/>
    <n v="43005"/>
    <n v="43551"/>
    <n v="84.999999690697123"/>
    <s v="Sud Vest"/>
    <s v="Dolj"/>
    <s v="Craiova"/>
    <s v="Privat"/>
    <s v="061"/>
    <n v="687028.86"/>
    <n v="121240.39"/>
    <n v="89807.7"/>
    <n v="29405.5"/>
    <n v="927482.45"/>
    <x v="2"/>
    <m/>
    <n v="635441.94000000006"/>
    <n v="112136.78000000001"/>
    <s v="POC/63/1/3"/>
    <n v="1"/>
    <x v="1"/>
  </r>
  <r>
    <n v="9"/>
    <x v="8"/>
    <n v="119903"/>
    <s v="Algoritm standardizat, inovativ pentru depistarea precoce a formatiunilor tumorale ovariene cu potential malign    "/>
    <s v="Open Medical SRL "/>
    <s v="Obiectivul general al proiectului este cresterea competitivitatii societatii SC OPEN MEDICAL SRL pe piata medicala prin introducerea in platforma de servicii medicale a unei noi metode de diagnostic bazata pe un proces inovativ, un algoritm standardizat, pentru depistarea precoce a formatiunilor tumorale ovariene cu potential malign. Proiectul are ca punct de plecare Teza de doctorat a Directorului de proiect Dr. Dijmarescu Anda Lorena, cu titlul: „Corespondenţe clinice şi paraclinice în tumorile epiteliale ale ovarului”."/>
    <n v="43005"/>
    <n v="43431"/>
    <n v="84.99999946112726"/>
    <s v="Sud Vest"/>
    <s v="Dolj"/>
    <s v="Craiova"/>
    <s v="Privat"/>
    <s v="061"/>
    <n v="709815.08"/>
    <n v="125261.49"/>
    <n v="92786.29"/>
    <n v="7771.57"/>
    <n v="935634.42999999993"/>
    <x v="2"/>
    <m/>
    <n v="707463.2699999999"/>
    <n v="124846.46"/>
    <s v="POC/63/1/3"/>
    <n v="1"/>
    <x v="1"/>
  </r>
  <r>
    <n v="10"/>
    <x v="8"/>
    <n v="119867"/>
    <s v="Algoritm de diagnostic si management al ischemiei cardiace "/>
    <s v="Cadiax Med SRL"/>
    <s v="Obiectivul general al proiectului se refera la realizarea de produse, tehnologii/procese noi sau semnificativ îmbunătăţite în scopul producţiei şi comercializării, prin introducerea pe piața medicala a unui nou serviciu „Algoritm de diagnostic si management al ischemiei cardiace -ADMIC-” bazata pe rezultatele cercetării efectuate in cadrul tezei de doctorat a directorului de proiect."/>
    <n v="43005"/>
    <n v="43735"/>
    <n v="84.999998980713912"/>
    <s v="Sud Vest"/>
    <s v="Dolj"/>
    <s v="Craiova"/>
    <s v="Privat"/>
    <s v="061"/>
    <n v="708829.45"/>
    <n v="125087.56"/>
    <n v="92657.46"/>
    <n v="34447.33"/>
    <n v="961021.79999999993"/>
    <x v="2"/>
    <m/>
    <n v="703749.51000000024"/>
    <n v="124191.09"/>
    <s v="POC/63/1/3"/>
    <n v="1"/>
    <x v="1"/>
  </r>
  <r>
    <n v="11"/>
    <x v="2"/>
    <n v="118302"/>
    <s v="DEZVOLTAREA UNOR GAME DE PRODUSE/SERVICII TIC CU APLICABILITATE IN RESTUL ECONOMIEI ROMANESTI PENTRU INTEGRAREA PE VERTICALA A SOLUTIILOR TIC"/>
    <s v="SYNCHRO SRL"/>
    <s v="DEZVOLTAREA UNOR GAME DE PRODUSE/SERVICII TIC CU APLICABILITATE IN RESTUL ECONOMIEI ROMANESTI PENTRU INTEGRAREA PE VERTICALA A SOLUTIILOR TIC"/>
    <n v="42957"/>
    <n v="43687"/>
    <n v="85"/>
    <s v="Sud Vest"/>
    <s v="Dolj"/>
    <s v="Craiova"/>
    <s v="Privat"/>
    <s v="066"/>
    <n v="240398.56"/>
    <n v="42423.28"/>
    <n v="165820.5"/>
    <n v="32268.309999999998"/>
    <n v="480910.64999999997"/>
    <x v="2"/>
    <m/>
    <n v="211008.15"/>
    <n v="37236.729999999996"/>
    <s v="POC/46/2/2"/>
    <n v="1"/>
    <x v="2"/>
  </r>
  <r>
    <n v="12"/>
    <x v="2"/>
    <n v="115921"/>
    <s v="CRESTEREA COMPETITIVITATII SC INTELIVE METRICS SRL PRIN DEZVOLTAREA UNEI SOLUTII INFORMATICE INOVATOARE"/>
    <s v="INTELIVE METRICS SRL"/>
    <s v="CRESTEREA COMPETITIVITATII SC INTELIVE METRICS SRL PRIN DEZVOLTAREA UNEI SOLUTII INFORMATICE INOVATOARE"/>
    <n v="43006"/>
    <n v="44102"/>
    <n v="85"/>
    <s v="Sud Vest"/>
    <s v="Dolj"/>
    <s v="Craiova"/>
    <s v="Privat"/>
    <s v="066"/>
    <n v="1557406.55"/>
    <n v="274836.45"/>
    <n v="378297"/>
    <n v="121662"/>
    <n v="2332202"/>
    <x v="2"/>
    <m/>
    <n v="1436390.5700000003"/>
    <n v="253480.95000000007"/>
    <s v="POC/46/2/2"/>
    <n v="1"/>
    <x v="2"/>
  </r>
  <r>
    <n v="13"/>
    <x v="2"/>
    <n v="115586"/>
    <s v="CRESTEREA CONTRIBUTIEI SECTORULUI TIC PENTRU COMPETITIVITATEA ECONOMICĂ PRIN DEZVOLTAREA UNEI PLATFORME ELECTRONICE INOVATIVE E-RETAIL"/>
    <s v="DEMIUMA COMIMPEX SRL"/>
    <s v="CRESTEREA CONTRIBUTIEI SECTORULUI TIC PENTRU COMPETITIVITATEA ECONOMICĂ PRIN DEZVOLTAREA UNEI PLATFORME ELECTRONICE INOVATIVE E-RETAIL"/>
    <n v="42915"/>
    <n v="43645"/>
    <n v="85"/>
    <s v="Sud Vest"/>
    <s v="Dolj"/>
    <s v="Craiova"/>
    <s v="Privat"/>
    <s v="066"/>
    <n v="2984077.07"/>
    <n v="526601.82999999996"/>
    <n v="1767040.1"/>
    <n v="842349.61000000034"/>
    <n v="6120068.6100000003"/>
    <x v="2"/>
    <s v="AA1"/>
    <n v="2974396.86"/>
    <n v="524893.54"/>
    <s v="POC/46/2/2"/>
    <n v="1"/>
    <x v="2"/>
  </r>
  <r>
    <n v="14"/>
    <x v="11"/>
    <n v="106020"/>
    <s v="SOLUŢII INTELIGENTE DE CREŞTEREA SECURITĂŢII ŞI COMPETITIVITĂŢII PRIN MONITORIZARE, DIAGNOZĂ, REDUCEREA EFECTELOR ENERGETICE NEDORITE ŞI CREŞTEREA EFICIENŢEI ENERGETICE LA GENERARE ŞI LA CONSUMATORI INDUSTRIALI"/>
    <s v="Universitatea din Craiova"/>
    <s v="Obiectivul general al proiectului este creşterea competitivităţii economice atăt a unor întreprinderi mari cât şi a unor întreprinderi mici, care, prin dezvoltarea de legături şi sinergii între întreprinderile respective şi centrele de cercetare şi dezvoltare din învăţământul superior create în ultimii ani, permit promovarea investiţiilor pentru elaborarea de Soluţii inteligente pentru creşterea securităţii şi competitivităţii grupurilor energetice de putere prin monitorizare, diagnoză şi prin reducerea efectelor energetice nedorite şi creşterea eficienţei energetice la generare şi la consumatori industriali, simultan cu realizarea de instalaţii-pilot care să ajute la verificări mai rapide ale soluţiilor inteligente propuse. "/>
    <n v="42621"/>
    <n v="44447"/>
    <n v="83.72"/>
    <s v="Sud Vest"/>
    <s v="Dolj"/>
    <s v="Craiova"/>
    <s v="Public"/>
    <s v="062"/>
    <n v="5217791.2332000006"/>
    <n v="1014639.7667999994"/>
    <n v="910899"/>
    <n v="6000"/>
    <n v="7149330"/>
    <x v="3"/>
    <s v="AA2"/>
    <n v="4442407.38"/>
    <n v="803258.53"/>
    <s v="POC/71/1/4"/>
    <n v="1"/>
    <x v="1"/>
  </r>
  <r>
    <n v="15"/>
    <x v="3"/>
    <n v="126953"/>
    <s v="Realizarea infrastructurii de broadband în zonele albe NGA din judeţul Bihor"/>
    <s v="INVITE SYSTEMS SRL"/>
    <s v="Obiectivul principal al proiectului este dezvoltarea infrastructurii de internet in banda larga, in zonele albe NGA din judetul Dolj, cu o larga raspândire a nodurilor de comunicaþii si partea de transmisie a datelor (backbone si blackhaul), cât mai aproape de utilizatorul final si cu niveluri adecvate de simetrie si de interactivitate, pentru a garanta transmitere mai buna de informaþii în ambele sensuri."/>
    <n v="43521"/>
    <n v="44617"/>
    <n v="85"/>
    <s v="Sud Vest"/>
    <s v="Dolj"/>
    <s v="Bralostita; sat Sfarcea; sat Valea Fantanilor; sat Schitu; Bulzesti; sat Seculesti; sat Infratirea; sat Stoicesti; sat Fratila; Cernatesti; sat Tiu; Grecesti; sat Barboi; Gangiova; sat Comosteni; Melinesti; sat Ohaba; sat Bodaiestii de Sus; Secu; sat Smadovicioara de Secu; sat Sumandra; Sopot; sat Bascov; sat Belot; Valea Stanciului; sat Horezu Poienari; Vela; sat Gubucea;"/>
    <s v="Privat"/>
    <s v="046"/>
    <n v="11468792.710000001"/>
    <n v="2023904.58"/>
    <n v="1839912.99"/>
    <n v="2913412.98"/>
    <n v="18246023.260000002"/>
    <x v="3"/>
    <m/>
    <n v="8738663.75"/>
    <n v="1542117.13"/>
    <s v="POC/366/2/1"/>
    <n v="1"/>
    <x v="2"/>
  </r>
  <r>
    <n v="16"/>
    <x v="9"/>
    <n v="129325"/>
    <s v="AIDAA (Artificial Intelligence Data Automation Assistant) - platforma software inovativa pentru procesarea automata a informatiilor pentru afaceri"/>
    <s v="DEMIUMA COMIMPEX SRL"/>
    <s v="OBIECTUL GENERAL AL PROIECTULUI il constituie cresterea productivitatii si a vanzarilor companiei Demiuma Comimpex SRL prin realizarea unui produs inovativ si complex de marketig – AIDAA (Artificial Intelligence Data Automation Assistant) platforma software inovativa pentru procesarea automata a informatiilor pentru afaceri atat pentru domeniul online, cat si pentru campaniile desfasurata in cadrul propriilor magazine."/>
    <n v="43845"/>
    <n v="44576"/>
    <n v="85"/>
    <s v="Sud Vest"/>
    <s v="Dolj"/>
    <s v="Craiova"/>
    <s v="Privat"/>
    <s v="066"/>
    <n v="10227939.42"/>
    <n v="1804930.46"/>
    <n v="6161761.8399999999"/>
    <n v="3190052.07"/>
    <n v="21384683.789999999"/>
    <x v="3"/>
    <m/>
    <n v="8611164.120000001"/>
    <n v="1454355.9300000002"/>
    <s v="POC/524/2/2"/>
    <n v="1"/>
    <x v="2"/>
  </r>
  <r>
    <n v="17"/>
    <x v="15"/>
    <n v="107885"/>
    <s v="HUB-UCv - Centru Suport pentru Proiecte CD InternaĹŁionale pentru regiunea Oltenia"/>
    <s v="UNIVERSITATEA DIN CRAIOVA"/>
    <s v="Obiectivul general al proiectului constă în crearea unui centru suport pentru regiunea de Sud-Vest, cu rolul de a creşte capacitatea de participare la competiţiile europene pentru proiecte de cercetare-dezvoltare internaţionale a tuturor entităţilor care solicită sprijinul, precum si a Universitatii din Craiova."/>
    <n v="43936"/>
    <n v="45153"/>
    <n v="85"/>
    <s v="Sud Vest"/>
    <s v="Dolj"/>
    <s v="Craiova"/>
    <s v="Public"/>
    <s v="060"/>
    <n v="2382820.42"/>
    <n v="420497.72"/>
    <n v="0"/>
    <n v="30000"/>
    <n v="2833318.1399999997"/>
    <x v="3"/>
    <s v="suspendare"/>
    <n v="120840"/>
    <n v="0"/>
    <s v="POC/80/1/2/"/>
    <n v="1"/>
    <x v="1"/>
  </r>
  <r>
    <n v="18"/>
    <x v="19"/>
    <n v="124488"/>
    <s v="Cresterea capacitatii de cercetare a Universitatii din Craiova prin investitii in infrastructuri de tip Cloud si Big Data."/>
    <s v="UNIVERSITATEA DIN CRAIOVA"/>
    <s v="Obiectivul general al proiectului vizează creşterea capacităţii de cercetare a Universitatii din Craiova prin realizarea de investiţii în infrastructura de tip CLOUD şi integrarea acesteia în structuri internaţionale de tip CLOUD şi infrastructuri masive de date, in scopul ridicarii nivelului de competitivitate stiintifica. "/>
    <n v="43942"/>
    <n v="44307"/>
    <n v="85"/>
    <s v="Sud Vest"/>
    <s v="Dolj"/>
    <s v="Craiova"/>
    <s v="Public"/>
    <s v="058"/>
    <n v="4199933.1100000003"/>
    <n v="741164.66"/>
    <n v="0"/>
    <n v="11900"/>
    <n v="4952997.7700000005"/>
    <x v="3"/>
    <m/>
    <n v="0"/>
    <n v="0"/>
    <s v="POC/398/1/1/"/>
    <n v="1"/>
    <x v="1"/>
  </r>
  <r>
    <n v="19"/>
    <x v="6"/>
    <n v="121863"/>
    <s v="Inovarea locomotivei electrice LEMA in scopul cresterii eficientei energetice"/>
    <s v="SOFTRONIC SRL"/>
    <s v="Obiectivul general al proiectului urmareste îmbunataţirea substanţiala a performanþelor energetice ale locomotivei LEMA prin cresterea eficienþei frânarii recuperative. Obiectivul va fi atins prin obiective specifice al caror rezultat se va obþine prin activitaþi de cercetare derulate în parteneriat cu o organizaþie de cercetare."/>
    <n v="44004"/>
    <n v="44948"/>
    <n v="85"/>
    <s v="Sud Vest"/>
    <s v="Dolj"/>
    <s v="Craiova"/>
    <s v="Privat"/>
    <s v="064"/>
    <n v="2734252.57"/>
    <n v="482515.13"/>
    <n v="1977844.14"/>
    <n v="901270.7"/>
    <n v="6095882.54"/>
    <x v="3"/>
    <m/>
    <n v="463664.41"/>
    <n v="18741.53"/>
    <s v="POC/163/1/3/"/>
    <n v="1"/>
    <x v="1"/>
  </r>
  <r>
    <n v="20"/>
    <x v="5"/>
    <n v="109722"/>
    <s v="SISTEM  INOVATIV EXPERT COMPUTERIZAT  BAZAT PE RETELE NEURONALE PENTRU CLASIFICAREA SI PROGNOSTICUL FORMATIUNILOR TUMORALE HEPATICE"/>
    <s v="ONCOMETRICS SRL"/>
    <s v="Obiectivul general al proiectului este cresterea competitivitaþii intreprinderii SC ONCOMETRICS SRL pe piaþa medicala prin introducerea în platforma de servicii medicale a unui nou sistem expert computerizat bazat pe reþele neuronale pentru clasificarea si prognosticul formatiunilor tumorale hepatice."/>
    <n v="44006"/>
    <n v="44736"/>
    <n v="85"/>
    <s v="Sud Vest"/>
    <s v="Dolj"/>
    <s v="Craiova"/>
    <s v="Privat"/>
    <s v="061"/>
    <n v="713880.93"/>
    <n v="125978.98"/>
    <n v="93317.81"/>
    <n v="14193.84"/>
    <n v="947371.55999999994"/>
    <x v="3"/>
    <m/>
    <n v="125000.3"/>
    <n v="9868.51"/>
    <s v="POC/62/1/3"/>
    <n v="1"/>
    <x v="1"/>
  </r>
  <r>
    <n v="21"/>
    <x v="5"/>
    <n v="109022"/>
    <s v="Terapie personalizata in functie de profilul imunohistochimic al fragmentelor tumorale in carcinoamele gastric/ GASTROTRET"/>
    <s v="NOVAMED RESEARCH CENTER SRL"/>
    <s v="Obiectivul general al proiectului este acela de a implementa un serviciu medical inovativ de de diagnostic precoce, stadializare si terapie personalizata in carcinoamele gastrice, bazat pe rezultatele cercetarii efectuate in cadrul tezei de doctorat a directorului de proiect."/>
    <n v="44007"/>
    <n v="44737"/>
    <n v="85"/>
    <s v="Sud Vest"/>
    <s v="Dolj "/>
    <s v="Craiova"/>
    <s v="Privat"/>
    <s v="061"/>
    <n v="713050.99"/>
    <n v="125832.53"/>
    <n v="93209.27"/>
    <n v="42662.5"/>
    <n v="974755.29"/>
    <x v="3"/>
    <m/>
    <n v="35886.15"/>
    <n v="6332.85"/>
    <s v="POC/62/1/3"/>
    <n v="1"/>
    <x v="1"/>
  </r>
  <r>
    <n v="22"/>
    <x v="5"/>
    <n v="108758"/>
    <s v="SOFTWARE INOVATIV PENTRU SIMULAREA VIBRATIILOR  IN PREZENTA INCERTITUDINILOR PARAMETRICE"/>
    <s v="FLUID STRUCT SRL"/>
    <s v="Obiectivul general al proiectului se refera la cresterea competitivitaþii întreprinderii FLUID STRUCT SRL pe piaþa de software prin introducerea în practica a unui program software inovativ de analiza cu elemente finite pentru studiul vibraþiilor neliniare si aleatoare."/>
    <n v="44008"/>
    <n v="44738"/>
    <n v="85"/>
    <s v="Sud Vest"/>
    <s v="Dolj "/>
    <s v="Craiova"/>
    <s v="Privat"/>
    <s v="061"/>
    <n v="712492.26"/>
    <n v="125733.93"/>
    <n v="93136.24"/>
    <n v="18847.28"/>
    <n v="950209.71"/>
    <x v="3"/>
    <m/>
    <n v="76799.259999999995"/>
    <n v="3851.25"/>
    <s v="POC/62/1/3"/>
    <n v="1"/>
    <x v="1"/>
  </r>
  <r>
    <n v="23"/>
    <x v="5"/>
    <n v="122578"/>
    <s v="Serviciu inovativ de screening si diagnostic precoce in tumorile maligne oculare si perioculare/SSDTOP"/>
    <s v="ATB VISION CARE SRL"/>
    <s v="Obiectivul general al proiectului este de a dezvolta in perioada de implementare prin activitatile de cercetare industriala si dezvoltare experimentala un serviciu inovativ de screening si diagnostic precoce in tumorile maligne oculare si perioculare, ce are la baza rezultatele activitatii de cercetare realizate in cadrul tezei de doctorat a directorului de proiect cu titlul ,,Studiul clinic, histopatologic, imunohistochimic si genetic al carcinoamelor de pleoapa&quot;"/>
    <n v="44012"/>
    <n v="44377"/>
    <n v="85"/>
    <s v="Sud Vest"/>
    <s v="Dolj"/>
    <s v="Craiova"/>
    <s v="Privat"/>
    <s v="061"/>
    <n v="710948.31"/>
    <n v="125461.45"/>
    <n v="92934.42"/>
    <n v="31624"/>
    <n v="960968.18"/>
    <x v="3"/>
    <m/>
    <n v="84098.75"/>
    <n v="14840.95"/>
    <s v="POC/62/1/3"/>
    <n v="1"/>
    <x v="1"/>
  </r>
  <r>
    <n v="24"/>
    <x v="7"/>
    <n v="127115"/>
    <s v="Platformă de Dezvoltare Tehnologică pentru Tehnologii &quot;Green&quot; în Aviație și Fabricație Ecologică cu Valoare Adăugată Superioară; TGA- Technologies for Green Aviation"/>
    <s v="INSTITUTUL NATIONAL DE CERCETARE-DEZVOLTARE AEROSPATIALA &quot;ELIE CARAFOLI&quot; - I.N.C.A.S. BUCURESTI"/>
    <s v="Obiectivul general al proiectului îl reprezinta dezvoltarea unui centru de tehnologii avansate pentru industria aerospaþiala bazat pe principiile Industry 4.0, ca o componenta de baza a infrastructurii unice de cercetare a INCAS (AEROSPATIAL), concomitent cu asigurarea mediului de valorificare a potentialului inovativ asociat dezvoltarilor tehnologice de tip ”Green” în domeniul aerospatial."/>
    <n v="44026"/>
    <n v="45365"/>
    <n v="85"/>
    <s v="Sud Vest"/>
    <s v="Dolj"/>
    <s v="Ghercesti"/>
    <s v="Public"/>
    <s v="058"/>
    <n v="72043227.189999998"/>
    <n v="12713510.68"/>
    <n v="0"/>
    <n v="478182.78"/>
    <n v="85234920.650000006"/>
    <x v="3"/>
    <m/>
    <n v="296028.84999999998"/>
    <n v="9864.15"/>
    <s v="POC/448/1/1"/>
    <n v="1"/>
    <x v="1"/>
  </r>
  <r>
    <n v="25"/>
    <x v="9"/>
    <n v="129906"/>
    <s v="Dezvoltarea unui sistem de telecitire a contoarelor de utilitati (electricitate, gaz, apa) – TEL-EGA"/>
    <s v="ROM ELECTRONIC COMPANY SRL"/>
    <s v="Obiectivul general al proiectului consta in dezvoltarea competitivitatii economice a firmelor partenere in proiect - ROM ELECTRONIC COMPANY SRL si ROFIND SOLUTIONS SRL – prin sprijin acordat activitatilor de cercetare-dezvoltare-inovare in scopul dezvoltarii unui sistem de telecitire a contoarelor de utilitati casnice (electricitate, gaz, apa) – TEL - EGA - utilizand infrastructura bazata pe protocolul LoRaWan, in orasul Craiova si imprejurimi (o zona cu o raza de 2-3 km in mediul urban, utilizand frecventa 868 MHz, respectiv o zona cu_x000a_o raza de 10-15 km in mediul rural, utilizand frecventa 433 MHz)."/>
    <n v="44048"/>
    <n v="44962"/>
    <n v="85"/>
    <s v="Sud Vest"/>
    <s v="Dolj"/>
    <s v="Craiova"/>
    <s v="Privat"/>
    <s v="066"/>
    <n v="7074907.4900000002"/>
    <n v="1248513.08"/>
    <n v="2870622.7"/>
    <n v="0"/>
    <n v="11194043.27"/>
    <x v="3"/>
    <m/>
    <n v="0"/>
    <n v="0"/>
    <s v="POC/524/2/2"/>
    <n v="1"/>
    <x v="2"/>
  </r>
  <r>
    <s v="TOTAL DOLJ"/>
    <x v="0"/>
    <m/>
    <m/>
    <m/>
    <m/>
    <m/>
    <m/>
    <m/>
    <m/>
    <m/>
    <m/>
    <m/>
    <m/>
    <n v="158359269.84856403"/>
    <n v="28448646.581435993"/>
    <n v="19450733.91"/>
    <n v="9393981.0399999972"/>
    <n v="215652631.38000003"/>
    <x v="0"/>
    <m/>
    <n v="60374124.099999987"/>
    <n v="10582922.75"/>
    <m/>
    <m/>
    <x v="0"/>
  </r>
  <r>
    <s v="JUDEŢUL GALATI"/>
    <x v="0"/>
    <m/>
    <m/>
    <m/>
    <m/>
    <m/>
    <m/>
    <m/>
    <m/>
    <m/>
    <m/>
    <m/>
    <m/>
    <m/>
    <m/>
    <m/>
    <m/>
    <m/>
    <x v="0"/>
    <m/>
    <m/>
    <m/>
    <m/>
    <m/>
    <x v="0"/>
  </r>
  <r>
    <n v="1"/>
    <x v="1"/>
    <n v="108511"/>
    <s v="INFIINTAREA UNUI CENTRU DE CERCETARE PENTRU MATERIALE AVANSATE SI MEMBRANE POLIMERICE NANOSTRUCTURALE"/>
    <s v="GRUPUL DE MASURATORI SI DIAGNOZA SRL Galati"/>
    <s v="Obiectivul principal al proiectului il constituie cresterea capacitatii de cercetare-dezvoltare a companiei Grupul de Masuratori si Diagnoza SRL prin infiintarea unui centru de cercetare in domeniul materialelor avansate pentru membrane polimerice nanostructurale care sa conduca pe termen mediu si lung la cresterea competitivitatii firmei pe piata. Investiție se va concretizată prin construirea unei clădiri ce va avea ca scop crearea unui centru regional și dotarea acestuia cu echipamente de cercetare. În plus, acest centru va valorifica potențialul CD și baza materială aflată în cadrul societății Grupul de Măsurători și Diagnoză S.R.L"/>
    <n v="42681"/>
    <n v="43776"/>
    <n v="85"/>
    <s v="Sud Est"/>
    <s v="Galati"/>
    <s v="Galati; Sat Vanatori"/>
    <s v="Privat"/>
    <s v="059"/>
    <n v="3825756.449"/>
    <n v="675133.49100000004"/>
    <n v="1928952.83"/>
    <n v="1784040.55"/>
    <n v="8213883.3200000003"/>
    <x v="1"/>
    <s v="AA1"/>
    <n v="0"/>
    <n v="0"/>
    <s v="POC/65/1/1"/>
    <n v="1"/>
    <x v="1"/>
  </r>
  <r>
    <n v="2"/>
    <x v="11"/>
    <n v="105803"/>
    <s v="Transfer de cunoștințe privind creșterea eficienței energetice și sisteme inteligente de putere"/>
    <s v="UNIVERSITATEA „DUNĂREA DE JOS” DIN GALAȚI"/>
    <s v="Obiectivul general al proiectului îl reprezintă creșterea transferului de cunoștințe tehnologice și personal cu competențe CDI între Universitatea „Dunărea de Jos” din Galați și întreprinderi care dezvoltă afaceri în domeniul energiei electrice cu rezultate cerute de piață. Proiectul vizează constituirea de parteneriate între Universitatea „Dunărea de Jos” din Galați și întreprinderile interesate să obțină cunoștințe, inclusiv abilități și competențe privind creșterea eficienței energetice și sisteme inteligente de putere în vederea obținerii unei soluții competitive, tehnice și economice, pentru un sistem inteligent de tip Filtru Activ de Putere (FAP). "/>
    <n v="42614"/>
    <n v="44440"/>
    <n v="83.72"/>
    <s v="Sud Est"/>
    <s v="Galati"/>
    <s v="Galati"/>
    <s v="Public"/>
    <s v="062"/>
    <n v="9852437.6714399997"/>
    <n v="1915882.5285599995"/>
    <n v="4655725.8099999996"/>
    <n v="136129.03"/>
    <n v="16560175.039999997"/>
    <x v="3"/>
    <s v="AA2"/>
    <n v="6183926.0999999987"/>
    <n v="1172642.8100000003"/>
    <s v="POC/71/1/4"/>
    <n v="1"/>
    <x v="1"/>
  </r>
  <r>
    <n v="3"/>
    <x v="2"/>
    <n v="115869"/>
    <s v="ESV – APLICATIE DE COMUNICATII MOBILE SECURIZATE"/>
    <s v="EUROPEAN FUNDS INVEST SRL"/>
    <s v="ESV – APLICATIE DE COMUNICATII MOBILE SECURIZATE"/>
    <n v="42971"/>
    <n v="43640"/>
    <n v="85"/>
    <s v="Sud Est"/>
    <s v="Galati"/>
    <s v="Galati"/>
    <s v="Privat"/>
    <s v="066"/>
    <n v="3061016.43"/>
    <n v="540179.37"/>
    <n v="810680.96999999974"/>
    <n v="231210.3900000006"/>
    <n v="4643087.16"/>
    <x v="1"/>
    <m/>
    <n v="315197"/>
    <n v="55623"/>
    <s v="POC/46/2/2"/>
    <n v="1"/>
    <x v="2"/>
  </r>
  <r>
    <n v="4"/>
    <x v="2"/>
    <n v="116428"/>
    <s v="TEMPO – solutie pentru cresterea relevantei in relatia cu clientul si oferirea de beneficii de fidelitate pentru stimularea vanzarilor"/>
    <s v="EXPREMIO MARKETING SRL"/>
    <s v="TEMPO – solutie pentru cresterea relevantei in relatia cu clientul si oferirea de beneficii de fidelitate pentru stimularea vanzarilor"/>
    <n v="42955"/>
    <n v="43869"/>
    <n v="85"/>
    <s v="Sud Est"/>
    <s v="Galati"/>
    <s v="Galati"/>
    <s v="Privat"/>
    <s v="066"/>
    <n v="2477925.66"/>
    <n v="437281"/>
    <n v="813694.44"/>
    <n v="150666.41"/>
    <n v="3879567.5100000002"/>
    <x v="2"/>
    <s v="AA1"/>
    <n v="2327379.62"/>
    <n v="410714.04999999993"/>
    <s v="POC/46/2/2"/>
    <n v="1"/>
    <x v="2"/>
  </r>
  <r>
    <n v="5"/>
    <x v="2"/>
    <n v="119223"/>
    <s v="DEZVOLTAREA APLICATIILOR TIC INOVATIVE MULTIMODALE ADAPTATE LA NEVOILE CLIENTULUI"/>
    <s v="XCOMM TELECOM SRL"/>
    <s v="DEZVOLTAREA APLICATIILOR TIC INOVATIVE MULTIMODALE ADAPTATE LA NEVOILE CLIENTULUI"/>
    <n v="42951"/>
    <n v="43500"/>
    <n v="85"/>
    <s v="Nord Est"/>
    <s v="Galati"/>
    <s v="Galati"/>
    <s v="Privat"/>
    <s v="066"/>
    <n v="2876730.33"/>
    <n v="507658.29"/>
    <n v="2036651.88"/>
    <n v="0"/>
    <n v="5421040.5"/>
    <x v="1"/>
    <s v="AA1"/>
    <n v="0"/>
    <n v="0"/>
    <s v="POC/46/2/2"/>
    <n v="1"/>
    <x v="2"/>
  </r>
  <r>
    <n v="6"/>
    <x v="2"/>
    <n v="115732"/>
    <s v="SISTEM DE SUPORT DECIZIONAL PENTRU VITICULTURA DE PRECIZIE"/>
    <s v="MIRA TECHNOLOGIES GROUP SRL"/>
    <s v="SISTEM DE SUPORT DECIZIONAL PENTRU VITICULTURA DE PRECIZIE"/>
    <n v="42951"/>
    <n v="43681"/>
    <n v="85"/>
    <s v="Sud Est"/>
    <s v="Galati"/>
    <s v="Galati"/>
    <s v="Privat"/>
    <s v="066"/>
    <n v="2505119.34"/>
    <n v="442079.88"/>
    <n v="918663.86999999965"/>
    <n v="385366.3200000003"/>
    <n v="4251229.41"/>
    <x v="1"/>
    <m/>
    <n v="0"/>
    <n v="0"/>
    <s v="POC/46/2/2"/>
    <n v="1"/>
    <x v="2"/>
  </r>
  <r>
    <n v="7"/>
    <x v="2"/>
    <n v="115945"/>
    <s v="APLICAȚIE INFORMATICA INOVATIVA BAZATA PE MODELE MATEMATICE PENTRU OPTIMIZAREA BUGETELOR DE MARKETING"/>
    <s v="CONVEX NETWORK SRL"/>
    <s v="APLICAȚIE INFORMATICA INOVATIVA BAZATA PE MODELE MATEMATICE PENTRU OPTIMIZAREA BUGETELOR DE MARKETING"/>
    <n v="42951"/>
    <n v="43834"/>
    <n v="85"/>
    <s v="Sud Est"/>
    <s v="Galati"/>
    <s v="Galati"/>
    <s v="Privat"/>
    <s v="066"/>
    <n v="3480898.89"/>
    <n v="614276.28"/>
    <n v="1099479.2000000002"/>
    <n v="276400.08"/>
    <n v="5471054.4500000002"/>
    <x v="2"/>
    <s v="AA2"/>
    <n v="3142203.65"/>
    <n v="554506.52"/>
    <s v="POC/46/2/2"/>
    <n v="1"/>
    <x v="2"/>
  </r>
  <r>
    <n v="8"/>
    <x v="2"/>
    <n v="118840"/>
    <s v="AKADEMIA.RO – SPECIALIZARE INTELIGENTA, TESTARE SI RECRUTARE IN DOMENIUL TEHNOLOGIEI INFORMATIEI"/>
    <s v="HD PHOTO PRINT SOLUTIONS SRL"/>
    <s v="AKADEMIA.RO – SPECIALIZARE INTELIGENTA, TESTARE SI RECRUTARE IN DOMENIUL TEHNOLOGIEI INFORMATIEI"/>
    <n v="43000"/>
    <n v="44126"/>
    <n v="85"/>
    <s v="Sud Est"/>
    <s v="Galati"/>
    <s v="Galati"/>
    <s v="Privat"/>
    <s v="066"/>
    <n v="2922549.31"/>
    <n v="515743.99"/>
    <n v="931446.85000000056"/>
    <n v="0"/>
    <n v="4369740.1500000004"/>
    <x v="2"/>
    <s v="AA3"/>
    <n v="2639854.1500000004"/>
    <n v="465856.6"/>
    <s v="POC/46/2/2"/>
    <n v="1"/>
    <x v="2"/>
  </r>
  <r>
    <n v="9"/>
    <x v="2"/>
    <n v="119148"/>
    <s v="CONTROL PANEL – SISTEM DE ADMINISTRARE SERVERE SI DOMENII WEB"/>
    <s v="ACTIVE HD PRINTING SOLUTIONS SRL"/>
    <s v="CONTROL PANEL – SISTEM DE ADMINISTRARE SERVERE SI DOMENII WEB"/>
    <n v="43000"/>
    <n v="44126"/>
    <n v="85"/>
    <s v="Sud Est"/>
    <s v="Galati"/>
    <s v="Galati"/>
    <s v="Privat"/>
    <s v="066"/>
    <n v="2999407.46"/>
    <n v="529307.19999999995"/>
    <n v="945807.5"/>
    <n v="0"/>
    <n v="4474522.16"/>
    <x v="2"/>
    <s v="AA2"/>
    <n v="2690000.08"/>
    <n v="474705.9"/>
    <s v="POC/46/2/2"/>
    <n v="1"/>
    <x v="2"/>
  </r>
  <r>
    <n v="10"/>
    <x v="2"/>
    <n v="116371"/>
    <s v="SISTEM INTEGRAT TIC, ACCESIBIL, PENTRU CONTROLUL MICROCLIMATULUI, OPTIMIZAREA INTELIGENTĂ A PRODUCȚIEI ȘI A CONSUMULUI DE APĂ ȘI SUBSTANȚE NUTRITIVE, ÎN VEDEREA CREȘTERII COMPETITIVITĂȚII ECONOMICE A PRODUCĂTORILOR AGRICOLI- SOLATIC"/>
    <s v="TOPALIS ENGINEERING SRL"/>
    <s v="SISTEM INTEGRAT TIC, ACCESIBIL, PENTRU CONTROLUL MICROCLIMATULUI, OPTIMIZAREA INTELIGENTĂ A PRODUCȚIEI ȘI A CONSUMULUI DE APĂ ȘI SUBSTANȚE NUTRITIVE, ÎN VEDEREA CREȘTERII COMPETITIVITĂȚII ECONOMICE A PRODUCĂTORILOR AGRICOLI- SOLATIC"/>
    <n v="42951"/>
    <n v="44047"/>
    <n v="85"/>
    <s v="Sud Est"/>
    <s v="Galati"/>
    <s v="Galati"/>
    <s v="Privat"/>
    <s v="066"/>
    <n v="1899630.81"/>
    <n v="335228.96999999997"/>
    <n v="637863.23"/>
    <n v="59344.780000000261"/>
    <n v="2932067.7900000005"/>
    <x v="2"/>
    <s v="AA1"/>
    <n v="1769296.1800000006"/>
    <n v="304971.52999999997"/>
    <s v="POC/46/2/2"/>
    <n v="1"/>
    <x v="2"/>
  </r>
  <r>
    <n v="11"/>
    <x v="2"/>
    <n v="115783"/>
    <s v="EDUVR APPS – APLICATIE PENTRU GENERAREA CURSURILOR MULTIMEDIA INTERACTIVE FOLOSIND REALITATE VIRTUALA SI AUGMENTATA"/>
    <s v="ALTFACTOR SRL"/>
    <s v="EDUVR APPS – APLICATIE PENTRU GENERAREA CURSURILOR MULTIMEDIA INTERACTIVE FOLOSIND REALITATE VIRTUALA SI AUGMENTATA"/>
    <n v="42957"/>
    <n v="43809"/>
    <n v="85"/>
    <s v="Sud Est"/>
    <s v="Galati"/>
    <s v="Galati"/>
    <s v="Privat"/>
    <s v="066"/>
    <n v="2375888.12"/>
    <n v="419274.38"/>
    <n v="832137.5"/>
    <n v="123946.5"/>
    <n v="3751246.5"/>
    <x v="2"/>
    <s v="AA1"/>
    <n v="2344921.5400000005"/>
    <n v="413809.68"/>
    <s v="POC/46/2/2"/>
    <n v="1"/>
    <x v="2"/>
  </r>
  <r>
    <n v="12"/>
    <x v="3"/>
    <n v="127135"/>
    <s v="Investitii in infrastructura broadband in judetul Galati"/>
    <s v="NETWORK INNOVATION FUTURE  SRL"/>
    <s v="Obiectivul principal al proiectului este realizarea de investitii in infrastructura broadband in zonele albe NGA din judetul Galati, cu o larga raspandire a nodurilor de comunicatii si partea de transmisie a datelor (backbone si blackhaul), cat mai aproape de utilizatorul final si cu niveluri adecvate de simetrie si de interactivitate, pentru a garanta transmitere mai buna de informatii in ambele sensuri."/>
    <n v="43529"/>
    <n v="44625"/>
    <n v="85"/>
    <s v="Sud Est"/>
    <s v="Galati"/>
    <s v="Draguseni; Toflea; Cavadinesti; Balasesti; Ganesti; Fundeanu; Ceresti; Balabanesti; Adam; Cotoroata; Cirlomanesti; Lungesti; Bursucani; Ciurestii Noi; Cauiesti; Vadeni; Ciuresti; Stietesti; Ghinghesti; Comanesti; Pupezeni; Cositeni;"/>
    <s v="Privat"/>
    <s v="046"/>
    <n v="11490170.35"/>
    <n v="2027677.09"/>
    <n v="1501983.04"/>
    <n v="2767306.78"/>
    <n v="17787137.260000002"/>
    <x v="3"/>
    <m/>
    <n v="5352183.05"/>
    <n v="944502.88"/>
    <s v="POC/366/2/1"/>
    <n v="1"/>
    <x v="2"/>
  </r>
  <r>
    <n v="13"/>
    <x v="9"/>
    <n v="130084"/>
    <s v="LinDA – Sistem de monitorizare, diagnoza si integrare inteligenta a proceselor tehnologice in cloud"/>
    <s v="REDANS SRL"/>
    <s v="Obiectivul general este obţinerea unui prototip de sistem hard/soft inovativ ce va funcţiona în Cloud cu scop de monitorizare, diagnoza şi integrare inteligenta a proceselor tehnologice în domenii diverse."/>
    <n v="44000"/>
    <n v="45095"/>
    <n v="85"/>
    <s v="Sud Est"/>
    <s v="Galati"/>
    <s v="Galati"/>
    <s v="Privat"/>
    <s v="066"/>
    <n v="8049980.6200000001"/>
    <n v="1420584.81"/>
    <n v="2720379.09"/>
    <n v="587171.96"/>
    <n v="12778116.48"/>
    <x v="3"/>
    <m/>
    <n v="932491.15"/>
    <n v="164557.25"/>
    <s v="POC/524/2/2"/>
    <n v="1"/>
    <x v="2"/>
  </r>
  <r>
    <n v="14"/>
    <x v="9"/>
    <n v="129817"/>
    <s v="Inovatie printr-o solutie personalizată de e-learning  în cadrul clusterului ITC „Dunarea de Jos&quot;"/>
    <s v="DATAWARE CONSULTING SRL"/>
    <s v="Obiectivul general al proiectului il reprezinta dezvoltarea prin inovare a capacitatii firmelor partenere, Synergetix Educational si Dataware Consulting, de a raspunde cu produse competitive de e-educatie, bazate pe strategii personalizate de instruire si pe solutii tehnice inovatoare, la nevoia sistemului educational de a asigura generatii mai bine pregatite de absolventi si promovarea unui model viabil de implementare a rezultatelor cercetarii si dezvoltarii in produse inovatoare in cadrul mediului colaborativ al cluster-ului IT&amp;C Dunarea de Jos."/>
    <n v="44018"/>
    <n v="45113"/>
    <n v="85"/>
    <s v="Sud Est"/>
    <s v="Galati"/>
    <s v="Galati"/>
    <s v="Privat"/>
    <s v="066"/>
    <n v="8721387.3599999994"/>
    <n v="1539068.36"/>
    <n v="2862825.08"/>
    <n v="1252571.3500000001"/>
    <n v="14375852.149999999"/>
    <x v="3"/>
    <m/>
    <n v="1519913.9"/>
    <n v="268220.09999999998"/>
    <s v="POC/524/2/2"/>
    <n v="1"/>
    <x v="2"/>
  </r>
  <r>
    <n v="15"/>
    <x v="7"/>
    <n v="127065"/>
    <s v="Sistem integrat pentru cercetarea si monitorizarea complexa a mediului in aria fluviului Dunarea, REXDAN"/>
    <s v="UNIVERSITATEA „DUNĂREA DE JOS” DIN GALAŢI"/>
    <s v="Obiectivul general este cresterea capacitatii de cercetare a Universitatii “Dunarea de Jos” din Galati in domeniul de specializare inteligenta: Energie, mediu, schimbari climatice in bazinul hidrografic al Dunarii in virtutea includerii infrastructurii finantate prin proiect in Roadmap-ul naþional al infrastructurilor de cercetare din România 2017-2027, aprobat prin Ordinul ministrului cercetarii si inovarii nr. 624/03.10.2017 si pentru asigurarea sinergiilor cu proiectul Danubius RI si cu proiectul ACTRIS, ambele incluse in Forumul de Strategie Europeana privind Infrastructurile de Cercetare (European Strategy Forum on Research Infrastructures - ESFRI)."/>
    <n v="44022"/>
    <n v="45301"/>
    <n v="85"/>
    <s v="Sud Est"/>
    <s v="Galati"/>
    <s v="Galati"/>
    <s v="Public"/>
    <s v="058"/>
    <n v="78098088.659999996"/>
    <n v="13782015.640000001"/>
    <n v="0"/>
    <n v="91992"/>
    <n v="91972096.299999997"/>
    <x v="3"/>
    <m/>
    <n v="4009674.6900000004"/>
    <n v="366843.22"/>
    <s v="POC/448/1/1"/>
    <n v="1"/>
    <x v="1"/>
  </r>
  <r>
    <n v="16"/>
    <x v="9"/>
    <n v="129318"/>
    <s v="Platforma de inovare deschisa pentru gestionarea creativitatii colaborative in Marketingul Digital  - AiMedia"/>
    <s v="THECON SRL"/>
    <s v="Obiectivul general al proiectului propus este dezvoltarea unei platforme de digital marketing care sa raspunda cerinþelor moderne de  promovare online."/>
    <n v="44075"/>
    <n v="45170"/>
    <n v="85"/>
    <s v="Sud Est"/>
    <s v="Galati"/>
    <s v="Galati"/>
    <s v="Privat"/>
    <s v="066"/>
    <n v="9664282.0099999998"/>
    <n v="1705461.53"/>
    <n v="3173894.82"/>
    <n v="413238.27"/>
    <n v="14956876.629999999"/>
    <x v="3"/>
    <m/>
    <n v="1250548.23"/>
    <n v="220684.98"/>
    <s v="POC/524/2/2"/>
    <n v="1"/>
    <x v="2"/>
  </r>
  <r>
    <s v="TOTAL GALATI"/>
    <x v="0"/>
    <m/>
    <m/>
    <m/>
    <m/>
    <m/>
    <m/>
    <m/>
    <m/>
    <m/>
    <m/>
    <m/>
    <m/>
    <n v="154301269.47043997"/>
    <n v="27406852.809560001"/>
    <n v="25870186.109999999"/>
    <n v="8259384.4200000018"/>
    <n v="215837692.81"/>
    <x v="0"/>
    <m/>
    <n v="34477589.339999996"/>
    <n v="5817638.5200000005"/>
    <m/>
    <m/>
    <x v="0"/>
  </r>
  <r>
    <s v="JUDEŢUL GIURGIU"/>
    <x v="0"/>
    <m/>
    <m/>
    <m/>
    <m/>
    <m/>
    <m/>
    <m/>
    <m/>
    <m/>
    <m/>
    <m/>
    <m/>
    <m/>
    <m/>
    <m/>
    <m/>
    <m/>
    <x v="0"/>
    <m/>
    <m/>
    <m/>
    <m/>
    <m/>
    <x v="0"/>
  </r>
  <r>
    <n v="1"/>
    <x v="8"/>
    <n v="119692"/>
    <s v="TEHNOLOGIE INOVATOARE DE VALORIFICARE A DESEURILOR NEPERICULOASE DE TIP NAMOL INDUSTRIAL PENTRU REALIZAREA  MATERIALELOR DE CONSTRUCTIE CARAMIZI SI TENCUIELI "/>
    <s v="PRO MEDIU DUNAREAN SRL"/>
    <s v="Obiectivul principal al proiectului il reprezinta lansarea in productie a caramizilor si tencuielii realizate pe baza namolului rezultat de la statia de preepurare aflata in gestiunea SC PRO MEDIU DUNAREAN SRL. Astfel, prin prezentul proiect se realizeaza implementarea unei tehnologii inovative de valorificare si reutilizare a deseurilor rezultate din tratarea apelor uzate provenite din procese industriale inlaturandu-se impactul negativ asupra mediului si a sanatatii umane. "/>
    <n v="42622"/>
    <n v="43290"/>
    <n v="85"/>
    <s v="Sud Muntenia"/>
    <s v="Giurgiu"/>
    <s v="Giurgiu"/>
    <s v="Privat"/>
    <s v="061"/>
    <n v="697803.56449999998"/>
    <n v="123141.80550000002"/>
    <n v="91216.15"/>
    <n v="244253.7"/>
    <n v="1156415.22"/>
    <x v="2"/>
    <s v="AA1"/>
    <n v="691392.91"/>
    <n v="122010.53"/>
    <s v="POC/63/1/3"/>
    <n v="1"/>
    <x v="1"/>
  </r>
  <r>
    <n v="2"/>
    <x v="10"/>
    <n v="104269"/>
    <s v="Prototip pentru validare nanotehnologie inovatoare şi linie de producţie"/>
    <s v="Process Innovation Nucleus SRL"/>
    <s v="Obiectivul proiectului_x000a_Prin prezentul proiect, societatea Process Innovation Nucleus S.R.L. (PIN) urmăreşte cercetarea-dezvoltarea unei noi metode industriale de producere a nanopulberilor şi a echipamentului aferent şi, ulterior, introducerea în producţia la scară largă şi vânzarea unor astfel de echipamente. Noua tehnologie va permite o productivitate foarte ridicată şi costuri reduse faţă de metodele convenţionale,  la o calitate foarte înaltă, într-un timp mai scurt de procesare. Ca şi activitate conexă, se urmăreşte inclusiv comercializarea nanopulberilor astfel produse._x000a_"/>
    <n v="42621"/>
    <n v="43351"/>
    <n v="85"/>
    <s v="Sud Muntenia"/>
    <s v="Giurgiu"/>
    <s v="Mihailesti"/>
    <s v="Privat"/>
    <s v="061"/>
    <n v="5513808.3985000001"/>
    <n v="973025.01150000002"/>
    <n v="0"/>
    <n v="75088.789999999994"/>
    <n v="6561922.2000000002"/>
    <x v="2"/>
    <s v="AA3"/>
    <n v="5485030.3099999996"/>
    <n v="967946.52"/>
    <s v="POC/66/1/3"/>
    <n v="1"/>
    <x v="1"/>
  </r>
  <r>
    <n v="3"/>
    <x v="10"/>
    <n v="104809"/>
    <s v="METODA INOVATIVA PENTRU FUNCTIONALIZAREA SUPRAFETELOR IMPLANTURILOR DENTARE CU SCOPUL IMBUNATATIRII OSTEOINTEGRARII/MIFID"/>
    <s v="DENTIX MILLENNIUM SRL"/>
    <s v="Obiectivul general al acestui proiect este creşterea competitivităţii SC DENTIX MILLENNIUM SRL pe piata nationala a implanturilor dentare prin introducerea in productie a unui implant cu acoperire cu nanotuburi de titan ce permit funcţionalizarea suprafeţei prin adaugarea de proteină osteoindutoare, NPs-Ag, antibiotice sau anti-inflamatoare, bazat pe rezultatele de cercetare-dezvoltare efectuate în cadrul  societăţii în ultimii doi ani. Atingerea acestui obiectiv va duce la :_x000a_• Realizarea unei cifre de afaceri mai mare de peste 19 ori încă din primul an de funcţionare;_x000a_• Locuri de muncă create - menţinute – trei ani de  la sfârşitul perioadei de implementare: Creşterea numărului de angajaţi cu 7 persoane_x000a_• Brevete rezultate din proiect: 1 brevet pentru implant dentar cu suprafaţa funcţionalizată_x000a_"/>
    <n v="42621"/>
    <n v="43351"/>
    <n v="85"/>
    <s v="Sud Muntenia"/>
    <s v="Giurgiu"/>
    <s v="Sabareni"/>
    <s v="Privat"/>
    <s v="061"/>
    <n v="5737500"/>
    <n v="1012500"/>
    <n v="0"/>
    <n v="1409400"/>
    <n v="8159400"/>
    <x v="2"/>
    <s v="AA3"/>
    <n v="5724704.5299999993"/>
    <n v="1010241.9600000001"/>
    <s v="POC/66/1/3"/>
    <n v="1"/>
    <x v="1"/>
  </r>
  <r>
    <n v="4"/>
    <x v="2"/>
    <m/>
    <s v="DEZVOLTARE PLATFORMĂ COLABORATIVĂ ÎN DOMENIUL CERCETĂRII"/>
    <s v="SANIMED INTERNATIONAL IMPEX SRL"/>
    <s v="DEZVOLTARE PLATFORMĂ COLABORATIVĂ ÎN DOMENIUL CERCETĂRII"/>
    <n v="43000"/>
    <n v="43730"/>
    <n v="85"/>
    <s v="Sud Muntenia"/>
    <s v="Giurgiu"/>
    <s v="Comuna Călugăreni"/>
    <s v="Privat"/>
    <s v="066"/>
    <n v="2551444.27"/>
    <n v="450254.87"/>
    <n v="1190748.2799999998"/>
    <n v="316160.0700000003"/>
    <n v="4508607.49"/>
    <x v="1"/>
    <m/>
    <n v="0"/>
    <n v="0"/>
    <s v="POC/46/2/2"/>
    <n v="1"/>
    <x v="2"/>
  </r>
  <r>
    <n v="5"/>
    <x v="8"/>
    <n v="105518"/>
    <s v="Sistem Mobil de Informare si Dirijare Optica a Traficului"/>
    <s v="Global Electronics Solutions SRL"/>
    <s v="Obiectivul general al proiectului il reprezinta valorificarea sprijinului public si privat acordat microintreprinderii start-up pentru dotarea tehnologica si de personal, in scopul cercetarii/dezvoltarii, introducerii in fabricatie si comercializarii rezultatelor CD referitoare la un nou produs numit Sistem Mobil de Informare si Dirijare Optica a Traficului  - SMIDOT, avand la baza conceptul si rezultatele brevetului de inventie nr  RO125937 B1 / 30.07.2012, intitulat  „Element programabil de semnalizare optica, multifunctional, policrom si poligrafic” ."/>
    <n v="43054"/>
    <n v="43876"/>
    <n v="85"/>
    <s v="Sud Muntenia"/>
    <s v="Giurgiu"/>
    <s v="Bulbucata, Sat Teisori"/>
    <s v="Privat"/>
    <s v="061"/>
    <n v="661342.5"/>
    <n v="116707.5"/>
    <n v="86450"/>
    <n v="35000"/>
    <n v="899500"/>
    <x v="2"/>
    <s v="AA4"/>
    <n v="660607.95000000019"/>
    <n v="116577.85"/>
    <s v="POC/63/1/3"/>
    <n v="1"/>
    <x v="1"/>
  </r>
  <r>
    <n v="6"/>
    <x v="1"/>
    <n v="121358"/>
    <s v="Crearea unui Centru de Cercetare Dezvoltare în Recuperarea Medicală şi Bioreconstrucţie RECUMED"/>
    <s v="Sanimed International Impex SRL"/>
    <s v="Obiectivul general al proiectului: realizarea unui Centru de Cercetare-Dezvoltare în Recuperare Medicala si Bioreconstrucþie, într-un interval de maxim 24 luni;"/>
    <n v="43258"/>
    <n v="43753"/>
    <n v="85"/>
    <s v="Sud Muntenia"/>
    <s v="Giurgiu"/>
    <s v="Comuna Calugareni"/>
    <s v="Privat"/>
    <s v="059"/>
    <n v="12379851.16"/>
    <n v="2184679.62"/>
    <n v="9709687.1799999997"/>
    <n v="7131178.6900000004"/>
    <n v="31405396.650000002"/>
    <x v="2"/>
    <s v="AA1"/>
    <n v="12274390.659999998"/>
    <n v="2166068.9399999995"/>
    <s v="POC/65/1/1"/>
    <n v="1"/>
    <x v="1"/>
  </r>
  <r>
    <n v="7"/>
    <x v="3"/>
    <n v="127136"/>
    <s v="Investitii in infrastructura broadband in judetele Giurgiu si Teleorman"/>
    <s v="NETWORK INNOVATION FUTURE  SRL"/>
    <s v="Obiectivul principal al proiectului este realizarea de investitii in infrastructura broadband in zonele albe NGA din judetele Giurgiu si Teleorman, cu o larga raspandire a nodurilor de comunicatii si partea de transmisie a datelor (backbone si blackhaul), cat mai  aproape de utilizatorul final si cu niveluri adecvate de simetrie si de interactivitate, pentru a garanta transmitere mai buna de informatii in ambele sensuri."/>
    <n v="43658"/>
    <n v="44754"/>
    <n v="85"/>
    <s v="Sud Muntenia; Sud Vest;"/>
    <s v="Giurgiu; Teleorman"/>
    <s v=" Gostinu; Prundu; Pietrele; Pietrisu; Frasinu; Vartoape; Vartoapele de Sus; Vartoapele de Jos; Draghinesti; Ulmeni; Ciurari Deal; Urluiu; Brosteanca;"/>
    <s v="Privat"/>
    <s v="046"/>
    <n v="7481958.4500000002"/>
    <n v="1320345.6200000001"/>
    <n v="1364367.31"/>
    <n v="1929500.96"/>
    <n v="12096172.34"/>
    <x v="3"/>
    <m/>
    <n v="2806058.36"/>
    <n v="495186.78"/>
    <s v="POC/366/2/1"/>
    <n v="1"/>
    <x v="2"/>
  </r>
  <r>
    <n v="8"/>
    <x v="9"/>
    <n v="129003"/>
    <s v="Sistem IT inovativ bazat pe inteligenta artificiala si realitate augmentata pentru evidenta si mentenanta structurilor complexe de resurse si mijloace fixe ale companiilor si institutiilor - WINNER"/>
    <s v="LIGHTNING NET SRL"/>
    <s v="Obiectivul General al proiectului il reprezinta cresterea gradului de colaborare intre intreprinderi centrate pe domeniul TIC prin realizarea unei platforme bazata pe inteligenta artificiala si realitate augmentata pentru evidenta si mentenanta structurilor complexe de resurse si mijloace fixe ale companiilor si institutiilor, cu rolul de a eficientiza activitatea echipelor de mentenanta din teren."/>
    <n v="43816"/>
    <n v="44364"/>
    <n v="85"/>
    <s v="Sud Muntenia"/>
    <s v="Giurgiu"/>
    <s v="Giurgiu"/>
    <s v="Privat"/>
    <s v="066"/>
    <n v="11597104.49"/>
    <n v="2046547.86"/>
    <n v="4849481.5199999996"/>
    <n v="1522870.41"/>
    <n v="20016004.279999997"/>
    <x v="3"/>
    <m/>
    <n v="8960393.7599999998"/>
    <n v="1187068.31"/>
    <s v="POC/524/2/2"/>
    <n v="1"/>
    <x v="2"/>
  </r>
  <r>
    <n v="9"/>
    <x v="9"/>
    <n v="128975"/>
    <s v="Platforma inovatoare de gestionare prin inteligenta artificiala a proceselor  de lucru in fabrici si depozite - PleIT - Perpetual Low Energy IoT"/>
    <s v="SMART LEAGUE SRL"/>
    <s v="Obiectivul general al proiectului il reprezinta sporirea capacitatii de cercetare dezvoltare a societatii SMART LEAGUE S.R.L. in vederea cercetarii si dezvoltarii a unei solutii integrate care imbina o serie de inovatii privind utilizarea retelelor de comunicatii cu energie scazuta pe distante mari si surse de alimentare alternative pentru obtinerea unor sisteme independente energetic si eficiente din punct de vedere al mentenantei, cu aplicabilitate in diverse domenii de afaceri precum agricultura, mediu, orase inteligente, utilitati, logistica, productie, etc._x000a_Pentru realizarea acestui obiectiv in etapa de cercetare dezvoltare, precum si in etapa de punere pe piata a produsului inovativ, societatea va primi sprijin din partea Clusterului Technology Hub din care face parte."/>
    <n v="43909"/>
    <n v="45004"/>
    <n v="85"/>
    <s v="Sud Muntenia"/>
    <s v="Giurgiu"/>
    <s v="Giurgiu"/>
    <s v="Privat"/>
    <s v="066"/>
    <n v="9768807.6799999997"/>
    <n v="1723907.23"/>
    <n v="3627410"/>
    <n v="0"/>
    <n v="15120124.91"/>
    <x v="3"/>
    <m/>
    <n v="788763.28"/>
    <n v="139193.51999999999"/>
    <s v="POC/524/2/2"/>
    <n v="1"/>
    <x v="2"/>
  </r>
  <r>
    <n v="10"/>
    <x v="9"/>
    <n v="129459"/>
    <s v="Dezvoltarea platformei informatice MicroMed in vederea cresterii competitivitatii S.C. Medicamed Market SRL"/>
    <s v="MEDICAMED MARKET SRL"/>
    <s v="Obiectivul general al proiectului il reprezinta cresterea competitivitatii economice a societatii la nivel national prin dezvoltarea unui produs inovativ TIC, respectiv realizarea unei aplicatii informatice inovative cu aplicabilitate in domeniul microbiologiei."/>
    <n v="43928"/>
    <n v="45023"/>
    <n v="85"/>
    <s v="Sud Muntenia"/>
    <s v="Giurgiu"/>
    <s v="Calugareni"/>
    <s v="Privat"/>
    <s v="066"/>
    <n v="9761885.8699999992"/>
    <n v="1722685.76"/>
    <n v="3585041.22"/>
    <n v="78713.75"/>
    <n v="15148326.6"/>
    <x v="3"/>
    <m/>
    <n v="1254883.31"/>
    <n v="95714.67"/>
    <s v="POC/524/2/2"/>
    <n v="1"/>
    <x v="2"/>
  </r>
  <r>
    <n v="11"/>
    <x v="9"/>
    <n v="129869"/>
    <s v="Platforma avansata de tip cloud pentru stocare, arhivare si interogare fisiere de imagistica medicala utilizand standardul DICOM"/>
    <s v="SANIMED INTERNATIONAL DISTRIBUTION SRL"/>
    <s v="Obiectivul general al proiectului consta in cresterea competitivitatii economice a S.C. SANIMED INTERNATIONAL DISTRIBUTION S.R.L., sustinerea inovarii in cadrul sectorului TIC si desfasurare unor activitati de cercetare-dezvoltare tehnologica, prin crearea unei platforme avansate de tip cloud pentru  stocare, arhivare si interogare fisiere de imagistica medicala utilizand standardul DICOM."/>
    <n v="44000"/>
    <n v="44760"/>
    <n v="85"/>
    <s v="Sud Muntenia"/>
    <s v="Giurgiu"/>
    <s v="Calugareni"/>
    <s v="Privat"/>
    <s v="066"/>
    <n v="14292118.470000001"/>
    <n v="2522138.5"/>
    <n v="6369913.1900000004"/>
    <n v="3404989.84"/>
    <n v="26589160"/>
    <x v="1"/>
    <m/>
    <n v="137574.83999999997"/>
    <n v="0"/>
    <s v="POC/524/2/2"/>
    <n v="1"/>
    <x v="2"/>
  </r>
  <r>
    <n v="12"/>
    <x v="9"/>
    <n v="129926"/>
    <s v="Sanimed - unitate medicala virtuala"/>
    <s v="SANIMED INTERNATIONAL IMPEX SRL"/>
    <s v="Obiectivul general al proiectului propus este „Sprijinirea cresterii valorii adaugate generate de sectorul TIC prin crearea unei unitati medicale virtuale (spital virtual) in Romania”._x000a_"/>
    <n v="44000"/>
    <n v="44730"/>
    <n v="85"/>
    <s v="Sud Muntenia"/>
    <s v="Giurgiu"/>
    <s v="Calugareni"/>
    <s v="Privat"/>
    <s v="066"/>
    <n v="13979743.279999999"/>
    <n v="2467013.52"/>
    <n v="9506504.5299999993"/>
    <n v="3911503.66"/>
    <n v="29864764.989999998"/>
    <x v="1"/>
    <m/>
    <n v="1750000"/>
    <n v="0"/>
    <s v="POC/524/2/2"/>
    <n v="1"/>
    <x v="2"/>
  </r>
  <r>
    <n v="13"/>
    <x v="6"/>
    <n v="121266"/>
    <s v="Dezvoltarea unui serviciu inovativ in cadrul SC Holland Farming Agro SRL"/>
    <s v="HOLLAND FARMING AGRO SRL"/>
    <s v="Obiectivul general al proiectului este diversificarea activitatii Holland Farming Agro SRL prin cercetarea si dezvoltarea unui serviciu integrat de analiza a solului, propunere a culturilor potrivite tipului de sol analizat, precum si monitorizare a implementarii propunerilor, pentru comercializarea serviciului pe piata, dar si introducerea pe piata a unei platforme online inovative de gestionare a culturii."/>
    <n v="44075"/>
    <n v="44621"/>
    <n v="85"/>
    <s v="Sud Muntenia"/>
    <s v="Giurgiu"/>
    <s v="Floresti, Stoenesti"/>
    <s v="Privat"/>
    <s v="061"/>
    <n v="2700026.07"/>
    <n v="476475.19"/>
    <n v="1795069.73"/>
    <n v="1010204.46"/>
    <n v="5981775.4500000002"/>
    <x v="3"/>
    <m/>
    <n v="111641.37999999999"/>
    <n v="0"/>
    <s v="POC/163/1/3/"/>
    <n v="1"/>
    <x v="1"/>
  </r>
  <r>
    <s v="TOTAL GIURGIU"/>
    <x v="0"/>
    <m/>
    <m/>
    <m/>
    <m/>
    <m/>
    <m/>
    <m/>
    <m/>
    <m/>
    <m/>
    <m/>
    <m/>
    <n v="97123394.202999994"/>
    <n v="17139422.487"/>
    <n v="42175889.109999992"/>
    <n v="21068864.330000002"/>
    <n v="177507570.13"/>
    <x v="0"/>
    <m/>
    <n v="40645441.290000007"/>
    <n v="6300009.0800000001"/>
    <m/>
    <m/>
    <x v="0"/>
  </r>
  <r>
    <s v="JUDEŢUL Gorj"/>
    <x v="0"/>
    <m/>
    <m/>
    <m/>
    <m/>
    <m/>
    <m/>
    <m/>
    <m/>
    <m/>
    <m/>
    <m/>
    <m/>
    <m/>
    <m/>
    <m/>
    <m/>
    <m/>
    <x v="0"/>
    <m/>
    <m/>
    <m/>
    <m/>
    <m/>
    <x v="0"/>
  </r>
  <r>
    <n v="1"/>
    <x v="18"/>
    <n v="107754"/>
    <s v="Conectarea sectorului cercetare-dezvoltare-inovare cu mediul de afaceri prin animarea și promovarea CLUSTERULUI INOVATIV - MANAGEMENTUL ENERGIEI SI DEZVOLTARII DURABILE"/>
    <s v="ASOCIAȚIA CLUSTER INOVATIV MANAGEMENTUL ENERGIEI ȘI DEZVOLTĂRII DURABILE"/>
    <s v="Obiectivul general al proiectului este creștereacapacitațiiștiințifice în domeniile de specializare inteligenta: resurse energetice conventionale, neconventionale și regenerabileși tehnologii curate de producere a energiei pe baza combustibililor fosili  prin investiții în cercetare–dezvoltare, dobândirea de competente și know-how în managementul clusterului, identificarea și transferul de bune practici și cunoștințe de la  partenerii cu care se va intra în colaborare"/>
    <n v="42681"/>
    <n v="44507"/>
    <n v="85"/>
    <s v="Sud Vest"/>
    <s v="Gorj"/>
    <s v="Targu Jiu"/>
    <s v="Privat"/>
    <s v="059"/>
    <n v="4789211.0999999996"/>
    <n v="845154.90000000037"/>
    <n v="4414156"/>
    <n v="87635"/>
    <n v="10136157"/>
    <x v="1"/>
    <m/>
    <n v="0"/>
    <n v="0"/>
    <s v="POC/64/1/1"/>
    <n v="1"/>
    <x v="1"/>
  </r>
  <r>
    <n v="2"/>
    <x v="11"/>
    <n v="105628"/>
    <s v="UTILIZAREA DEŞEURILOR DIN INDUSTRIILE EXTRACTIVĂ, ENERGETICĂ ŞI METALURGICĂ DREPT SURSE ALTERNATIVE DE MATERII PRIME LA FABRICAREA PRODUSELOR REFRACTARE TERMOIZOLATOARE ŞI A MATERIALELOR DE CONSTRUCŢII"/>
    <s v="Universitatea &quot;Constantin Brancusi&quot; Targu Jiu"/>
    <s v="Obiectivul UCB este de a transfera în cadrul proiectului cunoaştere şi expertiză, susţinute de suportul unei infrastructuri de cercetare-dezvoltare ultramodernă, asigurată în cadrul “Centrului regional de cercetare pentru tehnologii energetice durabile” prin achiziţia de aparate şi echipamente de ultimă generaţie, în perioada 2011-2014, cu fonduri europene nerambursabile accesate prin programele specifice de CD (LIFE 10+, POS-CCE). "/>
    <n v="42621"/>
    <n v="44600"/>
    <n v="83.72"/>
    <s v="Sud Vest"/>
    <s v="Gorj"/>
    <s v="Targu Jiu"/>
    <s v="Public"/>
    <s v="062"/>
    <n v="6230831.6980000008"/>
    <n v="1211633.3019999992"/>
    <n v="792000"/>
    <n v="58064"/>
    <n v="8292529"/>
    <x v="3"/>
    <s v="AA5"/>
    <n v="3418063.0200000005"/>
    <n v="605783.99"/>
    <s v="POC/71/1/4"/>
    <n v="1"/>
    <x v="1"/>
  </r>
  <r>
    <n v="3"/>
    <x v="2"/>
    <n v="115676"/>
    <s v="Dezvoltarea unei soluții inovative de management SaaS pentru domeniile HoReCa și Retail"/>
    <s v="SOFTTEHNICA SRL"/>
    <s v="Dezvoltarea unei soluții inovative de management SaaS pentru domeniile HoReCa și Retail"/>
    <n v="42950"/>
    <n v="43924"/>
    <n v="85"/>
    <s v="Sud Vest"/>
    <s v="Gorj"/>
    <s v="Targu Jiu"/>
    <s v="Privat"/>
    <s v="066"/>
    <n v="2566246.0499999998"/>
    <n v="452866.95"/>
    <n v="1190457"/>
    <n v="891944.54999999981"/>
    <n v="5101514.55"/>
    <x v="2"/>
    <s v="AA1"/>
    <n v="2513395.98"/>
    <n v="443540.43000000005"/>
    <s v="POC/46/2/2"/>
    <n v="1"/>
    <x v="2"/>
  </r>
  <r>
    <n v="4"/>
    <x v="9"/>
    <n v="129077"/>
    <s v="HOLOTRAIN - Platforma inovatoare de training in realitatea augmentata asistat de holograme fotorealistice interactive"/>
    <s v="SOFTTEHNICA SRL"/>
    <s v="Obiectivul general al proiectului este reprezentat de crearea unei platforme inovatoare de training in realitatea augmentata, asistat de holograme fotorealistice interactive, care va permite interactiunea personalizata , bi-directională si scalabila pentru un numar mare de cursanti simultan instructorul HoloTrain."/>
    <n v="43928"/>
    <n v="45023"/>
    <n v="85"/>
    <s v="Sud Vest"/>
    <s v="Gorj"/>
    <s v="Targu Jiu"/>
    <s v="Privat"/>
    <s v="066"/>
    <n v="11159150.58"/>
    <n v="1969261.86"/>
    <n v="4219692.21"/>
    <n v="2475735.84"/>
    <n v="19823840.489999998"/>
    <x v="3"/>
    <m/>
    <n v="4105060.07"/>
    <n v="530304.72"/>
    <s v="POC/524/2/2"/>
    <n v="1"/>
    <x v="2"/>
  </r>
  <r>
    <s v="TOTAL GORJ"/>
    <x v="0"/>
    <m/>
    <m/>
    <m/>
    <m/>
    <m/>
    <m/>
    <m/>
    <m/>
    <m/>
    <m/>
    <m/>
    <m/>
    <n v="24745439.428000003"/>
    <n v="4478917.0120000001"/>
    <n v="10616305.210000001"/>
    <n v="3513379.3899999997"/>
    <n v="43354041.039999999"/>
    <x v="0"/>
    <m/>
    <n v="10036519.07"/>
    <n v="1579629.14"/>
    <m/>
    <m/>
    <x v="0"/>
  </r>
  <r>
    <s v="JUDEŢUL HARGHITA"/>
    <x v="0"/>
    <m/>
    <m/>
    <m/>
    <m/>
    <m/>
    <m/>
    <m/>
    <m/>
    <m/>
    <m/>
    <m/>
    <m/>
    <m/>
    <m/>
    <m/>
    <m/>
    <m/>
    <x v="0"/>
    <m/>
    <m/>
    <m/>
    <m/>
    <m/>
    <x v="0"/>
  </r>
  <r>
    <n v="1"/>
    <x v="2"/>
    <n v="115714"/>
    <s v="DEZVOLTAREA PLATFORMEI ELECTRONICE – PIATA GELIOR"/>
    <s v="ENETIX SOFTWARE SRL"/>
    <s v="DEZVOLTAREA PLATFORMEI ELECTRONICE – PIATA GELIOR"/>
    <n v="42880"/>
    <n v="44165"/>
    <n v="85"/>
    <s v="Centru"/>
    <s v="Harghita"/>
    <s v="Miercurea Ciuc"/>
    <s v="Privat"/>
    <s v="066"/>
    <n v="1256972.6599999999"/>
    <n v="221818.7"/>
    <n v="684616.8"/>
    <n v="82498"/>
    <n v="2245906.16"/>
    <x v="2"/>
    <s v="AA1+suspendare"/>
    <n v="1038747.26"/>
    <n v="183308.34000000003"/>
    <s v="POC/46/2/2"/>
    <n v="1"/>
    <x v="2"/>
  </r>
  <r>
    <n v="2"/>
    <x v="2"/>
    <n v="115790"/>
    <s v="DEZVOLTAREA ȘI PUNEREA PE PIAȚĂ A APLICAȚIEI KPEYE"/>
    <s v="MAGIC SOLUTIONS SRL"/>
    <s v="DEZVOLTAREA ȘI PUNEREA PE PIAȚĂ A APLICAȚIEI KPEYE"/>
    <n v="42915"/>
    <n v="43753"/>
    <n v="85"/>
    <s v="Centru"/>
    <s v="Harghita"/>
    <s v="Miercurea Ciuc"/>
    <s v="Privat"/>
    <s v="066"/>
    <n v="1013197.28"/>
    <n v="178799.52"/>
    <n v="827731.2"/>
    <n v="103650.31999999983"/>
    <n v="2123378.3199999998"/>
    <x v="2"/>
    <s v="AA2"/>
    <n v="866287.72000000009"/>
    <n v="152874.29"/>
    <s v="POC/46/2/2"/>
    <n v="1"/>
    <x v="2"/>
  </r>
  <r>
    <n v="3"/>
    <x v="3"/>
    <n v="127128"/>
    <s v="Dezvoltarea infrastructurii de comunicatii in banda larga de mare viteza in judetul Harghita"/>
    <s v="INVOKER TRANS IT SRL"/>
    <s v="Obiectivul principal al proiectului este dezvoltarea infrastructurii de comunicatii in banda larga de mare viteza in localitatile albe din punct de vedere al conexiunii NGA din judetul Harghita, cu o larga raspandire a nodurilor de comunicatii si partea de transmisie a datelor (backbone si blackhaul), cat mai aproape de utilizatorul final si cu niveluri adecvate de simetrie si de interactivitate, pentru a garanta transmitere mai buna de informatii in ambele sensuri."/>
    <n v="43529"/>
    <n v="44625"/>
    <n v="85"/>
    <s v="Centru"/>
    <s v="Harghita"/>
    <s v="Bilbor; Voslabeni; Cetatuia; Plaiestii de Sus; Casinu Nou; Izvoru Muresului; Sub Cetate; Dirjiu; Martinis; Imper; Ocland; Iacobeni; Filpea; Vidacut; Ulies; Calnaci; Sacel;"/>
    <s v="Privat"/>
    <s v="046"/>
    <n v="7482385.71"/>
    <n v="1320421.01"/>
    <n v="1858370.42"/>
    <n v="3881620.88"/>
    <n v="14542798.02"/>
    <x v="3"/>
    <m/>
    <n v="3487213.31"/>
    <n v="615390.56999999995"/>
    <s v="POC/366/2/1"/>
    <n v="1"/>
    <x v="2"/>
  </r>
  <r>
    <n v="4"/>
    <x v="9"/>
    <n v="129891"/>
    <s v="Dezvoltarea si proiectarea unui produs software integral de administrare si monitorizare intreprinderi de catre societatea Web-Guru SRL"/>
    <s v="WEB-GURU SRL"/>
    <s v="Obiectivul general este dezvoltarea unui software integrat pentru gestionarea, monitorizarea si administrarea firmelor pe mai multe nivele. Prezentul proiect abordeaza realizarea unui software care integreaza mai multe module necesare pentru monitorizarea firmelor, astfel reprezinta o unealta special destinata pentru administratorii firmelor, si nu numai."/>
    <n v="44050"/>
    <n v="45145"/>
    <n v="85"/>
    <s v="Centru"/>
    <s v="Harghita"/>
    <s v="Miercurea Ciuc"/>
    <s v="Privat"/>
    <s v="066"/>
    <n v="3774519.72"/>
    <n v="666091.65"/>
    <n v="2039519.62"/>
    <n v="452641.49"/>
    <n v="6932772.4800000004"/>
    <x v="1"/>
    <m/>
    <n v="0"/>
    <n v="0"/>
    <s v="POC/524/2/2"/>
    <n v="1"/>
    <x v="2"/>
  </r>
  <r>
    <s v="TOTAL HARGHITA"/>
    <x v="0"/>
    <m/>
    <m/>
    <m/>
    <m/>
    <m/>
    <m/>
    <m/>
    <m/>
    <m/>
    <m/>
    <m/>
    <m/>
    <n v="13527075.370000001"/>
    <n v="2387130.88"/>
    <n v="5410238.04"/>
    <n v="4520410.6899999995"/>
    <n v="25844854.98"/>
    <x v="0"/>
    <m/>
    <n v="5392248.29"/>
    <n v="951573.2"/>
    <m/>
    <m/>
    <x v="0"/>
  </r>
  <r>
    <s v="JUDEŢUL HUNEDOARA"/>
    <x v="0"/>
    <m/>
    <m/>
    <m/>
    <m/>
    <m/>
    <m/>
    <m/>
    <m/>
    <m/>
    <m/>
    <m/>
    <m/>
    <m/>
    <m/>
    <m/>
    <m/>
    <m/>
    <x v="0"/>
    <m/>
    <m/>
    <m/>
    <m/>
    <m/>
    <x v="0"/>
  </r>
  <r>
    <n v="1"/>
    <x v="3"/>
    <n v="127129"/>
    <s v="Dezvoltarea infrastructurii de comunicatii in banda larga de mare viteza in judetul Hunedoara"/>
    <s v="INVOKER TRANS IT SRL"/>
    <s v="Obiectivul principal al proiectului este dezvoltarea infrastructurii de comunicatii in banda larga de mare viteza in localitatile albe din punct de vedere al conexiunii NGA din judetul Hunedoara, cu o larga raspandire a nodurilor de comunicatii si partea de transmisie a datelor (backbone si blackhaul), cat mai aproape de utilizatorul final si cu niveluri adecvate de simetrie si de interactivitate, pentru a garanta transmitere mai buna de informatii in ambele sensuri."/>
    <n v="43529"/>
    <n v="44625"/>
    <n v="85"/>
    <s v="Vest"/>
    <s v="Hunedoara"/>
    <s v="Dobra; Rapoltu Mare; Banita; Valisoara; Branisca; Zam; sat Sibise; sat Vaidei; sat Romosel; Bucuresci; sat Tirnava de Cris; sat Boz; sat Bobilna; sat Mihaileni; Orastioara de Sus; sat Costesti; Luncoiu de Sus; sat Sesuri; sat Stanija; Orastioara de Jos; sat Bucium; sat Birtin; Vata de Sus; sat Ciungani; sat Ludestii de Jos; sat Stejarel; sat Ociu; sat Brotuna; sat Prihodiste; sat Dincu Mare; sat Cris; sat Rapoltel; sat Buces-Vulcan; sat Basarabasa; sat Grohotele; sat Pischinti; sat Jeledinti; sat Blajeni-Vulcan; Martinesti; sat Plai; Buces; sat Tatarastii de Cris; sat Dincu Mic; sat Tamasasa; sat Salatruc; sat Turmas;"/>
    <s v="Privat"/>
    <s v="046"/>
    <n v="11511361.99"/>
    <n v="2031416.81"/>
    <n v="2522332.39"/>
    <n v="3047372.17"/>
    <n v="19112483.359999999"/>
    <x v="3"/>
    <m/>
    <n v="3450135.23"/>
    <n v="608847.39"/>
    <s v="POC/366/2/1"/>
    <n v="1"/>
    <x v="2"/>
  </r>
  <r>
    <s v="TOTAL HUNEDOARA"/>
    <x v="0"/>
    <m/>
    <m/>
    <m/>
    <m/>
    <m/>
    <m/>
    <m/>
    <m/>
    <m/>
    <m/>
    <m/>
    <m/>
    <n v="11511361.99"/>
    <n v="2031416.81"/>
    <n v="2522332.39"/>
    <n v="3047372.17"/>
    <n v="19112483.359999999"/>
    <x v="0"/>
    <m/>
    <n v="3450135.23"/>
    <n v="608847.39"/>
    <m/>
    <m/>
    <x v="0"/>
  </r>
  <r>
    <s v="JUDEŢUL IALOMITA"/>
    <x v="0"/>
    <m/>
    <m/>
    <m/>
    <m/>
    <m/>
    <m/>
    <m/>
    <m/>
    <m/>
    <m/>
    <m/>
    <m/>
    <m/>
    <m/>
    <m/>
    <m/>
    <m/>
    <x v="0"/>
    <m/>
    <m/>
    <m/>
    <m/>
    <m/>
    <x v="0"/>
  </r>
  <r>
    <n v="1"/>
    <x v="10"/>
    <n v="104235"/>
    <s v="TEHNOLOGII DE SINTEZA A UNOR COPOLIMERI ACRILICI FUNCTIONALI UTILIZAND INSTALATII DE SINTEZA NECONVENTIONALE CU EFICIENTA RIDICATA -COACNEC"/>
    <s v="Lambda MAT Bucuresti SRL"/>
    <s v="Obiectivul principal al proiectului consta in transpunerea la nivel industrial a echipamentelor de cercetare realizate in faza de demonstrator de COSFEL ACTUAL, implementarea si preluarea tehnologiilor dezvoltate de aceasta in conformitate cu rezultatul de cercetare achizitionat prin contractul NR.15/05.05.2015 cu titlul „Experimentarea polimerizarii in camp de microunde in strat controlat respectiv in sistem dispers”."/>
    <n v="42621"/>
    <n v="43228"/>
    <n v="85"/>
    <s v="Sud Muntenia"/>
    <s v="Ialomita"/>
    <s v="Slobozia"/>
    <s v="Privat"/>
    <s v="061"/>
    <n v="3934178.25"/>
    <n v="694266.75"/>
    <n v="0"/>
    <n v="276480"/>
    <n v="4904925"/>
    <x v="2"/>
    <s v="AA2"/>
    <n v="3867780.6000000006"/>
    <n v="682549.5199999999"/>
    <s v="POC/66/1/3"/>
    <n v="1"/>
    <x v="1"/>
  </r>
  <r>
    <n v="2"/>
    <x v="8"/>
    <n v="119792"/>
    <s v="Tehnologie de prelucrare inovativa a deseurilor de metale neferoase si a deee-urilor, utilizand  energia microundelor_x000a_"/>
    <s v="JUNKOEKO SRL"/>
    <s v="Obiectivul principal al proiectului propus il reprezinta cresterea capacitatii si infrastructurii de Cercetare-Dezvoltare a aplicantului prin realizarea unui echipament inovativ de topire in camp de microunde a deseurilor metalice neferoase si DEEE-uri (deseuri de echipamente electrice si electronice), prevazut cu un sistem inovator de filtrare a noxelor rezultate din topire. Diversificarea tehnologiilor pentru topirea si rafinarea metalelor din  deseuri neferoase si  DEEE-uri"/>
    <n v="43012"/>
    <n v="43559"/>
    <n v="85"/>
    <s v="Sud Muntenia"/>
    <s v="Ialomita"/>
    <s v="Slobozia"/>
    <s v="Privat"/>
    <s v="061"/>
    <n v="710340.24"/>
    <n v="125354.16"/>
    <n v="92854.94"/>
    <n v="20904.34"/>
    <n v="949453.68"/>
    <x v="2"/>
    <m/>
    <n v="634111.26"/>
    <n v="111901.96"/>
    <s v="POC/63/1/3"/>
    <n v="1"/>
    <x v="1"/>
  </r>
  <r>
    <n v="3"/>
    <x v="9"/>
    <n v="129987"/>
    <s v="SysCAD Application"/>
    <s v="SYSCAD SOLUTIONS SRL"/>
    <s v="Obiectivul principal al proiectului este cercetarea şi dezvoltarea unei suite de soluţii software inovative, extrem de uşor de folosit, soluţii software pentru accelerarea implementării cadastrului general şi a cadastrului sectorial, denumit in continuare SysCAD Application Suite."/>
    <n v="44005"/>
    <n v="44735"/>
    <n v="85"/>
    <s v="Sud Muntenia"/>
    <s v="Ialomita"/>
    <s v="Cazanesti"/>
    <s v="Privat"/>
    <s v="066"/>
    <n v="5029002"/>
    <n v="887470.93"/>
    <n v="2052919.43"/>
    <n v="967836.87"/>
    <n v="8937229.2299999986"/>
    <x v="3"/>
    <m/>
    <n v="2413170.02"/>
    <n v="425853.53"/>
    <s v="POC/524/2/2"/>
    <n v="1"/>
    <x v="2"/>
  </r>
  <r>
    <s v="TOTAL IALOMITA"/>
    <x v="0"/>
    <m/>
    <m/>
    <m/>
    <m/>
    <m/>
    <m/>
    <m/>
    <m/>
    <m/>
    <m/>
    <m/>
    <m/>
    <n v="9673520.4900000002"/>
    <n v="1707091.84"/>
    <n v="2145774.37"/>
    <n v="1265221.21"/>
    <n v="14791607.909999998"/>
    <x v="0"/>
    <m/>
    <n v="6915061.8800000008"/>
    <n v="1220305.0099999998"/>
    <m/>
    <m/>
    <x v="0"/>
  </r>
  <r>
    <s v="JUDEŢUL IASI"/>
    <x v="0"/>
    <m/>
    <m/>
    <m/>
    <m/>
    <m/>
    <m/>
    <m/>
    <m/>
    <m/>
    <m/>
    <m/>
    <m/>
    <m/>
    <m/>
    <m/>
    <m/>
    <m/>
    <x v="0"/>
    <m/>
    <m/>
    <m/>
    <m/>
    <m/>
    <x v="0"/>
  </r>
  <r>
    <n v="1"/>
    <x v="4"/>
    <n v="104810"/>
    <s v="Polimeri coordinativi porosi noi cu liganzi organici de dimensiuni variabile pentru stocarea gazelor. POCPOLIG"/>
    <s v="Institutul de Chimie Macromoleculara &quot;Petru Poni&quot;"/>
    <s v="Obiectivul general al proiectului consta in cresterea capacitatii si calitatii activitatii de cercetare dezvoltare inovare (CDI)  prin atragerea de specialisti cu competente avansate,  deschiderea unei noi directii de cercetare in domeniul retelelor metalo-organice (RMO) si diversificarea gamei de servicii de cercetare  si transferul acestora catre partenerii industriali,  in scopul stimularii competitivitatii cercetarii stintifice romanesti la nivel european si a competitivitatii economice nationale/ regionale ale Institutului si ale actorilor economici in domeniul de specializare inteligenta eco-nano-tehnologii si materiale avansate._x000a_Proiectul POCPOLIG isi propune sa dezvolte noi materiale avansate nanostructurate, cu caracteristici functionale extinse, destinate pentru aplicatii de nisa, in domenii stiintifice si industriale actuale si viitoare._x000a_Obiectivul general al proiectului consta in cresterea capacitatii si calitatii activitatii de cercetare dezvoltare inovare (CDI)  prin atragerea de specialisti cu competente avansate,  deschiderea unei noi directii de cercetare in domeniul retelelor metalo-organice (RMO) si diversificarea gamei de servicii de cercetare  si transferul acestora catre partenerii industriali,  in scopul stimularii competitivitatii cercetarii stintifice romanesti la nivel european si a competitivitatii economice nationale/ regionale ale Institutului si ale actorilor economici in domeniul de specializare inteligenta eco-nano-tehnologii si materiale avansate._x000a_Proiectul POCPOLIG isi propune sa dezvolte noi materiale avansate nanostructurate, cu caracteristici functionale extinse, destinate pentru aplicatii de nisa, in domenii stiintifice si industriale actuale si viitoare._x000a_"/>
    <n v="42621"/>
    <n v="44082"/>
    <n v="84.435339999999997"/>
    <s v="Nord Est"/>
    <s v="Iasi"/>
    <s v="Iasi"/>
    <s v="Public"/>
    <s v="060"/>
    <n v="7165347.8196919998"/>
    <n v="1320379.1103079999"/>
    <n v="0"/>
    <n v="466651.06"/>
    <n v="8952377.9900000002"/>
    <x v="2"/>
    <s v="AA6"/>
    <n v="6930573.3899999997"/>
    <n v="0"/>
    <s v="POC/61/1/1"/>
    <n v="1"/>
    <x v="1"/>
  </r>
  <r>
    <n v="2"/>
    <x v="4"/>
    <n v="103847"/>
    <s v="DIVERSIFICAREA ACTIVITATII DE CD PRIN ELABORAREA DE PLATFORME NANO-SENZORIALE PENTRU DETECŢIA ELECTROCHIMICA ŞI CUANTIFICAREA UNOR BIO- SI IMUNO-MARKERI CU APLICATII MEDICALE, DE MEDIU SI SECURITATE"/>
    <s v="Intelectro Iasi SRL"/>
    <s v="Obiectivul general al proiectului il constituie consolidarea capacității de CDI a SC Intelectro Iasi SRL în vederea pregătirii pentru participarea la Orizont 2020 si la alte programe europene, prin angajarea unui cercetător universitar cu o mare experienta pe o perioada egală cel puţin cu durata proiectului, si prin consolidarea si intinerirea resursei umane angajata in sectorul CDI al companiei, prin cooptarea de doctoranzi in faza de cercetare pentru teza de doctorat si, respectiv, doctori in stiinte ai Univ. Tehnice Iasi care au sustinut teza de doctorat in ultimii 5 ani. "/>
    <n v="42621"/>
    <n v="44082"/>
    <n v="84.435339999999997"/>
    <s v="Nord Est"/>
    <s v="Iasi"/>
    <s v="Iasi"/>
    <s v="Privat"/>
    <s v="061"/>
    <n v="7276121.3794200011"/>
    <n v="1340791.6705799997"/>
    <n v="2524481.25"/>
    <n v="1027942.7"/>
    <n v="12169337"/>
    <x v="2"/>
    <s v="AA1"/>
    <n v="6369795.3299999991"/>
    <n v="1173872.25"/>
    <s v="POC/61/1/1"/>
    <n v="1"/>
    <x v="1"/>
  </r>
  <r>
    <n v="3"/>
    <x v="4"/>
    <n v="104089"/>
    <s v="CERCETARE-DEZVOLTARE DE MATERIALE COMPOZITE INOVATIVE NANOSTRUCTURATE, ACTIVABILE IN CAMP DE RADIOFRECVENTA SI DE MICROUNDE, PENTRU TEHNOLOGII REVERSIBILE DE ASAMBLARE CU APLICATII INTERSECTORIALE"/>
    <s v="ALL GREEN SRL"/>
    <s v="Obiectivul general al proiectului il constituie consolidarea capacității de CDI a SC ALL GREEN SRL în vederea pregătirii pentru participarea la Orizont 2020 si la alte programe europene, prin angajarea unui cercetător universitar cu o mare experienta pe o perioada egală cel puţin cu durata proiectului, si prin consolidarea si intinerirea resursei umane angajata in sectorul CDI al companiei, prin cooptarea de doctoranzi in faza de cercetare pentru teza de doctorat si, respectiv, doctori in stiinte ai Univ. Tehnice Iasi care au sustinut teza de doctorat in ultimii 5 ani. "/>
    <n v="42629"/>
    <n v="44090"/>
    <n v="84.435339999999997"/>
    <s v="Nord Est"/>
    <s v="Iasi"/>
    <s v="Iasi"/>
    <s v="Privat"/>
    <s v="061"/>
    <n v="7276513.4800000004"/>
    <n v="1340863.92"/>
    <n v="2522993.6"/>
    <n v="1085238"/>
    <n v="12225609"/>
    <x v="4"/>
    <s v="AA4"/>
    <n v="6762862.8100000024"/>
    <n v="1246308.3100000003"/>
    <s v="POC/61/1/1"/>
    <n v="1"/>
    <x v="1"/>
  </r>
  <r>
    <n v="4"/>
    <x v="10"/>
    <n v="104962"/>
    <s v="BRAIN-IN - Sisteme de automatizare inteligente pentru managementul cladirilor, productiei si automatizari industriale"/>
    <s v="BUILDING TECHNOLOGY GROUP R SRL"/>
    <s v="In acest proiect se urmareste crearea lui BRAIN-IN  soft - convertor de limbaj al Sistemelor de Automatizare Inteligente (SAI) pentru cladiri inteligente, managementul productiei si automatizari industriale bazat pe inovarea – imbunatatirea unei platforme software denumita SMART  CONVERT care la acest moment are proprietatea de a aduce la un punct comun tehnologiile: PROFIBUS, LON, CAN, MODBUS. Inovarea consta in integrarea in SMART CONVERT a doua noi tipuri de protocoale de comunicatii (KNX si un limbaj wireless), transformand platforma initiala intr-un produs foarte flexibil si competitiv, care va detine si caracteristici standardizate pentru 5 aplicabilitati ce se pot combina in functie de nevoile si structura cladirilor, productiei si industriei: optimizare consumuri energie, asigurare securitate, confort, optimizare management productie, automatizari industriale, oprimizare functionalitati specifice spitalelor."/>
    <n v="42640"/>
    <n v="43370"/>
    <n v="85"/>
    <s v="Nord Est"/>
    <s v="Iasi"/>
    <s v="Iasi"/>
    <s v="Privat"/>
    <s v="061"/>
    <n v="5122148.62"/>
    <n v="903908.58000000007"/>
    <n v="0"/>
    <n v="1207083.72"/>
    <n v="7233140.9199999999"/>
    <x v="2"/>
    <s v="AA7"/>
    <n v="4992852.5500000007"/>
    <n v="888219.64999999991"/>
    <s v="POC/66/1/3"/>
    <n v="1"/>
    <x v="1"/>
  </r>
  <r>
    <n v="5"/>
    <x v="11"/>
    <n v="106611"/>
    <s v="DEZVOLTARE EXPERIMENTALĂ ÎN PARTENERIAT PUBLIC PRIVAT PENTRU CREAREA DE PLATFORME CLOUD AUTOHTONE CU CARACTERISTICI AVANSATE DE PROTECȚIE A DATELOR"/>
    <s v="Universitatea &quot;Alexandru Ioan Cuza&quot; din Iași"/>
    <s v="Principalul obiectiv al proiectului PrivateSky îl constituie transferul de cunoștințe rezultate în urma activității de cercetare desfășurate în cadrul Facultății de Informatică, Universitatea “Alexandru Ioan Cuza” din Iași (UAIC) către industria de IT._x000a_Ideea nou introdusă de acest proiect este concretizată prin utilizarea unei arhitecturi Cloud inovative bazată pe coreografii executabile în crearea de noi tehnologii, instrumente și metode pentru dezvoltarea de software în cloud._x000a_"/>
    <n v="42614"/>
    <n v="44440"/>
    <n v="83.72"/>
    <s v="Nord Est"/>
    <s v="Iasi"/>
    <s v="Iasi"/>
    <s v="Public"/>
    <s v="062"/>
    <n v="11224742.256000001"/>
    <n v="2182737.743999999"/>
    <n v="1808937.5"/>
    <n v="50000"/>
    <n v="15266417.5"/>
    <x v="3"/>
    <s v="AA6"/>
    <n v="9657047.370000001"/>
    <n v="1877654.06"/>
    <s v="POC/71/1/4"/>
    <n v="1"/>
    <x v="1"/>
  </r>
  <r>
    <n v="6"/>
    <x v="11"/>
    <n v="105689"/>
    <s v="Parteneriate pentru transfer de cunoştinţe în domeniul materialelor polimere_x000a_ folosite în ingineria biomedicală "/>
    <s v="INSTITUTUL DE CHIMIE MACROMOLECULARĂ “PETRU PONI&quot; "/>
    <s v="Obiectivul general: Creşterea competitivităţii economice a 5 întreprinderi în perioada 2016-2020,_x000a_în urma transferului de cunoştinţe ce vizează expertiza ştiinţifică şi tehnologică în proiectarea şi_x000a_realizarea de sisteme polimere multifuncţionale, care pot stimula un răspuns biologic specific şi care permit aderarea şi proliferarea unui anumit tip de celule, funcţie de ţesutul ce trebuie tratat._x000a_"/>
    <n v="42621"/>
    <n v="44628"/>
    <n v="83.72"/>
    <s v="Nord Est"/>
    <s v="Iasi"/>
    <s v="Iasi"/>
    <s v="Public"/>
    <s v="062"/>
    <n v="11218480"/>
    <n v="2181520"/>
    <n v="2370000"/>
    <n v="70978.25"/>
    <n v="15840978.25"/>
    <x v="3"/>
    <s v="AA5"/>
    <n v="7576272.3000000007"/>
    <n v="0"/>
    <s v="POC/71/1/4"/>
    <n v="1"/>
    <x v="1"/>
  </r>
  <r>
    <n v="7"/>
    <x v="11"/>
    <n v="105524"/>
    <s v="PRODUSE ȘI TEHNOLOGII ECOINOVATOARE PENTRU EFICIENȚĂ ENERGETICĂ ÎN CONSTRUCȚII"/>
    <s v="Universitatea Tehnica Gheorghe Asachi din Iasi"/>
    <s v="Obiectivul general al proiectului este creşterea eficienţei energetice la consumator, înțelegând prin consumator construcţiile civile, industriale şi agricole care adăpostesc funcţiuni multiple, denumite într-un cuvânt clădiri. _x000a_Proiectul va dezvolta interacțiunea dintre Facultatea de Construcţii şi Instalații din cadrul Universității Tehnice „Gh. Asachi” din Iași cu mediul de afaceri din domeniul construcţiilor, prin finanțarea accesului întreprinderilor la expertiză extinsă și la facilitățile oferite în laboratoarele facultăţii, în scopul comercializării rezultatelor de cercetare privind asigurarea eficienței energetice, către consumatorul exprimat prin construcțiile civile, industriale și agricole, concepute şi executate de către întreprinderile cu activitate în domeniul construcţiilor."/>
    <n v="42636"/>
    <n v="44703"/>
    <n v="83.72"/>
    <s v="Nord Est"/>
    <s v="Iasi"/>
    <s v="Iasi"/>
    <s v="Public"/>
    <s v="062"/>
    <n v="6244465.5"/>
    <n v="1214284.5"/>
    <n v="1260000"/>
    <n v="144000"/>
    <n v="8862750"/>
    <x v="3"/>
    <s v="AA4"/>
    <n v="3764649.9200000004"/>
    <n v="618951.32000000018"/>
    <s v="POC/71/1/4"/>
    <n v="1"/>
    <x v="1"/>
  </r>
  <r>
    <n v="8"/>
    <x v="12"/>
    <n v="107464"/>
    <s v="Institutul de Chimie Macromoleculara “Petru Poni” - Pol interdisciplinar de specializare inteligenta prin cercetare-inovare si transfer tehnologic in (bio/nano)materiale polimere si (eco)tehnologii"/>
    <s v="Institutul de Chimie Macromoleculara „Petru Poni” Iasi"/>
    <s v="Obiectivul general al proiectului Institutul de Chimie Macromoleculara “Petru Poni” – Pol interdisciplinar de specializare inteligenta prin cercetare-inovare si transfer tehnologic in (bio/nano)materiale polimere si (eco)tehnologii (InoMatPol) consta in cresterea capacitatii, calitatii si eficientei activitatii CDI prin deschiderea de noi directii de cercetare si diversificarea gamei de servicii de cercetare orientate in special catre industrie – conform cerintelor de inovare ale agentilor economici din cadrul structurilor de tip cluster, in scopul stimularii competitivitatii cercetarii stintifice romanesti la nivel european si a competitivitatii economice nationale/ regionale ale Institutului si ale actorilor economici in domeniul de specializare inteligenta eco-nano-tehnologii si materiale avansate."/>
    <n v="42653"/>
    <n v="44022"/>
    <n v="85"/>
    <s v="Nord Est"/>
    <s v="Iasi"/>
    <s v="Iasi"/>
    <s v="Public"/>
    <s v="058"/>
    <n v="53796306.284999996"/>
    <n v="9493465.8150000051"/>
    <n v="0"/>
    <n v="7182196.9000000004"/>
    <n v="70471969"/>
    <x v="2"/>
    <s v="AA3"/>
    <n v="53311768.259999998"/>
    <n v="0"/>
    <s v="POC/70/1/1"/>
    <n v="1"/>
    <x v="1"/>
  </r>
  <r>
    <n v="9"/>
    <x v="12"/>
    <n v="107563"/>
    <s v="CENTRU REGIONAL DE CERCETĂRI AVANSATE PENTRU BOLI EMERGENTE, ZOONOZE ȘI SIGURANȚĂ ALIMENTARĂ-ROVETEMERG"/>
    <s v="UNIVERSITATEA DE STIINTE AGRICOLE SI MEDICINA VETERINARA „ION IONESCU DE LA BRAD” Iasi"/>
    <s v="Scopul proiectului ROVETEMERG este de a dezvolta un Centru regional de cercetare avansată capabil sa efectueze cercetare interdisciplinară, aplicată și experimentală, privind microorganismele înalt patogene cu potențial de răspândire în masă, bolile infecțioase (re-) emergente și rare, rezistența microbiană la medicamente, siguranța microbiologica a alimentelor, rezultatele obținute având menirea de a îmbunătăți sănătatea animalelor, omului și mediului, în spiritul conceptului One Health.  "/>
    <n v="42656"/>
    <n v="44298"/>
    <n v="85"/>
    <s v="Nord Est"/>
    <s v="Iasi"/>
    <s v="Iasi"/>
    <s v="Public"/>
    <s v="058"/>
    <n v="30363445"/>
    <n v="5358255"/>
    <n v="0"/>
    <n v="3978998"/>
    <n v="39700698"/>
    <x v="3"/>
    <s v="AA7"/>
    <n v="14530428.090000002"/>
    <n v="1819083.6999999997"/>
    <s v="POC/70/1/1"/>
    <n v="1"/>
    <x v="1"/>
  </r>
  <r>
    <n v="10"/>
    <x v="8"/>
    <n v="113382"/>
    <s v="Dezvoltarea și producerea generatorului cu rotor exterior și flux radial antrenat de o turbină eoliană cu ax vertical"/>
    <s v=" GEN MOTOR SRL (solicitant initial la depunere: VÎRLAN BOGDAN)"/>
    <s v="Principalul obiectiv al proiectului este acela  de a scoate pe piață un produs nou, inovativ: un generator electric cu rotor exterior și flux radial antrenat  turbină verticală, pe baza rezultatelor obținute de directorul de proiect în timpul stagiului doctoral finalizat. "/>
    <n v="43012"/>
    <n v="43469"/>
    <n v="85.000000595720564"/>
    <s v="Nord Est"/>
    <s v="Iasi"/>
    <s v="Iasi"/>
    <s v="Privat"/>
    <s v="061"/>
    <n v="713421.75"/>
    <n v="125897.95"/>
    <n v="93257.75"/>
    <n v="145255.72"/>
    <n v="1077833.17"/>
    <x v="2"/>
    <s v="AA1"/>
    <n v="702561.19"/>
    <n v="123981.38000000002"/>
    <s v="POC/63/1/3"/>
    <n v="1"/>
    <x v="1"/>
  </r>
  <r>
    <n v="11"/>
    <x v="8"/>
    <n v="109591"/>
    <s v="Consolidarea capacitatii SC PROSUPPORT CONSULTING SRL de exploatare , introducere in productie si comercializare a unui produs inovativ rezultat al activitatii de cercetare-dezvoltare"/>
    <s v="PROSUPPORT CONSULTING SRL"/>
    <s v="Proiectul are ca obiectiv general îmbunătățirea capacității start-up-ului SC ProSupport Consulting SRL de inovare și derulare a unor activități de cercetare-dezvoltare de avangardă într-un domeniu de specializare inteligentă (4. Eco-nano-tehnologii și materiale avansate/4.4.2 Materiale polimerice, nanomateriale, nanotehnologii)pentru introducerea în producție a unui nou produs inovator (platforme senzoriale prevăzute cu microelectrozi interdigitați printați pe substraturi nanodielectrice flexibile) cu aplicabilitate într-un domeniu nou, Internetul Tuturor Lucrurilor (ITL)."/>
    <n v="43012"/>
    <n v="43742"/>
    <n v="85.000000000000014"/>
    <s v="Nord Est"/>
    <s v="Iasi"/>
    <s v="Iasi; Valea Lupului"/>
    <s v="Privat"/>
    <s v="061"/>
    <n v="713989.8"/>
    <n v="125998.2"/>
    <n v="93332"/>
    <n v="86064"/>
    <n v="1019384"/>
    <x v="2"/>
    <s v="AA1"/>
    <n v="708323.74"/>
    <n v="124998.27"/>
    <s v="POC/63/1/3"/>
    <n v="1"/>
    <x v="1"/>
  </r>
  <r>
    <n v="12"/>
    <x v="2"/>
    <n v="115881"/>
    <s v="”LOGIOS - CERCETAREA SI DEZVOLTAREA UNUI SISTEM INOVATIV DE E-LEARNING DEDICAT MEDIILOR DE INVATAMÂNT UNIVERSITAR SI PREUNIVERSITAR”"/>
    <s v="RED POINT SOFTWARE SOLUTIONS SRL"/>
    <s v="”LOGIOS - CERCETAREA SI DEZVOLTAREA UNUI SISTEM INOVATIV DE E-LEARNING DEDICAT MEDIILOR DE INVATAMÂNT UNIVERSITAR SI PREUNIVERSITAR”"/>
    <n v="42949"/>
    <n v="43801"/>
    <n v="85"/>
    <s v="Nord Est"/>
    <s v="Iasi"/>
    <s v="Iasi"/>
    <s v="Privat"/>
    <s v="066"/>
    <n v="972346.38"/>
    <n v="171590.54"/>
    <n v="518393.82000000007"/>
    <n v="170528.28000000003"/>
    <n v="1832859.02"/>
    <x v="2"/>
    <s v="AA3"/>
    <n v="859600.7300000001"/>
    <n v="151694.24000000002"/>
    <s v="POC/46/2/2"/>
    <n v="1"/>
    <x v="2"/>
  </r>
  <r>
    <n v="13"/>
    <x v="2"/>
    <n v="115605"/>
    <s v="QODEMO – TEHNOLOGIE SPECIALIZATA PENTRU MAKER MOVEMENT"/>
    <s v="FORTYFOUR SRL"/>
    <s v="QODEMO – TEHNOLOGIE SPECIALIZATA PENTRU MAKER MOVEMENT"/>
    <n v="42954"/>
    <n v="44050"/>
    <n v="85"/>
    <s v="Nord Est"/>
    <s v=" Iasi"/>
    <s v=" Iasi"/>
    <s v="Privat"/>
    <s v="066"/>
    <n v="3413951.66"/>
    <n v="602462.06000000006"/>
    <n v="803986.69"/>
    <n v="0"/>
    <n v="4820400.41"/>
    <x v="1"/>
    <m/>
    <n v="0"/>
    <n v="0"/>
    <s v="POC/46/2/2"/>
    <n v="1"/>
    <x v="2"/>
  </r>
  <r>
    <n v="14"/>
    <x v="2"/>
    <n v="115686"/>
    <s v="ECOSISTEM MULTIFUNCTIONAL PENTRU INTEGRAREA SERVICIILOR MEDICALE DE TIP “SELF-MANAGEMENT DISEASE” (EMIM)"/>
    <s v="ROMSOFT SRL"/>
    <s v="ECOSISTEM MULTIFUNCTIONAL PENTRU INTEGRAREA SERVICIILOR MEDICALE DE TIP “SELF-MANAGEMENT DISEASE” (EMIM)"/>
    <n v="42978"/>
    <n v="44074"/>
    <n v="85"/>
    <s v="Nord Est"/>
    <s v="Iasi"/>
    <s v="Iasi"/>
    <s v="Privat"/>
    <s v="066"/>
    <n v="2399640.0299999998"/>
    <n v="423465.89"/>
    <n v="2008125"/>
    <n v="92451.410000000149"/>
    <n v="4923682.33"/>
    <x v="2"/>
    <s v="AA1"/>
    <n v="2146543.4700000002"/>
    <n v="378801.72"/>
    <s v="POC/46/2/2"/>
    <n v="1"/>
    <x v="2"/>
  </r>
  <r>
    <n v="15"/>
    <x v="2"/>
    <n v="116445"/>
    <s v="“DEZVOLTAREA UNEI SOLUȚII TIC INOVATIVE CERTIFICATE PENTRU PROTEJAREA CONFIDENȚIALITĂȚII DATELOR DE PE DISPOZITIVELE MOBILE PRIN ȘTERGERE DEFINITIVĂ”"/>
    <s v="NERA COMPUTERS SRL"/>
    <s v="“DEZVOLTAREA UNEI SOLUȚII TIC INOVATIVE CERTIFICATE PENTRU PROTEJAREA CONFIDENȚIALITĂȚII DATELOR DE PE DISPOZITIVELE MOBILE PRIN ȘTERGERE DEFINITIVĂ”"/>
    <n v="42963"/>
    <n v="43693"/>
    <n v="85"/>
    <s v="Nord Est"/>
    <s v="Iasi"/>
    <s v="Iasi"/>
    <s v="Privat"/>
    <s v="066"/>
    <n v="2074115.77"/>
    <n v="366020.43"/>
    <n v="1603999.7999999998"/>
    <n v="100826.91999999993"/>
    <n v="4144962.92"/>
    <x v="1"/>
    <m/>
    <n v="0"/>
    <n v="0"/>
    <s v="POC/46/2/2"/>
    <n v="1"/>
    <x v="2"/>
  </r>
  <r>
    <n v="16"/>
    <x v="2"/>
    <m/>
    <s v="SOLUTIE MOBILA DE COLECTARE SI INTRETINERE DATE PENTRU SISTEMELE DE TIP ASSET MANAGEMENT"/>
    <s v="FOCALITY SRL"/>
    <s v="SOLUTIE MOBILA DE COLECTARE SI INTRETINERE DATE PENTRU SISTEMELE DE TIP ASSET MANAGEMENT"/>
    <n v="42880"/>
    <n v="43337"/>
    <n v="85"/>
    <s v="Nord Est"/>
    <s v="Iasi"/>
    <s v="Iasi"/>
    <s v="Privat"/>
    <s v="066"/>
    <n v="1643049.15"/>
    <n v="289949.84999999998"/>
    <n v="839936"/>
    <n v="275145.64999999991"/>
    <n v="3048080.65"/>
    <x v="1"/>
    <m/>
    <n v="0"/>
    <n v="0"/>
    <s v="POC/46/2/2"/>
    <n v="1"/>
    <x v="2"/>
  </r>
  <r>
    <n v="17"/>
    <x v="2"/>
    <n v="115624"/>
    <s v="Cercetare,dezvoltare si implementare a unei noi generatii de algoritmi de optimizare si reducere a consumului de materiale bazati pe calcul paralel intensiv pe tehnologie CUDA"/>
    <s v="GEMINI CAD SYSTEMS SRL"/>
    <s v="Cercetare,dezvoltare si implementare a unei noi generatii de algoritmi de optimizare si reducere a consumului de materiale bazati pe calcul paralel intensiv pe tehnologie CUDA"/>
    <n v="42992"/>
    <n v="43996"/>
    <n v="85"/>
    <s v="Nord Est"/>
    <s v="Iasi"/>
    <s v="Iasi"/>
    <s v="Privat"/>
    <s v="066"/>
    <n v="2764316.04"/>
    <n v="487820.48"/>
    <n v="1576597.6800000002"/>
    <n v="188595.24000000022"/>
    <n v="5017329.4400000004"/>
    <x v="2"/>
    <m/>
    <n v="2565429.46"/>
    <n v="452722.84"/>
    <s v="POC/46/2/2"/>
    <n v="1"/>
    <x v="2"/>
  </r>
  <r>
    <n v="18"/>
    <x v="2"/>
    <n v="115919"/>
    <s v="CUTIE NEAGRA ȘI PLATFORMA TIP CRM PENTRU EVALUAREA SI DIMINUAREA RISCURILOR IN TRAFICUL RUTIER"/>
    <s v="EXPERT ACCIDENT RECONSTRUCTION SRL"/>
    <s v="CUTIE NEAGRA ȘI PLATFORMA TIP CRM PENTRU EVALUAREA SI DIMINUAREA RISCURILOR IN TRAFICUL RUTIER"/>
    <n v="42950"/>
    <n v="43772"/>
    <n v="85"/>
    <s v="Nord Est"/>
    <s v="Iasi"/>
    <s v="Comuna Bârnova, sat Vișan"/>
    <s v="Privat"/>
    <s v="066"/>
    <n v="1555547.74"/>
    <n v="274508.42"/>
    <n v="473070.49"/>
    <n v="72029.310000000056"/>
    <n v="2375155.96"/>
    <x v="2"/>
    <s v="AA2"/>
    <n v="1455255.65"/>
    <n v="256809.80999999997"/>
    <s v="POC/46/2/2"/>
    <n v="1"/>
    <x v="2"/>
  </r>
  <r>
    <n v="19"/>
    <x v="2"/>
    <n v="117324"/>
    <s v="Nou produs inovativ software – Visio 3D MAG, platforma hardware si servicii pentru proiectarea interactiva de case din lemn, mobilier si amenajari interioare"/>
    <s v="3D MAG SRL"/>
    <s v="Nou produs inovativ software – Visio 3D MAG, platforma hardware si servicii pentru proiectarea interactiva de case din lemn, mobilier si amenajari interioare"/>
    <n v="42955"/>
    <n v="44051"/>
    <n v="85"/>
    <s v="Nord Est"/>
    <s v="Iasi"/>
    <s v="Iasi"/>
    <s v="Privat"/>
    <s v="066"/>
    <n v="2465364.7799999998"/>
    <n v="435064.37"/>
    <n v="1232879.1499999999"/>
    <n v="0"/>
    <n v="4133308.3"/>
    <x v="1"/>
    <m/>
    <n v="63060"/>
    <n v="11128.24"/>
    <s v="POC/46/2/2"/>
    <n v="1"/>
    <x v="2"/>
  </r>
  <r>
    <n v="20"/>
    <x v="2"/>
    <n v="119805"/>
    <s v="Contact - Accesibilitate la purtator"/>
    <s v="LOGICA INFORMATICA RO SRL"/>
    <s v="Contact - Accesibilitate la purtator"/>
    <n v="43059"/>
    <n v="43789"/>
    <n v="85"/>
    <s v="Nord Est"/>
    <s v="Iasi"/>
    <s v="Iasi"/>
    <s v="Privat"/>
    <s v="066"/>
    <n v="2408447.5499999998"/>
    <n v="425020.15"/>
    <n v="792618.29999999981"/>
    <n v="395359.54000000004"/>
    <n v="4021445.5399999996"/>
    <x v="1"/>
    <m/>
    <n v="0"/>
    <n v="0"/>
    <s v="POC/46/2/2"/>
    <n v="1"/>
    <x v="2"/>
  </r>
  <r>
    <n v="21"/>
    <x v="2"/>
    <n v="116086"/>
    <s v="APPSFLOW – DEZVOLTAREA SAAS A SISTEMULUI DE APLICATII CONFIGURABILE DE PROCESE DE BUSINESS CE ACCELEREAZA INITIATIVELE DE LUCRU INTELIGENT IN ORGANIZATII"/>
    <s v="APPSBROKER CONSULTING SRL"/>
    <s v="APPSFLOW – DEZVOLTAREA SAAS A SISTEMULUI DE APLICATII CONFIGURABILE DE PROCESE DE BUSINESS CE ACCELEREAZA INITIATIVELE DE LUCRU INTELIGENT IN ORGANIZATII"/>
    <n v="42951"/>
    <n v="43681"/>
    <n v="85"/>
    <s v="Nord Est"/>
    <s v="Iasi"/>
    <s v="Iasi"/>
    <s v="Privat"/>
    <s v="066"/>
    <n v="3099588.19"/>
    <n v="546986.15"/>
    <n v="1690167.5499999998"/>
    <n v="68819.69000000041"/>
    <n v="5405561.5800000001"/>
    <x v="2"/>
    <m/>
    <n v="2656480.5900000003"/>
    <n v="468790.69"/>
    <s v="POC/46/2/2"/>
    <n v="1"/>
    <x v="2"/>
  </r>
  <r>
    <n v="22"/>
    <x v="11"/>
    <n v="119611"/>
    <s v="Constituirea şi implementarea de parteneriate pentru transfer de cunoştunţe între Institutul de Cercetări pentru Agricultură şi Mediu Iaşi şi mediul economic"/>
    <s v="Universitatea de Stiinte Agricole si Medicina Veterinara &quot;Ion Ionescu de la Brad&quot; Iasi"/>
    <s v="Obiectivul general este cresterea accesului mediului economic privat agricol la cunoastere. Accesul la cunoastere se va realiza prin valorificarea infrastructurii de cercetare Institutul de Cercetari pentru Agricultura si Mediu (ICAM) din cadrul Universitatii de tiinþe Agricole si Medicina Veterinara &quot;Ion Ionescu de la Brad&quot; Iasi (USAMV – Iasi). Valorificarea infrastructurii de cercetare se va realiza prin constituirea si implementarea de parteneriate cu întreprinderi din mediul economic agricol. În cadrul parteneriatelor se va realiza transfer de cunostinþe, respectiv de inovaþie si progres tehnic."/>
    <n v="43256"/>
    <n v="45082"/>
    <n v="83.72"/>
    <s v="Nord Est"/>
    <s v="Iasi"/>
    <s v="Iasi"/>
    <s v="Public"/>
    <s v="062"/>
    <n v="10391745"/>
    <n v="2020755"/>
    <n v="0"/>
    <n v="2478375"/>
    <n v="14890875"/>
    <x v="3"/>
    <m/>
    <n v="3061447.43"/>
    <n v="368028.87000000005"/>
    <s v="POC/71/1/4"/>
    <n v="1"/>
    <x v="1"/>
  </r>
  <r>
    <n v="23"/>
    <x v="1"/>
    <n v="121822"/>
    <s v="Înfiinţare departament cercetare metode inovative de tratare ale afecţiunlor aparatului neuro-locomotor"/>
    <s v="INTERNATIONAL MODELING COMPANY SRL"/>
    <s v="Obiectivul general al proiectului este înfiinţarea unui departament în vederea cercetarii de metode inovative pentru tratarea afecţiunilor aparatului neuro-locomotor prin concentrarea de resurse umane si materiale de vârf în domeniul sanataţii."/>
    <n v="43262"/>
    <n v="44175"/>
    <n v="85"/>
    <s v="Nord Est"/>
    <s v="Iasi"/>
    <s v="Iasi"/>
    <s v="Privat"/>
    <s v="059"/>
    <n v="15184029.02"/>
    <n v="2679534.5299999998"/>
    <n v="7655812.96"/>
    <n v="8138565.6399999997"/>
    <n v="33657942.149999999"/>
    <x v="4"/>
    <s v="AA2"/>
    <n v="8070553.7000000002"/>
    <n v="1424215.35"/>
    <s v="POC/65/1/1"/>
    <n v="1"/>
    <x v="1"/>
  </r>
  <r>
    <n v="24"/>
    <x v="1"/>
    <n v="121902"/>
    <s v="Infiinţare departament de cercetare programe software inovative pentru combaterea traficului ilegal de bunuri"/>
    <s v="O.V.A GENERAL CONSTRUCT SRL"/>
    <s v="Obiectivul general al proiectului este înfiinţarea unui departament de cercetare programe software inovative pentru combaterea traficului ilegal de bunuri de lux si de larg consum. "/>
    <n v="43271"/>
    <n v="44185"/>
    <n v="85"/>
    <s v="Nord Est"/>
    <s v="Iasi"/>
    <s v="Iasi"/>
    <s v="Privat"/>
    <s v="059"/>
    <n v="5420818.5999999996"/>
    <n v="956615.05"/>
    <n v="2733185.85"/>
    <n v="8112424.2199999997"/>
    <n v="17223043.719999999"/>
    <x v="4"/>
    <m/>
    <n v="5036943.17"/>
    <n v="888872.33"/>
    <s v="POC/65/1/1"/>
    <n v="1"/>
    <x v="1"/>
  </r>
  <r>
    <n v="25"/>
    <x v="3"/>
    <n v="126951"/>
    <s v="Realizarea infrastructurii de broadband in zonele albe NGA din judetul Iasi"/>
    <s v="INVITE SYSTEMS SRL"/>
    <s v="Obiectivul principal al proiectului este dezvoltarea infrastructurii de internet in banda larga, in zonele albe NGA din judetul Iasi, cu o larga raspandire a nodurilor de comunicatii si partea de transmisie a datelor (backbone si blackhaul), cat mai aproape de utilizatorul final si cu niveluri adecvate de simetrie si de interactivitate, pentru a garanta transmitere mai buna de informatii in ambele sensuri."/>
    <n v="43629"/>
    <n v="44725"/>
    <n v="85"/>
    <s v="Nord Est"/>
    <s v="Iasi"/>
    <s v="Andrieseni; Glavanesti; Spineni; Buhaeni; Fantanele Dragaseni; Bivolari; Tabara; Buruienesti; Ciortesti; Coropceni; Serbesti; Deleni; Lungani; Crucea; Zmeu; Goesti; Popesti; Harpasesti; Doroscani; Obrijeni; Prisacani; Moreni; Macaresti; Sinesti; Osoi; Stornesti; Bocnita; Voinesti; Slobozia; Lungani; Schitu Stavnic; Vocotesti; "/>
    <s v="Privat"/>
    <s v="046"/>
    <n v="18337215.68"/>
    <n v="3235979.23"/>
    <n v="2397024.09"/>
    <n v="4360864.4800000004"/>
    <n v="28331083.48"/>
    <x v="3"/>
    <m/>
    <n v="14928160.48"/>
    <n v="1367792.68"/>
    <s v="POC/366/2/1"/>
    <n v="1"/>
    <x v="2"/>
  </r>
  <r>
    <n v="26"/>
    <x v="9"/>
    <n v="129007"/>
    <s v="Cresterea contributiei sectorului TIC pentru competitivitatea economica prin dezvoltarea de produse TIC inovative cu aplicabilitate in restul economiei romanesti "/>
    <s v="URBIOLED SRL"/>
    <s v="Obiectivul general al proiectului este reprezentat de cresterea competivitaþii economice si dezvoltarea durabila a solicitantului, bazata pe inovare in sectorul Tehnologiei, Informaþiei si Comunicaþiilor, în conditii de crestere inteligenta, durabila si favorabila incluziunii."/>
    <n v="43810"/>
    <n v="44906"/>
    <n v="85"/>
    <s v="Nord Est"/>
    <s v="Iasi"/>
    <s v="Iasi"/>
    <s v="Privat"/>
    <s v="066"/>
    <n v="14508995.640000001"/>
    <n v="2560411"/>
    <n v="6282358.0700000003"/>
    <n v="3455481.86"/>
    <n v="26807246.57"/>
    <x v="3"/>
    <m/>
    <n v="6863260.0099999998"/>
    <n v="920693.12000000011"/>
    <s v="POC/524/2/2"/>
    <n v="1"/>
    <x v="2"/>
  </r>
  <r>
    <n v="27"/>
    <x v="9"/>
    <n v="129803"/>
    <s v="Sistem integrat pentru extragerea, prelucrarea si clasificarea informatiilor publice in timp real, folosind metode avansate de analiza semantica bazata pe machine learning -  MEDIAWIRE"/>
    <s v="AVAL NET SRL"/>
    <s v="Obiectivul general al proiectului propus spre finantare il reprezinta cresterea competitivitatii si a gradului de cercetare-dezvoltare si inovare a societatii Aval Net SRL, prin crearea unui produs software inovativ, si anume o platforma tehnica integrata pentru facilitarea accesului la informatii publice, denumita MEDIAWIRE."/>
    <n v="43923"/>
    <n v="44653"/>
    <n v="85"/>
    <s v="Nord Est"/>
    <s v="Iasi"/>
    <s v="Iasi"/>
    <s v="Privat"/>
    <s v="066"/>
    <n v="14483124.93"/>
    <n v="2555845.5699999998"/>
    <n v="6699559.5"/>
    <n v="4510320.7"/>
    <n v="28248850.699999999"/>
    <x v="3"/>
    <m/>
    <n v="7298699.29"/>
    <n v="1288005.76"/>
    <s v="POC/524/2/2"/>
    <n v="1"/>
    <x v="2"/>
  </r>
  <r>
    <n v="28"/>
    <x v="9"/>
    <n v="130039"/>
    <s v="PIST - Platforma inovativa pentru tranzactii financiare rapide si securizate"/>
    <s v="ELOQUENTIA SRL"/>
    <s v="Obiectivul general al proiectului este reprezentat de sporirea capacitatii de cercetare, dezvoltare si inovare a societatii ELOQUENTIA S.R.L., in vederea dezvoltarii unei platforme inovative, modulare, de tranzactionare in timp real, securizata, axata pe ultimele tehnologii TIC in domeniu, cu aplicabilitate in restul economiei romanesti pentru integrarea pe verticala a solutiilor TIC."/>
    <n v="43930"/>
    <n v="44660"/>
    <n v="85"/>
    <s v="Nord Est"/>
    <s v="Iasi"/>
    <s v="Iasi"/>
    <s v="Privat"/>
    <s v="066"/>
    <n v="9310835.9399999995"/>
    <n v="1643088.69"/>
    <n v="3268649.27"/>
    <n v="0"/>
    <n v="14222573.899999999"/>
    <x v="3"/>
    <m/>
    <n v="1383455.92"/>
    <n v="0"/>
    <s v="POC/524/2/2"/>
    <n v="1"/>
    <x v="2"/>
  </r>
  <r>
    <n v="29"/>
    <x v="19"/>
    <n v="124759"/>
    <s v="Research As A Service – Iași (RaaS-IS)"/>
    <s v="UNIVERSITATEA &quot;ALEXANDRU IOAN CUZA&quot; din IASI"/>
    <s v="Dezvoltarea cercetarii-dezvoltarii si inovarii prin crearea unui centru de tip cloud si infrastructuri masive de date (centrul RaaS-IS) care sa furnizeze resurse si servicii de stocare, procesare si analiza de date de mari dimensiuni pentru comunitatea academica, institutii de cercetare si echipe de cercetare din organizatii si companii din arealul Iasului si nord-estul Moldovei."/>
    <n v="43942"/>
    <n v="44672"/>
    <n v="85"/>
    <s v="Nord Est"/>
    <s v="Iasi"/>
    <s v="Iasi"/>
    <s v="Public"/>
    <s v="058"/>
    <n v="4235531.5"/>
    <n v="747446.73"/>
    <n v="0"/>
    <n v="4760"/>
    <n v="4987738.2300000004"/>
    <x v="3"/>
    <m/>
    <n v="124574.45"/>
    <n v="0"/>
    <s v="POC/398/1/1/"/>
    <n v="1"/>
    <x v="1"/>
  </r>
  <r>
    <n v="30"/>
    <x v="15"/>
    <n v="107524"/>
    <s v="BioNanoTech-Suport, Centru suport pentru proiecte Orizont 2020"/>
    <s v="INSTITUTUL DE CHIMIE MACROMOLECULARA 'PETRU PONI'"/>
    <s v="Proiectul BioNanoTech-Suport isi propune imbunatatirea participarii Romaniei in cadrul programului Orizont 2020 pe domeniile: ecomateriale avansate, nanomateriale si biotehnologii - focus beneficiari din regiunea de NE a Romaniei (institute de cercetare, universitati, intreprinderi innovative, etc.)"/>
    <n v="43948"/>
    <n v="45131"/>
    <n v="85"/>
    <s v="Nord Est"/>
    <s v="Iasi"/>
    <s v="Iasi"/>
    <s v="Public"/>
    <s v="060"/>
    <n v="2550000"/>
    <n v="450000"/>
    <n v="0"/>
    <n v="20000"/>
    <n v="3020000"/>
    <x v="3"/>
    <m/>
    <n v="373228.49"/>
    <n v="0"/>
    <s v="POC/80/1/2/"/>
    <n v="1"/>
    <x v="1"/>
  </r>
  <r>
    <n v="31"/>
    <x v="15"/>
    <n v="107417"/>
    <s v="ACCESS2020 - Centru Suport pentru elaborarea și implementarea proiectelor de cercetare-dezvoltare cu finanțare internaționala în domeniul tehnologiilor noi și emergente"/>
    <s v="UNIVERSITATEA TEHNICĂ &quot;GHEORGHE ASACHI&quot; DIN IAŞI"/>
    <s v="Obiectivul general al ACCESS2020 este creşterea gradului de participare şi a ratei de succes a organizaţiilor de cercetare şi a întreprinderilor din Regiunea Nord-Est la iniţiativele sau programele europene (în particular Orizont2020) ori internaţionale, prin crearea unui Centru Suport pentru Proiecte de Cercetare-Dezvoltare Internaţionale în Domeniul Tehnologiilor Noi şi Emergente în cadrul Universităţii Tehnice Gheorghe Asachi din Iaşi."/>
    <n v="43951"/>
    <n v="45137"/>
    <n v="85"/>
    <s v="Nord Est"/>
    <s v="Iasi"/>
    <s v="Iasi"/>
    <s v="Public"/>
    <s v="060"/>
    <n v="2549840.83"/>
    <n v="449971.91"/>
    <n v="0"/>
    <n v="24500"/>
    <n v="3024312.74"/>
    <x v="3"/>
    <m/>
    <n v="401502.32999999996"/>
    <n v="29206.35"/>
    <s v="POC/80/1/2/"/>
    <n v="1"/>
    <x v="1"/>
  </r>
  <r>
    <n v="32"/>
    <x v="9"/>
    <n v="129017"/>
    <s v="SmartBUSINESS PLATFORMĂ INOVATIVĂ de automatizare pe bază de informații comportamentale a proceselor de business"/>
    <s v="WEBMAGNAT SRL"/>
    <s v="Obiectivul general al proiectului este de a creste competitivitatea solicitantilor prin introducerea pe piata a unei platforme de automatizare a proceselor repetitive pe bază de informaţii comportamentale a proceselor de business._x000a_"/>
    <n v="43937"/>
    <n v="44667"/>
    <n v="85"/>
    <s v="Nord Est; Centru"/>
    <s v="Iasi; Brasov"/>
    <s v="Iasi; Brasov"/>
    <s v="Privat"/>
    <s v="066"/>
    <n v="4049526.09"/>
    <n v="714622.23"/>
    <n v="1664904.84"/>
    <n v="585061.71"/>
    <n v="7014114.8700000001"/>
    <x v="3"/>
    <m/>
    <n v="2695071.44"/>
    <n v="311602.39999999997"/>
    <s v="POC/524/2/2"/>
    <n v="1"/>
    <x v="2"/>
  </r>
  <r>
    <n v="33"/>
    <x v="9"/>
    <n v="129023"/>
    <s v="Dezvoltare marketplace veterinar inovativ"/>
    <s v="VETRO SOLUTIONS SRL"/>
    <s v="Obiectivul general al proiectului este cresterea competitivitaþii companiei Vetro Solutions SRL prin dezvoltarea unui produs software care sa digitalizeze industria veterinara de sanatate automatizând procesele redundante la care sunt supusi în acest moment membri acestui ecosistem si sa creeze legatura intre ei, facilitând astfel colaborarea si cresterea industriei la nivel national."/>
    <n v="43980"/>
    <n v="45075"/>
    <n v="85"/>
    <s v="Nord Est"/>
    <s v="Iasi"/>
    <s v="Iasi"/>
    <s v="Privat"/>
    <s v="066"/>
    <n v="9458755.8000000007"/>
    <n v="1669192.18"/>
    <n v="4189562.04"/>
    <n v="460005.31"/>
    <n v="15777515.33"/>
    <x v="3"/>
    <m/>
    <n v="1639807.68"/>
    <n v="284385.82999999996"/>
    <s v="POC/524/2/2"/>
    <n v="1"/>
    <x v="2"/>
  </r>
  <r>
    <n v="34"/>
    <x v="6"/>
    <n v="121823"/>
    <s v="Extracte  din microalge pentru industria alimentara – EMA"/>
    <s v="SPECCHIASOL ROMANIA SRL"/>
    <s v="Obiectivul proiectului este introducerea inovarii in activitatea companiei Specchiasol Romania SRL prin identificarea de tehnologii naturale de pastrare si prelucrare a produselor alimentare si infiintarea unei noi unitati de productie pentru fabricarea de aditivi naturali extrasi din microorganisme(microalge si cianobacterii)."/>
    <n v="43999"/>
    <n v="45094"/>
    <n v="85"/>
    <s v="Nord Est"/>
    <s v="Iasi"/>
    <s v="iasi"/>
    <s v="Privat"/>
    <s v="064"/>
    <n v="7594877.54"/>
    <n v="1340272.52"/>
    <n v="3235166.33"/>
    <n v="1272576.5900000001"/>
    <n v="13442892.98"/>
    <x v="3"/>
    <m/>
    <n v="0"/>
    <n v="0"/>
    <s v="POC/163/1/3/"/>
    <n v="1"/>
    <x v="1"/>
  </r>
  <r>
    <n v="35"/>
    <x v="9"/>
    <n v="129765"/>
    <s v="ROADN - PLATFORMA WEB PENTRU REALIZAREA PROFILELOR GENETICE"/>
    <s v="AREUS TECHNOLOGY SRL"/>
    <s v="Obiectivul general al proiectului este dezvoltarea unei aplicaþii TIC pe baza amprentei genetice ca unic e-service DTC GT (“Direct-to- Customer Genetic Testing”) la nivel naþional cu scopul cresterii competitivitaþii companiei S.C. AREUS TECHNOLOGY S.R.L. Scopul Proiectului Proiectul este implementat de consorþiul S.C. AREUS TECHNOLOGY S.R.L. - S.C. GENETIC LAB S.R.L., respectiv o companie centrata pe producþia de software si o companie care opereaza în domeniul medical, respectiv analize genetice. S.C. AREUS TECHNOLOGY S.R.L. este membra a clusterului SMART ALLIANCE, iar S.C. GENETIC LAB S.R.L. este membra a Clusterului Regional Inovativ EURONEST IT&amp;C Hub, ambele clustere centrate pe TIC."/>
    <n v="44008"/>
    <n v="45103"/>
    <n v="85"/>
    <s v="Nord Est"/>
    <s v="Iasi"/>
    <s v="Iasi"/>
    <s v="Privat"/>
    <s v="066"/>
    <n v="6091202"/>
    <n v="1074918"/>
    <n v="1806710"/>
    <n v="0"/>
    <n v="8972830"/>
    <x v="3"/>
    <m/>
    <n v="91763.79"/>
    <n v="16193.61"/>
    <s v="POC/524/2/2"/>
    <n v="1"/>
    <x v="2"/>
  </r>
  <r>
    <n v="36"/>
    <x v="5"/>
    <n v="120155"/>
    <s v="Vopsele si grunduri nano-structurate cu proprietati de ecranare electromagnetica,  cu impact in domeniul componentelor pentru autoturisme"/>
    <s v="MASKLOGIK SRL"/>
    <s v="Imbunătăţirea capacităţii tehnice si tehnologice si dezvoltarea start-up-ului inovativ Masklogik SRL care sa fructifice rezultatele tezei de doctorat intitulata „Contributii privind realizarea de compozite cu proprietati electrice predefinite pe baza reciclarii deseurilor electrice si electronice” dezvoltata in cadrul Univ. Tehnice Iasi  in vederea inovarii si realizarii de produse si tehnologii noi de tipul ‚vopsele si grunduri nano-structurate cu proprietati de ecranare electromagnetica’ în scopul producţiei şi comercializării acestora, cu precadere in sectorul economic al ‚componentelor pentru autoturisme’ care prezinta potential de crestere important"/>
    <n v="44012"/>
    <n v="44742"/>
    <n v="85"/>
    <s v="Nord Est"/>
    <s v="Iasi"/>
    <s v="Iasi"/>
    <s v="Privat"/>
    <s v="061"/>
    <n v="713974.5"/>
    <n v="125995.5"/>
    <n v="93330"/>
    <n v="93752"/>
    <n v="1027052"/>
    <x v="3"/>
    <m/>
    <n v="0"/>
    <n v="0"/>
    <s v="POC/62/1/3"/>
    <n v="1"/>
    <x v="1"/>
  </r>
  <r>
    <n v="37"/>
    <x v="5"/>
    <n v="122490"/>
    <s v="SISTEM PEDOMETRIC DE MONITORIZARE A MERSULUI SI ANALIZA POSTURALA"/>
    <s v="INNOVA MOTION SENSORS SRL"/>
    <s v="Proiectul isi propune realizarea si introducerea pe piata romaneasca a unui Sistem Pedometric alcatuit din 4 produse noi, innovatoare: senzorul pedometric, platforma pedometrica, pantofii inteligenti si ciorapii inteligenti. Produsele raspund unei oportunitati identificate din domeniul de specializare inteligenta si sanatate 4. ECO-NANO- TEHNOLOGII SI MATERIALE AVANSATE, 4.4.3. Materiale si tehnologii pentru sanatate."/>
    <n v="44012"/>
    <n v="44438"/>
    <n v="85"/>
    <s v="Nord Est"/>
    <s v="Iasi"/>
    <s v="Iasi"/>
    <s v="Privat"/>
    <s v="061"/>
    <n v="712038.40000000002"/>
    <n v="125653.64"/>
    <n v="93076.85"/>
    <n v="10000"/>
    <n v="940768.89"/>
    <x v="3"/>
    <m/>
    <n v="19977.560000000001"/>
    <n v="3525.45"/>
    <s v="POC/62/1/3"/>
    <n v="1"/>
    <x v="1"/>
  </r>
  <r>
    <n v="38"/>
    <x v="9"/>
    <n v="130052"/>
    <s v="SISTEME SOFTWARE CU ARHITECTURI VERSATILE DE MANAGEMENT AL ENERGIEI SI DE OPTIMIZARE A INDICATORILOR DE PERFORMANȚĂ ENERGETICA  A CLĂDIRILOR INTELIGENTE, DEZVOLTATE ÎN CADRUL CLUSTERULUI EURONEST ITC HUB"/>
    <s v="ALL GREEN SRL"/>
    <s v="Imbunatatirea capacitatii tehnice si tehnologice a parteneriatului de companii, aflate în colaborare în cadrul clusterului EURONEST IT&amp;C HUB, pe baza activitatilor de cercetare-dezvoltare-inovare si a realizarii practice de produse si tehnologii noi software de tipul‚ SISTEME SOFTWARE CU ARHITECTURI VERSATILE DE MANAGEMENT AL ENERGIEI SI DE OPTIMIZARE A INDICATORILOR DE PERFORMANA ENERGETICA A CLADIRILOR INTELIGENTE’ în scopul producþiei si  omercializarii acestora, cu precadere in sectorul economic de Energie – Cladiri inteligente, cu mare valoare adaugata, care prezinta potential de crestere important, si care va asigura cadrul tehnico-economic al dezvoltarii de noi domenii de afaceri si activitaþi inovatoare"/>
    <n v="44057"/>
    <n v="44787"/>
    <n v="85"/>
    <s v="Nord Est"/>
    <s v="Iasi"/>
    <s v="Iasi"/>
    <s v="Privat"/>
    <s v="066"/>
    <n v="5308606.45"/>
    <n v="936812.91"/>
    <n v="2497188.2200000002"/>
    <n v="1138869.08"/>
    <n v="9881476.6600000001"/>
    <x v="3"/>
    <m/>
    <n v="0"/>
    <n v="0"/>
    <s v="POC/524/2/2"/>
    <n v="1"/>
    <x v="2"/>
  </r>
  <r>
    <n v="39"/>
    <x v="9"/>
    <n v="129410"/>
    <s v="Sistem integrat iSense de monitorizare prin telemedicina a pacientilor, dezvoltat in cluster IT Iconic"/>
    <s v="BEACON WAVE SRL-D"/>
    <s v="Obiectivul general il reprezinta imbunatatirea metodelor de monitorizare a starii de sanatate a pacientilor prin realizarea unui sistem integrat portabil de monitorizare a pacientilor prin telemedicina, denumit iSense, în colaborare în cadrul unui cluster IT ICONIC."/>
    <n v="44064"/>
    <n v="44794"/>
    <n v="85"/>
    <s v="Nord Est"/>
    <s v="Iasi"/>
    <s v="Iasi"/>
    <s v="Privat"/>
    <s v="066"/>
    <n v="6606581.3700000001"/>
    <n v="1165867.3"/>
    <n v="2187192.92"/>
    <n v="684027.2"/>
    <n v="10643668.789999999"/>
    <x v="3"/>
    <m/>
    <n v="0"/>
    <n v="0"/>
    <s v="POC/524/2/2"/>
    <n v="1"/>
    <x v="2"/>
  </r>
  <r>
    <n v="40"/>
    <x v="5"/>
    <n v="122286"/>
    <s v="Sisteme software cu arhitecturi versatile de management al energiei si de optimizare a indicatorilor de performanță energetica a clădirilor inteligente"/>
    <s v="YourSubstitute SRL ( solicitant la depunere: Neagu Bogdan Constantin)"/>
    <s v="Obiectivul general il reprezinta îmbunatatirea capacitatii tehnice si tehnologice si dezvoltarea spin-off-ului inovativ YourSubstitute SRL care sa fructifice rezultatele tezei de doctorat intitulata „CONTRIBUTII PRIVIND OPTIMIZAREA STRUCTURII SI REGIMURILOR DE FUNCTIONARE ALE SISTEMELOR DE REPARTITIE SI DISTRIBUTIE A ENERGIEI ELECTRICE” dezvoltata in cadrul Universitatii Tehnice Iasi ."/>
    <n v="44075"/>
    <n v="44805"/>
    <n v="85"/>
    <s v="Nord Est"/>
    <s v="Iasi"/>
    <s v="Iasi"/>
    <s v="Privat"/>
    <s v="061"/>
    <n v="713974.5"/>
    <n v="125995.5"/>
    <n v="93330"/>
    <n v="71142"/>
    <n v="1004442"/>
    <x v="3"/>
    <m/>
    <n v="0"/>
    <n v="0"/>
    <s v="POC/62/1/3"/>
    <n v="1"/>
    <x v="1"/>
  </r>
  <r>
    <n v="41"/>
    <x v="7"/>
    <n v="127324"/>
    <s v="Centru de cercetare cu tehnici integrate pentru investigarea aerosolilor atmosferici în România (RECENT AIR)"/>
    <s v="UNIVERSITATEA &quot;ALEXANDRU IOAN CUZA&quot; din IASI"/>
    <s v="Obiectivul general al proictului vizeaza dezvoltarea unei noi componente de infrastructura care sa genereze/furnizeze date de încredere necesare pentru aflarea raspunsurilor la o serie de probleme semnalate recent la nivel internaþional de catre Agentia Europeana de Mediu._x000a_Environment Agency, EEA Report, 2017; European Environment Agency Report, Air quality in Europe-2017 report, ISSN 1977-8449,_x000a_Report No. 13, 2017), legate de aspecte precum:_x000a_i) Dezvoltarea unor acþiuni si activitaþi de colaborare la nivel global, European, naþional si local, în care sa fie implicate cele mai_x000a_multe sectoare economice si, implicit, publicul larg, în vederea elaborarii unor acte normative eficiente pentru diverse domenii si sectoare_x000a_economice;_x000a_ii) Identificarea unor soluþii holistice care sa implice dezvoltarea tehnologica, producerea unor schimbari structurale si_x000a_comportamentale, în efortul global de atingere a bunastarii umane si dezvoltarii sociale, cu protejarea capitalului natural si susþinerea_x000a_prosperitaþii economice, toate acestea facând parte din viziunea Uniunii Europene pentru anul 2050, legata de un trai mai bun în limitele_x000a_planetei Pamânt, cu gestionarea corespunzatoare a riscurilor induse de schimbarile climatice asupra resurselor existente la nivel global."/>
    <n v="44078"/>
    <n v="45173"/>
    <n v="85"/>
    <s v="Nord Est; Sud Est;"/>
    <s v="Iasi; Suceava; Constanta; Vrancea;"/>
    <s v="Iasi; Madarjac; Campulung Moldovenesc; Agigea; Tulnici;"/>
    <s v="Public"/>
    <s v="058"/>
    <n v="76066684.069999993"/>
    <n v="13423532.529999999"/>
    <n v="0"/>
    <n v="80741.5"/>
    <n v="89570958.099999994"/>
    <x v="3"/>
    <m/>
    <n v="447451.08"/>
    <n v="0"/>
    <s v="POC/448/1/1"/>
    <n v="1"/>
    <x v="1"/>
  </r>
  <r>
    <n v="42"/>
    <x v="5"/>
    <n v="110744"/>
    <s v="NOI SERVICII INOVATIVE PENTRU CHIRURGIA DIFORMITATILOR FACIALE"/>
    <s v="MAXENDO MEDICA SRL"/>
    <s v="Obiectivul general al proiectului este dezvoltarea start-up-ului inovativ SC MAXENDO MEDICA SRL pe baza transferului unui rezultat de cercetare-dezvoltare, achizitionat de la o institutie de cercetare, în vederea realizarii de tehnologii/ procese noi sau semnificativ îmbunatatite, în scopul realizarii, punerii în aplicare si comercializarii de noi servicii si proceduri medicale de chirurgie maxilo-faciala."/>
    <n v="44188"/>
    <n v="44735"/>
    <n v="85"/>
    <s v="Nord Est"/>
    <s v="Iasi"/>
    <s v="Iasi"/>
    <s v="Privat"/>
    <s v="061"/>
    <n v="671998.95"/>
    <n v="118588.05"/>
    <n v="87843"/>
    <n v="68640"/>
    <n v="947070"/>
    <x v="3"/>
    <m/>
    <n v="0"/>
    <n v="0"/>
    <s v="POC/62/1/3"/>
    <n v="1"/>
    <x v="1"/>
  </r>
  <r>
    <n v="43"/>
    <x v="21"/>
    <n v="108983"/>
    <s v="Infra SupraChem Lab Centru de cercetari avansate in domeniul chimiei supramoleculare"/>
    <s v="INSTITUTUL DE CHIMIE MACROMOLECULARA &quot;PETRU PONI&quot;"/>
    <s v="Obiectivul general al proiectului Infra SupraChem Lab este de a crea o infrastructura avansata care sa deservesca grupul de lucru in_x000a_domeniul chimiei supramoleculare SupraChem Lab, grup creat in cadrul Proiectului Orizont 2020 WIDESPREAD 2-2014: ERA Chairs (667387) - SupraChem Lab Laboratory of Supramolecular Chemistry for Adaptive Delivery Systems ERA Chair initiative"/>
    <n v="44252"/>
    <n v="45107"/>
    <n v="85"/>
    <s v="Nord Est"/>
    <s v="Iasi"/>
    <s v="Iasi"/>
    <s v="Public"/>
    <s v="060"/>
    <n v="16994421.079999998"/>
    <n v="2999015.49"/>
    <n v="0"/>
    <n v="2000000"/>
    <n v="21993436.57"/>
    <x v="3"/>
    <m/>
    <n v="0"/>
    <n v="0"/>
    <s v="POC/81/1/2"/>
    <n v="1"/>
    <x v="1"/>
  </r>
  <r>
    <s v="TOTAL IASI"/>
    <x v="0"/>
    <m/>
    <m/>
    <m/>
    <m/>
    <m/>
    <m/>
    <m/>
    <m/>
    <m/>
    <m/>
    <m/>
    <m/>
    <n v="395866127.07011205"/>
    <n v="70731104.389887974"/>
    <n v="67197670.520000011"/>
    <n v="54378271.680000015"/>
    <n v="588173173.66000009"/>
    <x v="0"/>
    <m/>
    <n v="177489401.66999999"/>
    <n v="16495538.229999997"/>
    <m/>
    <m/>
    <x v="0"/>
  </r>
  <r>
    <s v="JUDEŢUL ILFOV"/>
    <x v="0"/>
    <m/>
    <m/>
    <m/>
    <m/>
    <m/>
    <m/>
    <m/>
    <m/>
    <m/>
    <m/>
    <m/>
    <m/>
    <m/>
    <m/>
    <m/>
    <m/>
    <m/>
    <x v="0"/>
    <m/>
    <m/>
    <m/>
    <m/>
    <m/>
    <x v="0"/>
  </r>
  <r>
    <n v="1"/>
    <x v="22"/>
    <n v="115989"/>
    <s v="Extreme Light Infrastructure – Nuclear Physics (ELI-NP)"/>
    <s v="INSTITUTUL NATIONAL DE CERCETARE-DEZVOLTARE PENTRU FIZICA SI INGINERIE NUCLEARA &quot;HORIA HULUBEI&quot; - IFIN-HH"/>
    <s v="Constructia in Romania a 2 facilitati stiintifice majore: High Power Laser System ( HPLS) si Gamma Beam System (GBS)."/>
    <n v="42558"/>
    <n v="45107"/>
    <n v="80"/>
    <s v="Bucuresti Ilfov"/>
    <s v="Ilfov"/>
    <s v="Magurele"/>
    <s v="Public"/>
    <s v="058"/>
    <n v="630299226.29000008"/>
    <n v="157574806.56999999"/>
    <n v="0"/>
    <n v="138487242.09999999"/>
    <n v="926361274.96000016"/>
    <x v="3"/>
    <s v="AA3"/>
    <n v="497958452.31999999"/>
    <n v="0"/>
    <s v="POC/69/1/1"/>
    <n v="1"/>
    <x v="1"/>
  </r>
  <r>
    <n v="2"/>
    <x v="4"/>
    <n v="103528"/>
    <s v="Biosenzori electrochimici nanostructurați pentru diagnoză medicală și screening de compuși cu proprietăți farmaceutice: dezvoltare, caracterizarea suprafețelor și aplicații"/>
    <s v="Institutul Naţional de Cercetare-Dezvoltare pentru Fizica Materialelor"/>
    <s v="Obiectivul principal al proiectului este de a impulsiona activitatea noului laborator creat în cadrul INCDFM, L2. Producerea, procesarea și analiza materialelor pentru îmbunătăţirea calității vieții prin demararea de studii privind dezvoltarea de (bio)senzori nanostructurați pentru detecţia de (bio)molecule biomarkeri de afecțiuni medicale și pentru screening-ul de liganzi inhibitori și compuși cu proprietăți farmaceutice. Biosenzorii electrochimici oferă soluții în cadrul Bioeconomiei, în general, și în special în cadrul Biotehnologiei Medicale și Farmacetice prin reducerea costurilor de R&amp;D în Industria Farmaceutică și de Diagnoză Medicală"/>
    <n v="42614"/>
    <n v="44348"/>
    <n v="84.435339999999997"/>
    <s v="Bucuresti Ilfov"/>
    <s v="Ilfov"/>
    <s v="Magurele"/>
    <s v="Public"/>
    <s v="060"/>
    <n v="7276617"/>
    <n v="1340883"/>
    <n v="0"/>
    <n v="296816"/>
    <n v="8914316"/>
    <x v="3"/>
    <s v="AA5"/>
    <n v="6523104.5700000003"/>
    <n v="1202177.8400000001"/>
    <s v="POC/61/1/1"/>
    <n v="1"/>
    <x v="1"/>
  </r>
  <r>
    <n v="3"/>
    <x v="4"/>
    <n v="103529"/>
    <s v="MATERIALE AVANSATE SPECIALE PE BAZA DE BOR SI DE PAMANTURI RARE"/>
    <s v="Institutul Naţional de Cercetare-Dezvoltare pentru Fizica Materialelor"/>
    <s v="Obiectivul general al proiectului consta in cresterea contributiei cercetarii romanesti la progresul cunoasterii de frontiera prin abordarea complexa (elaborare si studiu aprofundat si interdisciplinar) a unor noi materiale functionale avansate pe baza de bor si/sau pamanturi rare. Este vizata  dezvoltarea de noi sisteme cu proprietati supraconductoare, magnetice si structurale imbunatatite, inclusiv cu functionalitati combinate, care sa se preteze unei largi clase de aplicatii tehnologice.  "/>
    <n v="42614"/>
    <n v="44409"/>
    <n v="84.435339999999997"/>
    <s v="Bucuresti Ilfov"/>
    <s v="Ilfov"/>
    <s v="Magurele"/>
    <s v="Public"/>
    <s v="060"/>
    <n v="7276617"/>
    <n v="1340883"/>
    <n v="0"/>
    <n v="210000"/>
    <n v="8827500"/>
    <x v="3"/>
    <s v="AA3"/>
    <n v="6243523.3099999987"/>
    <n v="1150664.7900000003"/>
    <s v="POC/61/1/1"/>
    <n v="1"/>
    <x v="1"/>
  </r>
  <r>
    <n v="4"/>
    <x v="8"/>
    <n v="104349"/>
    <s v="PLATFOMA DE MIGRARE AUTOMATIZATA IN CLOUD A APLICATIILOR SI SISTEMELOR INFORMATICE CLASICE Cloudifier.NET"/>
    <s v="CLOUDIFIER SRL"/>
    <s v="Obiectivul proiectului „PLATFORMA DE MIGRARE AUTOMATIZATA IN CLOUD A APLICATIILOR SI SISTEMELOR INFORMATICE CLASICE- Cloudifier.NET” este cercetarea, dezvoltarea si punerea in functiune in mediul comercial a produsului platforma  inovativ Cloudifier.NET, ce se adreseaza domeniului tehnologiilor informatiei si comunicatiilor. In cadrul acestui obiectiv mentionam si intentia de diseminare publica partiala a rezultatelor proiectului sub licenta European Public License. "/>
    <n v="42622"/>
    <n v="43352"/>
    <n v="80"/>
    <s v="Bucuresti Ilfov"/>
    <s v="Ilfov"/>
    <s v="Voluntari"/>
    <s v="Privat"/>
    <s v="061"/>
    <n v="638944.80000000005"/>
    <n v="159736.19999999995"/>
    <n v="88743"/>
    <n v="17806"/>
    <n v="905230"/>
    <x v="2"/>
    <s v="AA4"/>
    <n v="629419.40999999992"/>
    <n v="157354.85999999999"/>
    <s v="POC/63/1/3"/>
    <n v="1"/>
    <x v="1"/>
  </r>
  <r>
    <n v="5"/>
    <x v="8"/>
    <n v="106642"/>
    <s v="GoDrive CarBox - CUTIE NEAGRA IN CLOUD PENTRU AUTOMOBILE"/>
    <s v="GODRIVE SRL"/>
    <s v="Obiectivul principal al proiectului “GoDrive CarBox - CUTIE NEAGRA IN CLOUD PENTRU AUTOMOBILE” il reprezinta realizarea unei platforme completata de un dispozitiv incapsulat pentru monitorizarea, evaluarea si inregistrarea in timp real in mediu de tip cloud-computing si inspectarea prin dispozitive de tip  “smart” a functionarii automobilului personal prin tehnologii de tip Internetul Lucrurilor (Internet-of-Things sau IoT). "/>
    <n v="42622"/>
    <n v="43352"/>
    <n v="80"/>
    <s v="Bucuresti Ilfov"/>
    <s v="Ilfov"/>
    <s v="Mogosoaia"/>
    <s v="Privat"/>
    <s v="061"/>
    <n v="653389.60000000009"/>
    <n v="163347.39999999991"/>
    <n v="90748"/>
    <n v="18871"/>
    <n v="926356"/>
    <x v="2"/>
    <s v="AA3"/>
    <n v="569783.79"/>
    <n v="142445.93"/>
    <s v="POC/63/1/3"/>
    <n v="1"/>
    <x v="1"/>
  </r>
  <r>
    <n v="6"/>
    <x v="11"/>
    <n v="105532"/>
    <s v="PROMOVAREA TEHNOLOGIILOR NECONVENTIONALE ECO-EFICIENTE DE RECUPERARE A METALELOR UTILE DIN DESEURI INDUSTRIALE PRIN CREAREA DE PARTENERIATE PENTRU TRANSFER DE CUNOSTINTE CU AGENTI ECONOMICI"/>
    <s v="INSTITUTUL NAŢIONAL DE CERCETARE – DEZVOLTARE PENTRU METALE NEFEROASE ŞI RARE - IMNR"/>
    <s v="Proiectul urmareste satisfacerea nevoilor de cercetare ale intreprinderilor interesate pentru susţinerea activităţilor cu caracter economic in domenii stiintifice prioritare la nivel european si de interes pentru Romania, cum este cel al tehnologiilor avansate cu aplicatii in ecologizarea mediului. Tehnologia inovativa de valorificare/prelucrare a deseurilor cu continut de metale neferoase se va verifica/demonstra pe o instalatie prototip, iar implementarea ei in economie va avea un impact deosebit asupra reducerii poluarii mediului, a cresterii gradului de recuperare a metalelor neferoase, pretioase si critice continute in deseuri si a reintroducerii lor in circuitul economic"/>
    <n v="42614"/>
    <n v="43862"/>
    <n v="83.72"/>
    <s v="Bucuresti Ilfov"/>
    <s v="Ilfov"/>
    <s v="Pantelimon"/>
    <s v="Public"/>
    <s v="062"/>
    <n v="4073456.0412000003"/>
    <n v="792114.95879999967"/>
    <n v="784000"/>
    <n v="5000"/>
    <n v="5654571"/>
    <x v="2"/>
    <s v="AA2"/>
    <n v="4058154.66"/>
    <n v="789063.42"/>
    <s v="POC/71/1/4"/>
    <n v="1"/>
    <x v="1"/>
  </r>
  <r>
    <n v="7"/>
    <x v="11"/>
    <n v="105623"/>
    <s v="Parteneriat in exploatarea Tehnologiilor Generice Esentiale (TGE), utilizand o PLATforma de interactiune cu intreprinderile competitive (TGE-PLAT)"/>
    <s v="INSTITUTUL NAŢIONAL DE CERCETARE-DEZVOLTARE PENTRU  MICROTEHNOLOGIE - IMT BUCURESTI"/>
    <s v="Propunerea de proiect „Parteneriat in exploatarea in Tehnologiilor Generice Esentiale (TGE) utilizand o PLATforma de interactiune cu intreprinderile competitive” (TGE-PLAT)” este destinata parteneriatului pentru transferul de cunostiinte in domeniul definit de prioritatea de specializare inteligenta „Tehnologiile informatiei si comunicatiilor, spatiu si securitate”, cu cele 3 subdomenii, dar cu focalizare pe subdomeniul 2.3 (securitate)."/>
    <n v="42621"/>
    <n v="44538"/>
    <n v="83.72"/>
    <s v="Bucuresti Ilfov"/>
    <s v="Ilfov"/>
    <s v="Voluntari"/>
    <s v="Public"/>
    <s v="062"/>
    <n v="11249875"/>
    <n v="2187625"/>
    <n v="1900000"/>
    <n v="60000"/>
    <n v="15397500"/>
    <x v="3"/>
    <s v="AA3"/>
    <n v="7149341.8900000006"/>
    <n v="1390072.9600000002"/>
    <s v="POC/71/1/4"/>
    <n v="1"/>
    <x v="1"/>
  </r>
  <r>
    <n v="8"/>
    <x v="11"/>
    <n v="106093"/>
    <s v="NOI TEHNOLOGII AVANSATE DE ACOPERIRE A SUPRAFETELOR FOLOSIND FASCICUL LASER DE MARE PUTERE IN VEDEREA CRESTERII FIABILITATII SI A PERFORMANTELOR MATERIALELOR"/>
    <s v="Institutul National de Cercetare Dezvoltare pentru Fizica Laserilor Plasmei si Radiatiei"/>
    <s v="Prezenta propunere de proiect propune dezvoltarea de noi solutii pentru obtinerea de produse si procese, precum si tehnologii noi si/sau îmbunatatite in vederea cresterii fiabilitatii si performantelor materialelor prin acoperiri functionale. O aplicatie extrem de importanta este reconditionarea si repararea de suprafete supuse uzurii datorate ciclului de lucru. "/>
    <n v="42636"/>
    <n v="44462"/>
    <n v="83.72"/>
    <s v="Bucuresti Ilfov"/>
    <s v="Ilfov"/>
    <s v="Magurele"/>
    <s v="Public"/>
    <s v="062"/>
    <n v="11138497.26"/>
    <n v="2165966.7400000002"/>
    <n v="2099880"/>
    <n v="165148"/>
    <n v="15569492"/>
    <x v="3"/>
    <m/>
    <n v="6436313.21"/>
    <n v="1174958.5"/>
    <s v="POC/71/1/4"/>
    <n v="1"/>
    <x v="1"/>
  </r>
  <r>
    <n v="9"/>
    <x v="11"/>
    <n v="107514"/>
    <s v="Cresterea competitivitatii prin inovare si imbunatatirea proceselor de fabricatie cu iradieri gamma tehnologice"/>
    <s v="Institutul National de Cercetare Dezvoltare pentru Fizica si Inginerie Nucleara &quot;Horia Hulubei&quot;"/>
    <s v="Proiectul GAMMA PLUS isi propune sa sprijine intreprinderile din domeniul medico-farmaceutic sa utilizeze infrastructura si competentele departamentului de Iradieri cu Scopuri Multiple (IRASM) din IFIN-HH in procesele lor de productie si in dezvoltarea de produse sau servicii inovatoare. Pentru aceasta au fost stabilite 3 obiective principale:_x000a_ Transferul de cunostinte pentru introducerea iradierilor tehnologice cu radiatii gamma in fluxul de fabricatie al produselor medico-farmaceutice._x000a_ Dezvoltarea unor produse noi sau imbunatite prin utilizarea iradierii cu radiatii gamma. _x000a_ Cresterea competitivitatii economice prin introducerea noului procedeu de fabricatie si/sau optimizarea proceselor existente. _x000a_"/>
    <n v="42640"/>
    <n v="44466"/>
    <n v="83.72"/>
    <s v="Bucuresti Ilfov"/>
    <s v="Ilfov"/>
    <s v="Magurele"/>
    <s v="Public"/>
    <s v="062"/>
    <n v="6153420"/>
    <n v="1196580"/>
    <n v="1875000"/>
    <n v="92250"/>
    <n v="9317250"/>
    <x v="3"/>
    <s v="AA4"/>
    <n v="1762518.55"/>
    <n v="341596.50999999995"/>
    <s v="POC/71/1/4"/>
    <n v="1"/>
    <x v="1"/>
  </r>
  <r>
    <n v="10"/>
    <x v="11"/>
    <n v="107697"/>
    <s v="Dezvoltarea unor soluții de furajare inovative pentru galinacee, în vederea obținerii de alimente accesibile, cu calități nutriționale imbunătățite"/>
    <s v="Institutul National de Cercetare-Dezvoltare  pentru Biologie si Nutritie Animala (IBNA Balotesti)"/>
    <s v="Obiectivul principal al proiectului este acela de a dezvolta, în parteneriat cu firmele private din domeniul avicol, soluții de furajare inovative pentru galinacee, în vederea obținerii de alimente accesibile, cu calități nutriționale imbunătățite"/>
    <n v="42656"/>
    <n v="44847"/>
    <n v="83.72"/>
    <s v="Bucuresti Ilfov"/>
    <s v="Ilfov"/>
    <s v="Balotesti"/>
    <s v="Public"/>
    <s v="062"/>
    <n v="4863374.13"/>
    <n v="945720.63"/>
    <n v="960000"/>
    <n v="79543.16"/>
    <n v="6848637.9199999999"/>
    <x v="3"/>
    <s v="AA4"/>
    <n v="1788826.0800000005"/>
    <n v="410025.36999999982"/>
    <s v="POC/71/1/4"/>
    <n v="1"/>
    <x v="1"/>
  </r>
  <r>
    <n v="11"/>
    <x v="12"/>
    <n v="108159"/>
    <s v="CENTRUL DE INOVARE INTERDISCIPLINAR DE FOTONICA SI PLASMA PENTRU ECO-NANO TEHNOLOGII SI MATERIALE AVANSATE"/>
    <s v="INSTITUTUL NATIONAL DE CERCETARE-DEZVOLTARE PENTRU FIZICA LASERILOR, PLASMEI SI RADIATIEI  Magurele"/>
    <s v="Obiectivul general al proiectului il constituie cresterea capacitatii de cercetare-dezvoltare si de transfer de cunostinte a INFLPR Bucuresti prin crearea unui Centru de Inovare Interdisciplinar de Fotonica si Plasma pentru Eco-Nano Tehnologii Si Materiale Avansate care va deservi cerintelor de inovare ale companiilor din cluster-ul MHTC si din sectoarele economice competitive. Prin aceasta investitie se urmareste indeplinirea mai multor obiective incluse in strategia INFLPR de a se alinia la standardele, nevoile si performantele cerute de mediul industrial si programele de finantare a cercetarii in special cele  europene precum H2020."/>
    <n v="42699"/>
    <n v="44926"/>
    <n v="80"/>
    <s v="Bucuresti Ilfov"/>
    <s v="Ilfov"/>
    <s v="Magurele"/>
    <s v="Public"/>
    <s v="058"/>
    <n v="49250127.140000001"/>
    <n v="12312531.779999999"/>
    <n v="0"/>
    <n v="4991999.74"/>
    <n v="66554658.660000004"/>
    <x v="3"/>
    <s v="AA4"/>
    <n v="15149071.200000007"/>
    <n v="2174613.63"/>
    <s v="POC/70/1/1"/>
    <n v="1"/>
    <x v="1"/>
  </r>
  <r>
    <n v="12"/>
    <x v="12"/>
    <n v="109640"/>
    <s v="Constituirea primului laborator de criminalistică nucleară in Romania"/>
    <s v="Institutul National de Cercetare Dezvoltare pentru Fizica si Inginerie Nucleara &quot;Horia Hulubei&quot;  Magurele"/>
    <s v="Prin acest proiect, IFIN-HH își propune constituirea primului laborator de criminalistică nucleară din România dedicat analizei materialelor ce conțin uraniu, plutoniu sau descendenți ai acestora. Acest obiectiv a fost definit în scopul consolidării capacităților de securitate națională și cercetare în domeniu. "/>
    <n v="42723"/>
    <n v="44549"/>
    <n v="80"/>
    <s v="Bucuresti Ilfov"/>
    <s v="Ilfov"/>
    <s v="Magurele"/>
    <s v="Public"/>
    <s v="058"/>
    <n v="7428338.3200000003"/>
    <n v="1857084.58"/>
    <n v="0"/>
    <n v="661822.21"/>
    <n v="9947245.1099999994"/>
    <x v="3"/>
    <s v="AA4"/>
    <n v="1859116.7199999997"/>
    <n v="464779.17999999993"/>
    <s v="POC/70/1/1"/>
    <n v="1"/>
    <x v="1"/>
  </r>
  <r>
    <n v="13"/>
    <x v="8"/>
    <n v="114019"/>
    <s v="Dezvoltarea unui sistem automat inovativ de electroforeza in gel , cu aplicatii in diagnosticul clinic de laborator "/>
    <s v="S.A CLINICHEM SRL"/>
    <s v="Obiectivul general al proiectului AUTOELFO  este cresterea competitivitatii unei companii de tip start-up inovativ, prin dezvoltarea si implementarea unei  tehnologii de proiectare si realizare a unui sistem automat inovativ de electroforeza in gel si a unui nou biogel pentru separarea unei game de proteine din proba biologica umana (ser) care vor fi utilizate in laboratoare medicale din spitale si policlinici. Sistemul va permite utilizarea a doua tipuri de biogeluri ce vor separa: 1) 6 fractii proteice, 2)10 fractii proteice. Va avea software specializat pentru comenzi automatizari, prelucrare date, baza de date pacienti, eliberare buletin de analiza. Acest model (tip) de analizor este un concept nou, inovativ, care nu exista pe piata in acest moment dar pentru care cererea este ridicata. "/>
    <n v="43012"/>
    <n v="43742"/>
    <n v="80"/>
    <s v="Bucuresti Ilfov"/>
    <s v="Ilfov"/>
    <s v="Voluntari"/>
    <s v="Privat"/>
    <s v="061"/>
    <n v="663719.04"/>
    <n v="165929.76"/>
    <n v="92183.2"/>
    <n v="37770"/>
    <n v="959602"/>
    <x v="1"/>
    <m/>
    <n v="0"/>
    <n v="0"/>
    <s v="POC/63/1/3"/>
    <n v="1"/>
    <x v="1"/>
  </r>
  <r>
    <n v="14"/>
    <x v="8"/>
    <n v="106955"/>
    <s v="Dezvoltarea unei platforme hardware și software pentru prevenția și detecția atacurilor cibernetice_x000a__x000a__x000a_"/>
    <s v="POINTLET RESEARCH SRL"/>
    <s v="Obiectivul general al proiectului DEZVOLTAREA UNEI PLATFORME HARDWARE ȘI SOFTWARE PENTRU PREVENȚIA ȘI DETECȚIA ATACURILOR CIBERNETICE este reprezentat de:_x000a_1. Realizarea unui produs inovator in domeniul Tehnologii Informaționale și de Comunicații având ca bază de cercetare Cererea de Brevet pentru Invenția “Platformă hardware și software pentru prevenția și detecția atacurilor cibernetice”. Societatea beneficiară va concretiza la finele perioadei de implementare de 24 de luni prin obținerea unei platforme IT hardware și software pentru prevenția și detecția atacurilor cibernetice în rețelele de calculatoare, prin folosirea de tehnici avansate de calcul paralel în identificarea tiparelor de atac cibernetic și metode avansate de statistică a clusterelor pentru modelarea vectorilor de atac precum și a atacurilor distribuite cu identificarea celor mai bune măsuri de apărare prin reconfigurarea dinamică a echipamentelor de rețea. _x000a_2. Utilizarea de către echipa de implementarea a unor metode și procedee avansate tehnologic în etapa de introducerea în producție a rezultatelor cercetărilor efectuate în proiect urmărind realizarea produsului informatic innovator cu arhitectura definite pentru a veni în ajutorul utilizatorilor prin simplificarea procedurilor de preventie a atacurilor cibernetice asupra calculatoarelor si a retelelor de calculatoare; _x000a_3. Diversificarea activităţii inovatoare a societății, creşterea calităţii proceselor și produselor şi stimularea cererii de inovare din partea sectorului Tehnologiei Informației și Comunicațiilor._x000a_"/>
    <n v="43012"/>
    <n v="43742"/>
    <n v="80"/>
    <s v="Bucuresti Ilfov"/>
    <s v="Ilfov"/>
    <s v="Berceni"/>
    <s v="Privat"/>
    <s v="061"/>
    <n v="671716.8"/>
    <n v="167929.2"/>
    <n v="93294"/>
    <n v="88014.69"/>
    <n v="1020954.69"/>
    <x v="2"/>
    <s v="AA1"/>
    <n v="665682.88"/>
    <n v="166420.72"/>
    <s v="POC/63/1/3"/>
    <n v="1"/>
    <x v="1"/>
  </r>
  <r>
    <n v="15"/>
    <x v="8"/>
    <n v="113328"/>
    <s v="SC TERMOSOLAR AKTIV SRL - Realizarea de sisteme solare inovatoare cu o durata redusa de amortizare pentru utilizator"/>
    <s v="TERMOSOLAR AKTIV SRL"/>
    <s v="Obiectivul general al proiectului propus spre finantare este reprezentat de valorificarea unei idei tehnologice brevetabile privitoare la realizarea unui sistem solar pentru producerea de apa calda si caldura de catre SC TERMOSOLAR AKTIV SRL, inclusiv prin diversificarea sa in solutii inovative de producere de energie electrica si energie termica, in vederea dezvoltarii unor produse noi, cu valoare adaugata mare, competitive atat pe piata nationala cat si pe cea internationala"/>
    <n v="43012"/>
    <n v="43742"/>
    <n v="80"/>
    <s v="Bucuresti Ilfov"/>
    <s v="Ilfov"/>
    <s v="sat Petresti, com. Corbeanca"/>
    <s v="Privat"/>
    <s v="061"/>
    <n v="659073.6"/>
    <n v="164768.4"/>
    <n v="91538"/>
    <n v="17720"/>
    <n v="933100"/>
    <x v="2"/>
    <s v="AA1"/>
    <n v="643784.87"/>
    <n v="160946.22"/>
    <s v="POC/63/1/3"/>
    <n v="1"/>
    <x v="1"/>
  </r>
  <r>
    <n v="16"/>
    <x v="8"/>
    <n v="119873"/>
    <s v="DEZVOLTAREA SI REALIZAREA IN SISTEM CAD/CAM A INCALTAMINTEI INDIVIDUALIZATE SI TERAPEUTICE"/>
    <s v="Activ Protonic Art SRL"/>
    <s v="Obiectivul general al proiectului este îmbunătățirea semnificativă a tehnologiei de producere a încălțămintei individualizate și terapeutice prin dezvoltarea și implementarea unui sistem CAD / CAM inovativ de măsurare, proiectare și realizare a ansamblului superior și părților componente.  "/>
    <n v="43020"/>
    <n v="43750"/>
    <n v="80"/>
    <s v="Bucuresti Ilfov"/>
    <s v="Ilfov"/>
    <s v="Rudeni, Chitila"/>
    <s v="Privat"/>
    <s v="061"/>
    <n v="668315.16"/>
    <n v="167078.79"/>
    <n v="92821.55"/>
    <n v="24456"/>
    <n v="952671.50000000012"/>
    <x v="2"/>
    <s v="AA1"/>
    <n v="664136.84000000008"/>
    <n v="166034.22"/>
    <s v="POC/63/1/3"/>
    <n v="1"/>
    <x v="1"/>
  </r>
  <r>
    <n v="17"/>
    <x v="2"/>
    <n v="115800"/>
    <s v="APLICATIE INOVATIVA DE ADMINISTRARE A INFRASTRUCTURII IT VIRTUALIZATE"/>
    <s v="AD NET MARKET MEDIA SA"/>
    <s v="APLICATIE INOVATIVA DE ADMINISTRARE A INFRASTRUCTURII IT VIRTUALIZATE"/>
    <n v="43019"/>
    <n v="43749"/>
    <n v="80"/>
    <s v="Bucuresti Ilfov"/>
    <s v="Ilfov"/>
    <s v="Voluntari"/>
    <s v="Privat"/>
    <s v="066"/>
    <n v="3244698.63"/>
    <n v="811174.66"/>
    <n v="2560930.5"/>
    <n v="1257192.7199999997"/>
    <n v="7873996.5099999998"/>
    <x v="2"/>
    <s v="AA1"/>
    <n v="3212920.69"/>
    <n v="803232.09"/>
    <s v="POC/46/2/2"/>
    <n v="1"/>
    <x v="2"/>
  </r>
  <r>
    <n v="18"/>
    <x v="2"/>
    <n v="115920"/>
    <s v="CRESTEREA COMPETITIVITATII SC ARCADIA PROMO SRL PRIN DEZVOLTAREA UNEI SOLUTII INFORMATICE INOVATOARE – OGLINDA INTELIGENTA"/>
    <s v="ARCADIA PROMO SRL"/>
    <s v="CRESTEREA COMPETITIVITATII SC ARCADIA PROMO SRL PRIN DEZVOLTAREA UNEI SOLUTII INFORMATICE INOVATOARE – OGLINDA INTELIGENTA"/>
    <n v="42950"/>
    <n v="44046"/>
    <n v="80"/>
    <s v="Bucuresti Ilfov"/>
    <s v="Ilfov"/>
    <s v="Balotesti"/>
    <s v="Privat"/>
    <s v="066"/>
    <n v="1428365.6"/>
    <n v="357091.4"/>
    <n v="396783"/>
    <n v="108603.5"/>
    <n v="2290843.5"/>
    <x v="1"/>
    <m/>
    <n v="101338.71"/>
    <n v="25334.68"/>
    <s v="POC/46/2/2"/>
    <n v="1"/>
    <x v="2"/>
  </r>
  <r>
    <n v="19"/>
    <x v="4"/>
    <n v="105058"/>
    <s v="Proiectarea unui sistem prototip de monitorizare și prognoză bazat pe tehnici moderne ale teledetecției (Earth-Observation) pentru pădurile din România"/>
    <s v="Institutul National de Cercetare Dezvoltare în Silvicultura Marin Dracea"/>
    <s v="EO-ROFORMON va dezvolta un sistem prototip pentru monitorizarea și prognoza evoluției  fondului forestier bazat pe integrarea de date în situ și teledetecție. Proiectul va dezvolta modele de prognoza adaptate la condițiile forestiere din Romania, pentru studiul evoluției fondului forestier utilizând informații cu privire la trecutul istoric și situația prezentă a stării pădurilor, practicile de management forestier, precum și regimul perturbărilor naturale și antropice."/>
    <n v="42622"/>
    <n v="44083"/>
    <n v="84.435339999999997"/>
    <s v="Bucuresti Ilfov"/>
    <s v="Ilfov"/>
    <s v="Voluntari"/>
    <s v="Public"/>
    <s v="060"/>
    <n v="3114949.9457479999"/>
    <n v="574000.72425199999"/>
    <n v="0"/>
    <n v="194350"/>
    <n v="3883300.67"/>
    <x v="4"/>
    <s v="AA3"/>
    <n v="2839057.5599999996"/>
    <n v="523236.11999999994"/>
    <s v="POC/61/1/1"/>
    <n v="1"/>
    <x v="1"/>
  </r>
  <r>
    <n v="20"/>
    <x v="11"/>
    <n v="105726"/>
    <s v="Materiale multifunctionale inteligente pentru aplicatii de inalta tehnologie"/>
    <s v="Institutul National de Cercetare Dezvoltare pentru Fizica Materialelor"/>
    <s v="Obiectivul major al proiectului consta in dezvoltarea, in colaborare cu partenerii industriali, de materiale multifunctionale inteligente pe baza carora sa se dezvolte aplicatii in domenii precum: automotive; tehnologia informatiei si comunicatii; cladiri inteligente; energie; automatizari industriale si domestice; securitate; sectoare de nisa ale economiei (materiale, dispozitive si tehnologii pentru infrastructuri mari: ELI-NP, CERN; tehnologii de reciclare a deseurilor, materiale biocompatibile pentru protezare, senzori integrati in tesuturi biologice)."/>
    <n v="42618"/>
    <n v="44444"/>
    <n v="83.72"/>
    <s v="Bucuresti Ilfov"/>
    <s v="Ilfov"/>
    <s v="Magurele"/>
    <s v="Public"/>
    <s v="062"/>
    <n v="11302200"/>
    <n v="2197800"/>
    <n v="2400000"/>
    <n v="50000"/>
    <n v="15950000"/>
    <x v="3"/>
    <s v="AA4"/>
    <n v="7616208.5699999984"/>
    <n v="1480770.25"/>
    <s v="POC/71/1/4"/>
    <n v="1"/>
    <x v="1"/>
  </r>
  <r>
    <n v="21"/>
    <x v="11"/>
    <n v="105725"/>
    <s v="Analize fizico-chimice, materiale nanostructurate și dispozitive pentru aplicații în domeniul farmaceutic și medical din România "/>
    <s v="Institutul National de Cercetare Dezvoltare pentru Fizica Materialelor"/>
    <s v="Prezenta propunere de proiect are ca obiectiv general realizarea transferului de cunoștinte de la INCDFM la întreprinderi din domeniul economic al sănătății și industriei farmaceutice și a unui Centru de analize pentru industria farmaceutica, acreditat GMP (good manufacturing practice). "/>
    <n v="42618"/>
    <n v="44444"/>
    <n v="83.72"/>
    <s v="Bucuresti Ilfov"/>
    <s v="Ilfov"/>
    <s v="Magurele"/>
    <s v="Public"/>
    <s v="062"/>
    <n v="11302200"/>
    <n v="2197800"/>
    <n v="2515663"/>
    <n v="50000"/>
    <n v="16065663"/>
    <x v="3"/>
    <s v="AA4"/>
    <n v="4732999.4400000004"/>
    <n v="920236.08"/>
    <s v="POC/71/1/4"/>
    <n v="1"/>
    <x v="1"/>
  </r>
  <r>
    <n v="22"/>
    <x v="12"/>
    <n v="108109"/>
    <s v="CENTRUL DE CERCETARE A MEDIULUI ȘI OBSERVAREA TERREI "/>
    <s v="Institutul National de Cercetare Dezvoltare pentru Optoelectronica Magurele"/>
    <s v="Obiectivul general: Crearea unei infrastructuri de nivel mondial pentru observarea și caracterizarea mediului prin metode optoelectronice avansate, relevantă pentru segmentul de sol din programul ESA de observare a Terrei, și componentă integrantă a infrastructurilor pan-europene de cercetare ACTRIS-RI și InGOS"/>
    <n v="42699"/>
    <n v="44347"/>
    <n v="80"/>
    <s v="Bucuresti Ilfov"/>
    <s v="Ilfov"/>
    <s v="Magurele"/>
    <s v="Public"/>
    <s v="058"/>
    <n v="45808504.560000002"/>
    <n v="11452126.140000001"/>
    <n v="0"/>
    <n v="3941325.59"/>
    <n v="61201956.290000007"/>
    <x v="3"/>
    <s v="AA4"/>
    <n v="45711048.830000006"/>
    <n v="9985523.3200000003"/>
    <s v="POC/70/1/1"/>
    <n v="1"/>
    <x v="1"/>
  </r>
  <r>
    <n v="23"/>
    <x v="8"/>
    <n v="113177"/>
    <s v="Cercetarea, dezvoltarea si productia unui dispozitiv integrat pentru video asamblari-ImSTAR"/>
    <s v="AQUA MUNDI STARS SRL-D"/>
    <s v="Obiectivul general al proiectului este stimularea cercetarii si inovarii in intreprindere prin cercetarea unui produs inovativ, dezvoltarea prototipului “ImSTAR” si a software-ului aferent acestui produs si lansarea acestuia in productie in scopul comercializarii."/>
    <n v="43012"/>
    <n v="43833"/>
    <n v="79.999999753403515"/>
    <s v="Bucuresti Ilfov"/>
    <s v=" Ilfov"/>
    <s v="Tunari"/>
    <s v="Privat"/>
    <s v="061"/>
    <n v="648833.27"/>
    <n v="162208.32000000001"/>
    <n v="90115.73"/>
    <n v="10950.73"/>
    <n v="912108.05"/>
    <x v="2"/>
    <s v="AA4"/>
    <n v="648830.39"/>
    <n v="162207.6"/>
    <s v="POC/63/1/3"/>
    <n v="1"/>
    <x v="1"/>
  </r>
  <r>
    <n v="24"/>
    <x v="8"/>
    <n v="119875"/>
    <s v="TEHNOLOGIE SI INSTRUMENT PENTRU DIAGNOSTIC PRECOCE, MONITORIZARE SI ANALIZA BAROPODOGRAFICA IN ORTOSTATISM PLANTIGRAD"/>
    <s v="Activ Robionic SRL"/>
    <s v="Obiectivul general:  Implementarea rezultatelor unei cercetări efectuate de Universitatea Politehnica București, finanțată de către firma solicitantă, pentru dezvoltarea unei tehnologii de măsurare și introducerea în fabricație a unui instrument de amprentare plantară computerizată (computer podograf) in scopul comercializării pe scară largă."/>
    <n v="43054"/>
    <n v="43784"/>
    <n v="80"/>
    <s v="Bucuresti Ilfov"/>
    <s v=" Ilfov"/>
    <s v=" Chitila"/>
    <s v="Privat"/>
    <s v="061"/>
    <n v="667764.72"/>
    <n v="166941.18"/>
    <n v="92745.1"/>
    <n v="11231"/>
    <n v="938681.99999999988"/>
    <x v="2"/>
    <m/>
    <n v="654730.37999999989"/>
    <n v="163682.59999999998"/>
    <s v="POC/63/1/3"/>
    <n v="1"/>
    <x v="1"/>
  </r>
  <r>
    <n v="25"/>
    <x v="15"/>
    <n v="107894"/>
    <s v="CEntru Suport pentru cooperare europeana in MIcro- si Nanotehnologii  (CESMIN)"/>
    <s v="INSTITUTUL NATIONAL DE CERCETARE- DEZVOLTARE PENTRU MICROTEHNOLOGIE - IMT BUCURESTI INCD"/>
    <s v="Obiectivul general: Cresterea participarii in “Orizont 2020” si in alte programe CDI europene a IMT si a altor entitati din Romania (inclusiv intreprinderi), cu focalizare pe dezvoltarea si aplicatiile micro- si nanotehnologiilor ._x000a_"/>
    <n v="43937"/>
    <n v="45093"/>
    <n v="80"/>
    <s v="Bucuresti Ilfov"/>
    <s v="Ilfov"/>
    <s v="Voluntari"/>
    <s v="Public"/>
    <s v="060"/>
    <n v="2272233.6"/>
    <n v="568058.4"/>
    <n v="0"/>
    <n v="89580"/>
    <n v="2929872"/>
    <x v="3"/>
    <m/>
    <n v="240022"/>
    <n v="60005.5"/>
    <s v="POC/80/1/2/"/>
    <n v="1"/>
    <x v="1"/>
  </r>
  <r>
    <n v="26"/>
    <x v="19"/>
    <n v="124405"/>
    <s v="Centru Cloud si Big Data pentru participarea la Cloud-ul European pentru Stiinta Deschisa (CeCBiD-EOSC)"/>
    <s v="INSTITUTUL NATIONAL DE CERCETARE - DEZVOLTARE PENTRU FIZICA SI INGINERIE NUCLEARA &quot; HORIA HULUBEI &quot; - IFIN - HH/DFCTI"/>
    <s v="Obiectivul general al proiectului CeCBiD-EOSC este cresterea capacitatii de cercetare in scopul ridicarii nivelului de competitivitate stiintifica pe plan international al IFIN-HH, prin modernizarea infrastructurii Cloud, extinderea infrastructurii masive de date si realizarea unui centru de date cu performante inalte, care sa fie integrat in Cloud-ul European pentru Stiinta Deschisa (European Open Science Cloud – EOSC)."/>
    <n v="43970"/>
    <n v="44792"/>
    <n v="80"/>
    <s v="Bucuresti Ilfov"/>
    <s v="Ilfov"/>
    <s v="Măgurele"/>
    <s v="Public"/>
    <s v="058"/>
    <n v="3234339.78"/>
    <n v="808584.94"/>
    <n v="0"/>
    <n v="759750.46"/>
    <n v="4802675.18"/>
    <x v="3"/>
    <m/>
    <n v="0"/>
    <n v="0"/>
    <s v="POC/397/1/1/"/>
    <n v="1"/>
    <x v="1"/>
  </r>
  <r>
    <n v="27"/>
    <x v="15"/>
    <n v="107874"/>
    <s v="Centrul Suport Orizont 2020 pentru managementul proiectelor europene si promovare europeana PREPARE"/>
    <s v="INSTITUTUL NATIONAL DE CERCETARE-DEZVOLTARE PENTRU OPTOELECTRONICA INOE 2000 INCD"/>
    <s v="OBIECTIVUL GENERAL este crearea “Centrului Suport Orizont 2020” de management de proiecte si promovare europeana, în cadrul INCD INOE 2000, în vederea cresterii participarii institutului la programul Orizont 2020 si în subsidiar al organizaþiilor de cercetare din cadrul consorþiului ACTRIS-RO. SCOPUL PROIECTULUI este acela de a creste participarea INOE (si în subsidiar a tuturor organizaþiilor de cercetare stiinþifice partenere în consorþiul ACTRIS-RO) la Programele cadru de cercetare ale Uniunii Europene - Orizont 2020 - prin crearea “Centrului Suport Orizont 2020” de management de proiecte si promovare europeana, în cadrul INCD INOE-2000."/>
    <n v="43984"/>
    <n v="45140"/>
    <n v="80"/>
    <s v="Bucuresti Ilfov"/>
    <s v="Ilfov"/>
    <s v="Măgurele"/>
    <s v="Public"/>
    <s v="060"/>
    <n v="2382506.79"/>
    <n v="595626.68000000005"/>
    <n v="0"/>
    <n v="12000"/>
    <n v="2990133.47"/>
    <x v="3"/>
    <m/>
    <n v="369329.4"/>
    <n v="29832.35"/>
    <s v="POC/80/1/2/"/>
    <n v="1"/>
    <x v="1"/>
  </r>
  <r>
    <n v="28"/>
    <x v="16"/>
    <n v="121420"/>
    <s v="SVIEE"/>
    <s v="GNOSIS KERNEL SRL"/>
    <s v="Obiectivul general al proiectului il constituie dezvoltarea unui produs inovativ, o familie de sisteme automate inteligente de vanzari, eficienta energetic pentru produse alimentare reci şi calde, care poate fi alimentata cu ajutorul energiei electrice obtinuta din surse regenerabile şi / sau combinat cu energia produsă de către persoanele care sunt de acord să obţină aceste produse reci sau calde, în schimbul unui efort fizic realizat în apropierea automatului cu ajutorul unui dispozitiv de transformare a energiei umane in energie electrica"/>
    <n v="43987"/>
    <n v="44625"/>
    <n v="80"/>
    <s v="Bucuresti Ilfov"/>
    <s v="Ilfov"/>
    <s v="Otopeni"/>
    <s v="Privat"/>
    <s v="064"/>
    <n v="1430600"/>
    <n v="357650"/>
    <n v="536125"/>
    <n v="327075"/>
    <n v="2651450"/>
    <x v="3"/>
    <m/>
    <n v="285572.08"/>
    <n v="54705.52"/>
    <s v="POC/222/1/3/"/>
    <n v="1"/>
    <x v="1"/>
  </r>
  <r>
    <n v="29"/>
    <x v="16"/>
    <n v="122180"/>
    <s v="Algoritm inovativ eficient pentru dezvoltarea unor substante farmaceutice noi si investigarea de noi valente terapeutice ale medicamentelor prin implementarea la nivelul strategiei UE"/>
    <s v="BIOTEHNOS SA"/>
    <s v="Obiectivul general al proiectului este dezvoltarea unui algoritm inovativ eficient pentru obtinerea unor substante farmaceutice noi prin valorificarea unor resurse marine /entomologice fara afectarea ecosistemului si a unor solutii pentru investigarea de noi valente terapeutice ale unor medicamente."/>
    <n v="43991"/>
    <n v="45086"/>
    <n v="80"/>
    <s v="Bucuresti Ilfov"/>
    <s v="Ilfov"/>
    <s v="Otopeni"/>
    <s v="Privat"/>
    <s v="064"/>
    <n v="2970046.4"/>
    <n v="742511.6"/>
    <n v="2545852"/>
    <n v="1604407.9"/>
    <n v="7862817.9000000004"/>
    <x v="3"/>
    <m/>
    <n v="0"/>
    <n v="0"/>
    <s v="POC/222/1/3/"/>
    <n v="1"/>
    <x v="1"/>
  </r>
  <r>
    <n v="30"/>
    <x v="16"/>
    <n v="122027"/>
    <s v="Compozit multifunctional pe baza de matrice silica-organica transpozabila pentru inovatii de produse si formulari particularizate in industria alimentara si farmaceutica"/>
    <s v="BIOTEHNOS SA"/>
    <s v="Obiectivul general al proiectului este realizarea autentica a unui material inovativ prin dezvoltarea unui sistem multifunctional reprezentat de un suport silice structurat prototip cu capacitate de incarcare de principii active incapsulat biopolimeric. Acesta va fi obtinut prin tehnologie originala high-tech si este proiectat a fi utilizabil in mai multe sectoare ale sanatatii, in industria alimentara, farmaceutica, dermatocosmetica si medicina."/>
    <n v="43991"/>
    <n v="45086"/>
    <n v="80"/>
    <s v="Bucuresti Ilfov"/>
    <s v="Ilfov"/>
    <s v="Otopeni"/>
    <s v="Privat"/>
    <s v="064"/>
    <n v="3082400"/>
    <n v="770600"/>
    <n v="2287000"/>
    <n v="1600950"/>
    <n v="7740950"/>
    <x v="3"/>
    <m/>
    <n v="0"/>
    <n v="0"/>
    <s v="POC/222/1/3/"/>
    <n v="1"/>
    <x v="1"/>
  </r>
  <r>
    <n v="31"/>
    <x v="16"/>
    <n v="119960"/>
    <s v="FABRICAREA DE MATERIALE AVANSATE DESTINATE TRATĂRII APELOR INDUSTRIALE UZATE: PROTOTIP ŞI INTRODUCERE ÎN CICLUL PRODUCTIV"/>
    <s v="GREEN WATERNANOTECHNOLOGY SRL"/>
    <s v="Obiectivul General include realizarea de investiţii iniţiale pentru inovare în vederea introducerii în producţie a rezultatelor de cercetaredezvoltare obţinute de SC Green WaterNanoTechnology SRL. Dezvoltarea unei unităţi de producţie noi pentru implementarea unui proces nou de fabricaţie, respectiv instalărea şi operarea unei facilităţi de fabricaţie la scară industrială a unui produs nou, respectiv a unui material compozit nanostructurat inovativ, destinat îndepărtării metalelor grele şi derivaţilor petrolieri din apele industriale uzate. "/>
    <n v="44001"/>
    <n v="44611"/>
    <n v="80"/>
    <s v="Bucuresti Ilfov"/>
    <s v="Ilfov"/>
    <s v="Jilava"/>
    <s v="Privat"/>
    <s v="064"/>
    <n v="1172755.23"/>
    <n v="293188.81"/>
    <n v="566610.84"/>
    <n v="50823"/>
    <n v="2083377.88"/>
    <x v="3"/>
    <m/>
    <n v="206144.25999999998"/>
    <n v="31896.07"/>
    <s v="POC/222/1/3/"/>
    <n v="1"/>
    <x v="1"/>
  </r>
  <r>
    <n v="32"/>
    <x v="5"/>
    <n v="111308"/>
    <s v="REALIZAREA UNEI PLATFORME INFORMATICE INOVATIVE PENTRU MANAGEMENT DE RISC SI PREVIZIUNE PE PIATA DE CAPITAL"/>
    <s v="FRACTAL SCIENCES SRL"/>
    <s v="Obiectivul principal al acestui proiect il reprezinta crearea unui sistem informatic corespunzator nevoilor actuale ale mediului investitional si financiar, alcatuit din investitori institutionali, reprezentati de societati de servicii de investitii financiare (firme de brokeraj), fonduri de investitii, fonduri de pensii, societati de administrare a investitiilor, societati de asigurari, dar si investitori individuali, dar si academic, de gestionare a riscului pe piata de capital, printr-o abordare sinergica dintre scoala clasica a pietelor de capital, bazata pe ipoteza pietelor eficiente si pe analiza fundamentala a valorii unui titlu (necesara pentru identificarea valorii “reale” a unui activ), si scoala moderna a pietelor de capital, bazata pe teoria pietelor fractale."/>
    <n v="44004"/>
    <n v="44734"/>
    <n v="80"/>
    <s v="Bucuresti Ilfov"/>
    <s v="Ilfov"/>
    <s v="Chiajna, sat Rosu "/>
    <s v="Privat"/>
    <s v="061"/>
    <n v="668685.69999999995"/>
    <n v="167171.42000000001"/>
    <n v="92873.03"/>
    <n v="38995"/>
    <n v="967725.15"/>
    <x v="3"/>
    <m/>
    <n v="79200"/>
    <n v="0"/>
    <s v="POC/62/1/3"/>
    <n v="1"/>
    <x v="1"/>
  </r>
  <r>
    <n v="33"/>
    <x v="5"/>
    <n v="108615"/>
    <s v="SISTEM DE OBSERVARE MULTISPECTRAL VIS-SWIR-MWIR DESTINAT PLATFORMELOR DE SUPRAVEGHERE LA MARE DISTANȚĂ"/>
    <s v="OPTIPLUS INTERNATIONAL SRL"/>
    <s v="Obiectivul general este realizarea unui produs inovativ competitiv care consta dintr-un sistem de observare complex, performant, de tip multispectral, destinat platformelor de observare la mare distanþa si a unei tehnologii de integrare care sa permita realizarea compatibilizarii performanþelor modulelor de observare în domeniul VIS si SWIR cu modulul de observare in domeniul MWIR, considerat de referinta."/>
    <n v="44006"/>
    <n v="44736"/>
    <n v="80"/>
    <s v="Bucuresti Ilfov"/>
    <s v="Ilfov"/>
    <s v="Popesti Leordeni"/>
    <s v="Privat"/>
    <s v="061"/>
    <n v="670856"/>
    <n v="167714"/>
    <n v="93180"/>
    <n v="104670"/>
    <n v="1036420"/>
    <x v="1"/>
    <m/>
    <n v="0"/>
    <n v="0"/>
    <s v="POC/62/1/3"/>
    <n v="1"/>
    <x v="1"/>
  </r>
  <r>
    <n v="34"/>
    <x v="5"/>
    <n v="109653"/>
    <s v="Dezvoltarea unui sistem de vedere termal și diurn cu rezoluție ridicată"/>
    <s v="SILICON ACUITY SRL"/>
    <s v="Obiectivul general al proiectului este dezvoltarea unui produs inovativ, complex, de înalta tehnicitate, cu utilitate în domeniul sistemelor de supraveghere pe timp de noapte si de zi, în cadrul societaþii Silicon Acuity SRL."/>
    <n v="44007"/>
    <n v="44555"/>
    <n v="80"/>
    <s v="Bucuresti Ilfov"/>
    <s v="Ilfov"/>
    <s v="Popesti Leordeni"/>
    <s v="Privat"/>
    <s v="061"/>
    <n v="671984"/>
    <n v="167996"/>
    <n v="93350"/>
    <n v="101456.88"/>
    <n v="1034786.88"/>
    <x v="3"/>
    <m/>
    <n v="0"/>
    <n v="0"/>
    <s v="POC/62/1/3"/>
    <n v="1"/>
    <x v="1"/>
  </r>
  <r>
    <n v="35"/>
    <x v="5"/>
    <n v="108688"/>
    <s v="Tehnologie inovativa pentru obtinerea unei proteze personalizate de reconstructie oculo-orbitala pentru pacientii cu traumatisme faciale - Acronim INO-ORBITAL"/>
    <s v="INOSEARCH SRL"/>
    <s v="Obiectivul general al proiectului INO-ORBITAL este realizarea unei tehnologii noi pentru obtinerea unei proteze personalizate de reconstructie oculo-orbitala la pacientii cu traumatisme faciale si a unui soft de reconstructie CT 3D semnificativ imbunatatit, adaptat imprimantei 3D pentru implant personalizat, in scopul comercializarii si productiei de catre start-up-ul SC INOSEARCH SRL."/>
    <n v="44012"/>
    <n v="44742"/>
    <n v="80"/>
    <s v="Bucuresti Ilfov"/>
    <s v="Ilfov"/>
    <s v="Mogosoaia"/>
    <s v="Privat"/>
    <s v="061"/>
    <n v="550731.25"/>
    <n v="137682.82"/>
    <n v="76490.45"/>
    <n v="265000.46000000002"/>
    <n v="1029904.98"/>
    <x v="3"/>
    <m/>
    <n v="7179.46"/>
    <n v="1794.86"/>
    <s v="POC/62/1/3"/>
    <n v="1"/>
    <x v="1"/>
  </r>
  <r>
    <n v="36"/>
    <x v="5"/>
    <n v="109905"/>
    <s v="Realizare sistem de inspectie aeriana cu drona pentru cresterea eficientei centralelor bazate pe energii regenerabile si oferirea de servicii pentru mentenanta acestora"/>
    <s v="INTELLIGENT TRANSPORT SOLUTIONS SRL"/>
    <s v="Obiectivul general al proiectului il reprezinta inovarea de produse si servicii intr-o intreprindere de tip start-up Intelligent Transport Solutions SRL pe baza transferului rezultatelor obtinute in teza de doctorat ”_x000a_Metode de detectare si analiza a defectelor in instalatiile fotovoltaice” autor dr.ing. Florin Ancuta."/>
    <n v="44012"/>
    <n v="44469"/>
    <n v="80"/>
    <s v="Bucuresti Ilfov"/>
    <s v="Ilfov"/>
    <s v="Cernica, sat Caldararu"/>
    <s v="Privat"/>
    <s v="061"/>
    <n v="667921.81999999995"/>
    <n v="166980.46"/>
    <n v="92766.9"/>
    <n v="68039.05"/>
    <n v="995708.23"/>
    <x v="3"/>
    <m/>
    <n v="166545.28"/>
    <n v="18454.72"/>
    <s v="POC/62/1/3"/>
    <n v="1"/>
    <x v="1"/>
  </r>
  <r>
    <n v="37"/>
    <x v="5"/>
    <n v="122377"/>
    <s v="SISTEM INTEGRAT DE VERIFICARE SI TESTARE A CALITATII APLICATIILOR MOBILE"/>
    <s v="NEXT PLANET SRL"/>
    <s v="Obiectivul general al proiectului „SISTEM INTEGRAT DE VERIFICARE SI TESTARE A CALITATII APLICATIILOR MOBILE” este realizarea unui produs inovator în domeniul TIC având ca baza de cercetare transferul rezultatelor cercetării realizate în cadrul Tezei de doctorat aparţinând Directorului de Proiect – Zamfiroiu Ionuţ-Alin."/>
    <n v="44012"/>
    <n v="44560"/>
    <n v="80"/>
    <s v="Bucuresti Ilfov"/>
    <s v="Ilfov"/>
    <s v="Otopeni"/>
    <s v="Privat"/>
    <s v="061"/>
    <n v="671713.58"/>
    <n v="167928.39"/>
    <n v="93293.54"/>
    <n v="95744.23"/>
    <n v="1028679.74"/>
    <x v="3"/>
    <m/>
    <n v="12150"/>
    <n v="3037.5"/>
    <s v="POC/62/1/3"/>
    <n v="1"/>
    <x v="1"/>
  </r>
  <r>
    <n v="38"/>
    <x v="5"/>
    <n v="110551"/>
    <s v="Sistem inteligent de monitorizare a jocurilor in timpul inspectiei sistemului de directie si puntilor vehiculelor SIMJDPV"/>
    <s v="CONCEPT CAR SOLUTION SRL"/>
    <s v="Obiectivul general al proiectului il reprezinta realizarea si punerea in productie a unui sistem inteligent de monitorizare a jocurilor sistemului de directie si puntilor vehiculelor in timpul inspectiei efectuate la operatorii economici autorizati de catre Registrul Auto Roman (R.A.R.) sa efectueze inspectii tehnice periodice."/>
    <n v="44013"/>
    <n v="44470"/>
    <n v="80"/>
    <s v="Bucuresti Ilfov"/>
    <s v="Ilfov"/>
    <s v="Cernica, sat Caldararu"/>
    <s v="Privat"/>
    <s v="061"/>
    <n v="669734.51"/>
    <n v="167433.63"/>
    <n v="93018.67"/>
    <n v="8570"/>
    <n v="938756.81"/>
    <x v="3"/>
    <m/>
    <n v="87637.48000000001"/>
    <n v="18045.36"/>
    <s v="POC/62/1/3"/>
    <n v="1"/>
    <x v="1"/>
  </r>
  <r>
    <n v="39"/>
    <x v="5"/>
    <n v="111022"/>
    <s v="Sistem multi-senzor pentru estimarea starii de oboseala, somnolenta si a nivelului de stres cu aplicabilitate in infrastructurile critice"/>
    <s v="BIOMA DELLY TRADING SRL"/>
    <s v="Obiectivul general al proiectului il reprezinta stimularea inovarii in cadrul companiei de tip start-up, BIOMA DELLY TRADING SRL, prin realizarea unui sistem multi-senzor pentru estimarea starii de oboseala, somnolenta si a nivelului de stres a pilotilor de aeronave, conducatorilor de vehicule si personalului din infrastructurile critice, bazat pe analiza densitatii spectrului de putere (PSD) al electroencefalogramei (EEG) si corelarea cu ritmul cardiac (ECG) sau a celui respirator ."/>
    <n v="44029"/>
    <n v="44578"/>
    <n v="80"/>
    <s v="Bucuresti Ilfov"/>
    <s v="Ilfov"/>
    <s v="Magurele"/>
    <s v="Privat"/>
    <s v="061"/>
    <n v="667725.42400000012"/>
    <n v="166931.35999999999"/>
    <n v="92739.64"/>
    <n v="75540.100000000006"/>
    <n v="1002936.5240000001"/>
    <x v="3"/>
    <m/>
    <n v="22519.439999999999"/>
    <n v="5629.86"/>
    <s v="POC/62/1/3"/>
    <n v="1"/>
    <x v="1"/>
  </r>
  <r>
    <n v="40"/>
    <x v="9"/>
    <n v="130075"/>
    <s v="Cercetare in filtrarea semnalelor in banda HF si realizarea unei matrici de comutare automata de antene de receptie pentru ambarcatiunile navale de mici dimensiuni"/>
    <s v="BLUESPACE TECHNOLOGY SRL"/>
    <s v="Obiectivul general al proiectului este cresterea valorii adaugate generate de sectorul TIC, in cadrul Blue Space Technology, prin dezvoltarea unui produs TIC si a serviciilor aferente acestuia, contribuind astfel la cresterea implicarii sectorului TIC pentru competitivitatea economica."/>
    <n v="44043"/>
    <n v="45138"/>
    <s v="80.00; 85.00"/>
    <s v="Bucuresti Ilfov; Sud Muntenia;"/>
    <s v="Ilfov; Teleorman;"/>
    <s v="Bragadiru; Zimnicea;"/>
    <s v="Privat"/>
    <s v="066"/>
    <n v="4531364.99"/>
    <n v="1057561.8799999999"/>
    <n v="2152639.35"/>
    <n v="744514.74"/>
    <n v="8486080.9600000009"/>
    <x v="3"/>
    <m/>
    <n v="1849782.82"/>
    <n v="24000"/>
    <s v="POC/524/2/2"/>
    <n v="1"/>
    <x v="2"/>
  </r>
  <r>
    <n v="41"/>
    <x v="5"/>
    <n v="114698"/>
    <s v="DEZVOLTAREA CAPACITATII DE INOVARE A HYNAMAT SRL PRIN OBTINEREA DE NOI TIPURI DE PULBERI HIBRIDE NANOSTRUCTURATE PE BAZA DE MATERIALE CERAMICE BIOCOMPATIBILE NANOSTRUCTURATE SI POLIMERI COMERCIALI CU APLICATII BIOMEDICALE"/>
    <s v="SPIN OFF HYNAMAT SRL (solicitant initial la depunere: CURSARUL LAURA MADALINA)"/>
    <s v="Obiectivul general al proiectului este crearea unui spin-off pe baza unui brevet si dezvoltarea de produse inovatoare in cadrul noii intreprinderi, spre a fi lansate pe piata biomaterialelor nanostructurate, sector economic cu potential de crestere."/>
    <n v="44071"/>
    <n v="44801"/>
    <n v="80"/>
    <s v="Bucuresti Ilfov"/>
    <s v="Ilfov"/>
    <s v="Pantelimon"/>
    <s v="Privat"/>
    <s v="061"/>
    <n v="597467.64"/>
    <n v="149366.93"/>
    <n v="82981.62"/>
    <n v="9520"/>
    <n v="839336.19000000006"/>
    <x v="3"/>
    <m/>
    <n v="0"/>
    <n v="0"/>
    <s v="POC/62/1/3"/>
    <n v="1"/>
    <x v="1"/>
  </r>
  <r>
    <n v="42"/>
    <x v="17"/>
    <n v="109522"/>
    <s v="Consolidarea participarii INCDFM la Consortiul CERIC - ERIC"/>
    <s v="INSTITUTUL NAŢIONAL DE CERCETARE-DEZVOLTARE PENTRU FIZICA MATERIALELOR - INCDFM BUCUREŞTI"/>
    <s v="Obiectivul general este consolidarea participarii romanesti prin INCD Fizica Materialelor la CERIC – ERIC (Central European Infrastructure Consortium), infrastructura europeana distribuita pentru cercetare si caracterizare avansata a materialelor. In acest context se urmareste finantarea pentru trei ani a activitatii de cercetare desfasurate de echipa din INCDFM parte a CERIC, activitati de cercetare desfasurate intr-o abordare de tip open access. "/>
    <n v="44194"/>
    <n v="45106"/>
    <n v="80"/>
    <s v="Bucuresti Ilfov"/>
    <s v="Ilfov"/>
    <s v="Magurele"/>
    <s v="Public"/>
    <s v="060"/>
    <n v="3534000"/>
    <n v="883500"/>
    <n v="0"/>
    <n v="92500"/>
    <n v="4510000"/>
    <x v="3"/>
    <m/>
    <n v="0"/>
    <n v="0"/>
    <s v="POC/78/1/2"/>
    <n v="1"/>
    <x v="1"/>
  </r>
  <r>
    <n v="43"/>
    <x v="17"/>
    <n v="107596"/>
    <s v="Consolidarea participarii consortiului ACTRIS-RO la infrastructura pan-europeana de cercetare ACTRIS"/>
    <s v="INSTITUTUL NATIONAL DE CERCETARE-DEZVOLTARE PENTRU OPTOELECTRONICA INOE 2000 INCD"/>
    <s v="Obiectivul general al proiectului ACTRIS-ROc este consolidarea participarii institutiilor stiintifice din Romania care sunt parte a consortiului ACTRIS-RO la structurarea, constructia si operarea infrastructurii pan-europene ACTRIS. Romania (prin consortiul ACTRIS-RO condus de INOE) participa la infrastructura pan-europeana ACTRIS (Aerosol, Cloud and Trace gases Research InfraStructure) care a fost recent inclusa pe roadmap-ul ESFRI ca proiect activ."/>
    <n v="44228"/>
    <n v="45107"/>
    <s v="80.00; 85.00"/>
    <s v="Bucuresti Ilfov; Nord Vest; Sud Muntenia"/>
    <s v="Ilfov; Cluj; Prahova"/>
    <s v="Magurele; Cluj Napoca; Strejnicu"/>
    <s v="Public"/>
    <s v="060"/>
    <n v="3740000"/>
    <n v="760000"/>
    <n v="0"/>
    <n v="5000"/>
    <n v="4505000"/>
    <x v="3"/>
    <m/>
    <n v="0"/>
    <n v="0"/>
    <s v="POC/78/1/2"/>
    <n v="1"/>
    <x v="1"/>
  </r>
  <r>
    <s v="TOTAL ILFOV"/>
    <x v="0"/>
    <m/>
    <m/>
    <m/>
    <m/>
    <m/>
    <m/>
    <m/>
    <m/>
    <m/>
    <m/>
    <m/>
    <m/>
    <n v="854669290.6209482"/>
    <n v="208918615.75305194"/>
    <n v="25123366.120000001"/>
    <n v="156932249.26000002"/>
    <n v="1245643521.7540007"/>
    <x v="0"/>
    <m/>
    <n v="620944447.09000039"/>
    <n v="24202778.630000003"/>
    <m/>
    <m/>
    <x v="0"/>
  </r>
  <r>
    <s v="JUDEŢUL MARAMURES"/>
    <x v="0"/>
    <m/>
    <m/>
    <m/>
    <m/>
    <m/>
    <m/>
    <m/>
    <m/>
    <m/>
    <m/>
    <m/>
    <m/>
    <m/>
    <m/>
    <m/>
    <m/>
    <m/>
    <x v="0"/>
    <m/>
    <m/>
    <m/>
    <m/>
    <m/>
    <x v="0"/>
  </r>
  <r>
    <n v="1"/>
    <x v="2"/>
    <n v="118785"/>
    <s v="TALOS - COMUNICARE INTRAORGANIZAŢIONALĂ MOBILĂ SECURIZATĂ"/>
    <s v="TRENCADIS CORP SRL"/>
    <s v="TALOS - COMUNICARE INTRAORGANIZAŢIONALĂ MOBILĂ SECURIZATĂ"/>
    <n v="43000"/>
    <n v="43730"/>
    <n v="85"/>
    <s v="Nord Vest"/>
    <s v="Maramures"/>
    <s v="Baia Mare"/>
    <s v="Privat"/>
    <s v="066"/>
    <n v="2796496.02"/>
    <n v="493499.3"/>
    <n v="1593524.6300000004"/>
    <n v="78000"/>
    <n v="4961519.95"/>
    <x v="2"/>
    <s v="suspendare"/>
    <n v="2490583.14"/>
    <n v="440990.5"/>
    <s v="POC/46/2/2"/>
    <n v="1"/>
    <x v="2"/>
  </r>
  <r>
    <n v="2"/>
    <x v="2"/>
    <n v="116017"/>
    <s v="Microsere Inteligente – Sistem inovativ de automatizare si monitorizare a culturilor „micro-greens”"/>
    <s v="MEMOX VISION SRL"/>
    <s v="Microsere Inteligente – Sistem inovativ de automatizare si monitorizare a culturilor „micro-greens”"/>
    <n v="42951"/>
    <n v="44047"/>
    <n v="85"/>
    <s v="Nord Vest"/>
    <s v="Maramures"/>
    <s v="Baia Mare"/>
    <s v="Privat"/>
    <s v="066"/>
    <n v="2831658.65"/>
    <n v="499704.47"/>
    <n v="988628.37999999989"/>
    <n v="52800"/>
    <n v="4372791.5"/>
    <x v="2"/>
    <m/>
    <n v="2590187.2399999998"/>
    <n v="457091.84000000003"/>
    <s v="POC/46/2/2"/>
    <n v="1"/>
    <x v="2"/>
  </r>
  <r>
    <n v="3"/>
    <x v="2"/>
    <n v="115823"/>
    <s v="FAMILIA – ASISTENȚĂ MEDICO-SOCIALĂ INTEGRATĂ STIMULÂND ÎMBĂTRÂNIREA ACTIVĂ"/>
    <s v="INDECO SOFT SRL"/>
    <s v="FAMILIA – ASISTENȚĂ MEDICO-SOCIALĂ INTEGRATĂ STIMULÂND ÎMBĂTRÂNIREA ACTIVĂ"/>
    <n v="42950"/>
    <n v="44107"/>
    <n v="85"/>
    <s v="Nord Vest"/>
    <s v="Maramures"/>
    <s v="Baia Mare"/>
    <s v="Privat"/>
    <s v="066"/>
    <n v="1905574.88"/>
    <n v="336277.92"/>
    <n v="805699.20000000019"/>
    <n v="120935.33999999985"/>
    <n v="3168487.34"/>
    <x v="2"/>
    <s v="AA+suspendare 2 luni"/>
    <n v="1890913.33"/>
    <n v="333690.58"/>
    <s v="POC/46/2/2"/>
    <n v="1"/>
    <x v="2"/>
  </r>
  <r>
    <n v="4"/>
    <x v="2"/>
    <n v="115878"/>
    <s v="MEC - IOT - DEZVOLTAREA UNEI PLATFORME INTELIGENTE PENTRU MANAGEMENTUL EFICIENȚEI CLĂDIRILOR"/>
    <s v="BRINGO VISION SRL"/>
    <s v="a unei solutii software inovative, care va permite trecerea de la outsourcing la tehnologia bazata pe inovare"/>
    <n v="42915"/>
    <n v="43645"/>
    <n v="85"/>
    <s v="Nord Vest"/>
    <s v="Maramures"/>
    <s v="Baia Mare"/>
    <s v="Privat"/>
    <s v="066"/>
    <n v="2687480.06"/>
    <n v="474261.19"/>
    <n v="1030875.2999999998"/>
    <n v="347221.37999999989"/>
    <n v="4539837.93"/>
    <x v="2"/>
    <m/>
    <n v="2130343.7600000007"/>
    <n v="375943.04"/>
    <s v="POC/46/2/2"/>
    <n v="1"/>
    <x v="2"/>
  </r>
  <r>
    <n v="5"/>
    <x v="2"/>
    <n v="116038"/>
    <s v="DEZVOLTARE APLICAȚIE ÎN CADRUL S.C. AUTOWASS MANAGER S.R.L."/>
    <s v="AUTOWASS MANAGER SRL"/>
    <s v="DEZVOLTARE APLICAȚIE ÎN CADRUL S.C. AUTOWASS MANAGER S.R.L."/>
    <n v="42951"/>
    <n v="44083"/>
    <n v="85"/>
    <s v="Nord Vest"/>
    <s v="Maramures"/>
    <s v="Baia Mare"/>
    <s v="Privat"/>
    <s v="066"/>
    <n v="2132352.7999999998"/>
    <n v="376297.55"/>
    <n v="1443616.24"/>
    <n v="204076"/>
    <n v="4156342.59"/>
    <x v="2"/>
    <s v="AA1+suspendare"/>
    <n v="974130.17"/>
    <n v="171905.32"/>
    <s v="POC/46/2/2"/>
    <n v="1"/>
    <x v="2"/>
  </r>
  <r>
    <n v="6"/>
    <x v="9"/>
    <n v="129002"/>
    <s v="Platforma de auditare si testare structurala neinvaziva a performantelor si monitorizarea continua a operationalitatii unui Centru de Comanda si Control/Contact Center – PLATES"/>
    <s v="TECHNOHUB SRL"/>
    <s v="Obiectivul general al proiectului vizeaza dezvoltarea in parteneriat intre 3 membri de tip IMM a unei game de produse si aplicaþii TIC inovative – PLATES – platforma inovativa de auditare si testare a performantelor si de monitorizare continua a operationalitatii, adaptata pe necesitaþile de disponibilitate si performanþe ale aplicaþiilor de tip Contact Center respectiv Centre de Comanda si Control, cu aplicabilitate si în restul sectoarelor economiei românesti prin integrarea pe verticala a solutiilor TIC."/>
    <n v="43816"/>
    <n v="44364"/>
    <n v="85"/>
    <s v="Nord Vest"/>
    <s v="Maramures"/>
    <s v="Baia Mare"/>
    <s v="Privat"/>
    <s v="066"/>
    <n v="10712652.470000001"/>
    <n v="1890468.04"/>
    <n v="4862615.3099999996"/>
    <n v="1581949.21"/>
    <n v="19047685.030000001"/>
    <x v="3"/>
    <m/>
    <n v="6266512.3100000005"/>
    <n v="797868.54"/>
    <s v="POC/524/2/2"/>
    <n v="1"/>
    <x v="2"/>
  </r>
  <r>
    <n v="7"/>
    <x v="9"/>
    <n v="128985"/>
    <s v="ALUMNUS - PLATFORMA DIGITALA INOVATIVA PENTRU RECRUTARE SI GESTIUNE CONTRACTORI"/>
    <s v="INTELLIGENCE ACT SRL"/>
    <s v="Obiectiv general al proiectului este cresterea competitivitatii economice a companiei Intelligence Act SRL in sectorul TIC, prin dezvoltarea experimentala a unei platforme inovative de recrutare a personalului."/>
    <n v="43922"/>
    <n v="44652"/>
    <n v="85"/>
    <s v="Nord Vest"/>
    <s v="Maramures"/>
    <s v="Baia Mare"/>
    <s v="Privat"/>
    <s v="066"/>
    <n v="3783887.3"/>
    <n v="667744.81000000006"/>
    <n v="2632430.71"/>
    <n v="893549.96"/>
    <n v="7977612.7799999993"/>
    <x v="3"/>
    <m/>
    <n v="572323.05000000005"/>
    <n v="100998.19"/>
    <s v="POC/524/2/2"/>
    <n v="1"/>
    <x v="2"/>
  </r>
  <r>
    <n v="8"/>
    <x v="6"/>
    <n v="120906"/>
    <s v="Realizarea unui supliment alimentar inovativ pentru sanatatea femeii la menopauza, de catre AC HELCOR SRL"/>
    <s v="AC HELCOR SRL"/>
    <s v="Obiectivul general al proiectului tehnologic inovativ din cadrul actiunii 1.2.1 are ca scop introducerea inovarii in activitatea proprie a firmei AC HELCOR_x000a_SRL prin realizarea de 1 (un) produs nou pe piata romaneasca si la nivelul firmei (Rofemin - bionanoprodus de origine vegetala pentru optimizare  hormonala si a potentialului propriu antioxidant pentru femei cu varsta peste 45 de ani) si 1 (o) tehnologie noua la nivelul firmei AC HELCOR SRL, in scopul productiei si comercializarii, bazate pe cercetare."/>
    <n v="43998"/>
    <n v="45093"/>
    <n v="85"/>
    <s v="Nord Vest"/>
    <s v="Maramures"/>
    <s v="Baia Mare"/>
    <s v="Privat"/>
    <s v="064"/>
    <n v="2868123.57"/>
    <n v="506139.37"/>
    <n v="1537523.1"/>
    <n v="782294.93"/>
    <n v="5694080.9699999997"/>
    <x v="3"/>
    <m/>
    <n v="203553.5"/>
    <n v="35921.19"/>
    <s v="POC/163/1/3/"/>
    <n v="1"/>
    <x v="1"/>
  </r>
  <r>
    <n v="9"/>
    <x v="6"/>
    <n v="121434"/>
    <s v="Crearea unui centru de excelenta in domeniul materialului compozit la SC TAPARO SA"/>
    <s v="TAPARO SA"/>
    <s v="Obiectivul general al proiectului consta in infiintarea unei unitati noi de productie in vederea cresterea competitivitatii S.C. TAPARO S.A. prin achizitionarea de echipamente pentru elaborarea si implementarea unei tehnologii inovative de obtinere a unui material compozit avand ca destinatie inlocuirea unor elemente din structura produselor tapitate."/>
    <n v="44004"/>
    <n v="45099"/>
    <n v="85"/>
    <s v="Nord Vest"/>
    <s v="Maramures"/>
    <s v="Targu Lapus"/>
    <s v="Privat"/>
    <s v="064"/>
    <n v="19003056.760000002"/>
    <n v="3353480.6"/>
    <n v="17409246.789999999"/>
    <n v="8537044.9700000007"/>
    <n v="48302829.120000005"/>
    <x v="3"/>
    <m/>
    <n v="1018129.0099999999"/>
    <n v="63173.210000000006"/>
    <s v="POC/163/1/3/"/>
    <n v="1"/>
    <x v="1"/>
  </r>
  <r>
    <s v="TOTAL MARAMURES"/>
    <x v="0"/>
    <m/>
    <m/>
    <m/>
    <m/>
    <m/>
    <m/>
    <m/>
    <m/>
    <m/>
    <m/>
    <m/>
    <m/>
    <n v="48721282.510000005"/>
    <n v="8597873.25"/>
    <n v="32304159.659999996"/>
    <n v="12597871.790000001"/>
    <n v="102221187.21000001"/>
    <x v="0"/>
    <m/>
    <n v="18136675.510000002"/>
    <n v="2777582.41"/>
    <m/>
    <m/>
    <x v="0"/>
  </r>
  <r>
    <s v="JUDEŢUL MEHEDINTI"/>
    <x v="0"/>
    <m/>
    <m/>
    <m/>
    <m/>
    <m/>
    <m/>
    <m/>
    <m/>
    <m/>
    <m/>
    <m/>
    <m/>
    <m/>
    <m/>
    <m/>
    <m/>
    <m/>
    <x v="0"/>
    <m/>
    <m/>
    <m/>
    <m/>
    <m/>
    <x v="0"/>
  </r>
  <r>
    <n v="1"/>
    <x v="3"/>
    <n v="127130"/>
    <s v="Dezvoltarea infrastructurii de comunicatii in banda larga de mare viteza in judetul Mehedinti"/>
    <s v="INVOKER TRANS IT SRL"/>
    <s v="Obiectivul principal al proiectului este dezvoltarea infrastructurii de comunicaþii în banda larga de mare viteza in localitatile albe din punct de vedere al conexiunii NGA din judetul Mehedinti, cu o larga raspandire a nodurilor de comunicatii si partea de transmisie a datelor (backbone si blackhaul), cat mai aproape de utilizatorul final si cu niveluri adecvate de simetrie si de interactivitate, pentru a garanta transmitere mai buna de informatii in ambele sensuri."/>
    <n v="43658"/>
    <n v="44754"/>
    <n v="85"/>
    <s v="Sud Vest"/>
    <s v="Mehedinti"/>
    <s v=" Dumbrava; Danceu; Balacita;  Balta Verde; Gvardinita; Recea; Gogosu; Malovat; Svinta; Valea Ursului; Burila Mica; Jiana Mare; Cioroboreni; Jiana; Crivina; Burila Mare; Albulesti; Prunisor; Slasoma; Butoiesti; Dobra; Voloiac; Stignita; Colibaşi; Balotesti; Plopi; Parlagele; Baltanele; Peri; Tamna; Jugastru; Balta; Poroina Mare; Batoti; Iablanita; Prejna; Radutesti; Fantana Domneasca; Vrancea; Ciresu; Padina Mica; Valea Marcului; Costesti; Colaret; Dumbrava de Jos; Negrusa; Tismana; Adunatii Teiului;"/>
    <s v="Privat"/>
    <s v="046"/>
    <n v="18418179.170000002"/>
    <n v="3250266.91"/>
    <n v="3298063.82"/>
    <n v="4546996.74"/>
    <n v="29513506.640000001"/>
    <x v="3"/>
    <m/>
    <n v="6761279.3199999994"/>
    <n v="1193166.95"/>
    <s v="POC/366/2/1"/>
    <n v="1"/>
    <x v="2"/>
  </r>
  <r>
    <s v="TOTAL MEHEDINTI"/>
    <x v="0"/>
    <m/>
    <m/>
    <m/>
    <m/>
    <m/>
    <m/>
    <m/>
    <m/>
    <m/>
    <m/>
    <m/>
    <m/>
    <n v="18418179.170000002"/>
    <n v="3250266.91"/>
    <n v="3298063.82"/>
    <n v="4546996.74"/>
    <n v="29513506.640000001"/>
    <x v="0"/>
    <m/>
    <n v="6761279.3199999994"/>
    <n v="1193166.95"/>
    <m/>
    <m/>
    <x v="0"/>
  </r>
  <r>
    <s v="JUDEŢUL MURES"/>
    <x v="0"/>
    <m/>
    <m/>
    <m/>
    <m/>
    <m/>
    <m/>
    <m/>
    <m/>
    <m/>
    <m/>
    <m/>
    <m/>
    <m/>
    <m/>
    <m/>
    <m/>
    <m/>
    <x v="0"/>
    <m/>
    <m/>
    <m/>
    <m/>
    <m/>
    <x v="0"/>
  </r>
  <r>
    <n v="1"/>
    <x v="1"/>
    <n v="103545"/>
    <s v="Platformă imagistică multimodală RMN/CT de înaltă performanţă, destinată aplicării medicinii computaționale, nanoparticulelor și imagisticii hibride în cercetarea bolilor aterotrombotice"/>
    <s v="CARDIO MED SRL"/>
    <s v="Obiectivul principal al proiectului constă în creșterea capacității de cercetare a Centrului de Cercetare Imagistică Multimodală Avansată din cadrul SC Cardio Med SRL prin realizarea unei platforme imagistice multimodale CT/RMN de înaltă performanţă destinată cercetării avansate a bolilor aterotrombotice."/>
    <n v="42618"/>
    <n v="42860"/>
    <n v="85"/>
    <s v="Centru"/>
    <s v="Mures"/>
    <s v="Targu Mures"/>
    <s v="Privat"/>
    <s v="059"/>
    <n v="4309196.3459999999"/>
    <n v="760446.41399999987"/>
    <n v="2172704.04"/>
    <n v="652057.81000000006"/>
    <n v="7894404.6099999994"/>
    <x v="2"/>
    <s v="AA1"/>
    <n v="4309196.3499999996"/>
    <n v="760446.41"/>
    <s v="POC/65/1/1"/>
    <n v="1"/>
    <x v="1"/>
  </r>
  <r>
    <n v="2"/>
    <x v="1"/>
    <n v="103850"/>
    <s v="CENTRU DE EXCELENȚĂ ÎN CERCETARE &quot;GALENUS MEDICA&quot; ÎN REPRODUCEREA UMANĂ ASISTATĂ, DIAGNOSTIC ÎN PRINCIPALELE PATOLOGII ALE GENITORILOR ȘI DEPISTAREA PRECOCE A MALFORMAȚIILOR LA NOU-NĂSCUT ȘI SUGAR"/>
    <s v="GALENUS MEDICA SA "/>
    <s v="Obiectivul general al proiectului constă în creșterii capacității de cercetare-dezvoltare și inovare în cadrul întreprinderii GALENUS MEDICA S.A. prin introducerea de noi direcții de cercetare, precum și contribuția lor la creearea de valoare adăugată din punct de vedere științific și economic."/>
    <n v="42618"/>
    <n v="43529"/>
    <n v="85"/>
    <s v="Centru"/>
    <s v="Mures"/>
    <s v="Targu Mures"/>
    <s v="Privat"/>
    <s v="059"/>
    <n v="3864073.3525"/>
    <n v="681895.29750000034"/>
    <n v="3030645.77"/>
    <n v="239633.98"/>
    <n v="7816248.4000000004"/>
    <x v="1"/>
    <s v="AA3"/>
    <n v="0"/>
    <n v="0"/>
    <s v="POC/65/1/1"/>
    <n v="1"/>
    <x v="1"/>
  </r>
  <r>
    <n v="3"/>
    <x v="4"/>
    <n v="103544"/>
    <s v="Creșterea capacității de cercetare în domeniul imagisticii plăcii coronariene vulnerabile, bazată pe tehnologii avansate de nanoparticule, imagistică de fuziune și simulări computaționale"/>
    <s v="CARDIO MED SRL"/>
    <s v="Obiectivul principal al proiectului constă în crearea și consolidarea unui nucleu de înaltă competență științifică în domeniul cercetării avansate a bolilor aterotrombotice,  prin formarea și perfecționarea, în cadrul Centrului de Cercetare Imagistică Multimodală Avansată din cadrul SC Cardio Med SRL, a unei echipe de cercetători avansați care vor deveni experți în cercetarea bolilor aterotrombotice."/>
    <n v="42614"/>
    <n v="44256"/>
    <n v="84.435339999999997"/>
    <s v="Centru"/>
    <s v="Mures"/>
    <s v="Targu Mures"/>
    <s v="Privat"/>
    <s v="061"/>
    <n v="7276617"/>
    <n v="1340883"/>
    <n v="509292.01"/>
    <n v="1059856.72"/>
    <n v="10186648.73"/>
    <x v="3"/>
    <s v="AA6"/>
    <n v="6813085.4400000004"/>
    <n v="1255512.5599999998"/>
    <s v="POC/61/1/1"/>
    <n v="1"/>
    <x v="1"/>
  </r>
  <r>
    <n v="4"/>
    <x v="4"/>
    <n v="103431"/>
    <s v="TEHNOLOGII DE INGINERIE TISULARA PENTRU REGENERAREA VALVELOR CARDIACE"/>
    <s v="Universitatea de Medicina si Farmacie din Tirgu Mures"/>
    <s v="Obiectivele științifice ale acestui proiect sunt: 1) evaluarea utilitatii celulelor cardiovasculare obținute prin diferențierea in vitro a celulelor stem adulte, 2) optimizarea însămânțarii de celule in zone anatomice interne specifice din cadrul scaffoldului (interstițial), precum si externe (endoteliu, adventitia), 3) evaluarea condițiilor optime pentru adaptare mecanică și condiționare in vitro a scaffoldurilor valvulare însămânțate cu celule și 4) implantarea valvelor regenerate in vitro la oaie pentru validare pre-clinica. In viziunea noastra, pe un orizont mai largit, un obiectiv important al acestui proiect este de a genera un nucleu de competență în Medicina Regenerativa la Universitatea de Medicină și Farmacie (UMF) din Târgu Mureș."/>
    <n v="42618"/>
    <n v="44260"/>
    <n v="84.435339999999997"/>
    <s v="Centru"/>
    <s v="Mures"/>
    <s v="Targu Mures"/>
    <s v="Public"/>
    <s v="060"/>
    <n v="7156656.4611560004"/>
    <n v="1318777.5288439998"/>
    <n v="0"/>
    <n v="304042.34999999998"/>
    <n v="8779476.3399999999"/>
    <x v="3"/>
    <s v="AA4"/>
    <n v="7099979.7400000002"/>
    <n v="1262410.9000000004"/>
    <s v="POC/61/1/1"/>
    <n v="1"/>
    <x v="1"/>
  </r>
  <r>
    <n v="5"/>
    <x v="4"/>
    <n v="103432"/>
    <s v="Terapii ce vizeaza Proteina C Reactiva pentru prevenirea dementei asociate cu atacul vascular cerebral ischemic"/>
    <s v="Universitatea de Medicina si Farmacie din Tirgu Mures"/>
    <s v="Inițierea și planificarea acțiunilor coordonate, prin această inițiativă va permite dezvoltarea semnificativă a capacităților individuale din cadrul institutului gazdă și în cele din urmă va permite organizarea unui model pentru extinderea și repetarea de-a lungul altor domenii. Pe o scară mai larga, dezvoltarea unei culturi de cercetare, ethos și concordat, va permite un accesoriu strategic in activitatea de cercetare și optimizarea creșterii efective. In primul rand colaborari  în cadrul neurostiintei si mai tarziu in domeniul mai larg al științelor vieții va permite dezvoltari viitoare și va asigura stabilitatea pe termen lung a masei critice."/>
    <n v="42618"/>
    <n v="44260"/>
    <n v="84.435339999999997"/>
    <s v="Centru"/>
    <s v="Mures"/>
    <s v="Targu Mures"/>
    <s v="Public"/>
    <s v="060"/>
    <n v="7163019.276920001"/>
    <n v="1319950.0230799997"/>
    <n v="0"/>
    <n v="373162.09"/>
    <n v="8856131.3900000006"/>
    <x v="3"/>
    <s v="AA4"/>
    <n v="7075092.1699999999"/>
    <n v="1248697.1499999997"/>
    <s v="POC/61/1/1"/>
    <n v="1"/>
    <x v="1"/>
  </r>
  <r>
    <n v="6"/>
    <x v="8"/>
    <n v="106968"/>
    <s v="Masina pentru injectarea deseurilor de plastic recuperate"/>
    <s v="PET FIGHTER SRL"/>
    <s v="Obiectivul general al Proiectului consta in implementarea industriala - ȋn scopul comercializarii - a unei solutii tehnice inovatoare care sa permita un grad sporit de resorbtie a deseurilor de plastic din ambient, prin crearea posibilitatii de implicare industriala la nivel local a unor mici intreprinzatori care nu dispun de resursele financiare si de logistica a celor cateva firme mari amintite. Aceastǎ solutie se materializeaza printr-un echipament nou: o masina de injectat materiale plastice de mici dimensiuni, capabila sa proceseze deseuri de material plastic fara adaos de granule noi."/>
    <n v="43012"/>
    <n v="43803"/>
    <n v="85.000000600549313"/>
    <s v="Centru"/>
    <s v="Mures"/>
    <s v="Targu Mures"/>
    <s v="Privat"/>
    <s v="061"/>
    <n v="707685.44"/>
    <n v="124885.66"/>
    <n v="92507.9"/>
    <n v="72876"/>
    <n v="997955"/>
    <x v="2"/>
    <s v="AA2"/>
    <n v="707682.35999999987"/>
    <n v="124885.14"/>
    <s v="POC/63/1/3"/>
    <n v="1"/>
    <x v="1"/>
  </r>
  <r>
    <n v="7"/>
    <x v="8"/>
    <n v="108076"/>
    <s v="Sistem inteligent de monitorizare perete vegetal"/>
    <s v="LEAFWALL SRL"/>
    <s v="Obiectivul general al proiecului de cercetare este realizarea unui produs destinat comercializarii, bazat pe o tehnologie semnificativ_x000a_imbunatatita, (actualmente peretii vegetali au doar un sistem de irigare primitiv) reprezentata de sistem complet automatizat de irigare si_x000a_monitorizare a peretilor vegetali pentru a optimiza utilizarea resurselor de apa conventionale sau neconventionale. Sistemului automatizat_x000a_de irigare i se vor adauga senzori pentru monitorizare (temperatura, umiditatea, pH-ul, conductivitatea electrica a apei"/>
    <n v="43063"/>
    <n v="43793"/>
    <n v="85"/>
    <s v="Centru"/>
    <s v="Mures"/>
    <s v="Targu Mures"/>
    <s v="Privat"/>
    <s v="061"/>
    <n v="709741.44"/>
    <n v="125248.49"/>
    <n v="92776.68"/>
    <n v="61342.5"/>
    <n v="989109.10999999987"/>
    <x v="2"/>
    <s v="AA2"/>
    <n v="709741.43"/>
    <n v="125248.48999999996"/>
    <s v="POC/63/1/3"/>
    <n v="1"/>
    <x v="1"/>
  </r>
  <r>
    <n v="8"/>
    <x v="2"/>
    <n v="117373"/>
    <s v="Servicii inovative de acces control si pontaj in cloud pentru IMM"/>
    <s v="SVT ELECTRONICS SRL"/>
    <s v="tehnologie inovativa in domeniile orizontale TIC si multimedia cu scopul dezvoltarii finale a unui produs/serviciu menit sa acopere o nevoie"/>
    <n v="42950"/>
    <n v="43680"/>
    <n v="85"/>
    <s v="Centru"/>
    <s v="Mures"/>
    <s v="Targu Mures"/>
    <s v="Privat"/>
    <s v="066"/>
    <n v="585378.31000000006"/>
    <n v="103302.05"/>
    <n v="536078.44000000006"/>
    <n v="52556.119999999879"/>
    <n v="1277314.9200000002"/>
    <x v="2"/>
    <m/>
    <n v="549129.37999999989"/>
    <n v="96905.170000000013"/>
    <s v="POC/46/2/2"/>
    <n v="1"/>
    <x v="2"/>
  </r>
  <r>
    <n v="9"/>
    <x v="2"/>
    <n v="116348"/>
    <s v="INOVAREA SI DEZVOLTAREA SISTEMULUI GLOOBUS SERVICE BUS (GSB) ÎN VEDEREA CREȘTERII COMPETITIVITĂȚII ECONOMIEI NAȚIONALE ȘI INTERNAȚIONALE"/>
    <s v="GLOBUS SOFTWARE DEVELOPMENT COMPANY SRL"/>
    <s v="INOVAREA SI DEZVOLTAREA SISTEMULUI GLOOBUS SERVICE BUS (GSB) ÎN VEDEREA CREȘTERII COMPETITIVITĂȚII ECONOMIEI NAȚIONALE ȘI INTERNAȚIONALE"/>
    <n v="42950"/>
    <n v="43499"/>
    <n v="85"/>
    <s v="Centru"/>
    <s v="Mures"/>
    <s v="Sat Santana de Mures, Comuna Santana de Mures"/>
    <s v="Privat"/>
    <s v="066"/>
    <n v="421753.99"/>
    <n v="74427.17"/>
    <n v="235914.43"/>
    <n v="28171.690000000061"/>
    <n v="760267.28"/>
    <x v="2"/>
    <m/>
    <n v="381324.23"/>
    <n v="67292.52"/>
    <s v="POC/46/2/2"/>
    <n v="1"/>
    <x v="2"/>
  </r>
  <r>
    <n v="10"/>
    <x v="2"/>
    <n v="115970"/>
    <s v="DEZVOLTAREA SISTEMULUI INOVATIV IOT “NAVIGATOR CLOUD” PENTRU O ECONOMIE MODERNĂ"/>
    <s v="NAVIGATOR SOFTWARE SRL"/>
    <s v="DEZVOLTAREA SISTEMULUI INOVATIV IOT “NAVIGATOR CLOUD” PENTRU O ECONOMIE MODERNĂ"/>
    <n v="42950"/>
    <n v="44046"/>
    <n v="85"/>
    <s v="Centru"/>
    <s v="Mures"/>
    <s v="Corunca"/>
    <s v="Privat"/>
    <s v="066"/>
    <n v="1402482.53"/>
    <n v="247496.92"/>
    <n v="758551.05"/>
    <n v="206178.97999999998"/>
    <n v="2614709.48"/>
    <x v="2"/>
    <m/>
    <n v="1391865.2699999998"/>
    <n v="245623.23"/>
    <s v="POC/46/2/2"/>
    <n v="1"/>
    <x v="2"/>
  </r>
  <r>
    <n v="11"/>
    <x v="2"/>
    <n v="115654"/>
    <s v="REALIZAREA UNUI SISTEM DE DERMATO-MICROSCOPIE CU SOFTWARE DE RECUNOAŞTERE A LEZIUNILOR CUTANATE DE TIP MELANOM MALIGN ŞI PREMALIGN"/>
    <s v="CATTUS SRL"/>
    <s v="REALIZAREA UNUI SISTEM DE DERMATO-MICROSCOPIE CU SOFTWARE DE RECUNOAŞTERE A LEZIUNILOR CUTANATE DE TIP MELANOM MALIGN ŞI PREMALIGN"/>
    <n v="42950"/>
    <n v="44046"/>
    <n v="85"/>
    <s v="Centru"/>
    <s v="Mures"/>
    <s v="Targu Mures"/>
    <s v="Privat"/>
    <s v="066"/>
    <n v="1373787.97"/>
    <n v="242433.17"/>
    <n v="416610.68000000017"/>
    <n v="1085367.9000000001"/>
    <n v="3118199.72"/>
    <x v="2"/>
    <m/>
    <n v="1340847.3900000001"/>
    <n v="236620.13"/>
    <s v="POC/46/2/2"/>
    <n v="1"/>
    <x v="2"/>
  </r>
  <r>
    <n v="12"/>
    <x v="1"/>
    <n v="103845"/>
    <s v="Rețeaua Națională de Cercetare-Dezvoltare-Inovare în Imagistică Hibridă și TeleMedicină Avansată în GastroEnterologie și Cardiologie"/>
    <s v="ACTAMEDICA SRL"/>
    <s v="Obiectivul general al proiectului IMAGE constă în Crearea și Dezvoltarea Rețelei Naționale de Cercetare-Dezvoltare-Inovare (CDI) în Imagistică Hibridă (de Fuziune) și TeleMedicină Avansată în GastroEnterologie și Cardiologie. În acest scop, vor fi create două centre regionale (pentru jumătatea de Nord și jumătate de Sud a țării) de CDI în Imagistică Hibridă şi Telemedicină Avansată ca şi suport diagnostic şi second opinion pentru o reţea naţională de centre de telemedicină."/>
    <n v="42629"/>
    <n v="43906"/>
    <n v="85"/>
    <s v="Centru"/>
    <s v="Mures"/>
    <s v="Targu Mures"/>
    <s v="Privat"/>
    <s v="059"/>
    <n v="9731788.3499999996"/>
    <n v="1717374.41"/>
    <n v="4906784.04"/>
    <n v="3870865.57"/>
    <n v="20226812.370000001"/>
    <x v="2"/>
    <s v="AA3"/>
    <n v="9131248.120000001"/>
    <n v="1611396.7200000002"/>
    <s v="POC/65/1/1"/>
    <n v="1"/>
    <x v="1"/>
  </r>
  <r>
    <n v="13"/>
    <x v="2"/>
    <n v="115641"/>
    <s v="„Platformă digitală multifuncţională pentru integrare economică inteligentă şi promovarea serviciilor şi produselor locale / tradiţionale din Transilvania – „TDD-Transilvania Digital Dominion””"/>
    <s v="COMPANIA DE INFORMATICA APLICATA SA"/>
    <s v="„Platformă digitală multifuncţională pentru integrare economică inteligentă şi promovarea serviciilor şi produselor locale / tradiţionale din Transilvania – „TDD-Transilvania Digital Dominion””"/>
    <n v="42954"/>
    <n v="44050"/>
    <n v="85"/>
    <s v="Centru"/>
    <s v="Mures"/>
    <s v="Targu Mures"/>
    <s v="Privat"/>
    <s v="066"/>
    <n v="3502338.02"/>
    <n v="618059.65"/>
    <n v="1383427.29"/>
    <n v="383093.25999999978"/>
    <n v="5886918.2199999997"/>
    <x v="2"/>
    <m/>
    <n v="3142510.1300000004"/>
    <n v="540540.92999999993"/>
    <s v="POC/46/2/2"/>
    <n v="1"/>
    <x v="2"/>
  </r>
  <r>
    <n v="14"/>
    <x v="3"/>
    <n v="127137"/>
    <s v="Investitii in infrastructura broadband in judetul Mures"/>
    <s v="NETWORK INNOVATION FUTURE  SRL"/>
    <s v="Obiectivul principal al proiectului este realizarea de investitii in infrastructura broadband in zonele albe NGA din judetul Mures, cu o larga raspandire a nodurilor de comunicatii si partea de transmisie a datelor (backbone si blackhaul), cat mai aproape de utilizatorul final si cu niveluri adecvate de simetrie si de interactivitate, pentru a garanta transmitere mai buna de informatii in ambele sensuri."/>
    <n v="43658"/>
    <n v="44754"/>
    <n v="85"/>
    <s v="Centru"/>
    <s v="Mures"/>
    <s v=" Apold; Madaras; Saes; Pogaceaua; Nades; Tigmandru; Zagar; Soard; Cipaieni; Cris; Bala; Paingeni; Moisa; Stejarenii; "/>
    <s v="Privat"/>
    <s v="046"/>
    <n v="7481665.29"/>
    <n v="1320293.8700000001"/>
    <n v="1087882.58"/>
    <n v="1877315.64"/>
    <n v="11767157.380000001"/>
    <x v="3"/>
    <m/>
    <n v="2587186.12"/>
    <n v="456562.26"/>
    <s v="POC/366/2/1"/>
    <n v="1"/>
    <x v="2"/>
  </r>
  <r>
    <n v="15"/>
    <x v="9"/>
    <n v="130106"/>
    <s v="Realizarea unei harti imagistice necesara conizatiilor colului uterin"/>
    <s v="CATTUS SRL"/>
    <s v="Obiectivul general al proiectului este cresterea capacitatii de cercetare-dezvoltare-inovare a firmei SC Cattus SRL prin proiectarea, crearea si dezvoltarea unui software de recunoastere a leziunilor de col uterin ce include algoritmi de tip  inteligenta artificiala si machine learning pentru incuzand date si imagini ce se pot vizualiza, compara, evalua si arhiva în sistemul de colo-microscopie si astfel se furnizeaza cu acuratete datele necesare pentru diagnosticarea pe baza imaginilor in format 3D a leziunilor colului uterin de tip malign si premalign, si pentru indrumarea medicilor in alegerea celei mai bune solutii de conizatie in tratarea pacientelor."/>
    <n v="44064"/>
    <n v="45159"/>
    <n v="85"/>
    <s v="Centru"/>
    <s v="Mures"/>
    <s v="Targu Mures"/>
    <s v="Privat"/>
    <s v="066"/>
    <n v="3262590.01"/>
    <n v="575751.14"/>
    <n v="988698.67"/>
    <n v="1479583.31"/>
    <n v="6306623.1300000008"/>
    <x v="3"/>
    <m/>
    <n v="1709127.59"/>
    <n v="274459.94"/>
    <s v="POC/524/2/2"/>
    <n v="1"/>
    <x v="2"/>
  </r>
  <r>
    <s v="TOTAL MURES"/>
    <x v="0"/>
    <m/>
    <m/>
    <m/>
    <m/>
    <m/>
    <m/>
    <m/>
    <m/>
    <m/>
    <m/>
    <m/>
    <m/>
    <n v="58948773.786576003"/>
    <n v="10571224.793423999"/>
    <n v="16211873.579999998"/>
    <n v="11746103.92"/>
    <n v="97477976.079999983"/>
    <x v="0"/>
    <m/>
    <n v="46948015.720000006"/>
    <n v="8306601.5499999998"/>
    <m/>
    <m/>
    <x v="0"/>
  </r>
  <r>
    <s v="JUDEŢUL NEAMT"/>
    <x v="0"/>
    <m/>
    <m/>
    <m/>
    <m/>
    <m/>
    <m/>
    <m/>
    <m/>
    <m/>
    <m/>
    <m/>
    <m/>
    <m/>
    <m/>
    <m/>
    <m/>
    <m/>
    <x v="0"/>
    <m/>
    <m/>
    <m/>
    <m/>
    <m/>
    <x v="0"/>
  </r>
  <r>
    <n v="1"/>
    <x v="3"/>
    <n v="127131"/>
    <s v="Dezvoltarea infrastructurii de comunicatii in banda larga de mare viteza in judetul Neamt"/>
    <s v="INVOKER TRANS IT SRL"/>
    <s v="Obiectivul principal al proiectului este dezvoltarea infrastructurii de comunicatii in banda larga de mare viteza in localitatile albe din punct de vedere al conexiunii NGA din judetul Neamt, cu o larga raspandire a nodurilor de comunicatii si partea de transmisie a datelor (backbone si blackhaul), cat mai aproape de utilizatorul final si cu niveluri adecvate de simetrie si de interactivitate, pentru a garanta transmitere mai buna de informatii in ambele sensuri."/>
    <n v="43529"/>
    <n v="44625"/>
    <n v="85"/>
    <s v="Nord Est"/>
    <s v="Neamt"/>
    <s v="Bira; Telec; Damuc; Brusturi; Miron Costin; Bicazu; Ardelean; Boghicea; Budesti; Rediu; Poiana; Slobozia; Bira; Faurei; Balanesti; Vladiceni; Climesti; Hirtop; Dirloaia; Negresti;"/>
    <s v="Privat"/>
    <s v="046"/>
    <n v="11511361.74"/>
    <n v="2031416.79"/>
    <n v="1551691.43"/>
    <n v="2866953.75"/>
    <n v="17961423.710000001"/>
    <x v="3"/>
    <m/>
    <n v="9187070.3900000025"/>
    <n v="1621247.73"/>
    <s v="POC/366/2/1"/>
    <n v="1"/>
    <x v="2"/>
  </r>
  <r>
    <s v="TOTAL NEAMT"/>
    <x v="0"/>
    <m/>
    <m/>
    <m/>
    <m/>
    <m/>
    <m/>
    <m/>
    <m/>
    <m/>
    <m/>
    <m/>
    <m/>
    <n v="11511361.74"/>
    <n v="2031416.79"/>
    <n v="1551691.43"/>
    <n v="2866953.75"/>
    <n v="17961423.710000001"/>
    <x v="0"/>
    <m/>
    <n v="9187070.3900000025"/>
    <n v="1621247.73"/>
    <m/>
    <m/>
    <x v="0"/>
  </r>
  <r>
    <s v="JUDEŢUL OLT"/>
    <x v="0"/>
    <m/>
    <m/>
    <m/>
    <m/>
    <m/>
    <m/>
    <m/>
    <m/>
    <m/>
    <m/>
    <m/>
    <m/>
    <m/>
    <m/>
    <m/>
    <m/>
    <m/>
    <x v="0"/>
    <m/>
    <m/>
    <m/>
    <m/>
    <m/>
    <x v="0"/>
  </r>
  <r>
    <n v="1"/>
    <x v="1"/>
    <n v="103655"/>
    <s v="Investiţii în departamentul de CD al ALRO destinate îmbunătăţirii infrastructurii de cercetare pe segmentul tablă tratată termic din aliaje de aluminiu cu aplicaţii industriale de înaltă calificare"/>
    <s v="ALRO SA"/>
    <s v="Obiectul proiectului de finanţare “Investiţii în departamentul de CD al ALRO destinate îmbunătăţirii infrastructurii de cercetare pe segmentul tablă tratată termic din aliaje de aluminiu cu aplicaţii industriale de înaltă calificare” este reprezentat de achiziţia de active corporale pentru C-D, respectiv echipamente pentru cercetarea tehnologiilor de obţinere a tablelor tratate termic din aliaje de aluminiu pentru aplicaţii industriale de înaltă calificare. "/>
    <n v="42618"/>
    <n v="43528"/>
    <n v="85"/>
    <s v="Sud Vest"/>
    <s v="Olt"/>
    <s v="Slatina"/>
    <s v="Privat"/>
    <s v="059"/>
    <n v="30586694.9925"/>
    <n v="5397652.0575000001"/>
    <n v="35984347.049999997"/>
    <n v="43069193.659999996"/>
    <n v="115037887.75999999"/>
    <x v="2"/>
    <s v="AA2"/>
    <n v="29505017.050000001"/>
    <n v="5206767.71"/>
    <s v="POC/65/1/1"/>
    <n v="1"/>
    <x v="1"/>
  </r>
  <r>
    <n v="2"/>
    <x v="1"/>
    <n v="121367"/>
    <s v="Dotarea departamentului de R&amp;D al Prysmian Cabluri şi Sisteme SA AdFiOTech"/>
    <s v="PRYSMIAN Cabluri si Sisteme SA "/>
    <s v="Obiectivul general al proiectului AdFiOTech (Advanced Fiber Optics Technology) este cresterea capacitatii de cercetare a departamentului de R&amp;D existent in cadrul companiei Prysmian Cabluri si Sisteme, prin investitia in utilaje si echipamente cu un inalt grad de  inovare, cu scopul imbunatatirii produselor existente si a crearii de noi produse, din materiale avansate, pentru piata nationala si europeana a cablurilor de fibra optica."/>
    <n v="43311"/>
    <n v="43676"/>
    <n v="85"/>
    <s v="Sud Vest"/>
    <s v="Olt"/>
    <s v="Slatina"/>
    <s v="Privat"/>
    <s v="059"/>
    <n v="4922512.42"/>
    <n v="868678.66"/>
    <n v="5791191.0899999999"/>
    <n v="5344219.49"/>
    <n v="16926601.66"/>
    <x v="1"/>
    <m/>
    <n v="0"/>
    <n v="0"/>
    <s v="POC/65/1/1"/>
    <n v="1"/>
    <x v="1"/>
  </r>
  <r>
    <n v="3"/>
    <x v="3"/>
    <n v="127134"/>
    <s v="Investitii in infrastructura broadband in judetul Olt"/>
    <s v="NETWORK INNOVATION FUTURE  SRL"/>
    <s v="Obiectivul principal al proiectului este realizarea de investitii in infrastructura broadband in zonele albe NGA din judetul Olt, cu o larga raspandire a nodurilor de comunicatii si partea de transmisie a datelor (backbone si blackhaul), cat mai aproape de utilizatorul final si cu niveluri adecvate de simetrie si de interactivitate, pentru a garanta transmitere mai buna de informatii in ambele sensuri."/>
    <n v="43529"/>
    <n v="44625"/>
    <n v="85"/>
    <s v="Sud Vest"/>
    <s v="Olt"/>
    <s v="Curtisoara; Spataru; Dobretu; Curtisoara; Horezu; Cioroiasu; Tonesti; Greci; Calinesti; Craciunei; Poiana; Sprincenata; Birsestii de Sus; Frunzaru; Ianca Noua; Margaritesti; Racovit;"/>
    <s v="Privat"/>
    <s v="046"/>
    <n v="7481797.96"/>
    <n v="1320317.29"/>
    <n v="993250.04"/>
    <n v="1803206.51"/>
    <n v="11598571.799999999"/>
    <x v="3"/>
    <m/>
    <n v="2449494.37"/>
    <n v="432263.71"/>
    <s v="POC/366/2/1"/>
    <n v="1"/>
    <x v="2"/>
  </r>
  <r>
    <s v="TOTAL OLT"/>
    <x v="0"/>
    <m/>
    <m/>
    <m/>
    <m/>
    <m/>
    <m/>
    <m/>
    <m/>
    <m/>
    <m/>
    <m/>
    <m/>
    <n v="42991005.372500002"/>
    <n v="7586648.0075000003"/>
    <n v="42768788.18"/>
    <n v="50216619.659999996"/>
    <n v="143563061.22"/>
    <x v="0"/>
    <m/>
    <n v="31954511.420000002"/>
    <n v="5639031.4199999999"/>
    <m/>
    <m/>
    <x v="0"/>
  </r>
  <r>
    <s v="JUDEŢUL PRAHOVA"/>
    <x v="0"/>
    <m/>
    <m/>
    <m/>
    <m/>
    <m/>
    <m/>
    <m/>
    <m/>
    <m/>
    <m/>
    <m/>
    <m/>
    <m/>
    <m/>
    <m/>
    <m/>
    <m/>
    <x v="0"/>
    <m/>
    <m/>
    <m/>
    <m/>
    <m/>
    <x v="0"/>
  </r>
  <r>
    <n v="1"/>
    <x v="1"/>
    <n v="103278"/>
    <s v="Laborator de cercetare pentru tehnologii viitoare de comunicatii mobile 5G "/>
    <s v="2K TELECOM SRL"/>
    <s v="Prin proiect se urmareste realizarea primului centru de cercetare 5G din Romania pentru sprijinirea cercetarii in acest domeniu, in 14 luni de la semnarea contractului de finantare. Folosirea infrastructurii de telecomunicatii virtualizate in Cloud este abordarea inovativa a 2K Telecom si va fi motorul platformei de Laborator 5G."/>
    <n v="42618"/>
    <n v="43044"/>
    <n v="85"/>
    <s v="Sud Muntenia"/>
    <s v="Prahova"/>
    <s v="Ploiesti"/>
    <s v="Privat"/>
    <s v="059"/>
    <n v="4779748.2029999997"/>
    <n v="843484.97699999996"/>
    <n v="3748822.12"/>
    <n v="4878392.17"/>
    <n v="14250447.470000001"/>
    <x v="1"/>
    <m/>
    <n v="0"/>
    <n v="0"/>
    <s v="POC/65/1/1"/>
    <n v="1"/>
    <x v="1"/>
  </r>
  <r>
    <n v="2"/>
    <x v="1"/>
    <n v="103279"/>
    <s v="Investiții pentru dotarea laboratoarelor din cadrul departamentului de CD în domeniul comunicațiilor mobile ale viitorului din cadrul Ad Net Market Media "/>
    <s v="AD NET MARKET MEDIA SRL "/>
    <s v="Obiectivul general al proiectului constă în realizarea unei investiții pentru dotarea laboratoarelor de cercetare din cadrul departamentului de CD în domeniul comunicațiilor mobile ale viitorului, în dezvoltare în cadrul SC Ad Net Market Media. Achiziția de echipamente și instrumente de cercetare în domeniul tehnologiei informațiilor și telecomunicații specifice Internetului viitorului contribuie la îmbunătățirea infrastructurii de cercetare și inovare a firmei, cu repercusiuni imediate și evidente asupra creșterii capacității de cercetare și inovare și a sporirii competitivității și prezenței pe piața de profil și la valorificarea  potențialul tehnico-științific și a bazei materiale existente."/>
    <n v="42618"/>
    <n v="43348"/>
    <n v="85"/>
    <s v="Sud Muntenia"/>
    <s v="Prahova"/>
    <s v="Ploiesti"/>
    <s v="Privat"/>
    <s v="059"/>
    <n v="17588973.449000001"/>
    <n v="3103936.4910000004"/>
    <n v="8868389.9800000004"/>
    <n v="13436666.810000001"/>
    <n v="42997966.730000004"/>
    <x v="2"/>
    <s v="AA3"/>
    <n v="17588970"/>
    <n v="3103935.89"/>
    <s v="POC/65/1/1"/>
    <n v="1"/>
    <x v="1"/>
  </r>
  <r>
    <n v="3"/>
    <x v="8"/>
    <n v="106101"/>
    <s v="Sistem automatizat pentru decontaminarea luciului de apă"/>
    <s v="GEODRILLING  LABORATORY SRL Brazi"/>
    <s v="Obiectivul general al proiectului este realizarea unui produs nou, pe baza rezultatelor unei cercetări in domeniul roboticii realizate de directorul de proiect in cadrul tezei de doctorat. Prin proiect se urmărește extinderea aplicării principiilor de comandă și control studiate în cadrul tezei pentru comanda unui echipament de tip ambarcaţiune care, prin dotarea sa, să permită intervenţia în zonele unde au existat scurgeri de hidrocarburi în apă, în vederea îndepărtării acestora. Acest proces, va implica strângerea şi separarea faţă de apă a hidrocarburilor scurse, realizându-se astfel, pe lângă limitarea extinderii scurgerilor si un proces de curăţare a apei şi ecologizare a zonei afectate, realizându-se astfel o protecţie a mediului."/>
    <n v="42653"/>
    <n v="43383"/>
    <n v="85"/>
    <s v="Sud Muntenia"/>
    <s v="Prahova"/>
    <s v="Brazi"/>
    <s v="Privat"/>
    <s v="061"/>
    <n v="711917.15149999992"/>
    <n v="125632.43850000005"/>
    <n v="93061.07"/>
    <n v="120773.53"/>
    <n v="1051384.19"/>
    <x v="2"/>
    <s v="AA1"/>
    <n v="703599.73"/>
    <n v="124164.67000000001"/>
    <s v="POC/63/1/3"/>
    <n v="1"/>
    <x v="1"/>
  </r>
  <r>
    <n v="4"/>
    <x v="10"/>
    <n v="105000"/>
    <s v="Sistem inteligent, modular de interconectare și asistenţă informațională destinat infrastructurilor regionale-mySafeCity"/>
    <s v="SYSTEGRA ENGINEERING SRL"/>
    <s v="Obiectivul general al proiectului îl reprezintă creșterea gradului de cercetare-dezvoltare si de know-how in întreprinderea nou-înființată inovatoare, SC SYSTEGRA ENGINEERING SRL, prin realizarea unei platforme integrate care înglobează module inovative, flexibile si interconectabile, destinată să gestioneze şi să sintetizeze fluxurile informaționale dintr-o comunitate în scopul informăriişi securizării membrilor acesteia. _x000a_Soluția tehnică dezvoltată își propune:_x000a_- Realizarea unei infrastructuri configurabile si adaptabile fiecărei regiuni;_x000a_- Dezvoltarea de module independente, ajustabile („self awareness”) ce pot fi interconectate în orice configurație;_x000a_- Implementarea unei infrastructuri ce permite adoptarea noilor tehnologii ce vor apare în piață într-un mod facil/fluid;_x000a_- Automatizarea, într-o măsură cât mai avansată a extracțiilor de date considerate perimate, din sisteme existente/vechi, şi transformarea acestora într-oinformație activă, dinamică, care prelucrată printr-o platformă capabilă să ofere o mai bun înțelegere a conținutului conduc la previziuni socio-economice, fluidizări logistice, trenduri regionale._x000a_- Creșterea semnificativă a gradului de integrare de noi informații in mediile sociale ale regiunii ce oferă astfel o nouă viziune de ansamblu asupra comunitățiice implementează această infrastructură. _x000a_- Îmbunătățirea calitățiivieții inclusiv pentru diverse segmente din populație (persoane cu dizabilități, vârstnici, copii), marginalizate până la acestmoment, prin transpunerea într-un contact mai coerent cu restul societății şi prin o mai bună monitorizare a acestora._x000a_- Stimularea interacțiunilor între instituții prin promovarea unor sinteze informaționale, în timp real cu agregări de date în segmente de timp preferate, cu posibilitatea alegerii modulelor software preferate şi considerate utile. _x000a_"/>
    <n v="42622"/>
    <n v="43352"/>
    <n v="85"/>
    <s v="Sud Muntenia"/>
    <s v="Prahova"/>
    <s v="Ploiesti"/>
    <s v="Privat"/>
    <s v="061"/>
    <n v="5576201.5689999992"/>
    <n v="984035.57100000046"/>
    <n v="0"/>
    <n v="776748.51"/>
    <n v="7336985.6499999994"/>
    <x v="2"/>
    <s v="AA1"/>
    <n v="4458820.7299999995"/>
    <n v="786850.72"/>
    <s v="POC/66/1/3"/>
    <n v="1"/>
    <x v="1"/>
  </r>
  <r>
    <n v="5"/>
    <x v="12"/>
    <n v="119636"/>
    <s v="LABORATOR SISTEME SPAŢIALE pentru MISIUNI ORBITALE"/>
    <s v="INSTITUTUL NAŢIONAL DE CERCETARE-DEZVOLTARE AEROSPATIALĂ “ELIE CARAFOLI” – I.N.C.A.S. Bucureşti"/>
    <s v="Obiectivul general al proiectului îl reprezintă creşterea capacităţii de cercetare a Institutului de Cercetare-Dezvoltare Aerospaţială „Elie Carafoli” - I.N.C.A.S. Bucureşti, în domeniul ştiinţelor aerospaţiale prin introducerea celor mai noi tehnologii cheie din domeniul roboticii spaţiale întru-un mediu  de cercetare de nouă generaţie, bazat pe „Harware – In – the – Loop” (HIL) concept  și conceptul „Human – Machine – Interface” (HMI) capabile să asigure condiţii de simulare necesare pentru cercetările în perspective anilor 2020 precum şi interfaţa de comunicare în proiectele colaborative internaţionale în care INCAS este implicat ( ex: vehiculul spaţial PRIDE-USV3 pentru lansatorul VEGA, “Demise Observation Capsule - DOC “ și “LV Mission and Stages Re-entry Trajectory Analysis“, ESA - FLPP – RIBRE – CON – 0016 “Vertical Take-Off Vertical Landing Test Bench”,“Small Innovative Launcher for Europe” – SMILE  pentru  EC Horizon 2020 Program Space)."/>
    <n v="42653"/>
    <n v="43383"/>
    <n v="85"/>
    <s v=" Sud Muntenia"/>
    <s v="Prahova"/>
    <s v="Maneciu, Sat Pamanteni"/>
    <s v="Public"/>
    <s v="058"/>
    <n v="4709744.6849999996"/>
    <n v="831131.41500000004"/>
    <n v="0"/>
    <n v="1548950"/>
    <n v="7089826.0999999996"/>
    <x v="2"/>
    <s v="AA2"/>
    <n v="4650756.5300000012"/>
    <n v="820721.73"/>
    <s v="POC/70/1/1"/>
    <n v="1"/>
    <x v="1"/>
  </r>
  <r>
    <n v="6"/>
    <x v="8"/>
    <n v="119849"/>
    <s v="Aditivi prin biotehnologii industriale in slujba comunitatii"/>
    <s v="EURO ENVIROTECH BIOTECHNOLOGY SRL"/>
    <s v="Obiectiv general:_x000a_Obiectivul general al proiectului este reprezentat de realizarea unui produs nou inovativ care contribuie la creșterea calității compoziției și valorificarea dejecțiilor din fermele de suine, precum și reducerea emisiilor de gaze din depozitele de dejecții, produs care va fi  obținut ca urmare a activității de cercetare-dezvoltare desfășurate în decursul a 24 luni de implementare a proiectului. Activitatea de cercetare aplicativă va fi demarată prin  valorificarea conceptelor elaborate în cadrul  tezei de doctorat cu titlul „Utilizarea zeoliţilor naturali în depoluarea diverselor fluxuri” concepută pentru utilizări în domeniul depoluării mediului._x000a_"/>
    <n v="43005"/>
    <n v="43735"/>
    <n v="84.999999701780197"/>
    <s v="Sud Muntenia"/>
    <s v="Prahova"/>
    <s v="Ploiesti"/>
    <s v="Privat"/>
    <s v="061"/>
    <n v="712561.67"/>
    <n v="125746.18"/>
    <n v="93145.35"/>
    <n v="159716.85"/>
    <n v="1091170.05"/>
    <x v="1"/>
    <m/>
    <n v="0"/>
    <n v="0"/>
    <s v="POC/63/1/3"/>
    <n v="1"/>
    <x v="1"/>
  </r>
  <r>
    <n v="7"/>
    <x v="2"/>
    <n v="115549"/>
    <s v="PLATFORMA UNIFICATA INOVATIVA DE SECURITATE CIBERNETICA"/>
    <s v="AEGO BUSINESS CONSULTING SRL"/>
    <s v="PLATFORMA UNIFICATA INOVATIVA DE SECURITATE CIBERNETICA"/>
    <n v="42880"/>
    <n v="43610"/>
    <n v="85"/>
    <s v="Sud Muntenia"/>
    <s v="Prahova"/>
    <s v="Ploiesti"/>
    <s v="Privat"/>
    <s v="066"/>
    <n v="3440127.01"/>
    <n v="607081.24"/>
    <n v="2115708"/>
    <n v="1170954.0899999999"/>
    <n v="7333870.3399999999"/>
    <x v="2"/>
    <m/>
    <n v="3336540.28"/>
    <n v="588801.22"/>
    <s v="POC/46/2/2"/>
    <n v="1"/>
    <x v="2"/>
  </r>
  <r>
    <n v="8"/>
    <x v="2"/>
    <n v="116063"/>
    <s v="PLATFORMA CONVERGENTA INOVATIVA DE DIFUZARE VIDEO"/>
    <s v="INVOKERNET CONNECTION SRL"/>
    <s v="PLATFORMA CONVERGENTA INOVATIVA DE DIFUZARE VIDEO"/>
    <n v="42955"/>
    <n v="43685"/>
    <n v="85"/>
    <s v="Sud Muntenia"/>
    <s v="Prahova"/>
    <s v="Ploiesti"/>
    <s v="Privat"/>
    <s v="066"/>
    <n v="2697279.93"/>
    <n v="475990.57"/>
    <n v="1065463.5"/>
    <n v="826005.96"/>
    <n v="5064739.96"/>
    <x v="2"/>
    <m/>
    <n v="2618068.4300000002"/>
    <n v="462012.07"/>
    <s v="POC/46/2/2"/>
    <n v="1"/>
    <x v="2"/>
  </r>
  <r>
    <n v="9"/>
    <x v="2"/>
    <n v="115607"/>
    <s v="SISTEM INTEGRAT DE MANAGEMENT AUTOMAT AL UTILITATILOR - SMART ADMIN"/>
    <s v="FUTURE ENGINEERING SRL"/>
    <s v="SISTEM INTEGRAT DE MANAGEMENT AUTOMAT AL UTILITATILOR - SMART ADMIN"/>
    <n v="42954"/>
    <n v="43562"/>
    <n v="85"/>
    <s v="Sud Muntenia"/>
    <s v="Prahova"/>
    <s v="Ploiesti"/>
    <s v="Privat"/>
    <s v="066"/>
    <n v="3345152.8"/>
    <n v="590321.07999999996"/>
    <n v="1132968.1100000003"/>
    <n v="68622.349999999627"/>
    <n v="5137064.34"/>
    <x v="2"/>
    <s v="AA2"/>
    <n v="2941783.01"/>
    <n v="519138.19000000006"/>
    <s v="POC/46/2/2"/>
    <n v="1"/>
    <x v="2"/>
  </r>
  <r>
    <n v="10"/>
    <x v="2"/>
    <n v="115793"/>
    <s v="PLATFORMA INOVATIVA DE AGREGARE A CONEXIUNILOR RADIO CU FACILITATI DE OPTIMIZARE A TRAFICULUI"/>
    <s v="BEBECOM SYSTEM SRL"/>
    <s v="PLATFORMA INOVATIVA DE AGREGARE A CONEXIUNILOR RADIO CU FACILITATI DE OPTIMIZARE A TRAFICULUI"/>
    <n v="43059"/>
    <n v="43881"/>
    <n v="85"/>
    <s v="Sud Muntenia"/>
    <s v="Prahova"/>
    <s v="Ploiesti"/>
    <s v="Privat"/>
    <s v="066"/>
    <n v="2460026.65"/>
    <n v="434122.35"/>
    <n v="964537.5"/>
    <n v="801920.54"/>
    <n v="4660607.04"/>
    <x v="2"/>
    <s v="AA1"/>
    <n v="2331325.4900000002"/>
    <n v="411410.38"/>
    <s v="POC/46/2/2"/>
    <n v="1"/>
    <x v="2"/>
  </r>
  <r>
    <n v="11"/>
    <x v="2"/>
    <n v="117293"/>
    <s v="DEZVOLTARE APLICAȚIE DE SIMULARE AVANSATĂ A PIEȚELOR INTERNAȚIONALE DE CAPITAL CU UTILIZAREA INTELIGENȚEI ARTIFICIALE"/>
    <s v="BOLD TECHNOLOGIES SRL"/>
    <s v="DEZVOLTARE APLICAȚIE DE SIMULARE AVANSATĂ A PIEȚELOR INTERNAȚIONALE DE CAPITAL CU UTILIZAREA INTELIGENȚEI ARTIFICIALE"/>
    <n v="42915"/>
    <n v="44011"/>
    <n v="85"/>
    <s v="Sud Muntenia"/>
    <s v="Prahova"/>
    <s v="Ploiesti"/>
    <s v="Privat"/>
    <s v="066"/>
    <n v="1598080.23"/>
    <n v="282014.15999999997"/>
    <n v="1456962.8"/>
    <n v="0"/>
    <n v="3337057.19"/>
    <x v="2"/>
    <s v="AA1"/>
    <n v="1551548.54"/>
    <n v="273802.69"/>
    <s v="POC/46/2/2"/>
    <n v="1"/>
    <x v="2"/>
  </r>
  <r>
    <n v="12"/>
    <x v="2"/>
    <n v="115906"/>
    <s v="„ASI IN INFORMATICA – DEZVOLTARE APLICATIE DE SECURITATE INFRASTUCTURA IT&amp;C (ASI)”"/>
    <s v="TRANSCENDENCE SYSTEMS GROUP SRL"/>
    <s v="„ASI IN INFORMATICA – DEZVOLTARE APLICATIE DE SECURITATE INFRASTUCTURA IT&amp;C (ASI)”"/>
    <n v="42951"/>
    <n v="43620"/>
    <n v="85"/>
    <s v="Sud Muntenia"/>
    <s v="Prahova"/>
    <s v="Ploiesti"/>
    <s v="Privat"/>
    <s v="066"/>
    <n v="3076224.45"/>
    <n v="542863.14"/>
    <n v="769918.06000000052"/>
    <n v="183630.81999999937"/>
    <n v="4572636.47"/>
    <x v="1"/>
    <m/>
    <n v="380380.1"/>
    <n v="67125.899999999994"/>
    <s v="POC/46/2/2"/>
    <n v="1"/>
    <x v="2"/>
  </r>
  <r>
    <n v="13"/>
    <x v="9"/>
    <n v="129052"/>
    <s v="Platforma inovativa de comunicatii IoT bazata pe tehnologia LoRa"/>
    <s v="CLARITY SOLUTIONS SRL"/>
    <s v="Obiectivul general al proiectului in reprezinta sustinerea inovarii si cresterea productivitatii societatii Clarity Solutions prin realizarea unei platforme inovative de comunicaþii IoT bazata pe tehnologia LoRaWAN. Proiectul propus spre finantare vizeaza realizarea  unei platforme inovative de comunicatii specifice pentru monitorizarea si protejarea oraselor inteligente, cu ajutorul unor matrici senzoriale si elemente de control la distanta, bazata pe reþele de internet de banda larga, Internet of Things (IoT), LoRa WAN."/>
    <n v="43810"/>
    <n v="44541"/>
    <n v="85"/>
    <s v="Sud Muntenia"/>
    <s v="Prahova"/>
    <s v="Ploiesti"/>
    <s v="Privat"/>
    <s v="066"/>
    <n v="13646665"/>
    <n v="2408235"/>
    <n v="6655900"/>
    <n v="4370625"/>
    <n v="27081425"/>
    <x v="3"/>
    <m/>
    <n v="7429765"/>
    <n v="1311135"/>
    <s v="POC/524/2/2"/>
    <n v="1"/>
    <x v="2"/>
  </r>
  <r>
    <n v="14"/>
    <x v="9"/>
    <n v="128998"/>
    <s v="Platforma inovativa pentru difuzarea continutului video folosind mecanisme de machine learning"/>
    <s v="NETWORK INNOVATION FUTURE  SRL"/>
    <s v="Obiectivul general al proiectului il reprezinta sustinerea inovarii si cresterea productivitatii societatii Network Innovation Future prin realizarea unei platforme inovative pentru difuzarea continutului video folosind mecanisme de machine learning."/>
    <n v="43810"/>
    <n v="44541"/>
    <n v="85"/>
    <s v="Sud Muntenia"/>
    <s v="Prahova"/>
    <s v="Ploiesti"/>
    <s v="Privat"/>
    <s v="066"/>
    <n v="13893547.51"/>
    <n v="2451802.4900000002"/>
    <n v="6836292.8600000003"/>
    <n v="4539910.51"/>
    <n v="27721553.369999997"/>
    <x v="3"/>
    <m/>
    <n v="0"/>
    <n v="0"/>
    <s v="POC/524/2/2"/>
    <n v="1"/>
    <x v="2"/>
  </r>
  <r>
    <n v="15"/>
    <x v="9"/>
    <n v="129084"/>
    <s v="Platforma Inovativa pentru Administrarea Inteligentq a resurselor bazata pe Inteligenta Artificiala"/>
    <s v="ARS INDUSTRIAL SRL"/>
    <s v="Obiectivul general al proiectul îl reprezinta susþinerea inovarii si cresterea productivitaþii companiei ARS INDUSTRIAL prin realizarea unui produs inovativ complex si a unor servicii inovative, bazate pe acest produs. Prin proiect se urmareste crearea unei platforme inovative deschise (OPEN DATA – OPEN PLATFORM) pentru managementul centralizat pe nivele multiple la nivel de administraþie publica sau privata (PAIR - AI – Platforma pentru Administrarea Inteligenta a resurselor bazata pe Inteligenþa Artificiala) ce are ca scop cresterea competitivitaþii economice a societatii."/>
    <n v="43810"/>
    <n v="44541"/>
    <n v="85"/>
    <s v="Sud Muntenia"/>
    <s v="Prahova"/>
    <s v="Ploiesti"/>
    <s v="Privat"/>
    <s v="066"/>
    <n v="14384561.9"/>
    <n v="2538452.1"/>
    <n v="6788406"/>
    <n v="4505169.8"/>
    <n v="28216589.800000001"/>
    <x v="3"/>
    <m/>
    <n v="108800"/>
    <n v="19200"/>
    <s v="POC/524/2/2"/>
    <n v="1"/>
    <x v="2"/>
  </r>
  <r>
    <n v="16"/>
    <x v="9"/>
    <n v="129020"/>
    <s v="PLATFORMA INOVATIVA R.A.R.E."/>
    <s v="CYMBIOT SOLUTIONS SRL"/>
    <s v="Obiectivul general al proiectul îl reprezinta susþinerea inovarii si cresterea productivitaþii societaþii Cymbiot Solutions S.R.L. prin realizarea unui produs inovativ complex si a unor servicii inovative, bazate pe acest produs. Se urmareste crearea unei platforme inovative (R.A.R.E – Resource Allocation and Reservation Enabler) integrate pentru identificarea si rezervarea resurselor disponibile prin si de la diverse surse cu ajutorul a patru componente digitale: Cloud Computing, IOT (INTERNET OF THINGS), AI (ARTIFICIAL INTELIGENCE), prelucare si procesare imagini video ce are ca scop cresterea competitivitaþii economice a societatii."/>
    <n v="43812"/>
    <n v="44543"/>
    <n v="85"/>
    <s v="Sud Muntenia"/>
    <s v="Prahova"/>
    <s v="Ploiesti"/>
    <s v="Privat"/>
    <s v="066"/>
    <n v="14371012.9"/>
    <n v="2536061.1"/>
    <n v="6805396"/>
    <n v="4505369.3"/>
    <n v="28217839.300000001"/>
    <x v="3"/>
    <m/>
    <n v="9789432.1500000004"/>
    <n v="1727546.85"/>
    <s v="POC/524/2/2"/>
    <n v="1"/>
    <x v="2"/>
  </r>
  <r>
    <n v="17"/>
    <x v="9"/>
    <n v="129076"/>
    <s v="Sistem automatizat pentru acoperire radio si cartografiere 3D folosind vehicule aeriene fara pilot "/>
    <s v="INVITE SYSTEMS SRL"/>
    <s v="Obiectivul general al proiectului il reprezinta sustinerea inovarii si cresterea productivitatii societatii Invite Systems prin realizarea unui sistem automatizat inovativ pentru acoperire radio si cartografiere 3D folosind vehicule aeriene fara pilot."/>
    <n v="43822"/>
    <n v="44553"/>
    <n v="85"/>
    <s v="Sud Muntenia"/>
    <s v="Prahova"/>
    <s v="Ploiesti"/>
    <s v="Privat"/>
    <s v="066"/>
    <n v="13683958.75"/>
    <n v="2414816.25"/>
    <n v="6718475"/>
    <n v="4462786"/>
    <n v="27280036"/>
    <x v="3"/>
    <m/>
    <n v="6262314.2800000003"/>
    <n v="1105114.28"/>
    <s v="POC/524/2/2"/>
    <n v="1"/>
    <x v="2"/>
  </r>
  <r>
    <n v="18"/>
    <x v="9"/>
    <n v="129221"/>
    <s v="MY IDENTITY  - PLATFORMA INOVATIVA DESTINATA IDENTIFICARII SI AUTENTIFICARII PERSOANELOR"/>
    <s v="ID SOLUTIONS TECH SRL"/>
    <s v="Obiectivul general al proiectului MY IDENTITY - PLATFORMA INOVATIVA DESTINATA IDENTIFICARII SI AUTENTIFICARII PERSOANELOR il reprezinta sustinerea inovarii si cresterea productivitatii societatii ID SOLUTIONS TECH prin realizarea unei platforme inovative destinata identificarii si autentificarii persoanelor in vederea definirii unei identitati electronice unice care sa poate fi folosita pentru accesul la orice sistem informatic."/>
    <n v="43823"/>
    <n v="44554"/>
    <n v="85"/>
    <s v="Sud Muntenia"/>
    <s v="Prahova"/>
    <s v="Aricestii Rahtivani"/>
    <s v="Privat"/>
    <s v="066"/>
    <n v="14561863.4"/>
    <n v="2569740.6"/>
    <n v="6869540.2800000003"/>
    <n v="4560217.41"/>
    <n v="28561361.690000001"/>
    <x v="3"/>
    <m/>
    <n v="9810802.8599999994"/>
    <n v="1731318.16"/>
    <s v="POC/524/2/2"/>
    <n v="1"/>
    <x v="2"/>
  </r>
  <r>
    <n v="19"/>
    <x v="9"/>
    <n v="129092"/>
    <s v="Platforma inovativa 'Software-as-a-Service' aplicatii smartphone inovative pentru industria de transport"/>
    <s v="ATLAS APPS SRL"/>
    <s v="Obiectivul general al proiectului este cresterea competitivitatii si a productivitatii societatii pe piata TIC prin trecerea de la outsourcing la dezvoltarea bazata pe inovare, dezvoltand in cadrul firmei SC ATLAS APPS SRL o platforma inovativa &quot;Software-as-a-Service&quot; aplicatii smartphone pentru industria de transport, avand la baza cooperarea intre SC ATLAS APPS SRL si SC EVEREST ROPACK SRL membre in clusterul ICONIC din domeniul TIC si cooperarea intre societatea SC ATLAS APPS SRL si clusterul ICONIC din domeniul TIC, pentru asigurarea unui acces rapid si facil la implementarea rezultatelor cercetarii/dezvoltarii în scopul obþinerii de produse inovatoare."/>
    <n v="43853"/>
    <n v="44584"/>
    <n v="85"/>
    <s v="Sud Muntenia"/>
    <s v="Prahova"/>
    <s v="Azuga"/>
    <s v="Privat"/>
    <s v="066"/>
    <n v="4042791.52"/>
    <n v="713433.78"/>
    <n v="1775393.7"/>
    <n v="830698.81"/>
    <n v="7362317.8100000005"/>
    <x v="3"/>
    <m/>
    <n v="3022376.84"/>
    <n v="384078.14"/>
    <s v="POC/524/2/2"/>
    <n v="1"/>
    <x v="2"/>
  </r>
  <r>
    <n v="20"/>
    <x v="9"/>
    <n v="129006"/>
    <s v="Sustinerea inovarii si cresterea productivitatii SC TrustChain SRL prin realizarea unei platforme unificate inovative de comunicare si control al echipamentelor integrate in casele inteligente"/>
    <s v="TRUSTCHAIN SRL"/>
    <s v="Obiectivul general al proiectului îl reprezinta susþinerea inovarii si cresterea productivitatii SC TrustChain SRL prin realizarea unei platforme unificate inovative de comunicare si control al echipamentelor integrate în casele inteligente. Platforma dezvoltata va agrega protocoalele de comunicare ale echipamentelor de tip „smart home” disponibile pe piata de profil si va asigura controlul si comanda acestora pe baza unui instrument inovativ de inteligenta artificiala."/>
    <n v="43857"/>
    <n v="44588"/>
    <n v="85"/>
    <s v="Sud Muntenia"/>
    <s v="Prahova"/>
    <s v="Ploiesti"/>
    <s v="Privat"/>
    <s v="066"/>
    <n v="13457728.66"/>
    <n v="2374893.2599999998"/>
    <n v="6067128.9199999999"/>
    <n v="2335.0500000000002"/>
    <n v="21902085.890000001"/>
    <x v="3"/>
    <m/>
    <n v="8628806.1500000004"/>
    <n v="1522730.4799999997"/>
    <s v="POC/524/2/2"/>
    <n v="1"/>
    <x v="2"/>
  </r>
  <r>
    <n v="21"/>
    <x v="9"/>
    <n v="129332"/>
    <s v="Platforma inovativa Autonomus Driving"/>
    <s v="INVOKER TRANS IT SRL"/>
    <s v="Obiectivul general al proiectului il reprezinta sustinerea inovarii si cresterea productivitatii societatii Invoker Trans IT prin realizarea unei platforme inovative care va gestiona un vehicul autonom ce va fi partajat pe sosea intr-un mediu controlat, destinat transportului public."/>
    <n v="43908"/>
    <n v="44638"/>
    <n v="85"/>
    <s v="Sud Muntenia"/>
    <s v="Prahova"/>
    <s v="Blejoi"/>
    <s v="Privat"/>
    <s v="066"/>
    <n v="13799724.5"/>
    <n v="2435245.5"/>
    <n v="6901130"/>
    <n v="5296927"/>
    <n v="28433027"/>
    <x v="3"/>
    <m/>
    <n v="2124150"/>
    <n v="374850"/>
    <s v="POC/524/2/2"/>
    <n v="1"/>
    <x v="2"/>
  </r>
  <r>
    <n v="22"/>
    <x v="9"/>
    <n v="129321"/>
    <s v="Platforma inovativa de cloud cu sisteme de provizionare si migrare automatizata a aplicatiilor"/>
    <s v="BUSINESS SERVICE CONSULT INTERNATIONAL  SRL"/>
    <s v="Obiectivul general al proiectului este reprezentat de cresterea competitivitaþii economice a SC Business Service Consult International SRL si susþinerea inovarii în cadrul companiei, prin realizarea unei produs inovativ si a unor servicii inovative, bazate pe o infrastructura de cloud, cu caracteristici unice in Romania, cu aplicabilitate în cadrul clusterului Internet of Things, cât si în restul economiei."/>
    <n v="43909"/>
    <n v="44639"/>
    <n v="85"/>
    <s v="Sud Muntenia"/>
    <s v="Prahova"/>
    <s v="Ploiesti"/>
    <s v="Privat"/>
    <s v="066"/>
    <n v="13822933.75"/>
    <n v="2439341.25"/>
    <n v="6784975"/>
    <n v="4506515.75"/>
    <n v="27553765.75"/>
    <x v="3"/>
    <m/>
    <n v="9076189.5"/>
    <n v="1601680.5"/>
    <s v="POC/524/2/2"/>
    <n v="1"/>
    <x v="2"/>
  </r>
  <r>
    <n v="23"/>
    <x v="9"/>
    <n v="129760"/>
    <s v="V.A.M.M.P.  Platforma inovativa integrata pentru identificarea si clasificarea persoanelor "/>
    <s v="EUROMEDIA GROUP SA"/>
    <s v="Obiectivul general al proiectul îl reprezinta susþinerea inovarii si cresterea productivitaþii EUROMEDIA GROUP S.A. prin realizarea unui_x000a_produs inovativ complex si a unor servicii inovative, bazate pe acest produs. Se urmareste crearea unei platforme inovative (V.A.M.M.P. –_x000a_Video Analytics Media Message Programmer) integrate pentru identificarea si clasificarea persoanelor si estimarea intenþiei de cumparare cu ajutorul a patru componente digitale: Prelucrarea imaginilor si fluxurilor video, procesare in cloud (Cloud computing), IOT (INTERNET OF THINGS) si AI (ARTIFICIAL INTELLIGENCE)."/>
    <n v="43915"/>
    <n v="44645"/>
    <n v="85"/>
    <s v="Sud Muntenia"/>
    <s v="Prahova"/>
    <s v="Campina"/>
    <s v="Privat"/>
    <s v="066"/>
    <n v="13875341.689999999"/>
    <n v="2448589.71"/>
    <n v="10602037.6"/>
    <n v="5279202.1100000003"/>
    <n v="32205171.109999999"/>
    <x v="3"/>
    <m/>
    <n v="0"/>
    <n v="0"/>
    <s v="POC/524/2/2"/>
    <n v="1"/>
    <x v="2"/>
  </r>
  <r>
    <n v="24"/>
    <x v="9"/>
    <n v="129271"/>
    <s v="TERMENE AI 360 - platforma inovativa pentru analiza automata a datelor si informatiilor pentru afaceri"/>
    <s v="TERMENE JUST SRL"/>
    <s v="Obiectivul general al proiectului il constituie diversificarea serviciilor si cresterea productivitatii companiei Termene Just srl prin trecerea de la metode traditionale de analiza a datelor si informatiilor pentru afaceri (in engleza „business inteligence”) la metodele moderne folosite in stiinta datelor (DS - Data Science) pe baza dezvoltarii unei platforme pentru stiinta datelor, inteligenta artificiala (AI - Artificial Intelligence) si invatare automata (ML – Machine Learning)."/>
    <n v="43921"/>
    <n v="45016"/>
    <n v="85"/>
    <s v="Sud Muntenia"/>
    <s v="Prahova"/>
    <s v="Ploiesti"/>
    <s v="Privat"/>
    <s v="066"/>
    <n v="13599979.77"/>
    <n v="2399996.4300000002"/>
    <n v="4627491.53"/>
    <n v="685340.91"/>
    <n v="21312808.640000001"/>
    <x v="3"/>
    <m/>
    <n v="4852277.59"/>
    <n v="537225.26"/>
    <s v="POC/524/2/2"/>
    <n v="1"/>
    <x v="2"/>
  </r>
  <r>
    <n v="25"/>
    <x v="9"/>
    <n v="130051"/>
    <s v="Platforma inovativa integrata pentru furnizarea de servicii POS"/>
    <s v="ACQUIS CONSULTING SRL"/>
    <s v="Obiectivul general al proiectul îl reprezinta susþinerea inovarii si cresterea productivitaþii societaþii Acquis Consulting prin realizarea unui produs inovativ complex si a unor servicii inovative, bazate pe acest produs. Se urmareste crearea unei platforme inovative (C.I.P.P.O.S.– Componenta Inteligenta Pentru Point Of Sale) integrate pentru furnizarea de servicii POS (inclusiv tranzactii financiare bancare si casa de marcat), procesare in cloud (Cloud computing), AI (ARTIFICIAL INTELIGENCE) si Aplicaþii diverse pentru piata de retail."/>
    <n v="43922"/>
    <n v="44652"/>
    <n v="85"/>
    <s v="Sud Muntenia"/>
    <s v="Prahova"/>
    <s v="Ploiesti"/>
    <s v="Privat"/>
    <s v="066"/>
    <n v="12936799.4"/>
    <n v="2282964.6"/>
    <n v="6523756"/>
    <n v="4258777.3"/>
    <n v="26002297.300000001"/>
    <x v="3"/>
    <m/>
    <n v="0"/>
    <n v="0"/>
    <s v="POC/524/2/2"/>
    <n v="1"/>
    <x v="2"/>
  </r>
  <r>
    <n v="26"/>
    <x v="9"/>
    <n v="129888"/>
    <s v="PLATFORMA SOFTWARE INOVATIVA MEDOSCOPE SMART"/>
    <s v="ENJOY SMART SOLUTIONS SRL"/>
    <s v="Obiectivul general al proiectului Platforma inovativa medicala Medoscope Smart il reprezinta sustinerea inovarii si cresterea productivitatii societatii Enjoy Smart Solutions SRL prin realizarea unei platforme inovative destinata imbunatatirii experientei pacientilor ce intra in contact cu sistemul medical, atat privat, cat si public, precum si cresterii eficientei spitalelor sau clinicilor medicale"/>
    <n v="43927"/>
    <n v="44657"/>
    <n v="85"/>
    <s v="Sud Muntenia"/>
    <s v="Prahova"/>
    <s v="Ploiesti"/>
    <s v="Privat"/>
    <s v="066"/>
    <n v="13782482.25"/>
    <n v="2432202.75"/>
    <n v="6723615"/>
    <n v="4509436.75"/>
    <n v="27447736.75"/>
    <x v="3"/>
    <m/>
    <n v="5712214.2000000002"/>
    <n v="1008037.8"/>
    <s v="POC/524/2/2"/>
    <n v="1"/>
    <x v="2"/>
  </r>
  <r>
    <n v="27"/>
    <x v="9"/>
    <n v="130068"/>
    <s v="Platforma inovativa LocationChest"/>
    <s v="BINBOX GLOBAL SERVICES SRL"/>
    <s v="Obiectivul general al proiectul îl reprezintă susţinerea inovării şi creşterea productivităţii societăţii BinBox Global Services S.R.L. prin realizarea unei platforme inovative de tip BigData pentru colectarea informatiilor despre localizarea dispozitivelor mobile folosite de catre clientii operatorilor de telefonie mobila, agregarea si procesarea acestora  pentru implementarea conceptului de servicii bazate pe locatie (location based services)."/>
    <n v="43986"/>
    <n v="44716"/>
    <n v="85"/>
    <s v="Sud Muntenia"/>
    <s v="Prahova"/>
    <s v="Ploiesti"/>
    <s v="Privat"/>
    <s v="066"/>
    <n v="13779145.66"/>
    <n v="2431613.94"/>
    <n v="6755968.4000000004"/>
    <n v="4491038.07"/>
    <n v="27457766.07"/>
    <x v="3"/>
    <m/>
    <n v="5590322.5"/>
    <n v="986527.5"/>
    <s v="POC/524/2/2"/>
    <n v="1"/>
    <x v="2"/>
  </r>
  <r>
    <n v="28"/>
    <x v="9"/>
    <n v="130078"/>
    <s v="Platforma inovativa Meteorite Cloudspace"/>
    <s v="RS NEXT TECHNOLOGIES SRL"/>
    <s v="Obiectivul general al proiectului Meteorite Cloudspace il reprezinta sustinerea inovarii si cresterea productivitatii societatii RS NEXT TECHNOLOGIES SRL prin realizarea unei platforme inovative de tip cloud pentru rularea oricarei aplicatii intr-un spatiu virtual, accesibil printr-un browser web de pe orice tip de device – de la telefoane mobile si tablete, la laptopuri lowcost, chiar si de tip chromebook."/>
    <n v="43993"/>
    <n v="44723"/>
    <n v="85"/>
    <s v="Sud Muntenia"/>
    <s v="Prahova"/>
    <s v="Ploiesti"/>
    <s v="Privat"/>
    <s v="066"/>
    <n v="13718651.5"/>
    <n v="2420938.5"/>
    <n v="6732610"/>
    <n v="4473226.5"/>
    <n v="27345426.5"/>
    <x v="3"/>
    <m/>
    <n v="7261677.5"/>
    <n v="1281472.5"/>
    <s v="POC/524/2/2"/>
    <n v="1"/>
    <x v="2"/>
  </r>
  <r>
    <n v="29"/>
    <x v="6"/>
    <n v="122543"/>
    <s v="Tehnologii inovative pentru depuneri fizice in vid bazate pe straturi subtiri, multifunctionale, nanostructurate destinate pieselor de mari dimensiuni - LargCoat"/>
    <s v="MGM STAR CONSTRUCT SRL"/>
    <s v="Obiectivul general al proiectului il reprezinta sustinerea investitiei private in CDI prin introducerea inovarii de tehnologii si servicii in activitatea proprie a MGM STAR CONSTRUCT SRL prin realizarea, bazata pe cercetare in colaborare cu doua colective de cercetare de prestigiu din domeniu, a unor tehnologii inovative pentru depuneri fizice in vid bazate pe straturi subtiri, multifunctionale, nanostructurate, destinate pieselor de mari dimensiuni si dezvoltarea serviciilor oferite pe aceasta baza."/>
    <n v="44000"/>
    <n v="45095"/>
    <n v="85"/>
    <s v="Sud Muntenia"/>
    <s v="Prahova"/>
    <s v="Ploiesti"/>
    <s v="Privat"/>
    <s v="064"/>
    <n v="14147190.74"/>
    <n v="2496563.06"/>
    <n v="3621935.2"/>
    <n v="1828165.14"/>
    <n v="22093854.140000001"/>
    <x v="3"/>
    <m/>
    <n v="624542"/>
    <n v="21978"/>
    <s v="POC/163/1/3/"/>
    <n v="1"/>
    <x v="1"/>
  </r>
  <r>
    <n v="30"/>
    <x v="9"/>
    <n v="130119"/>
    <s v="Dezvoltarea unei platforme informatice inovative pentru automatizarea proceselor de creștere a plantelor în mediu controlat și monitorizarea acestora prin intermediul serviciilor cloud–GreenHouse IoT"/>
    <s v="MIXT ENERGY SRL"/>
    <s v="Obiectivul general al proiectului îl reprezinta susþinerea inovarii si cresterea productivitaþii S.C. Mixt Energy S.R.L. prin realizarea unei platforme informatice inovative pentru automatizarea proceselor de crestere a plantelor în mediu controlat si monitorizarea acestora prin intermediul serviciilor cloud–GreenHouse IoT."/>
    <n v="44012"/>
    <n v="44742"/>
    <n v="85"/>
    <s v="Sud Muntenia"/>
    <s v="Prahova"/>
    <s v="Ploiesti"/>
    <s v="Privat"/>
    <s v="066"/>
    <n v="11338494.689999999"/>
    <n v="2000910.83"/>
    <n v="5026001.5"/>
    <n v="3009280.39"/>
    <n v="21374687.41"/>
    <x v="3"/>
    <m/>
    <n v="1267353.06"/>
    <n v="223650.54"/>
    <s v="POC/524/2/2"/>
    <n v="1"/>
    <x v="2"/>
  </r>
  <r>
    <n v="31"/>
    <x v="9"/>
    <n v="128963"/>
    <s v="SMARTSENSE - CADRU TEHNOLOGIC PENTRU CERCETAREA ȘI PROMOVAREA SUSTENABILA A ZONELOR TURISTICE FOLOSIND TEHNICI INOVATIVE DE VIZUALIZARE COMPUTERIZATA SI RECUNOAȘTERE AUDIO-VIZUALA"/>
    <s v="ALTFACTOR SRL"/>
    <s v="Obiectivul general al proiectului consta in contributia la cresterea gradului de utilizare, a calitatii si a nivelului de acces ale intreprinderilor mici si mijlocii la tehnologia informatiei si comunicatiilor, prin realizarea, in decurs de 35 de luni, in parteneriat cu SC BEIA CONSULT INTERNATIONAL SRL, in cadrul unei structuri de tip cluster TIC, a cadrului tehnologic SMARTSENSE, acesta fiind un set de aplicatii inovative ce foloseste tehnici inovative de vizualizare computerizata si recunoastere audio-vizuala pentru promovarea sustenamila si cercetare in zonele turistice."/>
    <n v="44018"/>
    <n v="45083"/>
    <n v="85"/>
    <s v="Sud Muntenia; Sud Est"/>
    <s v="Prahova; Galati"/>
    <s v="Slanic; Galati"/>
    <s v="Privat"/>
    <s v="066"/>
    <n v="5273924.9400000004"/>
    <n v="930692.63"/>
    <n v="2295165.08"/>
    <n v="489785.53"/>
    <n v="8989568.1799999997"/>
    <x v="3"/>
    <m/>
    <n v="1376134.52"/>
    <n v="133811.31"/>
    <s v="POC/524/2/2"/>
    <n v="1"/>
    <x v="2"/>
  </r>
  <r>
    <n v="32"/>
    <x v="9"/>
    <n v="129946"/>
    <s v="Dezvoltarea platformei informatice SysCore multilayer si multitenant, de integrare a aplicatiilor IoT si M2M si implementarea rezultatelor in industrii conexe"/>
    <s v="SYSWIN SOLUTIONS SRL"/>
    <s v="Dezvoltarea platformei informatice SysCore, care sa permita integrarea oricaror aplicatii IoT prin colectarea, analiza si raportarea datelor preluate din diverse domenii: agricultura, Smart City, corpuri de apa, asigurand integritatea si securitatea acestora prin tehnologii de tip Blockchain."/>
    <n v="44022"/>
    <n v="45117"/>
    <n v="85"/>
    <s v="Sud Muntenia"/>
    <s v="Prahova"/>
    <s v="Ploiesti"/>
    <s v="Privat"/>
    <s v="066"/>
    <n v="9214208.0299999993"/>
    <n v="1626036.71"/>
    <n v="2924213.06"/>
    <n v="1500838.43"/>
    <n v="15265296.229999999"/>
    <x v="1"/>
    <m/>
    <n v="0"/>
    <n v="0"/>
    <s v="POC/524/2/2"/>
    <n v="1"/>
    <x v="2"/>
  </r>
  <r>
    <n v="33"/>
    <x v="9"/>
    <n v="129173"/>
    <s v="Banca Virtuala Simulata"/>
    <s v="BOLD TEHNOLOGIES SRL"/>
    <s v="Obiectivul general il reprezinta realizarea unei platforma de lucru virtuala pentru angajatii din industria financiara care va permite colaborarea angajatilor in timp real pentru tot ceea ce inseamna dezvoltarea proiectelor de risc si conformitate si care va folosi algoritmi avansati de deep learning ce vor invata din continutul noilor reglementari de risc si conformitate si vor face recomandari in timp real angajatilor, in functie de nevoile lor specifice. "/>
    <n v="44041"/>
    <n v="44771"/>
    <n v="85"/>
    <s v="Sud Muntenia"/>
    <s v="Prahova"/>
    <s v="Ploiesti"/>
    <s v="Privat"/>
    <s v="066"/>
    <n v="11788429.85"/>
    <n v="2080311.15"/>
    <n v="5897714"/>
    <n v="3758006.45"/>
    <n v="23524461.449999999"/>
    <x v="3"/>
    <m/>
    <n v="108800"/>
    <n v="19200"/>
    <s v="POC/524/2/2"/>
    <n v="1"/>
    <x v="2"/>
  </r>
  <r>
    <n v="34"/>
    <x v="9"/>
    <n v="129315"/>
    <s v="Platforma inovativa bazata pe Inteligenta Artificiala in Inginerie si Industria Constructiilor"/>
    <s v="Cloudsys Telecom SRL"/>
    <s v="Obiectivul general al proiectul îl reprezinta susþinerea inovarii si cresterea productivitaþii societaþii Cloudsys Telecom SRL prin realizarea unui sistem inovativ complex si a unor servicii inovative, dezvoltate pe baza acestuia. Se doreste realizarea unui sistem bazat pe servicii oferite prin intermediul Inteligentei Artificiale si Machine Learning in domeniul constructiilor si ingineriei."/>
    <n v="44047"/>
    <n v="44777"/>
    <n v="85"/>
    <s v="Sud Muntenia"/>
    <s v="Prahova"/>
    <s v="Ploiesti"/>
    <s v="Privat"/>
    <s v="066"/>
    <n v="13783094.25"/>
    <n v="2432310.75"/>
    <n v="6889845"/>
    <n v="4505516.75"/>
    <n v="27610766.75"/>
    <x v="3"/>
    <m/>
    <n v="0"/>
    <n v="0"/>
    <s v="POC/524/2/2"/>
    <n v="1"/>
    <x v="2"/>
  </r>
  <r>
    <n v="35"/>
    <x v="9"/>
    <n v="129880"/>
    <s v="SDNoT – sistem inovativ de securitate pentru ecosistemul IoT"/>
    <s v="ROFIND SOLUTIONS  SRL"/>
    <s v="Obiectivul general al proiectului SDNoT este sa extinda designurile actuale ale Reelei IoT cu o arhitectura a reelelor si un mediu de dezvoltare nou propuse, care au drept scop izolarea si îmbunatairea securitatii cibernetice ale IoT."/>
    <n v="44063"/>
    <n v="44977"/>
    <n v="85"/>
    <s v="Sud Muntenia"/>
    <s v="Prahova"/>
    <s v="Valea Doftanei, sat Traisteni"/>
    <s v="Privat"/>
    <s v="066"/>
    <n v="5199363.87"/>
    <n v="917534.79"/>
    <n v="2441472.86"/>
    <n v="106144.45"/>
    <n v="8664515.9699999988"/>
    <x v="3"/>
    <m/>
    <n v="273479.81"/>
    <n v="48261.14"/>
    <s v="POC/524/2/2"/>
    <n v="1"/>
    <x v="2"/>
  </r>
  <r>
    <n v="36"/>
    <x v="6"/>
    <n v="119659"/>
    <s v="Sistem INOvativ de valorificare a materiei prime VEGetale"/>
    <s v="CROMATEC PLUS SRL"/>
    <s v="Obiectivul general al proiectului este diversificarea activitatii Cromatec Plus SRL prin cercetarea si dezvoltarea unui proces inovativ de implementare a unei tehnologii de extractie cu fluide supercritice pentru obtinerea de produsi bioactivi din materii vegetale."/>
    <n v="44134"/>
    <n v="45229"/>
    <n v="85"/>
    <s v="Sud Muntenia"/>
    <s v="Prahova "/>
    <s v="Ploiesti"/>
    <s v="Privat"/>
    <s v="061"/>
    <n v="16616055.220000001"/>
    <n v="2932244.99"/>
    <n v="12200483.51"/>
    <n v="5512504.9199999999"/>
    <n v="37261288.640000001"/>
    <x v="3"/>
    <m/>
    <n v="0"/>
    <n v="0"/>
    <s v="POC/163/1/3/"/>
    <n v="1"/>
    <x v="1"/>
  </r>
  <r>
    <n v="37"/>
    <x v="7"/>
    <n v="126867"/>
    <s v="Intarirea capacitatii de cercetare ecosistemică și biodiversitate a Universitatii Bucuresti prin e-știință și tehnologie -Lifewatch Romania"/>
    <s v="UNIVERSITATEA DIN BUCURESTI"/>
    <s v="Obiectivul general este: Dezvoltarea si modernizarea unor componente ale infrastructurii ca suport pentru activitatea de cercetare ecosistemică şi biodiversitate si pentru formarea resursei umane in cadrul Universitatii din Bucuresti in domenii conexe"/>
    <n v="44141"/>
    <n v="45236"/>
    <n v="85"/>
    <s v="Sud Muntenia; Sud Est; Sud Vest;"/>
    <s v="Prahova; Braila;Tulcea; Mehedinti;"/>
    <s v="Sinaia; Braila; Tulcea; Orsova;"/>
    <s v="Public"/>
    <s v="058"/>
    <n v="43054459.609999999"/>
    <n v="7597845.8099999996"/>
    <n v="0"/>
    <n v="154224"/>
    <n v="50806529.420000002"/>
    <x v="3"/>
    <m/>
    <n v="0"/>
    <n v="0"/>
    <s v="POC/448/1/1"/>
    <n v="1"/>
    <x v="1"/>
  </r>
  <r>
    <s v="TOTAL PRAHOVA"/>
    <x v="0"/>
    <m/>
    <m/>
    <m/>
    <m/>
    <m/>
    <m/>
    <m/>
    <m/>
    <m/>
    <m/>
    <m/>
    <m/>
    <n v="392468447.15750003"/>
    <n v="69259137.592500001"/>
    <n v="165773922.99000001"/>
    <n v="106114423.95999999"/>
    <n v="733615931.70000005"/>
    <x v="0"/>
    <m/>
    <n v="123881230.80000001"/>
    <n v="21195780.920000002"/>
    <m/>
    <m/>
    <x v="0"/>
  </r>
  <r>
    <s v="JUDEŢUL SALAJ"/>
    <x v="0"/>
    <m/>
    <m/>
    <m/>
    <m/>
    <m/>
    <m/>
    <m/>
    <m/>
    <m/>
    <m/>
    <m/>
    <m/>
    <m/>
    <m/>
    <m/>
    <m/>
    <m/>
    <x v="0"/>
    <m/>
    <m/>
    <m/>
    <m/>
    <m/>
    <x v="0"/>
  </r>
  <r>
    <n v="1"/>
    <x v="3"/>
    <n v="127132"/>
    <s v="Dezvoltarea infrastructurii de comunicatii in banda larga de mare viteza in judetul Salaj"/>
    <s v="INVOKER TRANS IT SRL"/>
    <s v="Obiectivul principal al proiectului este dezvoltarea infrastructurii de comunicatii in banda larga de mare viteza in localitatile albe din punct de vedere al conexiunii NGA din judetul Salaj, cu o larga raspandire a nodurilor de comunicatii si partea de transmisie a datelor (backbone si blackhaul), cat mai aproape de utilizatorul final si cu niveluri adecvate de simetrie si de interactivitate, pentru a garanta transmitere mai buna de informatii in ambele sensuri."/>
    <n v="43529"/>
    <n v="44625"/>
    <n v="85"/>
    <s v="Nord Vest"/>
    <s v="Salaj"/>
    <s v="Almasu; Plopis; Mesesenii de Sus; Napradea; Tusa; Dragu; Iaz; Cuzaplac; Petrindu; Bogdana; Fildu de Sus; Fildu de Mijloc; Voivodeni; Tamasa; Tranis; Tetisu; Jebucu; Mesteacanu; Fildu de Jos; Rastolt; Adalin;  Galaseni;  Taudu;  Sfaras; Cutis;"/>
    <s v="Privat"/>
    <s v="046"/>
    <n v="7482385.29"/>
    <n v="1320420.93"/>
    <n v="1893481.33"/>
    <n v="3550491.04"/>
    <n v="14246778.59"/>
    <x v="3"/>
    <m/>
    <n v="3048388.46"/>
    <n v="537950.91"/>
    <s v="POC/366/2/1"/>
    <n v="1"/>
    <x v="2"/>
  </r>
  <r>
    <s v="TOTAL SALAJ"/>
    <x v="0"/>
    <m/>
    <m/>
    <m/>
    <m/>
    <m/>
    <m/>
    <m/>
    <m/>
    <m/>
    <m/>
    <m/>
    <m/>
    <n v="7482385.29"/>
    <n v="1320420.93"/>
    <n v="1893481.33"/>
    <n v="3550491.04"/>
    <n v="14246778.59"/>
    <x v="0"/>
    <m/>
    <n v="3048388.46"/>
    <n v="537950.91"/>
    <m/>
    <m/>
    <x v="0"/>
  </r>
  <r>
    <s v="JUDEŢUL SIBIU"/>
    <x v="0"/>
    <m/>
    <m/>
    <m/>
    <m/>
    <m/>
    <m/>
    <m/>
    <m/>
    <m/>
    <m/>
    <m/>
    <m/>
    <m/>
    <m/>
    <m/>
    <m/>
    <m/>
    <x v="0"/>
    <m/>
    <m/>
    <m/>
    <m/>
    <m/>
    <x v="0"/>
  </r>
  <r>
    <n v="1"/>
    <x v="1"/>
    <n v="104867"/>
    <s v="Crearea de laboratoare privind cercetarea datelor de mari dimensiuni in vederea dezvoltarii unor produse inovative si a unor aplicatii in domeniul internetul viitorului"/>
    <s v="ANAGRAMA SRL"/>
    <s v="Obiectivul general îl constituie realizarea unor produse inovative complexe de tip Oraș Inteligent, bazate pe cele patru concepte rezultate ca efort al activității de cercetare si inovare, care vor sprijini creșterea capacității de cercetare-dezvoltare și inovare a firmei, în scopul creșterii nivelului de inovare și a competitivității pe piață a firmei, precum și oferirea de noi locuri de muncă pentru activitățile de CD din cadrul întreprinderii."/>
    <n v="42622"/>
    <n v="43017"/>
    <n v="85"/>
    <s v="Centru"/>
    <s v="Sibiu"/>
    <s v="Sibiu"/>
    <s v="Privat"/>
    <s v="059"/>
    <n v="16261504.172999999"/>
    <n v="2869677.2070000004"/>
    <n v="8199077.75"/>
    <n v="13455570.35"/>
    <n v="40785829.479999997"/>
    <x v="2"/>
    <s v="AA3"/>
    <n v="16009371.51"/>
    <n v="2825183.2"/>
    <s v="POC/65/1/1"/>
    <n v="1"/>
    <x v="1"/>
  </r>
  <r>
    <n v="2"/>
    <x v="4"/>
    <n v="103050"/>
    <s v="Cercetare de noua generatie prin asistenta computerizata in managementul patologiilor cardiovasculare"/>
    <s v="UNIVERSITATEA LUCIAN BLAGA DIN SIBIU"/>
    <s v="Proiectul NextCARDIO crează un institut international de cercetare si o initiativa de excelenta in cadrul Universitatii Lucian Blaga din Sibiu (ULBS). Domeniul caruia se adreseaza este cel al sanatatii, cu precadere prin asocierea noilor tehnologii endovasculare la metodele de asistenta computerizata si simulare 3D in managementul patologiilor cardiovasculare (MPC"/>
    <n v="42621"/>
    <n v="44082"/>
    <n v="84.435339999999997"/>
    <s v="Centru"/>
    <s v="Sibiu"/>
    <s v="Sibiu"/>
    <s v="Public"/>
    <s v="060"/>
    <n v="7108271.0323360004"/>
    <n v="1309861.4076639991"/>
    <n v="0"/>
    <n v="423650.79"/>
    <n v="8841783.2299999986"/>
    <x v="2"/>
    <s v="AA5"/>
    <n v="6862582.5599999996"/>
    <n v="1264715.77"/>
    <s v="POC/61/1/1"/>
    <n v="1"/>
    <x v="1"/>
  </r>
  <r>
    <n v="3"/>
    <x v="4"/>
    <n v="103107"/>
    <s v="Dezvoltarea sistemelor socio-fizico-cibernetice pe baza Internetului Lucrurilor în fabrica viitorului"/>
    <s v="UNIVERSITATEA LUCIAN BLAGA DIN SIBIU"/>
    <s v="Un prim obiectiv major al proiectului DiFiCIL este formarea unei echipe sustenabile cu expertiză în analiza, proiectarea și implementarea sistemelor socio-fizico-cibernetice (SSFC) complexe la nivel internaţional pentru participarea cu succes în cadrul proiectelor europene de cercetare, cum ar fi Orizont 2020, INTERREG IVC Al doilea obiectiv major este cercetarea fundamentală și aplicativă în domeniul tehnologiilor emergente de care depinde asimilarea Internetului Viitorului Al treilea obiectiv major al proiectului DiFiCIL este realizarea unei infrastructuri tehnologice pentru cercetarea din domeniul sistemelor socio-fizico-cibernetice în cadrul ULBS cu prototipuri și sisteme experimentare. Infrastructura va permite validarea, demonstrarea și prezentarea conceptelor cercetării fundamentale și aplicative atât pentru mediul academic cât și pentru cel industrial."/>
    <n v="42621"/>
    <n v="44227"/>
    <n v="84.435339999999997"/>
    <s v="Centru"/>
    <s v="Sibiu"/>
    <s v="Sibiu"/>
    <s v="Public"/>
    <s v="060"/>
    <n v="6947187.3353160005"/>
    <n v="1280178.0546839992"/>
    <n v="0"/>
    <n v="698573.03"/>
    <n v="8925938.4199999999"/>
    <x v="4"/>
    <s v="AA6"/>
    <n v="6272915.2299999986"/>
    <n v="1151600.1399999999"/>
    <s v="POC/61/1/1"/>
    <n v="1"/>
    <x v="1"/>
  </r>
  <r>
    <n v="4"/>
    <x v="8"/>
    <n v="104961"/>
    <s v="BIOFLUIDE ECOLOGICE CU UTILIZARI INDUSTRIALE"/>
    <s v="SOLVAGROMED SRL"/>
    <s v="Obiectivul general al proiectului este reprezentat  de  dezvoltarea unei tehnologii inovative de producere  a unor bio-fluide industriale  de către compania S.C. Solvagromed S.R..L. prin valorificarea deseurilor de materii grase provenite din reteaua de fast-food-uri si restaurante si prin utilizarea unor materii prime produse din biomasa ( bio-etanol si acid lactic).  "/>
    <n v="42622"/>
    <n v="43290"/>
    <n v="85"/>
    <s v="Centru"/>
    <s v="Sibiu"/>
    <s v="Medias"/>
    <s v="Privat"/>
    <s v="061"/>
    <n v="697401.92249999999"/>
    <n v="123070.92749999999"/>
    <n v="91163.65"/>
    <n v="33129"/>
    <n v="944765.5"/>
    <x v="2"/>
    <s v="AA4"/>
    <n v="671753.93"/>
    <n v="118544.82"/>
    <s v="POC/63/1/3"/>
    <n v="1"/>
    <x v="1"/>
  </r>
  <r>
    <n v="5"/>
    <x v="10"/>
    <n v="104965"/>
    <s v="CRESTEREA COMPETITIVITATII IN BIOECONOMIE PRIN OBTINEREA UNOR BIOPRODUSE INOVATIVE CU VALOARE ADAUGATA MARE, REZULTATE DIN FLUXURILE LATERALE ALE INDUSTRIEI AGRO-ALIMENTARE"/>
    <s v="SALMED FARMA SRL "/>
    <s v="Proiectul propus are ca obiectiv principal extragerea si purificarea de compusi biologic activi, din materiale rezultate din fluxurile laterale ale industriei agro-alimentare si bio-farmaceutice si se incadreaza in strategia UE ,,privind o bioeconomie pentru Europa” in directia privind (bio)conversia fluxurilor de subproduse cu valoare adaugata mare si utilizarea eficienta si durabila a bioresurselor._x000a_Se vor elabora si implementa biotehnologii de extractie _x000a_• de alcaloizi- de tip cinconina, din subprodusele rezultate dupa extragerea chininei , din coaja arborelui de chinina. _x000a_• de resveratrol din tescovina strugurilor rosii. _x000a_• de ulei din samburi de struguri, rezultati de la tescuirea strugurilor _x000a_"/>
    <n v="42636"/>
    <n v="43366"/>
    <n v="85"/>
    <s v="Centru"/>
    <s v="Sibiu"/>
    <s v="Medias"/>
    <s v="Privat"/>
    <s v="061"/>
    <n v="5611298.7999999998"/>
    <n v="990229.20000000019"/>
    <n v="0"/>
    <n v="48817.599999999999"/>
    <n v="6650345.5999999996"/>
    <x v="2"/>
    <s v="AA5"/>
    <n v="5409677.5199999996"/>
    <n v="954648.96"/>
    <s v="POC/66/1/3"/>
    <n v="1"/>
    <x v="1"/>
  </r>
  <r>
    <n v="6"/>
    <x v="8"/>
    <n v="113257"/>
    <s v="Recuperare termica pentru eficienta energetica in  industrie"/>
    <s v="Q POWER HEAT SYSTEMS SRL"/>
    <s v="Prin prezentul proiect Q Power Heat Systems doreste sa realizeze doua recuperatoare de caldura (unul de tip gaz-aer si unul de tip gaz-lichid) cu tuburi termice pentru aplicatii industriale (cuptoare, uscatoare, cazane, turbine si compresoare) cu temperaturi ale gazelor evacuate medii si joase: 80 °– 300 °C. Recuperatoarele cu tuburi termice sunt instalatii ce faciliteaza transferul de caldura dintr-o zona in alta si sunt folosite ca si parti componente a unor utilaje industriale in scopul eficientizarii consumului de energie"/>
    <n v="43005"/>
    <n v="43612"/>
    <n v="85.000000595370992"/>
    <s v="Centru"/>
    <s v="Sibiu"/>
    <s v="Sibiu"/>
    <s v="Privat"/>
    <s v="061"/>
    <n v="713840.63"/>
    <n v="125971.87"/>
    <n v="93312.5"/>
    <n v="137941.75"/>
    <n v="1071066.75"/>
    <x v="2"/>
    <s v="AA2"/>
    <n v="713058.40999999992"/>
    <n v="125833.83000000002"/>
    <s v="POC/63/1/3"/>
    <n v="1"/>
    <x v="1"/>
  </r>
  <r>
    <n v="7"/>
    <x v="2"/>
    <n v="115649"/>
    <s v="SM@RT CITY P@RKING – SISTEM INTELIGENT PENTRU MANAGEMENTUL PARCARILOR URBANE"/>
    <s v="INDUSTRIAL SOFTWARE SRL"/>
    <s v="SM@RT CITY P@RKING – SISTEM INTELIGENT PENTRU MANAGEMENTUL PARCARILOR URBANE"/>
    <n v="42914"/>
    <n v="43705"/>
    <n v="85"/>
    <s v="Centru"/>
    <s v="Sibiu"/>
    <s v="Sibiu"/>
    <s v="Privat"/>
    <s v="066"/>
    <n v="2730867.25"/>
    <n v="481917.75"/>
    <n v="2588000"/>
    <n v="180704"/>
    <n v="5981489"/>
    <x v="2"/>
    <m/>
    <n v="2638587.4800000004"/>
    <n v="465633.07000000007"/>
    <s v="POC/46/2/2"/>
    <n v="1"/>
    <x v="2"/>
  </r>
  <r>
    <n v="8"/>
    <x v="2"/>
    <m/>
    <s v="Smart Bill Intelligence – inovare in gestiunea economico-financiara prin algoritmi de inteligenta artificiala"/>
    <s v="INTELLIGENT IT SRL"/>
    <s v="Smart Bill Intelligence – inovare in gestiunea economico-financiara prin algoritmi de inteligenta artificiala"/>
    <n v="42880"/>
    <n v="43794"/>
    <n v="85"/>
    <s v="Centru"/>
    <s v="Sibiu"/>
    <s v="Sibiu"/>
    <s v="Privat"/>
    <s v="066"/>
    <n v="1649702.37"/>
    <n v="291123.95"/>
    <n v="758731.28"/>
    <n v="441370.10999999987"/>
    <n v="3140927.71"/>
    <x v="1"/>
    <m/>
    <n v="0"/>
    <n v="0"/>
    <s v="POC/46/2/2"/>
    <n v="1"/>
    <x v="2"/>
  </r>
  <r>
    <n v="9"/>
    <x v="1"/>
    <n v="121359"/>
    <s v="Dezvoltarea departamentului de cercertare a societăţii COMPA SA şi obţinerea unor rezultate inovatoare în domeniul industriei auto"/>
    <s v="COMPA SA"/>
    <s v="Obiectivul general al proiectului este reprezentat de cresterea nivelului de inovare si a competitivitaþii pe piaţă a întreprinderii COMPA SA prin realizarea unor investiţii iniţiale de modernizare si dezvoltare tehnologica a departamentului de CD, în concordanţa cu strategia de specializare inteligenta a Regiunii Centru pentru perioada 2014-2020."/>
    <n v="43238"/>
    <n v="43695"/>
    <n v="85"/>
    <s v="Centru"/>
    <s v="Sibiu"/>
    <s v="Sibiu"/>
    <s v="Privat"/>
    <s v="059"/>
    <n v="7846338.4100000001"/>
    <n v="1384647.95"/>
    <n v="9230986.3599999994"/>
    <n v="8152148.7300000004"/>
    <n v="26614121.449999999"/>
    <x v="2"/>
    <m/>
    <n v="7846338.4100000001"/>
    <n v="1384647.95"/>
    <s v="POC/65/1/1"/>
    <n v="1"/>
    <x v="1"/>
  </r>
  <r>
    <n v="10"/>
    <x v="3"/>
    <n v="126955"/>
    <s v="Realizarea infrastructurii de broadband Ă®n zonele albe NGA din judeČ›ul Sibiu"/>
    <s v="INVITE SYSTEMS SRL"/>
    <s v="Obiectivul principal al proiectului este dezvoltarea infrastructurii de internet in banda larga, in zonele albe NGA din judetul Sibiu, cu o larga raspândire a nodurilor de comunicaþii si partea de transmisie a datelor (backbone si blackhaul), cât mai aproape de utilizatorul final si cu niveluri adecvate de simetrie si de interactivitate, pentru a garanta transmitere mai buna de informaþii în ambele sensuri."/>
    <n v="43469"/>
    <n v="44565"/>
    <n v="85"/>
    <s v="Centru"/>
    <s v="Sibiu"/>
    <s v="Altina; sat Benesti; Chirpar; sat Vard; sat Sasau; Hoghilag; sat Valchid; sat Prod; Iacobeni; sat Noistat; sat Stejarisu; Laslea; sat Malancrav; sat Nou Sasesc; sat Roandola; Ludos; sat Gusu; Marpod; sat Ilimbav; Nocrich; sat Hosman; Pauca; sat Bogatu Roman; sat Presaca; sat Brosteni; Seica Mare; sat Buia; sat Boarta;"/>
    <s v="Privat"/>
    <s v="046"/>
    <n v="7482384.9500000002"/>
    <n v="1320420.8799999999"/>
    <n v="1870909.9299999997"/>
    <n v="3160034.7000000011"/>
    <n v="13833750.460000001"/>
    <x v="3"/>
    <m/>
    <n v="4307518.9000000004"/>
    <n v="760150.39999999991"/>
    <s v="POC/366/2/1"/>
    <n v="1"/>
    <x v="2"/>
  </r>
  <r>
    <n v="11"/>
    <x v="9"/>
    <n v="129511"/>
    <s v="Crearea unui produs software inovativ de tip Saas (software as a service) prin colaborarea între întreprinderi centrate pe domeniul TIC și clusterele din domeniu, pentru asigurarea unui acces rapid și facil la implementarea rezultatelor cercetării/dezvoltării"/>
    <s v="N &amp; C DIGITAL SOLUTIONS SRL"/>
    <s v="Obiectivul general al proiectului este crearea unei aplicaþii inteligente, inovativa, bazata pe machine learning care sa faciliteze formarea clusterelor de producatori si sa interconecteze tot lanþul de producþie, servicii si transport printr-un proces inovativ dezvoltat prin colaborarea a celor doua întreprinderi centrate pe domeniul TIC, urmarind astfel, trecerea de la outsorcing la dezvoltare bazata pe inovare."/>
    <n v="44084"/>
    <n v="44936"/>
    <n v="85"/>
    <s v="Centru"/>
    <s v="Sibiu"/>
    <s v="Sibiu"/>
    <s v="Privat"/>
    <s v="066"/>
    <n v="9398739.9100000001"/>
    <n v="1658601.17"/>
    <n v="3462206.64"/>
    <n v="1541387.7"/>
    <n v="16060935.42"/>
    <x v="3"/>
    <m/>
    <n v="1445229.9"/>
    <n v="0"/>
    <s v="POC/524/2/2"/>
    <n v="1"/>
    <x v="2"/>
  </r>
  <r>
    <n v="12"/>
    <x v="9"/>
    <n v="130044"/>
    <s v="MANAGEMENTUL DIGITALIZARII SISTEMELOR DE FABRICATIE, SI NU NUMAI, BAZAT PE PARADIGMA IOT SAU MANAGEMENT DIGITAL - AUTOMATIZARE 100%"/>
    <s v="GITS SERV SRL"/>
    <s v="Obiectivul general este TRECEREA DE LA OUTSOURCING LA DEZVOLTAREA BAZATA PE INOVARE PRIN IMPLEMENTAREA UNUI SISTEM DE MANAGEMENT DIGITALIZAT"/>
    <n v="44117"/>
    <n v="45212"/>
    <n v="85"/>
    <s v="Centru"/>
    <s v="Sibiu"/>
    <s v="Sibiu"/>
    <s v="Privat"/>
    <s v="066"/>
    <n v="4383684.12"/>
    <n v="773591.31"/>
    <n v="1022121.33"/>
    <n v="841307.01"/>
    <n v="7020703.7699999996"/>
    <x v="3"/>
    <m/>
    <n v="1253325"/>
    <n v="221175"/>
    <s v="POC/524/2/2"/>
    <n v="1"/>
    <x v="2"/>
  </r>
  <r>
    <s v="TOTAL SIBIU"/>
    <x v="0"/>
    <m/>
    <m/>
    <m/>
    <m/>
    <m/>
    <m/>
    <m/>
    <m/>
    <m/>
    <m/>
    <m/>
    <m/>
    <n v="70831220.903152004"/>
    <n v="12609291.676847998"/>
    <n v="27316509.439999998"/>
    <n v="29114634.770000003"/>
    <n v="139871656.78999999"/>
    <x v="0"/>
    <m/>
    <n v="53430358.849999994"/>
    <n v="9272133.1400000006"/>
    <m/>
    <m/>
    <x v="0"/>
  </r>
  <r>
    <s v="JUDEŢUL SUCEAVA"/>
    <x v="0"/>
    <m/>
    <m/>
    <m/>
    <m/>
    <m/>
    <m/>
    <m/>
    <m/>
    <m/>
    <m/>
    <m/>
    <m/>
    <m/>
    <m/>
    <m/>
    <m/>
    <m/>
    <x v="0"/>
    <m/>
    <m/>
    <m/>
    <m/>
    <m/>
    <x v="0"/>
  </r>
  <r>
    <n v="1"/>
    <x v="8"/>
    <n v="106413"/>
    <s v="Valorificarea superioară a crengilor de răşinoase în vederea obţinerii cepurilor de corecţie destinate înlocuirii nodurilor negre căzătoare din cherestea"/>
    <s v="ASTDUBEL SRL "/>
    <s v="Obiectivul principal al proiectului îl constituie   materializarea cercetării aplicative   din Universitatea Ştefan cel Mare din  Suceava prin dezvoltarea  şi implementarea unei  tehnologii  şi a unor echipamente avansate,  de mare productivitate,  destinate    obţinerii cepurilor de corecţie  din crengi de răşinoase, cepurile   de corecţie fiind folosite la rândul lor  pentru înlocuirea nodurilor negre căzătoare din cherestea. In cadrul obiectivului  principal   este asumată proiectarea şi realizarea     echipamentelor  specifice liniei tehnologice  precum şi începerea producţiei de masă   a mai multor tipodimensiuni de cepuri de corecţie destinate pieţii interne  şi pieţii externe.   "/>
    <n v="42636"/>
    <n v="43457"/>
    <n v="85"/>
    <s v="Nord Est"/>
    <s v="Suceava"/>
    <s v="Salcea"/>
    <s v="Privat"/>
    <s v="061"/>
    <n v="713998.402"/>
    <n v="125999.71799999999"/>
    <n v="93333.13"/>
    <n v="87599.6"/>
    <n v="1020930.85"/>
    <x v="2"/>
    <s v="AA1"/>
    <n v="161192.65999999997"/>
    <n v="28445.769999999997"/>
    <s v="POC/63/1/3"/>
    <n v="1"/>
    <x v="1"/>
  </r>
  <r>
    <n v="2"/>
    <x v="4"/>
    <n v="105065"/>
    <s v="ANALIZA INTERRELAŢIEI DINTRE MICROBIOTA INTESTINALĂ ŞI GAZDĂ CU APLICAŢII ÎN PREVENŢIA ŞI CONTROUL DIABETULUI DE TIP 2"/>
    <s v="Universitatea &quot;Stefan cel Mare&quot; din Suceava"/>
    <s v="1. Determinarea profilului microbiotei pacientilor cu diabet tip 2 folosind tehnicile moderne si inovatoare de metagenomică cantitativă._x000a_2. Testarea de microorganisme probiotice specifice în prevenirea și controlul diabetului de tip 2, folosind studii clinice dublu-orb, randomizate, controlate cu placebo.4. Elaborarea protocolului și a unui prototip de produs probiotic (alimetar sau capsule) care va fi utilizat în prevenirea și controlul diabetului de tip 2._x000a_5. Dezvoltarea şi elaborarea unui protocolul clinic pentru transplant de microbiotă intestinală (FMT) în gestionarea / controlul diabetului de tip 2._x000a__x000a__x000a_3. Investigarea mecanismelor fiziologice, metabolice, celulare și moleculare prin care probioticele acționează pentru a preveni și ameliora diabetul de tip 2._x000a_"/>
    <n v="42629"/>
    <n v="44455"/>
    <n v="84.435339999999997"/>
    <s v="Nord Est"/>
    <s v="Suceava"/>
    <s v="Suceava"/>
    <s v="Public"/>
    <s v="060"/>
    <n v="7073724.7000000002"/>
    <n v="1303495.46"/>
    <n v="0"/>
    <n v="954317.84"/>
    <n v="9331538"/>
    <x v="3"/>
    <s v="AA2"/>
    <n v="4450854.2300000004"/>
    <n v="820293.0199999999"/>
    <s v="POC/61/1/1"/>
    <n v="1"/>
    <x v="1"/>
  </r>
  <r>
    <n v="3"/>
    <x v="11"/>
    <n v="119722"/>
    <s v="Centrul pentru transferul de cunoţtinţe către întreprinderi din domeniul ICT - CENTRIC"/>
    <s v="Universitatea &quot;Stefan cel Mare&quot; din Suceava"/>
    <s v="Obiectivul general al proiectului consta în realizarea unui centru de transfer de cunostinþe între Universitatea Ştefan cel Mare din Suceava si companii activând în domeniul tehnologiilor informaþionale si de comunicaţii (TIC) în Regiunea Nord - Est a României, cu prioritate acordata companiilor din judelele Suceava, Botoşani si Neamţ."/>
    <n v="43264"/>
    <n v="45090"/>
    <n v="83.72"/>
    <s v="Nord Est"/>
    <s v="Suceava"/>
    <s v="Suceava"/>
    <s v="Public"/>
    <s v="062"/>
    <n v="11300630.25"/>
    <n v="2197494.75"/>
    <n v="1875000"/>
    <n v="30000"/>
    <n v="15403125"/>
    <x v="3"/>
    <s v="AA2"/>
    <n v="1606077.73"/>
    <n v="215065.74"/>
    <s v="POC/71/1/4"/>
    <n v="1"/>
    <x v="1"/>
  </r>
  <r>
    <s v="TOTAL SUCEAVA"/>
    <x v="0"/>
    <m/>
    <m/>
    <m/>
    <m/>
    <m/>
    <m/>
    <m/>
    <m/>
    <m/>
    <m/>
    <m/>
    <m/>
    <n v="19088353.351999998"/>
    <n v="3626989.9279999998"/>
    <n v="1968333.13"/>
    <n v="1071917.44"/>
    <n v="25755593.850000001"/>
    <x v="0"/>
    <m/>
    <n v="6218124.620000001"/>
    <n v="1063804.5299999998"/>
    <m/>
    <m/>
    <x v="0"/>
  </r>
  <r>
    <s v="JUDEŢUL TELEORMAN"/>
    <x v="0"/>
    <m/>
    <m/>
    <m/>
    <m/>
    <m/>
    <m/>
    <m/>
    <m/>
    <m/>
    <m/>
    <m/>
    <m/>
    <m/>
    <m/>
    <m/>
    <m/>
    <m/>
    <x v="0"/>
    <m/>
    <m/>
    <m/>
    <m/>
    <m/>
    <x v="0"/>
  </r>
  <r>
    <n v="1"/>
    <x v="2"/>
    <n v="115918"/>
    <s v="DOCIGNITER – AGREGATOR INOVATIV DE DOCUMENTE INTELIGENTE"/>
    <s v="T2 SRL"/>
    <s v="DOCIGNITER – AGREGATOR INOVATIV DE DOCUMENTE INTELIGENTE"/>
    <n v="42949"/>
    <n v="43679"/>
    <n v="85"/>
    <s v="Sud Vest"/>
    <s v="Teleorman"/>
    <s v="Rosiori de Vede"/>
    <s v="Privat"/>
    <s v="066"/>
    <n v="1056071.1200000001"/>
    <n v="186365.49"/>
    <n v="399589.45999999996"/>
    <n v="87154.479999999981"/>
    <n v="1729180.55"/>
    <x v="2"/>
    <m/>
    <n v="1010154.63"/>
    <n v="178262.58"/>
    <s v="POC/46/2/2"/>
    <n v="1"/>
    <x v="2"/>
  </r>
  <r>
    <s v="TOTAL TELEORMAN"/>
    <x v="0"/>
    <m/>
    <m/>
    <m/>
    <m/>
    <m/>
    <m/>
    <m/>
    <m/>
    <m/>
    <m/>
    <m/>
    <m/>
    <n v="1056071.1200000001"/>
    <n v="186365.49"/>
    <n v="399589.45999999996"/>
    <n v="87154.479999999981"/>
    <n v="1729180.55"/>
    <x v="0"/>
    <m/>
    <n v="1010154.63"/>
    <n v="178262.58"/>
    <m/>
    <m/>
    <x v="0"/>
  </r>
  <r>
    <s v="JUDEŢUL TIMIS"/>
    <x v="0"/>
    <m/>
    <m/>
    <m/>
    <m/>
    <m/>
    <m/>
    <m/>
    <m/>
    <m/>
    <m/>
    <m/>
    <m/>
    <m/>
    <m/>
    <m/>
    <m/>
    <m/>
    <x v="0"/>
    <m/>
    <m/>
    <m/>
    <m/>
    <m/>
    <x v="0"/>
  </r>
  <r>
    <n v="1"/>
    <x v="4"/>
    <n v="103662"/>
    <s v="Oncoimunoterapie cu celule natural killer purtatoare de receptori himerici de antigen"/>
    <s v="SPITALUL CLINIC JUDETEAN DE URGENTA „PIUS BRANZEU” TIMISOARA"/>
    <s v="Obiectivul principal al acestei propuneri de proiect este de a urma o abordare unica si de a dezvolta noi CARs care sunt potrivite în mod special pentru terapiile pe baza de celule NK, care reprezinta terapia personalizata anti-tumorala de ultimă ora. Ne asteptam ca acest proiect sa produca cereri de brevet internationale, care se vor traduce in cele din urma in comercializarea acestei tehnologii in Romania si in strainatate. Cunostintele obtinute in urma cercetarilor fundamentale in acest domeniu vor servi ulterior la stabilirea procedurile de lucru, reproductibile care vor ghida productia la nivel de GMP de celule pentru uz clinic pentru studii clinice suplimentare."/>
    <n v="42614"/>
    <n v="44165"/>
    <n v="84.435339999999997"/>
    <s v="Vest"/>
    <s v="Timis"/>
    <s v="Timisoara"/>
    <s v="Public"/>
    <s v="060"/>
    <n v="7172246.8970080009"/>
    <n v="1321650.4229919994"/>
    <n v="0"/>
    <n v="416634.54"/>
    <n v="8910531.8599999994"/>
    <x v="4"/>
    <s v="AA4"/>
    <n v="6434832"/>
    <n v="1185959.7699999998"/>
    <s v="POC/61/1/1"/>
    <n v="1"/>
    <x v="1"/>
  </r>
  <r>
    <n v="2"/>
    <x v="4"/>
    <n v="104852"/>
    <s v="Utilizarea modelelor nutrigenomice pentru personalizarea tratamentelor dietetice in obezitate"/>
    <s v="UNIVERSITATEA DE MEDICINĂ ȘI FARMACIE _x000a_“VICTOR BABEȘ”  TIMIȘOARA_x000a_"/>
    <s v="Proiectul NutriGen va crea un nucleu de competenţă ştiinţifică şi tehnologică de înalt nivel, in domeniul nutrigenomicii, la standarde europene și internationale, în Romania si in Universitatea  de Medicina si Farmacie Victor Babes Timisoara (UMFVBT), prin atragerea unui specialist din străinătate, cu competenţă recunoscută la nivel mondial."/>
    <n v="42622"/>
    <n v="43898"/>
    <n v="84.435339999999997"/>
    <s v="Vest"/>
    <s v="Timis"/>
    <s v="Timisoara"/>
    <s v="Public"/>
    <s v="060"/>
    <n v="7119077.435548"/>
    <n v="1311852.7344519999"/>
    <n v="0"/>
    <n v="329174.87"/>
    <n v="8760105.0399999991"/>
    <x v="2"/>
    <s v="AA4"/>
    <n v="5486843.5700000003"/>
    <n v="1011150.8400000001"/>
    <s v="POC/61/1/1"/>
    <n v="1"/>
    <x v="1"/>
  </r>
  <r>
    <n v="3"/>
    <x v="4"/>
    <n v="103663"/>
    <s v="Strategii inovative pentru preventia, diagnosticul si terapia afectiunilor respiratorii induse de polenul de ambrosia"/>
    <s v="SPITALUL CLINIC JUDETEAN DE URGENTA „PIUS BRANZEU” TIMISOARA"/>
    <s v="Obiectivul principal al proiectului INSPIRED este dezvoltarea unui nou kit de diagnostic bazat pe utilizarea alergenelor recombinate, specific pentru pacienții alergici la ambrozia, care va orienta mai bine terapia bolii, realizat cu sprijinul unei echipe internaționale, prin atragerea de specialiști din străinătate cu competență recunoscută, crescând astfel participarea României în domeniile de cercetare la standarde europene și crearea unui nucleu de competenţă ştiinţifică de înalt nivel în aplicarea tehnologiilor avansate bazate pe alergene recombinate, în cadrul Centrului de cercetare OncoGen – noua infrastructură a Spitalului Clinic Județean de Urgență ”Pius Brânzeu” Timișoara, finanțat din fonduri structurale acordate prin POS CCE 2007-2013 România1."/>
    <n v="42622"/>
    <n v="44174"/>
    <n v="84.435339999999997"/>
    <s v="Vest"/>
    <s v="Timis"/>
    <s v="Timisoara"/>
    <s v="Public"/>
    <s v="060"/>
    <n v="7158493.96844"/>
    <n v="1319116.1315599997"/>
    <n v="0"/>
    <n v="425655.12"/>
    <n v="8903265.2199999988"/>
    <x v="4"/>
    <s v="AA4"/>
    <n v="6280234.1999999993"/>
    <n v="1157462.1499999999"/>
    <s v="POC/61/1/1"/>
    <n v="1"/>
    <x v="1"/>
  </r>
  <r>
    <n v="4"/>
    <x v="8"/>
    <n v="105343"/>
    <s v="Inovare in integrarea tehnologiei de Realitate Augmentata"/>
    <s v="MO'REAL UNIVERSE SRL"/>
    <s v="Obiectivul proiectului il constituie inovarea modului in care este utilizata si integrata tehnologia de Realitate Augmentata.  Ea va adauga plus valoare prin furnizarea unor informatii care il conving pe client sa cumpere, atunci cand instrumentele clasice, de marketing,  nu sunt suficiente._x000a_De asemenea se urmareste si inovarea modului de crestere a gradului de adoptie al tehnologiei de Realitate Augmentata. Solutia propusa de noi presupune vizualizarea tuturor campaniior de promovare prin Realitatea Augmentata (AR) din “jurul” consumatorului, cu ajutorul unei singure aplicatii de mobile, gazduite pe o singura platforma._x000a_"/>
    <n v="42629"/>
    <n v="43450"/>
    <n v="85"/>
    <s v="Vest"/>
    <s v="Timis"/>
    <s v="Timisoara"/>
    <s v="Privat"/>
    <s v="061"/>
    <n v="713501.9"/>
    <n v="125912.1"/>
    <n v="93268"/>
    <n v="194183"/>
    <n v="1126865"/>
    <x v="2"/>
    <s v="AA5"/>
    <n v="713501.24999999977"/>
    <n v="125911.96"/>
    <s v="POC/63/1/3"/>
    <n v="1"/>
    <x v="1"/>
  </r>
  <r>
    <n v="5"/>
    <x v="8"/>
    <n v="104917"/>
    <s v="Dezvoltarea si introducerea in producţie a produsului eco-bordei"/>
    <s v="ECO LIVING PROJECT SRL"/>
    <s v="Obiectivul principal al proiectului este:_x000a_1. Punerea pe piata in doi ani de zile a unor case eficiente energetic (consum total specific maxim 90 kWh/mp/an) la un pret cu minimum 30% mai ieftin decat alternativele din piata._x000a_Obiective secundare:_x000a_1. Scaderea cu minimum 50% a emisiilor de CO2 generate in urma proceselor de constructie a unei case de o anumita suprafata prin reducerea semnificativa a aportului de ciment folosit si a energiei consumate pentru intretinerea (incalzire si racire) a locuintei._x000a_2. Cresterea semnificativa a suprafetelor acoperite cu covor vegetal din zonele de locuinte._x000a_3. Imbunatatirea conditiilor de trai a persoanelor cu posibilitati financiare mai reduse, prin posibilitatea de a achizitiona locuinte moderne, considerabil mai ieftine decat oferta de pe piata, eficiente energetic, a caror costuri de finantare pot fi acoperite in mare parte prin economia de energie realizata comparativ cu case de aceeasi valoare si suprafata._x000a_"/>
    <n v="42629"/>
    <n v="43450"/>
    <n v="85"/>
    <s v="Vest"/>
    <s v="Timis"/>
    <s v="Peciu Nou"/>
    <s v="Privat"/>
    <s v="061"/>
    <n v="710499.79"/>
    <n v="125382.32"/>
    <n v="92875.79"/>
    <n v="77224"/>
    <n v="1005981.9000000001"/>
    <x v="2"/>
    <s v="AA4"/>
    <n v="618755.54"/>
    <n v="109083.4"/>
    <s v="POC/63/1/3"/>
    <n v="1"/>
    <x v="1"/>
  </r>
  <r>
    <n v="6"/>
    <x v="8"/>
    <n v="105429"/>
    <s v="Dezvoltarea si introducerea in productie a tehnologiei de stocare a energiei sub forma de aer comprimat"/>
    <s v="SMART RENEWABLES SRL"/>
    <s v="Obiectivele principale ale proiectului sunt:_x000a_a. Fabricarea in premiera in anul doi de proiect a unei instalatii automatizate de producere a aerului comprimat care foloseste surse regenerabile de energie;_x000a_b. Demonstrarea tehnologiei de crestere a eficientei generatoarelor fotovoltaice prin aplicarea acesteia intr-un produs industrial. (10% mai multa energie solara pentru aceeasi putere instalata)_x000a_Obiective secundare:_x000a_a. Eliminarea completa a emisiilor de CO2 si a celorlalte gaze cu efect de sera generate de productia aerului comprimat in companiile clientilor;_x000a_b. Cresterea eficientei energetice a marilor consumatori industriali de energie (producerea a cu 25% mai mult aer comprimat pentru aceeasi cantitate de curent electric)"/>
    <n v="42640"/>
    <n v="43370"/>
    <n v="85"/>
    <s v="Vest"/>
    <s v="Timis"/>
    <s v="Peciu Nou"/>
    <s v="Privat"/>
    <s v="061"/>
    <n v="710631.45"/>
    <n v="125405.55000000005"/>
    <n v="92893"/>
    <n v="67593.279999999999"/>
    <n v="996523.28"/>
    <x v="2"/>
    <s v="AA2"/>
    <n v="30173.93"/>
    <n v="5562.27"/>
    <s v="POC/63/1/3"/>
    <n v="1"/>
    <x v="1"/>
  </r>
  <r>
    <n v="7"/>
    <x v="8"/>
    <n v="112660"/>
    <s v="BAZE DE DATE DISTRIBUITE, VORTIC – SOFT PENTRU DESIGN PROTOTIPURI"/>
    <s v="INFINITY DEV CENTER"/>
    <s v="Obiectivul general al Proiectului consta in implementarea industriala - ȋn scopul_x000a_comercializarii - a unei solutii tehnice inovatoare care sa permita un grad sporit de resorbtie a_x000a_deseurilor de plastic din ambient, prin crearea posibilitatii de implicare industriala la nivel local_x000a_a unor mici intreprinzatori care nu dispun de resursele financiare si de logistica a celor cateva_x000a_firme mari amintite. Aceastǎ solutie se materializeaza printr-un echipament nou: o masina de_x000a_injectat materiale plastice de mici dimensiuni, capabila sa proceseze deseuri de material plastic_x000a_fara adaos de granule noi."/>
    <n v="43025"/>
    <n v="43390"/>
    <n v="85"/>
    <s v="Vest"/>
    <s v="Timis"/>
    <s v="Timisoara"/>
    <s v="Privat"/>
    <s v="061"/>
    <n v="641177.1"/>
    <n v="113148.9"/>
    <n v="83814"/>
    <n v="341836.1"/>
    <n v="1179976.1000000001"/>
    <x v="2"/>
    <s v="AA1"/>
    <n v="542279.59"/>
    <n v="95696.4"/>
    <s v="POC/63/1/3"/>
    <n v="1"/>
    <x v="1"/>
  </r>
  <r>
    <n v="8"/>
    <x v="8"/>
    <n v="124126"/>
    <s v="Dezvoltarea si introducerea in productie a kituluiI de irigatie energetic autonom &lt;AQUASOLAR&gt; "/>
    <s v="SMART AGRI SYSTEMS SRL"/>
    <s v="Dezvoltarea si introducerea in productie a kituluiI de irigatie energetic autonom &lt;AQUASOLAR&gt; "/>
    <n v="43195"/>
    <n v="43926"/>
    <n v="85"/>
    <s v="Vest"/>
    <s v="Timis"/>
    <s v="Timisoara"/>
    <s v="Privat"/>
    <s v="061"/>
    <n v="696280.46649999998"/>
    <n v="122873.0235"/>
    <n v="91017.07"/>
    <n v="70240.460000000006"/>
    <n v="980411.02"/>
    <x v="2"/>
    <m/>
    <n v="692636.20000000019"/>
    <n v="177852.90999999997"/>
    <s v="POC/63/1/3"/>
    <n v="1"/>
    <x v="1"/>
  </r>
  <r>
    <n v="9"/>
    <x v="8"/>
    <n v="124024"/>
    <s v="Dezvoltarea serviciului de prognoza si productie de energie regenerabila"/>
    <s v="WATT PREDICT SRL"/>
    <s v="Dezvoltarea serviciului de prognoza si productie de energie regenerabila"/>
    <n v="43195"/>
    <n v="43926"/>
    <n v="85"/>
    <s v="Vest"/>
    <s v="Timis"/>
    <s v="Timisoara"/>
    <s v="Privat"/>
    <s v="061"/>
    <n v="701394.58499999996"/>
    <n v="123775.51499999998"/>
    <n v="91685.58"/>
    <n v="50997.74"/>
    <n v="967853.41999999993"/>
    <x v="2"/>
    <m/>
    <n v="600459.98"/>
    <n v="105963.51999999999"/>
    <s v="POC/63/1/3"/>
    <n v="1"/>
    <x v="1"/>
  </r>
  <r>
    <n v="10"/>
    <x v="2"/>
    <n v="115599"/>
    <s v="Dezvoltarea unei aplicații integrate pentru furnizori de servicii juridice"/>
    <s v="INTEGRATED BUSINESS CENTER SRL"/>
    <s v="Dezvoltarea unei aplicații integrate pentru furnizori de servicii juridice"/>
    <n v="42951"/>
    <n v="44108"/>
    <n v="85"/>
    <s v="Vest"/>
    <s v="Timis"/>
    <s v="Timisoara"/>
    <s v="Privat"/>
    <s v="066"/>
    <n v="1353242.5"/>
    <n v="238807.5"/>
    <n v="1212245"/>
    <n v="158183.54999999981"/>
    <n v="2962478.55"/>
    <x v="2"/>
    <s v="suspendare 2 luni"/>
    <n v="1011711.7100000001"/>
    <n v="178537.34999999998"/>
    <s v="POC/46/2/2"/>
    <n v="1"/>
    <x v="2"/>
  </r>
  <r>
    <n v="11"/>
    <x v="2"/>
    <n v="115697"/>
    <s v="Dezvoltarea unei platforme software cu pret scăzut si cerinte hardware reduse, pentru managementul inteligent și controlul activitatilor intr-o tipografie"/>
    <s v="DIMEX CONSULT SRL"/>
    <s v="Dezvoltarea unei platforme software cu pret scăzut si cerinte hardware reduse, pentru managementul inteligent și controlul activitatilor intr-o tipografie"/>
    <n v="42950"/>
    <n v="44046"/>
    <n v="85"/>
    <s v="Vest"/>
    <s v="Timis"/>
    <s v="Sat Chișoda, Giroc"/>
    <s v="Privat"/>
    <s v="066"/>
    <n v="466957.7"/>
    <n v="82404.3"/>
    <n v="432868"/>
    <n v="68728.699999999953"/>
    <n v="1050958.7"/>
    <x v="1"/>
    <m/>
    <n v="0"/>
    <n v="0"/>
    <s v="POC/46/2/2"/>
    <n v="1"/>
    <x v="2"/>
  </r>
  <r>
    <n v="12"/>
    <x v="3"/>
    <n v="127139"/>
    <s v="Investitii in infrastructura broadband in judetele Timis si Caras-Severin"/>
    <s v="NETWORK INNOVATION FUTURE  SRL"/>
    <s v="Obiectivul principal al proiectului este realizarea de investitii in infrastructura broadband in zonele albe NGA din judetele Timis si Caras Severin, cu o larga raspandire a nodurilor de comunicatii si partea de transmisie a datelor (backbone si blackhaul), cat mai aproape de utilizatorul final si cu niveluri adecvate de simetrie si de interactivitate, pentru a garanta transmitere mai buna de informatii in ambele sensuri."/>
    <n v="43658"/>
    <n v="44754"/>
    <n v="85"/>
    <s v="Vest"/>
    <s v="Timis; Caras Severin"/>
    <s v=" Padureni; Gruni; Birda; Hezeris; Cheglevici; Giera; Toager; Rudna; Clopodia; Ferendia; Iosif; Dolat; Teremia Mica; Sanpetru Mic; Copacele; Ghertenis; Nermed; Cavaran; Domasnea; Delinesti; Ersig;"/>
    <s v="Privat"/>
    <s v="046"/>
    <n v="7480389.6200000001"/>
    <n v="1320068.75"/>
    <n v="1010532.93"/>
    <n v="2621832.69"/>
    <n v="12432823.99"/>
    <x v="3"/>
    <m/>
    <n v="2442083.12"/>
    <n v="430955.85"/>
    <s v="POC/366/2/1"/>
    <n v="1"/>
    <x v="2"/>
  </r>
  <r>
    <n v="13"/>
    <x v="9"/>
    <n v="129950"/>
    <s v="UPCARS - Platforma de recomandare on line folosind mecanisme de machine learning si inteligenta artificiala"/>
    <s v="NEXT IT PROJECT SRL"/>
    <s v="Obiectivul general al proiectul îl reprezinta susþinerea inovarii si cresterea productivitaþii societaþii NEXT IT PROJECT prin crearea unui nou centru de profit ca urmare a realizarii unui produs inovativ complex si a unor servicii inovative, bazate pe acest produs. Se urmareste crearea unei platforme inovative (UPCARS), o solutie de cautare si recomandare, venind in intampinarea problemelor principale care nu au fost solutionate de Recommender Systems (abreviat RS), produs disponibil la acest moment."/>
    <n v="43923"/>
    <n v="44928"/>
    <n v="85"/>
    <s v="Vest"/>
    <s v="Timis"/>
    <s v="Timisoara"/>
    <s v="Privat"/>
    <s v="066"/>
    <n v="14016992.199999999"/>
    <n v="2473586.85"/>
    <n v="10503696.949999999"/>
    <n v="3884608.52"/>
    <n v="30878884.52"/>
    <x v="3"/>
    <m/>
    <n v="109225"/>
    <n v="19275"/>
    <s v="POC/524/2/2"/>
    <n v="1"/>
    <x v="2"/>
  </r>
  <r>
    <n v="14"/>
    <x v="19"/>
    <n v="123466"/>
    <s v="Platformă Cloud de înaltă performanță la Universitatea Politehnica Timișoara - CloudPUTing"/>
    <s v="UNIVERSITATEA POLITEHNICA TIMIŞOARA"/>
    <s v="Obiectivul general al proiectului este creşterea capacităţii de cercetare şi inovare a Universităţii Politehnica din Timişoara (UPT) cu scopul ridicării nivelului de  competitivitate şi vizibilitate ştiinţifică al instituţiei pe plan internaţional, precum şi al îmbunătăţirii capacităţii de transfer tehnologic pentru rezultatele de cercetare, prin crearea unui nod cloud eficient energetic, de tip privat bazat pe tehnologii deschise, ataşat reţelei internaţionale de infrastructură cloud de cercetare, cu aplicabilitate in colectarea, stocarea, analiza, distriburea şi protecţia masivelor de date heterogene, produse în cadrul iniţiativelor de cercetare şi inovare derulate în regiunea de vest a României._x000a_"/>
    <n v="43942"/>
    <n v="44672"/>
    <n v="85"/>
    <s v="Vest"/>
    <s v="Timis"/>
    <s v="Timisoara"/>
    <s v="Public"/>
    <s v="058"/>
    <n v="3257630.1"/>
    <n v="574875.9"/>
    <n v="0"/>
    <n v="218735"/>
    <n v="4051241"/>
    <x v="3"/>
    <m/>
    <n v="50660.55"/>
    <n v="8940.1"/>
    <s v="POC/398/1/1/"/>
    <n v="1"/>
    <x v="1"/>
  </r>
  <r>
    <n v="15"/>
    <x v="19"/>
    <n v="124562"/>
    <s v="Modernizarea infrastructurii de calcul și stocare a Centrului de Cercetare în Informatică al Universitatii de Vest din Timișoara pentru oferirea de servicii de tip Cloud și servicii de calcul de înaltă performanță -- MOISE"/>
    <s v="UNIVERSITATEA DE VEST TIMISOARA"/>
    <s v="Obiectivul general al proiectului constă în creşterea capacităţii de în scopul ridicarii nivelului de competitivitate pe plan internaţional al Universităţii de Vest din Timişoara prin modernizarea infrastructurii de calcul şi stocare existentă pentru a permite actualizarea ofertei de servicii de tip Cloud şi servicii de date cu performanţă înaltă şi integrarea în structuri internaţionale de tip Cloud şi Infrastructuri masive de date."/>
    <n v="43945"/>
    <n v="44675"/>
    <n v="85"/>
    <s v="Vest"/>
    <s v="Timis"/>
    <s v="Timisoara"/>
    <s v="Public"/>
    <s v="058"/>
    <n v="4123656.52"/>
    <n v="727704.09"/>
    <n v="0"/>
    <n v="844219.93"/>
    <n v="5695580.54"/>
    <x v="3"/>
    <m/>
    <n v="483692.46"/>
    <n v="1443.6"/>
    <s v="POC/398/1/1/"/>
    <n v="1"/>
    <x v="1"/>
  </r>
  <r>
    <n v="16"/>
    <x v="15"/>
    <n v="108173"/>
    <s v="Centrul suport pentru participarea la proiecte internationale -- SupportTM"/>
    <s v="UNIVERSITATEA DE VEST TIMISOARA"/>
    <s v="Obiectivul general: Crearea la nivelul Universitatii de Vest din Timisoara, a unui Centru Suport a carei misiune o constituie cresterea capacitatii de participare la competitii europene pentru proiecte de tip CD internationale a universitatii si a alor entitati care solicita sprijin in acest sens, prin masuri de sprijinire, facilitare si formare in ceea ce priveste accesul la informatie, identificarea de parteneri si elaborarea cererilor de finantare._x000a_"/>
    <n v="43951"/>
    <n v="45137"/>
    <n v="85"/>
    <s v="Vest"/>
    <s v="Timis"/>
    <s v="Timisoara"/>
    <s v="Public"/>
    <s v="060"/>
    <n v="2494765.2999999998"/>
    <n v="440252.7"/>
    <n v="0"/>
    <n v="4500"/>
    <n v="2939518"/>
    <x v="3"/>
    <s v="suspendare"/>
    <n v="311777.64999999997"/>
    <n v="3225.15"/>
    <s v="POC/80/1/2/"/>
    <n v="1"/>
    <x v="1"/>
  </r>
  <r>
    <n v="17"/>
    <x v="9"/>
    <n v="129970"/>
    <s v="SINTARA - Sintetizarea, aductia si reutilizarea apei prin tehnologii sustenabile"/>
    <s v="FRONTIER CONECT SRL"/>
    <s v="Obiectivul general este cresterea competitivităţii FRONTIER CONECT SRL prin dezvoltarea unui produs TIC inovativ bazat pe activităţi de cercetare-dezvoltareinovare realizate în cadrul clusterului TIC al regiunii Vest destinat întreţinerii spaţiilor verzi urbane."/>
    <n v="44001"/>
    <n v="44731"/>
    <n v="85"/>
    <s v="Vest"/>
    <s v="Timis"/>
    <s v="Timisoara"/>
    <s v="Privat"/>
    <s v="066"/>
    <n v="4138832.45"/>
    <n v="730382.17"/>
    <n v="1697572.23"/>
    <n v="0"/>
    <n v="6566786.8499999996"/>
    <x v="3"/>
    <m/>
    <n v="842095.31"/>
    <n v="110679.62"/>
    <s v="POC/524/2/2"/>
    <n v="1"/>
    <x v="2"/>
  </r>
  <r>
    <n v="18"/>
    <x v="5"/>
    <n v="119412"/>
    <s v="INOvari si optimizari economice si functionale in productia industriala de MATeriale pentru energie termica.   „INO-MAT”"/>
    <s v="TITUS INDUSTRIES SRL"/>
    <s v="Obiectivul general al proiectului este transferarea în domeniul productiv a capitalului inovativ tehnologic al unor contribuþii stiinþifice individuale (teza de doctorat) privind utilizarea energiei din resurse regenerabile in procesul de incalzire al cladirilor Prin proiect se urmareste realizarea unei retete inovatoare de peletilor/brichetilor pentru furnizarea de energie termica utilizând specificul de materie prima din Regiunea de Vest a României si a unui sistem tehnologic optimizat de incalzire al cladirilor."/>
    <n v="44018"/>
    <n v="44748"/>
    <n v="85"/>
    <s v="Vest"/>
    <s v="Timis"/>
    <s v="Cenei"/>
    <s v="Privat"/>
    <s v="061"/>
    <n v="479834.33"/>
    <n v="84676.65"/>
    <n v="76623.070000000007"/>
    <n v="172990"/>
    <n v="814124.05"/>
    <x v="3"/>
    <m/>
    <n v="115000"/>
    <n v="0"/>
    <s v="POC/62/1/3"/>
    <n v="1"/>
    <x v="1"/>
  </r>
  <r>
    <n v="19"/>
    <x v="7"/>
    <n v="127952"/>
    <s v="ICT - Centru interdisciplinar de specializare inteligentă în domeniul chimiei biologice RO-OPENSCREEN"/>
    <s v="INSTITUTUL DE CHIMIE &quot;CORIOLAN DRAGULESCU&quot; (FOSTUL INSTITUT DE CHIMIE TIMIŞOARA AL ACADEMIEI ROMÂNE)"/>
    <s v="Obiectivul general al proiectului consta în realizarea unei infrastructuri de cercetare. Se urmareste realizarea Centrului interdisciplinar de specializare inteligenta în domeniul chimiei biologice – RO-OPENSCREEN, infrastructura de cercetare care asigura colectarea si managementul de calitate al compusilor chimici destinaþi dezvoltarii de instrumente moleculare, o baza de date si servicii web aferente, având facilitaþile de sinteza si analiza structurala cu caracter open-access care se adreseaza comunitaþii stiinþifice românesti si europene de chimie biologica prin intermediul reþelei naþionale RoChemBioNet si al retelei europene EU-OPENSCREEN."/>
    <n v="44032"/>
    <n v="45311"/>
    <n v="85"/>
    <s v="Vest"/>
    <s v="Timis"/>
    <s v="Timisoara"/>
    <s v="Public"/>
    <s v="058"/>
    <n v="36090656.270000003"/>
    <n v="6368939.3399999999"/>
    <n v="0"/>
    <n v="128304"/>
    <n v="42587899.609999999"/>
    <x v="3"/>
    <m/>
    <n v="202060.53"/>
    <n v="0"/>
    <s v="POC/448/1/1"/>
    <n v="1"/>
    <x v="1"/>
  </r>
  <r>
    <n v="20"/>
    <x v="5"/>
    <n v="109913"/>
    <s v="Sistem mobil de monitorizare a aerului"/>
    <s v="Airview SRL (solicitant la depunere: Iovanovici Alexandru)"/>
    <s v="Obiectivul general al proiectului este infiintarea unei noi societati comerciale de tip spin-off si dezvoltarea competitiva a acesteia prin crearea si introducerea pe piata a unui sistem mobil de monitorizare a aerului, produs inovativ dedicat subdomeniului de specializare inteligenta ”Orase inteligente” bazat pe rezultatele cercetarii-dezvoltarii obþinute pentru realizarea unei teze de doctorat in cadrul Universitaþii Politehnica din Timisoara."/>
    <n v="44097"/>
    <n v="44674"/>
    <n v="85"/>
    <s v="Vest"/>
    <s v="Timis"/>
    <s v="Dumbravita"/>
    <s v="Privat"/>
    <s v="061"/>
    <n v="713939.65"/>
    <n v="125989.36"/>
    <n v="93325.45"/>
    <n v="44156.800000000003"/>
    <n v="977411.26"/>
    <x v="3"/>
    <m/>
    <n v="0"/>
    <n v="0"/>
    <s v="POC/62/1/3"/>
    <n v="1"/>
    <x v="1"/>
  </r>
  <r>
    <s v="TOTAL TIMIS"/>
    <x v="0"/>
    <m/>
    <m/>
    <m/>
    <m/>
    <m/>
    <m/>
    <m/>
    <m/>
    <m/>
    <m/>
    <m/>
    <m/>
    <n v="100240200.23249602"/>
    <n v="17856804.307503998"/>
    <n v="15572417.07"/>
    <n v="10119798.299999999"/>
    <n v="143789219.90999997"/>
    <x v="0"/>
    <m/>
    <n v="26968022.59"/>
    <n v="4727699.8899999997"/>
    <m/>
    <m/>
    <x v="0"/>
  </r>
  <r>
    <s v="JUDEŢUL TULCEA"/>
    <x v="0"/>
    <m/>
    <m/>
    <m/>
    <m/>
    <m/>
    <m/>
    <m/>
    <m/>
    <m/>
    <m/>
    <m/>
    <m/>
    <m/>
    <m/>
    <m/>
    <m/>
    <m/>
    <x v="0"/>
    <m/>
    <m/>
    <m/>
    <m/>
    <m/>
    <x v="0"/>
  </r>
  <r>
    <n v="1"/>
    <x v="1"/>
    <n v="103867"/>
    <s v="Dotarea Departamentului Cercetare-Dezvoltare al SC ALUM SA cu instalații independente, performante de cercetare în sprijinul creșterii competitivității economice și a dezvoltării afacerii"/>
    <s v="ALUM SA"/>
    <s v="Obiectul proiectului de finanțare „Dotarea Departamentului Cercetare-Dezvoltare al SC ALUM SA cu instalaţii independente, performante de cercetare în sprijinul creşterii competitivităţii economice şi a dezvoltării afacerii” este reprezentat de achiziția de active corporale pentru CD, respectiv echipamente pentru cercetarea tehnologiilor de obținere a hidroxidului de aluminiu, produs destinat unor aplicaţii de înaltă tehnologie"/>
    <n v="42621"/>
    <n v="43532"/>
    <n v="85"/>
    <s v="Sud Est"/>
    <s v="Tulcea"/>
    <s v="Tulcea"/>
    <s v="Privat"/>
    <s v="059"/>
    <n v="5366049.932"/>
    <n v="946949.9879999999"/>
    <n v="6312999.9199999999"/>
    <n v="7489358.0700000003"/>
    <n v="20115357.91"/>
    <x v="2"/>
    <s v="AA3"/>
    <n v="5241094.47"/>
    <n v="924899.02"/>
    <s v="POC/65/1/1"/>
    <n v="1"/>
    <x v="1"/>
  </r>
  <r>
    <n v="2"/>
    <x v="3"/>
    <n v="126651"/>
    <s v="REALIZAREA RETELELOR DE INTERNET IN BANDA LARGA IN JUDETELE TULCEA SI BRAILA"/>
    <s v="ELEMCO PLUS SRL"/>
    <s v="Obiectiv general al proiectului: Dezvoltarea unei retele avansate de comunicatii electronice în 14 localitati în care nu exista infrastructură din aceeaşi categorie (reţea NGA)"/>
    <n v="43469"/>
    <n v="44473"/>
    <n v="85"/>
    <s v="Sud Est"/>
    <s v="Braila; Tulcea"/>
    <s v="sat Gropeni;  Baia; sat Ceamurlia de Sus; sat Caugagia; Casimcea; sat Corugea; sat Rahman; Luncaviţa; sat Rachelu; Mihai Kogalnicanu; sat Lastuni; Nalbant; Nufaru; sat Malcoci; Sarichioi; sat Zebil; Somova; sat Parches; Topolog; sat Fagarasu Nou; sat Luminita; sat Magurele;"/>
    <s v="Privat"/>
    <s v="046"/>
    <n v="6842194.4400000004"/>
    <n v="1207446.06"/>
    <n v="894404.5"/>
    <n v="1625564.3800000004"/>
    <n v="10569609.380000001"/>
    <x v="3"/>
    <m/>
    <n v="2761607.6100000003"/>
    <n v="487342.51"/>
    <s v="POC/366/2/1"/>
    <n v="1"/>
    <x v="2"/>
  </r>
  <r>
    <n v="3"/>
    <x v="23"/>
    <n v="121884"/>
    <s v="Cresterea competitivitatii inovative a SC Ad Net Market Media prin investitii initiale de inovare in scopul realizarii unei platforme tehnologice SmartDelta, in cadrul unei unitati nou infiintate pentru realizarea activitatilor CD in colaborare efectiva"/>
    <s v="INVITE SYSTEMS SRL"/>
    <s v="Obiectivul general este realizarea unei platforme inovative de comunicatii specifice pentru monitorizarea si protejarea ecosistemului Deltei Dunarii si a judetului Tulcea, cu ajutorul unor matrici senzoriale si elemente de control la distanta, in cadrul unei unitati nou infiintate."/>
    <n v="44007"/>
    <n v="45102"/>
    <n v="85"/>
    <s v="Sud Est"/>
    <s v="Tulcea"/>
    <s v="Tulcea"/>
    <s v="Privat"/>
    <s v="064"/>
    <n v="17662024.210000001"/>
    <n v="3116827.8"/>
    <n v="6261889.5499999998"/>
    <n v="2044918.62"/>
    <n v="29085660.180000003"/>
    <x v="3"/>
    <m/>
    <n v="574679.82000000007"/>
    <n v="101414.07999999999"/>
    <s v="POC/163/1/3/"/>
    <n v="1"/>
    <x v="1"/>
  </r>
  <r>
    <n v="4"/>
    <x v="23"/>
    <n v="121915"/>
    <s v="EXTINDEREA CAPACITĂȚII CDI A S.C. LIDAS S.R.L. ÎN SCOPUL INOVĂRII PROCESELOR PRELIMINARE ÎN PANIFICAȚIA INDUSTRIALĂ PENTRU CREȘTEREA SIGURANȚEI, ACCESIBILITĂȚII ŞI OPTIMIZĂRII NUTRIȚIONALE A PRODUSELOR DE PANIFICAȚIE-PATISERIE"/>
    <s v="LIDAS SRL"/>
    <s v="Obiectivul general al proiectului este conceperea, producerea si comercializarea unei game de produse noi, cu un înalt nivel de competitivitate pe piata bunurilor de consum intermediar în industria de panificatie-patiserie (materii prime si auxiliare). Înalta_x000a_competitivitate a noilor produse urmeaza a sa fie dobândita pe calea investitiei în activitaþi de cercetare-dezvoltare necesare inovarii unor produse si procese preliminare din panificatia industriala, urmate de introducerea în productie a rezultatelor obtinute din cercetaredezvoltare._x000a_într-o unitate productiva nou-înfiinþata în acest scop. Introducerea pe piaþa a noilor produse urmeaza sa aiba ca rezultat cresterea cifrei de afaceri a întreprinderii cu 60% în primul an dupa implementare."/>
    <n v="44008"/>
    <n v="45072"/>
    <n v="85"/>
    <s v="Sud Est"/>
    <s v="Tulcea"/>
    <s v="Somova; Frecătei; Mineri; Cataloi;"/>
    <s v="Privat"/>
    <s v="064"/>
    <n v="12657146.390000001"/>
    <n v="2233614.0099999998"/>
    <n v="14667286.93"/>
    <n v="17254647.739999998"/>
    <n v="46812695.069999993"/>
    <x v="3"/>
    <m/>
    <n v="15997.01"/>
    <n v="2823"/>
    <s v="POC/163/1/3/"/>
    <n v="1"/>
    <x v="1"/>
  </r>
  <r>
    <n v="5"/>
    <x v="24"/>
    <n v="139648"/>
    <s v="Proiect suport pentru pregatirea DANUBIUS-RI"/>
    <s v="INSTITUTUL NATIONAL DE CERCETARE-DEZVOLTARE PENTRU STIINTE BIOLOGICE"/>
    <s v="Obiectivul general al proiectului suport pentru pregatirea DANUBIUS-RI (DANS2) este completarea aplicatiei europene pentru finantarea componentelor romanesti, Hub si Supersite-ul Delta Dunarii, ale infrastructurii pan-europene DANUBIUS-RI cu studiile solicitate de legislatia in vigoare (Evaluarea impactului asupra mediului (EIA), Utilizarea si eliminarea in conditii de siguranta a substantelor chimice de laborator, Evaluarea adecvata pentru siturile NATURA 2000, Elemente de baza privind evaluarea riscurilor si vulnerabilitatilor la adaptarea la schimbari climatice, Evaluarea emisiilor de gaze cu efect de sera conform metodologiei amprentei de carbon a BEI, Eficienta_x000a_energetica (Nzero) conformare cu Directiva CEE) si pregatirea implementarii proiectului de realizare a infrastructurii DANUBIUS-RO (documentatii pentru obtinerea autorizatiilor de construtie pentru Hub si Supersite-ul Delta Dunarii, documentaţii privind specificaţii tehnice pentru echipamentele de cercetare, actualizarea planului de implementare a proiectului major, inclusiv planificarea achizitiilor si a lucrarilor de executie pentru Hub-ul de la Murighiol si Supersite-ul Delta Dunarii."/>
    <n v="44169"/>
    <n v="44596"/>
    <n v="85"/>
    <s v="Sud Est; Bucuresti Ilfov; "/>
    <s v="Tulcea; Constanta; Bucuresti; "/>
    <s v="Tulcea; Chilia Veche; Grindu; Jurilovca; Murghiol; Sulina; Sfantu Gheorghe; Constanta; Bucuresti; "/>
    <s v="Public"/>
    <s v="058"/>
    <n v="19214820.210000001"/>
    <n v="3390850.49"/>
    <n v="0"/>
    <n v="0"/>
    <n v="22605670.700000003"/>
    <x v="3"/>
    <m/>
    <n v="2194500.36"/>
    <n v="0"/>
    <s v="POC/699/1/1"/>
    <n v="1"/>
    <x v="1"/>
  </r>
  <r>
    <n v="6"/>
    <x v="23"/>
    <n v="123346"/>
    <s v="SiaMOTO - Sistem inteligent automat de montorizare in trafic a operatorului autovehiculului"/>
    <s v="CERTIO CONCEPT SRL"/>
    <s v="Obiectivul general al proiectului este diversificarea activitatii companiei, prin dezvoltarea unui prototip si a documentatiei de proiectare pentru un dispozitiv automat de montorizare in trafic a operatorului autovehicolului (DaMOTO), impreuna cu functionalitatile necesare, usor replicabil si cu eficienta cost/productie cât mai buna astfel încât ulterior sa poata fi folosit în productie pe scara mica sau larga atât în România cât si în alte tari."/>
    <n v="44223"/>
    <n v="45134"/>
    <n v="85"/>
    <s v="Sud Est; Sud Muntenia"/>
    <s v="Tulcea; Dambovita"/>
    <s v="Macin; Targoviste"/>
    <s v="Privat"/>
    <s v="061"/>
    <n v="11395531.689999999"/>
    <n v="2010976.18"/>
    <n v="3978030.13"/>
    <n v="1337574.42"/>
    <n v="18722112.420000002"/>
    <x v="3"/>
    <m/>
    <n v="0"/>
    <n v="0"/>
    <s v="POC/163/1/3"/>
    <n v="1"/>
    <x v="1"/>
  </r>
  <r>
    <s v="TOTAL TULCEA"/>
    <x v="0"/>
    <m/>
    <m/>
    <m/>
    <m/>
    <m/>
    <m/>
    <m/>
    <m/>
    <m/>
    <m/>
    <m/>
    <m/>
    <n v="73137766.872000009"/>
    <n v="12906664.527999999"/>
    <n v="32114611.029999997"/>
    <n v="29752063.229999997"/>
    <n v="147911105.66"/>
    <x v="0"/>
    <m/>
    <n v="10787879.27"/>
    <n v="1516478.61"/>
    <m/>
    <m/>
    <x v="0"/>
  </r>
  <r>
    <s v="JUDEŢUL VALCEA"/>
    <x v="0"/>
    <m/>
    <m/>
    <m/>
    <m/>
    <m/>
    <m/>
    <m/>
    <m/>
    <m/>
    <m/>
    <m/>
    <m/>
    <m/>
    <m/>
    <m/>
    <m/>
    <m/>
    <x v="0"/>
    <m/>
    <m/>
    <m/>
    <m/>
    <m/>
    <x v="0"/>
  </r>
  <r>
    <n v="1"/>
    <x v="4"/>
    <n v="104958"/>
    <s v="Progrese in dezvoltarea electrolizoarelor PEM ca si componenta majora a schemei de stocare a energiei regenerabile bazate pe hidrogen"/>
    <s v="Institutul National de Cercetare-Dezvoltare pentru tehnologii criogenice si izotopice - ICSI Ramnicu Valcea"/>
    <s v="Obiectivul principal al proiectului este de a crea în cadrul ICSI un nucleu de înaltă competență științifică și tehnologică de nivel european care va desfășura activități de cercetare, dezvoltare și inovare („CDI”) în domeniul hidrogenului, folosind tehnologia de electroliză a apei PEM. În același timp, se dorește crearea unei baze de cunoștințe științifice și tehnologice care va putea fi utilizată pentru înființarea unei companii spin-off la finalul proiectului, cu activitate în domeniul de aplicare a electrolizei"/>
    <n v="42629"/>
    <n v="43724"/>
    <n v="84.435339999999997"/>
    <s v="Sud Vest"/>
    <s v="Valcea"/>
    <s v="Ramnicu Valcea"/>
    <s v="Public"/>
    <s v="060"/>
    <n v="7126030.9299999997"/>
    <n v="1313134.07"/>
    <n v="0"/>
    <n v="78484"/>
    <n v="8517649"/>
    <x v="2"/>
    <s v="AA5"/>
    <n v="6002845.6100000003"/>
    <n v="1106201.3800000001"/>
    <s v="POC/61/1/1"/>
    <n v="1"/>
    <x v="1"/>
  </r>
  <r>
    <n v="2"/>
    <x v="7"/>
    <n v="127931"/>
    <s v="Extinderea PESTD pentru dezvoltarea de aplicații de cercetare-dezvoltare în domeniul tritiului – TRI-VALCEA"/>
    <s v="INSTITUTUL NATIONAL DE CERCETARE-DEZVOLTARE PENTRU TEHNOLOGII CRIOGENICE SI IZOTOPICE - I.C.S.I. RAMNICU VALCEA"/>
    <s v="Obiectivul general al proiectului este cresterea capacitatii de CDI a Institutului National de Cercetare-Dezvoltare pentru Tehnologii_x000a_Criogenice si Izotopice - ICSI Ramnicu Valcea, intr-unul din domeniile de specializare inteligenta -Energie, mediu si schimbari climatice. Proiectul urmareste extinderea capacitatilor de cercetare-dezvoltare ale ICSI Nuclear, ca parte autonoma din infrastructura nationala PESTD - Pilot Experimental pentru Separarea Tritiului si Deuteriului, astfel incat sa-si intareasca rolul de centru de excelenta in energie, iar prin rezultatele activitatilor de cercetare-dezvoltare si inovare sa contribuie la transpunerea tehnologiei de laborator intr-o instalatie de nivel semi-industrial, echivalenta cu o unitate de detritiere cuplata la sistemele D2O la un reactor CANDU."/>
    <n v="44018"/>
    <n v="45297"/>
    <n v="85"/>
    <s v="Sud Vest"/>
    <s v="Valcea"/>
    <s v="Ramnicu Valcea"/>
    <s v="Public"/>
    <s v="058"/>
    <n v="69692891.930000007"/>
    <n v="12298745.640000001"/>
    <n v="0"/>
    <n v="251316.63"/>
    <n v="82242954.200000003"/>
    <x v="3"/>
    <m/>
    <n v="679763.71"/>
    <n v="119958.29"/>
    <s v="POC/448/1/1"/>
    <n v="1"/>
    <x v="1"/>
  </r>
  <r>
    <n v="3"/>
    <x v="7"/>
    <n v="127318"/>
    <s v="De la Nano la Macro in Energetica Hidrogenului - Extindere Centru National de Hidrogen si Pile de Combustibil - HyRo 2.0"/>
    <s v="INSTITUTUL NATIONAL DE CERCETARE-DEZVOLTARE PENTRU TEHNOLOGII CRIOGENICE SI IZOTOPICE - I.C.S.I. RAMNICU VALCEA"/>
    <s v="Obiectivul general al proiectului este cresterea capacitatii de CDI a Institutului National de Cercetare-Dezvoltare pentru Tehnologii Criogenice si Izotopice - ICSI Ramnicu Valcea, intr-unul domeniile de specializare inteligenta mentionate in Strategia Nationala de Cercetare, Dezvoltare si Inovare SNCDI 2014-2020, si anume in domeniul 3. „Energie, mediu si schimbari climatice”. "/>
    <n v="44018"/>
    <n v="44748"/>
    <n v="85"/>
    <s v="Sud Vest"/>
    <s v="Valcea"/>
    <s v="Ramnicu Valcea"/>
    <s v="Public"/>
    <s v="058"/>
    <n v="23910317.670000002"/>
    <n v="4219467.83"/>
    <n v="0"/>
    <n v="179085.19"/>
    <n v="28308870.690000001"/>
    <x v="3"/>
    <m/>
    <n v="287494.23"/>
    <n v="50734.27"/>
    <s v="POC/448/1/1"/>
    <n v="1"/>
    <x v="1"/>
  </r>
  <r>
    <s v="TOTAL VALCEA"/>
    <x v="0"/>
    <m/>
    <m/>
    <m/>
    <m/>
    <m/>
    <m/>
    <m/>
    <m/>
    <m/>
    <m/>
    <m/>
    <m/>
    <n v="100729240.53000002"/>
    <n v="17831347.539999999"/>
    <n v="0"/>
    <n v="508885.82"/>
    <n v="119069473.89"/>
    <x v="0"/>
    <m/>
    <n v="6970103.5500000007"/>
    <n v="1276893.9400000002"/>
    <m/>
    <m/>
    <x v="0"/>
  </r>
  <r>
    <s v="JUDEŢUL VASLUI"/>
    <x v="0"/>
    <m/>
    <m/>
    <m/>
    <m/>
    <m/>
    <m/>
    <m/>
    <m/>
    <m/>
    <m/>
    <m/>
    <m/>
    <m/>
    <m/>
    <m/>
    <m/>
    <m/>
    <x v="0"/>
    <m/>
    <m/>
    <m/>
    <m/>
    <m/>
    <x v="0"/>
  </r>
  <r>
    <n v="1"/>
    <x v="3"/>
    <n v="127138"/>
    <s v="Investitii in infrastructura broadband in judetul Vaslui"/>
    <s v="NETWORK INNOVATION FUTURE  SRL"/>
    <s v="Obiectivul principal al proiectului este realizarea de investitii in infrastructura broadband in zonele albe NGA din judetul Vaslui, cu o larga raspandire a nodurilor de comunicatii si partea de transmisie a datelor (backbone si blackhaul), cat mai aproape de utilizatorul final si cu niveluri adecvate de simetrie si de interactivitate, pentru a garanta transmitere mai buna de informatii in ambele sensuri."/>
    <n v="43529"/>
    <n v="44625"/>
    <n v="85"/>
    <s v="Nord Est"/>
    <s v="Vaslui"/>
    <s v="Ivesti; Ghermanesti; Grivita; Viisoara; Bacani; Corini-Albesti; Valeni; Albesti; Gherghesti; Rinzesti; Onirsenii; Lingurari; Focoseasca; Girdesti; Protopopesti; Rusca; Stoisesti; Odaia Bursucani; Valea Mare; Ghermanesti; Lunca; Altateni; Ivanesti; Drujesti; Brosreni; 1 Decembrie; Suseni; Blesca; Bozia; Dumasca; ODAIA BOGDANA, MIRCESTI, VALEA OANEI, PLOPI, OBIRSENI, URSOAIA, AVERESTI, PODU OPRII, CORODESTI, COSESTI, HALTA DODESTI; VILTOTESTI, MARASESTI, VULPASENI, STINCASENI, TABALAESTI, ROSIORI; ARMASENI, HIRSOVENI, IEZEREL, SOFIENI, SALCIOARA."/>
    <s v="Privat"/>
    <s v="046"/>
    <n v="18418179.170000002"/>
    <n v="3250266.91"/>
    <n v="4484036.38"/>
    <n v="4952170.9800000004"/>
    <n v="31104653.440000001"/>
    <x v="3"/>
    <m/>
    <n v="8906355.2800000012"/>
    <n v="1571709.75"/>
    <s v="POC/366/2/1"/>
    <n v="1"/>
    <x v="2"/>
  </r>
  <r>
    <n v="2"/>
    <x v="6"/>
    <n v="121404"/>
    <s v="Sistem inteligent mobil de conversie a resurselor proprii si de optimizare a consumului de energie pentru producatori cu potential ridicat de poluare - SyCON"/>
    <s v="AUDIT ITC SRL"/>
    <s v="Obiectivul general al proiectului il constituie stimularea inovarii in cadrul SC Audit IT &amp; C prin cresterea investitiilor initiale pentru inovare in vederea introducerii in productie a rezultatelor obtinute si diversificarea activitatii unitatii prin produse şi tehnologii care nu au fost realizate."/>
    <n v="43997"/>
    <n v="45092"/>
    <n v="85"/>
    <s v="Nord Est"/>
    <s v="Vaslui"/>
    <s v="Husi"/>
    <s v="Privat"/>
    <s v="064"/>
    <n v="16678898.779999999"/>
    <n v="2943335.04"/>
    <n v="4668819.53"/>
    <n v="1947149.41"/>
    <n v="26238202.760000002"/>
    <x v="3"/>
    <m/>
    <n v="3202998.24"/>
    <n v="202725.62"/>
    <s v="POC/163/1/3/"/>
    <n v="1"/>
    <x v="1"/>
  </r>
  <r>
    <n v="3"/>
    <x v="6"/>
    <n v="120032"/>
    <s v="INSTALATIE INOVATOARE PENTRU CIMENTARE SI OPERATIUNI SPECIALE LA SONDA DESTINATA EFICIENTIZARII EXTRAGERII RESURSELOR ENERGETICE CONVENTIONALE - INOCEM"/>
    <s v="PETAL SA"/>
    <s v="Obiectivul general al proiectului il reprezinta sustinerea investitiei private in CDI prin introducerea inovarii de produs in activitatea proprie a S.C. PETAL S.A. prin realizarea, bazata pe cercetare in colaborare cu un colectiv de prestigiu din domeniu, a unui produs inovativ complex destinat exploatarii eficiente a resurselor energetice conventionale."/>
    <n v="43999"/>
    <n v="45094"/>
    <n v="85"/>
    <s v="Nord Est"/>
    <s v="Vaslui"/>
    <s v="Husi"/>
    <s v="Privat"/>
    <s v="064"/>
    <n v="19094196.190000001"/>
    <n v="3369564.03"/>
    <n v="11231708.82"/>
    <n v="4464088"/>
    <n v="38159557.040000007"/>
    <x v="3"/>
    <m/>
    <n v="1228447.44"/>
    <n v="114453.35"/>
    <s v="POC/163/1/3/"/>
    <n v="1"/>
    <x v="1"/>
  </r>
  <r>
    <s v="TOTAL VASLUI"/>
    <x v="0"/>
    <m/>
    <m/>
    <m/>
    <m/>
    <m/>
    <m/>
    <m/>
    <m/>
    <m/>
    <m/>
    <m/>
    <m/>
    <n v="54191274.140000001"/>
    <n v="9563165.9800000004"/>
    <n v="20384564.73"/>
    <n v="11363408.390000001"/>
    <n v="95502413.24000001"/>
    <x v="0"/>
    <m/>
    <n v="13337800.960000001"/>
    <n v="1888888.7200000002"/>
    <m/>
    <m/>
    <x v="0"/>
  </r>
  <r>
    <s v="JUDEŢUL VRANCEA"/>
    <x v="0"/>
    <m/>
    <m/>
    <m/>
    <m/>
    <m/>
    <m/>
    <m/>
    <m/>
    <m/>
    <m/>
    <m/>
    <m/>
    <m/>
    <m/>
    <m/>
    <m/>
    <m/>
    <x v="0"/>
    <m/>
    <m/>
    <m/>
    <m/>
    <m/>
    <x v="0"/>
  </r>
  <r>
    <n v="1"/>
    <x v="2"/>
    <n v="115838"/>
    <s v="PLATFORMA INTEGRATĂ SPARK ONEDATA"/>
    <s v="SPARK CONSULT SRL"/>
    <s v="PLATFORMA INTEGRATĂ SPARK ONEDATA"/>
    <n v="42950"/>
    <n v="44046"/>
    <n v="85"/>
    <s v="Sud Est"/>
    <s v="Vrancea"/>
    <s v="Focsani"/>
    <s v="Privat"/>
    <s v="066"/>
    <n v="2686024.29"/>
    <n v="474004.29"/>
    <n v="1598910.25"/>
    <n v="114722.16000000015"/>
    <n v="4873660.99"/>
    <x v="2"/>
    <s v="AA1"/>
    <n v="2484692.0100000002"/>
    <n v="438475.05"/>
    <s v="POC/46/2/2"/>
    <n v="1"/>
    <x v="2"/>
  </r>
  <r>
    <n v="2"/>
    <x v="3"/>
    <n v="127298"/>
    <s v="Imbunatatirea infrastructurii in banda larga si a accesului la internet in judetul Vrancea "/>
    <s v="Cloudsys Telecom SRL"/>
    <s v="Obiectivul principal al proiectului este dezvoltarea infrastructurii de internet in banda larga, in zonele albe NGA din judetul Vrancea, cu o larga raspandire a nodurilor de comunicatii si partea de transmisie a datelor (backbone si blackhaul), cat mai aproape  de utilizatorul final si cu niveluri adecvate de simetrie si de interactivitate, pentru a garanta transmitere mai buna de informatii in ambele sensuri."/>
    <n v="43536"/>
    <n v="44632"/>
    <n v="85"/>
    <s v="Sud Est"/>
    <s v="Vrancea"/>
    <s v="Nereju; Cornetu; Negrilesti; Nereju Mic; Liesti; Slimnic; Coroteni; Barsesti; Coza; Verdea; Martinesti; Poiana; Padureni; Spinesti; Buda; Valea Beciului; Salcia Noua; Bordeasca Noua; Lepsa; Costisa de Sus; Vladnicu de Sus; Satu Nou; Vijiitoarea; Dumitrestii-Fata; Poienita; Iugani; Tinoasa; Covrag; Chitcani; Nanesti;"/>
    <s v="Privat"/>
    <s v="046"/>
    <n v="8953281.3300000001"/>
    <n v="1579990.82"/>
    <n v="4741253.91"/>
    <n v="2766859.21"/>
    <n v="18041385.27"/>
    <x v="3"/>
    <m/>
    <n v="1842869.03"/>
    <n v="325212.19"/>
    <s v="POC/366/2/1"/>
    <n v="1"/>
    <x v="2"/>
  </r>
  <r>
    <n v="3"/>
    <x v="9"/>
    <n v="130096"/>
    <s v="Cresterea competitivitatii SC Focsani Proiecte Consultanta SRL  prin dezvoltarea unei aplicatii informatice inovative"/>
    <s v="FOCSANI PROIECTE CONSULTANTA SRL"/>
    <s v="Obiectivul general al proiectului il reprezinta sustinerea inovarii si cresterea competitivitatii societatii Focsani Proiecte Consultanta S.R.L. prin realizarea unei aplicatii inovative de tip ERP ( Entreprise Resource Planning), precum si colaborarea intre structurile de tip cluster din industria TIC, inclusiv in cadrul acestora, precum si colaborarea intre intreprinderile centrate pe domeniul TIC si clusterele din domeniu, pentru asigurarea unui acces rapid si facil la implementarea rezultatelor cercetarii/dezvoltarii in scopul obtinerii de produse inovatoare."/>
    <n v="44098"/>
    <n v="45193"/>
    <n v="85"/>
    <s v="Sud Est"/>
    <s v="Vrancea"/>
    <s v="Cotesti"/>
    <s v="Privat"/>
    <s v="066"/>
    <n v="5200628.3499999996"/>
    <n v="917757.93"/>
    <n v="171498.75"/>
    <n v="1541638.76"/>
    <n v="7831523.7899999991"/>
    <x v="3"/>
    <m/>
    <n v="1080834.28"/>
    <n v="94775.62"/>
    <s v="POC/524/2/2"/>
    <n v="1"/>
    <x v="2"/>
  </r>
  <r>
    <s v="TOTAL VRANCEA"/>
    <x v="0"/>
    <m/>
    <m/>
    <m/>
    <m/>
    <m/>
    <m/>
    <m/>
    <m/>
    <m/>
    <m/>
    <m/>
    <m/>
    <n v="16839933.969999999"/>
    <n v="2971753.04"/>
    <n v="6511662.9100000001"/>
    <n v="4423220.13"/>
    <n v="30746570.049999997"/>
    <x v="0"/>
    <m/>
    <n v="5408395.3200000003"/>
    <n v="858462.86"/>
    <m/>
    <m/>
    <x v="0"/>
  </r>
  <r>
    <s v="PROIECTE CU ACOPERIRE NAŢIONALĂ"/>
    <x v="0"/>
    <m/>
    <m/>
    <m/>
    <m/>
    <m/>
    <m/>
    <m/>
    <m/>
    <m/>
    <m/>
    <m/>
    <m/>
    <m/>
    <m/>
    <m/>
    <m/>
    <m/>
    <x v="0"/>
    <m/>
    <m/>
    <m/>
    <m/>
    <m/>
    <x v="0"/>
  </r>
  <r>
    <n v="1"/>
    <x v="4"/>
    <n v="103291"/>
    <s v="Modelare, Design, şi Analiză a Sistemelor Sintetice bazate pe Auto-Asamblare: MoDASyS  "/>
    <s v="Institutul National de Cercetare Dezvoltare pentru Stiinte Biologice"/>
    <s v="Obiectivul stiintific general al acestui proiect consta in introducerea si dezvoltarea cercetarilor in ADN in domeniul nanotehnologiei in Romania si cresterea capacitatilor si competentelor stiintifice ale cercetatorilor romani, astfel incat sa aiba loc cresterea participarii romanesti in cercetarea la nivelul UE. "/>
    <n v="42614"/>
    <n v="44075"/>
    <n v="84.435339999999997"/>
    <s v="nivel national"/>
    <s v="nivel national"/>
    <s v="nivel national"/>
    <s v="Public"/>
    <s v="060"/>
    <n v="7184081.49863589"/>
    <n v="1323831.2188391099"/>
    <n v="0"/>
    <n v="13000"/>
    <n v="8520912.7174750008"/>
    <x v="2"/>
    <s v="AA4"/>
    <n v="7073923.29"/>
    <n v="1230500.2300000002"/>
    <s v="POC/61/1/1"/>
    <n v="1"/>
    <x v="1"/>
  </r>
  <r>
    <n v="2"/>
    <x v="4"/>
    <n v="104730"/>
    <s v="METODE INOVATIVE PENTRU CRESTEREA PROPRIETATILOR DE STOCARE A ENERGIEI TERMICE LA TEMPERATURI RIDICATE A MATERIALELOR CU SCHIMBARE DE FAZA-ENERHIGH"/>
    <s v="INSTITUTUL NATIONAL DE CERCETARE-DEZVOLTARE PENTRU METALE NEFEROASE SI RARE - IMNR"/>
    <s v="Scopul proiectului ENERHIGH este de a crea sub conducerea unui specialist străin recunoscut din Spania un nucleu de competență științifică și tehnologică în domeniul Materialelor pentru energie pentru a spori în mod semnificativ capacitățile de transfer de cunoștințe ale Institutului român INCDMNR către mediul academic și companii din industria de mașini și echipamente pentru cogenerarea și stocarea energiei"/>
    <n v="42622"/>
    <n v="43839"/>
    <n v="84.435339999999997"/>
    <s v="nivel national"/>
    <s v="nivel national"/>
    <s v="nivel national"/>
    <s v="Public"/>
    <s v="060"/>
    <n v="3667980.9271"/>
    <n v="675909.32290000003"/>
    <n v="0"/>
    <n v="270701"/>
    <n v="4614591.25"/>
    <x v="2"/>
    <s v="AA3"/>
    <n v="3602995.669999999"/>
    <n v="672640.53999999969"/>
    <s v="POC/61/1/1"/>
    <n v="1"/>
    <x v="1"/>
  </r>
  <r>
    <n v="3"/>
    <x v="11"/>
    <n v="105765"/>
    <s v="Parteneriat pentru transferul de tehnologii inovative și materiale avansate în domeniul artelor vizuale (producție, conservare, restaurare)"/>
    <s v="Universitatea Babeș-Bolyai"/>
    <s v="Proiectul UBB-TeMATIC-Art este conceput într-o manieră adaptată la situația concretă, extrem de complexă, a producției și conservării-restaurării în artele vizuale. Obiectivul principal este dezvoltarea, prin transfer de cunoștințe și expertiză (de care dispune cumulativ echipa interdisciplinară a proiectului), în parteneriat cu minimum 10 firme, de produse și servicii noi/îmbunătățite, inovative, în domeniul artelor vizuale (producție, conservare, restaurare), într-o perioadă de 60 de luni. "/>
    <n v="42614"/>
    <n v="44440"/>
    <n v="83.72"/>
    <s v="nivel national"/>
    <s v="nivel national"/>
    <s v="nivel national"/>
    <s v="Public"/>
    <s v="062"/>
    <n v="11211661.006000001"/>
    <n v="2180193.993999999"/>
    <n v="3496156.25"/>
    <n v="45000"/>
    <n v="16933011.25"/>
    <x v="3"/>
    <s v="AA4"/>
    <n v="5116740.0500000007"/>
    <n v="908411.14"/>
    <s v="POC/71/1/4"/>
    <n v="1"/>
    <x v="1"/>
  </r>
  <r>
    <n v="4"/>
    <x v="11"/>
    <n v="105506"/>
    <s v="CREȘTEREA COMPETITIVITĂȚII ECONOMICE A SECTORULUI FORESTIER ȘI A CALITĂȚII VIEȚII PRIN TRANSFER DE CUNOȘTINȚE, TEHNOLOGIE ȘI COMPETENȚE CDI "/>
    <s v="INSTITUTUL NAȚIONAL DE CERCETARE DEZVOLTARE ÎN SILVICULTURĂ ”MARIN DRĂCEA” "/>
    <s v="Pornind de la obiectivul general al proiectului care constă în  creşterea capacităţii şi competitivităţii economice a intreprindelor din sectorul forestier pe  baza  furnizării serviciilor şi beneficiilor multiple pe care pădurea şi silvicultura durabilă le asigură societăţii româneşti, scopul proiectului propus este de a asigura creşterea impactului activităţilor economice din domeniul forestier  printr-un un transfer mai bun de cunoaştere şi de expertiză între cercetare şi mediul economic, realizându-se dezvoltarea  unui sector forestier puternic şi dinamic bazat pe sursă de materie primă regenerabilă. "/>
    <n v="42614"/>
    <n v="44805"/>
    <n v="83.72"/>
    <s v="nivel national"/>
    <s v="nivel national"/>
    <s v="nivel national"/>
    <s v="Public"/>
    <s v="062"/>
    <n v="11064644.5"/>
    <n v="2151605.5"/>
    <n v="4665000"/>
    <n v="50000"/>
    <n v="17931250"/>
    <x v="3"/>
    <s v="AA5"/>
    <n v="2976560.129999999"/>
    <n v="578737.82999999984"/>
    <s v="POC/71/1/4"/>
    <n v="1"/>
    <x v="1"/>
  </r>
  <r>
    <n v="5"/>
    <x v="25"/>
    <n v="116235"/>
    <s v="Acord de finantare"/>
    <s v="Fondul European de Investitii"/>
    <s v="Instrumentele de creditare (garantii sau împrumuturi cu dobânda subventionata si partajarea riscului) vor permite IMM-urilor inovatoare sa acceseze finantare în conditii financiare accesibile, reducând necesarul de garantii suplimentare sau oferind credite cu un nivel mai scazut._x000a_al ratei dobânzii. Prin posibilitatea combinarii instrumentelor financiare cu granturi, se poate obtine si un efect de pârghie semnificativ al_x000a_utilizarii fondurilor UE"/>
    <n v="42633"/>
    <n v="45189"/>
    <s v="84,31"/>
    <s v="nivel national"/>
    <s v="nivel national"/>
    <s v="nivel national"/>
    <s v="Public"/>
    <s v="064"/>
    <n v="226325000"/>
    <n v="42096450"/>
    <n v="0"/>
    <n v="0"/>
    <n v="268421450"/>
    <x v="3"/>
    <m/>
    <n v="226325000"/>
    <n v="42096450"/>
    <s v="POC/200/1/3"/>
    <n v="1"/>
    <x v="1"/>
  </r>
  <r>
    <n v="6"/>
    <x v="26"/>
    <n v="107124"/>
    <s v="Dezvolatarea infrastructurii publice de cercetare dezvoltare si crearea de noi infrastructuri"/>
    <s v="Academia de Stiinte Medicale"/>
    <s v="Orientare rapida catre segmentele inovative ale sectorului medical in domeniul transplantului de organe, tesuturi si celule. Cresterea_x000a_adaptabilitatii si competitivitatii personalului din sectorul sanitar prin participarea la cursuri de formare in vederea obtinerii competentelor_x000a_necesare transplantului de organe, tesuturi si celule, facilitandu-se astfel dezvoltarea competentelor angajatilor medici si asistente_x000a_medicale din sectorul sanitar, in concordanta cu aspiratiile profesionale."/>
    <n v="42947"/>
    <n v="44408"/>
    <n v="84.341099999999997"/>
    <s v="nivel national"/>
    <s v="nivel national"/>
    <s v="nivel national"/>
    <s v="Public"/>
    <s v="058"/>
    <n v="49620064.579999998"/>
    <n v="9212548.7599999998"/>
    <n v="0"/>
    <n v="78000"/>
    <n v="58910613.339999996"/>
    <x v="3"/>
    <s v="AA2"/>
    <n v="46207889.979999997"/>
    <n v="7576456.8300000001"/>
    <s v="POC/67/1/1"/>
    <n v="1"/>
    <x v="1"/>
  </r>
  <r>
    <n v="7"/>
    <x v="27"/>
    <n v="102839"/>
    <s v="Acces national electronic la literatura stiintifica pentru sustinerea sistemului de cercetare si edcuatie din Romania"/>
    <s v="Asociatia universitatilor, institutelor de cercetare dezvolaltare si bibliotecilor centrale universitare din Romania"/>
    <s v="Obiectivul general al Proiectului Anelis Plus 2020 este cresterea capacitaþii de CDI a României în domeniile de specializare inteligenta si_x000a_în sanatate si se suprapune integral peste obiectivul specific al programului._x000a_Proiectul va creste gradul de implicare al mediului de cercetare românesc în reþele de cercetare internaþionale specializate, de importanþa_x000a_majora pentru dezvoltarea viitoare a stiinþei si tehnologiei, si va contribui, în acelasi timp, la dezvoltarea infrastructurii informaþionale_x000a_corespunzatoare pentru a sprijini proiectele mari si complexe de cercetare._x000a_De asemenea, proiectul este în conexiune si cu obiectivul specific care se refera la cresterea participarii românesti în cercetarea la nivelul_x000a_UE deoarece, prin obiectivele sale si rezultatele asteptate, creste vizibilitatea cercetarii românesti si faciliteaza legaturi cu structuri de_x000a_cercetare din mediul internaþional."/>
    <n v="42934"/>
    <n v="44760"/>
    <n v="84.341099999999997"/>
    <s v="nivel national"/>
    <s v="nivel national"/>
    <s v="nivel national"/>
    <s v="Public"/>
    <s v="058"/>
    <n v="157499386.05000001"/>
    <n v="29241613.949999999"/>
    <n v="62247000"/>
    <n v="120000"/>
    <n v="249108000"/>
    <x v="3"/>
    <s v="AA2"/>
    <n v="88109611.929999992"/>
    <n v="15901015.6"/>
    <s v="POC/55/1/1"/>
    <n v="1"/>
    <x v="1"/>
  </r>
  <r>
    <n v="8"/>
    <x v="28"/>
    <n v="109953"/>
    <s v="RO-NET:”Construirea unei infrastructuri nationale de broadband in zonele defavorizate, prin utilizarea fondurilor structurale”"/>
    <s v="MINISTERUL COMUNICAȚIILOR ȘI PENTRU SOCIETATEA INFORMAȚIONALĂ"/>
    <s v="Obiectivul general al proiectului il reprezinta cresterea competitivitatii economice a societatii la nivel national prin dezvoltarea unui produs"/>
    <n v="42690"/>
    <n v="44377"/>
    <n v="85"/>
    <s v="nivel national"/>
    <s v="nivel national - fara Bucuresti"/>
    <s v="nivel national - fara Bucuresti"/>
    <s v="Public"/>
    <s v="045"/>
    <n v="202250270.31999999"/>
    <n v="35691224.18"/>
    <n v="0"/>
    <n v="56811684.410000026"/>
    <n v="294753178.91000003"/>
    <x v="3"/>
    <s v="AA9"/>
    <n v="133537558.70999999"/>
    <n v="0"/>
    <s v="POC/109/2/1"/>
    <n v="1"/>
    <x v="2"/>
  </r>
  <r>
    <n v="9"/>
    <x v="29"/>
    <n v="103258"/>
    <s v="Modernizarea modalitatilor de culegere, evaluare, analizare si raportare a datelor din Registrul Agricol National prin utilizarea tehnologiei informatiei – Faza II"/>
    <s v="Agentia Nationala de Cadastru si Publicitate Imobiliara"/>
    <s v="Obiectivul general al proiectului consta in dezvoltarea instrumentelor si a unei culturi de monitorizare si evaluare a performantelor in domeniul agricol (date specifice Registrului Agricol National - RAN) adaptate la prioritatile economice si sociale actuale venite din partea cetatenilor, mediului de afaceri, precum si administratiei publice locale si centrale."/>
    <n v="42650"/>
    <n v="42801"/>
    <n v="84.341099999999997"/>
    <s v="nivel national"/>
    <s v="nivel national"/>
    <s v="nivel national"/>
    <s v="Public"/>
    <s v="078"/>
    <n v="16360009.220000001"/>
    <n v="3037424.8"/>
    <n v="395866"/>
    <n v="96.780000001192093"/>
    <n v="19793396.800000001"/>
    <x v="2"/>
    <s v="AA2"/>
    <n v="12284613.290000001"/>
    <n v="0"/>
    <s v="POC/51/2/3"/>
    <n v="1"/>
    <x v="2"/>
  </r>
  <r>
    <n v="10"/>
    <x v="30"/>
    <n v="101622"/>
    <s v="_x0009_SII ANALYTICS - Sistem informatic de integrare si valorificare operațională și analitică a volumelor mari de date"/>
    <s v="Serviciul Roman de Informatii prin UM 0929 Bucuresti"/>
    <s v="Obiectivul general al proiectului susþine scopul definit, prin implementarea unui sistem informatic de integrare si valorificare operaþionala si analitica a volumelor mari de date, sub forma unui ansamblu de instrumente software."/>
    <n v="42579"/>
    <n v="43644"/>
    <n v="84.341099999999997"/>
    <s v="nivel national"/>
    <s v="nivel national"/>
    <s v="nivel national"/>
    <s v="Public"/>
    <s v="078"/>
    <n v="119824244.18000001"/>
    <n v="22246755.82"/>
    <n v="0"/>
    <n v="0"/>
    <n v="142071000"/>
    <x v="2"/>
    <s v="AA6"/>
    <n v="100757600.91"/>
    <n v="0"/>
    <s v="POC/48/2/3"/>
    <n v="1"/>
    <x v="2"/>
  </r>
  <r>
    <n v="11"/>
    <x v="29"/>
    <n v="103257"/>
    <s v="Sistem informatic colaborativ pentru mediul performant de desfăsurare al achiziţiilor publice – SICAP - FAZA a II a aferenta exercitiului financiar 2014-2020."/>
    <s v="Agentia pentru Agenda Digitala a Romaniei"/>
    <s v="Sistem informatic colaborativ pentru mediul performant de desfăsurare al achiziţiilor publice – SICAP - FAZA a II a aferenta exercitiului financiar 2014-2020."/>
    <n v="42650"/>
    <n v="43465"/>
    <n v="84.341099999999997"/>
    <s v="nivel national"/>
    <s v="nivel national"/>
    <s v="nivel national"/>
    <s v="Public"/>
    <s v="078"/>
    <n v="5556186.9800000004"/>
    <n v="1031570.33"/>
    <n v="134444.03"/>
    <n v="0"/>
    <n v="6722201.3400000008"/>
    <x v="2"/>
    <s v="AA4"/>
    <n v="2666052.5599999996"/>
    <n v="494983.48"/>
    <s v="POC/51/2/3"/>
    <n v="1"/>
    <x v="2"/>
  </r>
  <r>
    <n v="12"/>
    <x v="30"/>
    <n v="109641"/>
    <s v="Optimizarea interacţiunii cu mediul de afaceri şi implementarea unor mecanisme avansate de analiză şi schimb de date prin implementarea unui sistem informatic de e-guvernare şi analiză de tip Big Data în cadrul Consiliului Concurenţei "/>
    <s v="Consiliul Concurentei"/>
    <s v="Obiectivul general al proiectului consta in integrarea si valorificarea operaþionala si analitica a volumelor mari de date în vederea susþinerii activitaþilor de investigaþii, dezvoltarea funcþiei de prevenþie, detectare si luare de masuri specifice activitaþii Consiliului Concurentei prin implementarea unui sistem informatic bazat pe o platforma de tip Big Data."/>
    <n v="43129"/>
    <n v="44590"/>
    <n v="84.341099999999997"/>
    <s v="nivel national"/>
    <s v="nivel national"/>
    <s v="nivel national"/>
    <s v="Public"/>
    <s v="078"/>
    <n v="31031879.969999999"/>
    <n v="5761433.5999999996"/>
    <n v="0"/>
    <n v="13888316.020000003"/>
    <n v="50681629.590000004"/>
    <x v="3"/>
    <s v="AA1"/>
    <n v="5258322.71"/>
    <n v="0"/>
    <s v="POC/48/2/3"/>
    <n v="1"/>
    <x v="2"/>
  </r>
  <r>
    <n v="13"/>
    <x v="30"/>
    <n v="108513"/>
    <s v="Îmbuntăţirea capacităţii de procesare a datelor şi creşterea performanţelor de raportare ale ONRC prin arhitecturi şi tehnologii Big Data"/>
    <s v="Oficiul National al Registrului Comertului"/>
    <s v="Obiectivul general al proiectului consta in dezvoltarea si eficientizarea activitatilor ONRC in domeniul furnizarii de informatii catre clientii sai persoane fizice si juridice, catre institutiile administratiei centrale si locale cu care exista incheiate protocoale de colaborare, precum si in optimizarea functiilor de raportare operationala si manageriala interna, prin: implementarea unor mecanisme automate de schimb de date cu sisteme si institutii externe, implementarea unei platforme de Business Intelligence pentru raportare manageriala si pentru eficientizarea activitatilor de furnizare de informatii catre alte institutii ale Statului, precum si a unei platforme de procesare analitica de tip_x000a_Big Data, prin integrarea tuturor informatiilor din bazele de date existente cu surse de date nestructurate care în acest moment fie nu pot fi_x000a_valorificate, fie aceasta valorificare implica un efort manual considerabil."/>
    <n v="43129"/>
    <n v="44225"/>
    <n v="84.341099999999997"/>
    <s v="nivel national"/>
    <s v="nivel national"/>
    <s v="nivel national"/>
    <s v="Public"/>
    <s v="078"/>
    <n v="26502261.260000002"/>
    <n v="4929456.5999999996"/>
    <n v="0"/>
    <n v="4920.3500000014901"/>
    <n v="31436638.210000001"/>
    <x v="2"/>
    <s v="AA1"/>
    <n v="10362171.239999998"/>
    <n v="0"/>
    <s v="POC/48/2/3"/>
    <n v="1"/>
    <x v="2"/>
  </r>
  <r>
    <n v="14"/>
    <x v="31"/>
    <n v="120197"/>
    <s v="Sistem de interoperabilitate tehnologica cu statele membre UE - SITUE"/>
    <s v="Ministerul Comunicatiilor si Societatii Informationale"/>
    <s v="Obiectivul general al proiectului este realizarea Sistemului de Interoperabilitate Tehnologica cu Statele Membre UE (SITUE) care va avea la baza constructia nodului eIDAS pentru România si va realiza interconectarea acestuia cu nodurile eIDAS ale celorlalte state membre si cu furnizorii de identitate si servicii electronice din România."/>
    <n v="43249"/>
    <n v="44406"/>
    <n v="84.341099999999997"/>
    <s v="nivel national"/>
    <s v="nivel national"/>
    <s v="nivel national"/>
    <s v="Public"/>
    <s v="078"/>
    <n v="8277312.3099999996"/>
    <n v="1536780.41"/>
    <n v="0"/>
    <n v="85.68"/>
    <n v="9814178.3999999985"/>
    <x v="3"/>
    <s v="AA3"/>
    <n v="609286.5199999999"/>
    <n v="0"/>
    <s v="POC/233/2/3"/>
    <n v="1"/>
    <x v="2"/>
  </r>
  <r>
    <n v="15"/>
    <x v="32"/>
    <n v="106343"/>
    <s v="Institutul de Cercetari Avansate de Mediu - ICAM"/>
    <s v="Universitatea de Vest"/>
    <s v="Obiectivul general al proiectului este crearea unui institut de cercetari avansate de mediu, ce va fi atins în faza a doua prin finalizarea_x000a_construcþiei acestuia si dotarea corespunzatoare, astfel încât sa se asigure o infrastructura de cercetare de excelenþa la standarde_x000a_internaþionale._x000a_Obiectivul general"/>
    <n v="43251"/>
    <n v="44347"/>
    <n v="85"/>
    <s v="nivel national"/>
    <s v="nivel national"/>
    <s v="nivel national"/>
    <s v="Public"/>
    <s v="058"/>
    <n v="24196209.649999999"/>
    <n v="4269919.3499999996"/>
    <n v="0"/>
    <n v="9038497.3399999999"/>
    <n v="37504626.340000004"/>
    <x v="3"/>
    <m/>
    <n v="0"/>
    <n v="0"/>
    <s v="POC/68/1/1"/>
    <n v="1"/>
    <x v="1"/>
  </r>
  <r>
    <n v="16"/>
    <x v="31"/>
    <n v="120025"/>
    <s v="Sistem informatic integrat pentru emiterea actelor de stare civilÄ- SIIEASC"/>
    <s v="MINISTERUL AFACERILOR INTERNE-DGCTI"/>
    <s v="Obiectivul general al proiectului SIIEASC consta în informatizarea sistemului de depunere a cererilor pentru înregistrarea si eliberarea efectiva a documentelor de stare civila, precum si implementarea suportului necesar dezvoltarii si accesarii serviciilor electronice ce au la baza informaþii primare de stare civila. Acest proiect contribuie la dezvoltarea serviciilor publice electronice de tip G2C si G2G."/>
    <n v="43276"/>
    <n v="44737"/>
    <n v="84.341099999999997"/>
    <s v="nivel national"/>
    <s v="nivel national"/>
    <s v="nivel national"/>
    <s v="Public"/>
    <s v="078"/>
    <n v="155964263.63999999"/>
    <n v="28956600.420000002"/>
    <n v="0"/>
    <n v="0"/>
    <n v="184920864.06"/>
    <x v="3"/>
    <s v="AA3"/>
    <n v="22318302.060000002"/>
    <n v="0"/>
    <s v="POC/233/2/3"/>
    <n v="1"/>
    <x v="2"/>
  </r>
  <r>
    <n v="17"/>
    <x v="33"/>
    <n v="114367"/>
    <s v="E-cultura: Biblioteca Digitala a Romaniei"/>
    <s v="MINISTERUL CULTURII SI IDENTITATII NATIONALE"/>
    <s v="Obiectivul general: Eficientizarea serviciilor publice oferite de catre Ministerul Culturii si Identitatii Nationale prin valorificarea potentialului IT&amp;C in procesul de digitizare a patrimoniului cultural mobil, in scopul cresterii accesibilitaþii resurselor culturale pentru publicul larg."/>
    <n v="43294"/>
    <n v="44754"/>
    <n v="84.341099999999997"/>
    <s v="nivel national"/>
    <s v="nivel national"/>
    <s v="nivel national"/>
    <s v="Public"/>
    <s v="079"/>
    <n v="43648529.549999997"/>
    <n v="8103863.0199999996"/>
    <n v="0"/>
    <n v="1489872.75"/>
    <n v="53242265.319999993"/>
    <x v="3"/>
    <s v="AA1"/>
    <n v="27170137.939999998"/>
    <n v="0"/>
    <s v="POC/84/2/4"/>
    <n v="1"/>
    <x v="2"/>
  </r>
  <r>
    <n v="18"/>
    <x v="34"/>
    <n v="123312"/>
    <s v="Platforma naţionala integrata - Wireless Campus"/>
    <s v="AGENTIA DE ADMINISTRARE A RETELEI NATIONALE DE INFORMATICA PENTRU EDUCATIE SI CERCETARE"/>
    <s v="Formarea si dezvoltarea competenţelor personalului din învatamântul preuniversitar în scopul utilizarii eficiente a aplicatiilor de management educaţional."/>
    <n v="43418"/>
    <n v="44514"/>
    <n v="84.341099999999997"/>
    <s v="nivel national"/>
    <s v="nivel national"/>
    <s v="nivel national"/>
    <s v="Public"/>
    <s v="080"/>
    <n v="177049421.03999999"/>
    <n v="27765689.739999998"/>
    <n v="0"/>
    <n v="5105618.1900000004"/>
    <n v="209920728.97"/>
    <x v="3"/>
    <m/>
    <n v="161286918.88"/>
    <n v="25945758.759999998"/>
    <s v="POC/369/2/4"/>
    <n v="1"/>
    <x v="2"/>
  </r>
  <r>
    <n v="19"/>
    <x v="35"/>
    <n v="123634"/>
    <s v="Sistem Electronic Integrat al ONRC consolidat si interoperabil destinat asigurarii serviciilor de e-guvernare centrate pe evenimente de viata‚ (ONRC V2.0)"/>
    <s v="Oficiul National al Registrului Comertului"/>
    <s v="Obiectivul general al proiectului &quot;Sistem Electronic Integrat al ONRC consolidat si interoperabil destinat asigurarii serviciilor de eguvernare centrate pe evenimente de viaþa&quot; consta în cresterea transparenþei si a interacþiunii ONRC cu cetaþenii prin cresterea nivelului de sofisticare a serviciilor electronice existente, precum si în îmbunataþirea eficienþei interne a proceselor de lucru prin optimizarea aplicaþiilor software de back-office."/>
    <n v="43559"/>
    <n v="44655"/>
    <n v="84.341099999999997"/>
    <s v="nivel national"/>
    <s v="nivel national"/>
    <s v="nivel national"/>
    <s v="Public"/>
    <s v="078"/>
    <n v="159728628.80000001"/>
    <n v="29655499.059999999"/>
    <n v="0"/>
    <n v="0"/>
    <n v="189384127.86000001"/>
    <x v="3"/>
    <m/>
    <n v="1391021.06"/>
    <n v="0"/>
    <s v="POC/357/2/3"/>
    <n v="1"/>
    <x v="2"/>
  </r>
  <r>
    <n v="20"/>
    <x v="36"/>
    <n v="125996"/>
    <s v="RoEduNet 4"/>
    <s v="AGENTIA DE ADMINISTRARE A RETELEI NATIONALE DE INFORMATICA PENTRU EDUCATIE SI CERCETARE"/>
    <s v="Obiectiveleproiectului:-Extinderea si diversificarea conectivitaþii internaþionale a reþelei RoEduNet; - Cresterea capacitaþii de conectare a centrelor de cercetare la nivel naþional; - Asigurarea la nivelul nodurilor judeþene, a caror trafic este semnificativ sau a caror trafic trebuie prioritizat în anumite circumstanþe (videoconferinte, examinari nationale etc.) a liniilor de comunicatii si a echipamentelor care sa asigure capacitaþile de trafic si caracteristicile de trafic necesare."/>
    <n v="43579"/>
    <n v="44310"/>
    <n v="84.341099999999997"/>
    <s v="nivel national"/>
    <s v="nivel national"/>
    <s v="nivel national"/>
    <s v="Public"/>
    <s v="058"/>
    <n v="22688071.68"/>
    <n v="4212307.43"/>
    <n v="0"/>
    <n v="1720472.25"/>
    <n v="28620851.359999999"/>
    <x v="3"/>
    <m/>
    <n v="21814805.890000001"/>
    <n v="4054575.89"/>
    <s v="POC/356/1/1"/>
    <n v="1"/>
    <x v="1"/>
  </r>
  <r>
    <n v="21"/>
    <x v="31"/>
    <n v="122632"/>
    <s v="HUB DE SERVICII (CENTRUL DE FURNIZARE SERVICII ELECTRONICE) LA NIVELUL MAI"/>
    <s v="MINISTERUL AFACERILOR INTERNE/DGCTI"/>
    <s v="Obiectivul general al proiectului este simplificarea accesului cetatenilor si mediului privat la serviciile furnizate de catre MAI, în vederea facilitarii interactiunii online a beneficiarilor cu prestatorii de servicii publice, inclusiv prin optimizarea suportului TIC necesar. Realizarea HUB-ului de servicii al MAI consta în implementarea platformei de servicii electronice catre cetaþeni si mediul public/privat, dar si a unei platforme de tip Cloud pentru instituþiile MAI."/>
    <n v="43657"/>
    <n v="45118"/>
    <n v="84.341099999999997"/>
    <s v="nivel national"/>
    <s v="nivel national"/>
    <s v="nivel national"/>
    <s v="Public"/>
    <s v="078"/>
    <n v="75906976.719999999"/>
    <n v="14093023.279999999"/>
    <n v="0"/>
    <n v="0"/>
    <n v="90000000"/>
    <x v="3"/>
    <s v="AA"/>
    <n v="675658.25"/>
    <n v="0"/>
    <s v="POC/233/2/3"/>
    <n v="1"/>
    <x v="2"/>
  </r>
  <r>
    <n v="22"/>
    <x v="37"/>
    <n v="127682"/>
    <s v="Sistem Naţional de Management privind Dizabilitatea (SNMD)"/>
    <s v="AUTORITATEA NATIONALA PENTRU PERSOANELE CU DIZABILITATI"/>
    <s v="Proiectul urmareste dezvoltarea si implementarea unei platforme nationale centralizate, pentru colectarea, stocarea si distribuirea informatiilor referitoare la cazurile persoanelor cu handicap (adulti si copii cu certificate de încadrare în grad si tip de handicap sau care sunt la prima evaluare privind obtinerea certificatului) catre autoritatile publice centrale si locale, beneficiari individuali si parteneri institutionali."/>
    <n v="43657"/>
    <n v="44388"/>
    <n v="84.341099999999997"/>
    <s v="nivel national"/>
    <s v="nivel national"/>
    <s v="nivel national"/>
    <s v="Public"/>
    <s v="078"/>
    <n v="37989302.960000001"/>
    <n v="7053161.04"/>
    <n v="0"/>
    <n v="0"/>
    <n v="45042464"/>
    <x v="3"/>
    <m/>
    <n v="881147.48"/>
    <n v="0"/>
    <s v="POC/458/2/3"/>
    <n v="1"/>
    <x v="2"/>
  </r>
  <r>
    <n v="23"/>
    <x v="37"/>
    <n v="127309"/>
    <s v="Sistem informatic integrat de emitere si gestiune a pasaportului electronic, pasaportului diplomatic si de serviciu si a titlurilor de calatorie in oficiile posturilor consulare (ePass)"/>
    <s v="MINISTERUL AFACERILOR EXTERNE"/>
    <s v="Obiectivul general: il reprezinta implementarea unui sistem informatic de emitere si gestiune a pasaportului electronic in posturile consulare, alaturi de accesul facil la serviciile administratiei publice, inclusiv prin eficientizarea activitatilor interne ale institutiei utilizand mijloace specifice tehnologiei informatiei si comunicatiei."/>
    <n v="43657"/>
    <n v="44388"/>
    <n v="84.341099999999997"/>
    <s v="nivel national"/>
    <s v="nivel national"/>
    <s v="nivel national"/>
    <s v="Public"/>
    <s v="078"/>
    <n v="52810948.149999999"/>
    <n v="9804973.8000000007"/>
    <n v="0"/>
    <n v="0"/>
    <n v="62615921.950000003"/>
    <x v="3"/>
    <m/>
    <n v="415634.04"/>
    <n v="0"/>
    <s v="POC/458/2/3"/>
    <n v="1"/>
    <x v="2"/>
  </r>
  <r>
    <n v="24"/>
    <x v="38"/>
    <n v="127221"/>
    <s v="Actualizarea și dezvoltarea sistemului național de protecție a infrastructurilor IT&amp;C cu valențe critice pentru securitatea națională împotriva amenințărilor provenite din spațiul cibernetic "/>
    <s v="Serviciul Roman de Informatii prin UM 0929 Bucuresti"/>
    <s v="Actualizarea sistemului informatic existent si includerea în acest sistem de noi infrastructuri IT&amp;C cu valenþe critice pentru securitatea naţională (IVC) în scopul sporirii capabilităţilor de identificare a atacurilor cibernetice, precum si a cresterii nivelului de securitate_x000a_cibernetica naþionala reprezinta obiectivul general al proiectului, subsumat unei abordari comune a UE în materie de securitate_x000a_cibernetica."/>
    <n v="43700"/>
    <n v="44796"/>
    <n v="84.341085289999995"/>
    <s v="nivel national"/>
    <s v="nivel national"/>
    <s v="nivel national"/>
    <s v="Public"/>
    <s v="078"/>
    <n v="174332137.72"/>
    <n v="32366812.280000001"/>
    <n v="0"/>
    <n v="0"/>
    <n v="206698950"/>
    <x v="3"/>
    <s v="AA"/>
    <n v="2467430.8600000003"/>
    <n v="0"/>
    <s v="POC/418/2/4"/>
    <n v="1"/>
    <x v="2"/>
  </r>
  <r>
    <n v="25"/>
    <x v="34"/>
    <n v="130632"/>
    <s v="Sistem informatic de management al scolaritatii - SIMS"/>
    <s v="MINISTERUL EDUCATIEI NATIONALE/SS ANDEA"/>
    <s v="Obiectivul principal este reprezentat de cresterea performantelor_x000a_invatamantului obligatoriu prin diminuarea punctelor nevralgice: absenteism si violenta, abandon scolar timpuriu si lipsa promovabilitatii prin eficientizarea utilizarii resurselor existente si responsabilizarea tuturor participantilor la procesul educational."/>
    <n v="43718"/>
    <n v="44814"/>
    <n v="84.341085289999995"/>
    <s v="nivel national"/>
    <s v="nivel national"/>
    <s v="nivel national"/>
    <s v="Public"/>
    <s v="080"/>
    <n v="190132540.22999999"/>
    <n v="35300342.920000002"/>
    <n v="0"/>
    <n v="0"/>
    <n v="225432883.14999998"/>
    <x v="3"/>
    <m/>
    <n v="0"/>
    <n v="0"/>
    <s v="POC/369/2/4"/>
    <n v="1"/>
    <x v="2"/>
  </r>
  <r>
    <n v="26"/>
    <x v="34"/>
    <n v="130181"/>
    <s v="Platforma digitala cu resurse educationale deschise (EDULIB) (Biblioteca virtuala)"/>
    <s v="AGENTIA DE ADMINISTRARE A RETELEI NATIONALE DE INFORMATICA PENTRU EDUCATIE SI CERCETARE"/>
    <s v="Obiectivul general al proiectului îl reprezinta crearea unui mediu coerent integrat, administrat si protejat, centralizat, pentru a raspunde nevoilor specifice utilizarii resurselor de e-content, de interes educational ca resurse critice pentru procesul educational  modern."/>
    <n v="43718"/>
    <n v="44449"/>
    <n v="84.341085289999995"/>
    <s v="nivel national"/>
    <s v="nivel national"/>
    <s v="nivel national"/>
    <s v="Public"/>
    <s v="080"/>
    <n v="194619924.09"/>
    <n v="31518410.489999998"/>
    <n v="4615068.0599999996"/>
    <n v="0"/>
    <n v="230753402.64000002"/>
    <x v="3"/>
    <m/>
    <n v="426786.99"/>
    <n v="69117.509999999995"/>
    <s v="POC/369/2/4"/>
    <n v="1"/>
    <x v="2"/>
  </r>
  <r>
    <n v="27"/>
    <x v="38"/>
    <n v="130277"/>
    <s v="Sistem de alerta timpurie si informare în timp real - RO-SAT"/>
    <s v="CENTRUL NATIONAL DE RASPUNS LA INCIDENTE DE SECURITATE CIBERNETICA - CERT-RO"/>
    <s v="Obiectivul general este cresterea capacitatii operationale a CERT-RO în vederea asigurarii capabilitatilor nationale de prevenire, identificare, analiza si reactie la incidentele de securitate cibernetica. Prin implementarea RO-SAT se urmareste cresterea nivelului de securitate a spatiului cibernetic national (institutii publice, companii private, utilizatori individuali), precum si cresterea capacitatii de raspuns la incidente de securitate cibernetica a CERT-RO."/>
    <n v="43728"/>
    <n v="44824"/>
    <n v="84.341085289999995"/>
    <s v="nivel national"/>
    <s v="nivel national"/>
    <s v="nivel national"/>
    <s v="Public"/>
    <s v="078"/>
    <n v="58717037.280000001"/>
    <n v="10901508.720000001"/>
    <n v="0"/>
    <n v="4998"/>
    <n v="69623544"/>
    <x v="3"/>
    <m/>
    <n v="768177.69"/>
    <n v="0"/>
    <s v="POC/418/2/4"/>
    <n v="1"/>
    <x v="2"/>
  </r>
  <r>
    <n v="28"/>
    <x v="37"/>
    <n v="127312"/>
    <s v="Sistem integrat de alertare personalizata si actualizare permanenta a indicatorilor de risc pentru destinatiile de calatorie ale cetatenilor"/>
    <s v="MINISTERUL AFACERILOR EXTERNE"/>
    <s v="Obiectivul general il reprezinta implementarea unui sistem informatic integrat de alertare personalizata si actualizare permanenta a indicatorilor de risc pentru destinatiile de calatorie ale cetatenilor in posturile consulare, alaturi de accesul facil la serviciile administratiei publice, inclusiv prin eficientizarea activitatilor interne ale institutiei utilizand mijloace specifice tehnologiei informatiei si comunicatiei."/>
    <n v="43803"/>
    <n v="44534"/>
    <n v="84.341099999999997"/>
    <s v="nivel national"/>
    <s v="nivel national"/>
    <s v="nivel national"/>
    <s v="Public"/>
    <s v="078"/>
    <n v="12584528.35"/>
    <n v="2336465.7200000002"/>
    <n v="0"/>
    <n v="5000"/>
    <n v="14925994.07"/>
    <x v="3"/>
    <m/>
    <n v="255497.98"/>
    <n v="0"/>
    <s v="POC/458/2/3"/>
    <n v="1"/>
    <x v="2"/>
  </r>
  <r>
    <n v="29"/>
    <x v="37"/>
    <n v="131382"/>
    <s v="Sistem Informatic National pentru Adoptie - SINA"/>
    <s v="AUTORITATEA NATIONALA PENTRU PROTECTIA DREPTURILOR COPILULUI SI ADOPTIE"/>
    <s v="Obiectivul general al proiectului SINA consta în implementarea nivelului 4 de sofisticare pentru serviciile electronice care vizeaza evenimentul de viaþa „Adoptia”, crearea unui model unificat de date si a unui vocabular contextual românesc specific domeniului"/>
    <n v="43829"/>
    <n v="44560"/>
    <n v="84.341099999999997"/>
    <s v="nivel national"/>
    <s v="nivel national"/>
    <s v="nivel national"/>
    <s v="Public"/>
    <s v="078"/>
    <n v="38763530.280000001"/>
    <n v="7196905.4400000004"/>
    <n v="0"/>
    <n v="9996"/>
    <n v="45970431.719999999"/>
    <x v="3"/>
    <m/>
    <n v="212165.06"/>
    <n v="0"/>
    <s v="POC/458/2/3"/>
    <n v="1"/>
    <x v="2"/>
  </r>
  <r>
    <n v="30"/>
    <x v="37"/>
    <n v="130599"/>
    <s v="Platformă Software Centralizată pentru Identificare Digitală - PSCID"/>
    <s v="Autoritatea pentru Digitalizarea Romaniei"/>
    <s v="Obiectivul general al proiectului consta in imbunatatirea si automatizarea modalitatii de acces a serviciilor electronice guvernamentale de catre cetateni si asigurarea identitatii electronice unice ale fiecarui cetatean care utilizeaza servicii electronice de eGuvernare."/>
    <n v="44075"/>
    <n v="45170"/>
    <n v="84.341099999999997"/>
    <s v="nivel national"/>
    <s v="nivel national"/>
    <s v="nivel national"/>
    <s v="Public"/>
    <s v="078"/>
    <n v="84285767.640000001"/>
    <n v="13649956.119999999"/>
    <n v="1998688.24"/>
    <n v="4998"/>
    <n v="99939410"/>
    <x v="3"/>
    <m/>
    <n v="0"/>
    <n v="0"/>
    <s v="POC/458/2/3"/>
    <n v="1"/>
    <x v="2"/>
  </r>
  <r>
    <n v="31"/>
    <x v="39"/>
    <n v="141523"/>
    <s v="Sprijin financiar pentru IMM-urile afectate de pandemia COVID – 19 prin intermediul sistemului informatic integrat – IMM RECOVER"/>
    <s v="MINISTERUL ECONOMIEI, ENERGIEI SI MEDIULUI DE AFACERI"/>
    <s v="Obiectivul general al proiectului il reprezinta susþinerea IMM-urilor afectate de COVID-19 pentru continuarea activitaþii în urmatoarea perioada luând în considerare riscurile de recesiune economica."/>
    <n v="44111"/>
    <n v="45291"/>
    <n v="86.433807999304094"/>
    <s v="nivel national"/>
    <s v="nivel national"/>
    <s v="nivel national"/>
    <s v="Public"/>
    <s v="001"/>
    <n v="3751034368.3200002"/>
    <n v="0"/>
    <n v="588742456.45000005"/>
    <n v="0"/>
    <n v="4339776824.7700005"/>
    <x v="3"/>
    <m/>
    <n v="0"/>
    <n v="0"/>
    <s v="POC/867/3/1/"/>
    <n v="1"/>
    <x v="3"/>
  </r>
  <r>
    <n v="32"/>
    <x v="40"/>
    <n v="130718"/>
    <s v="Sistem informatic pentru registrele de sănătate – RegInterMed"/>
    <s v="MINISTERUL SANATATII"/>
    <s v="Obiectivul general al proiectului este eficientizarea sistemului de sanatate prin dezvoltarea si consolidarea de sisteme informatice ale depozitelor de date, de monitorizare, documentare si suport al proceselor de decizie. Eficientizare sistemului informatic va implica actualizarea progresiva de informatii, în functie de nevoile de informatii de sanatate identificate - diagnostic, evolutie, tratament, status vital, luarea deciziilor în situatii de urgenta respectând însa particularitatile si scopul_x000a_pentru care se colecteaza aceste date (calculul indicatorilor de incidenta, prevalenta si mortalitate, cercetare medicala etc.)."/>
    <n v="44187"/>
    <n v="45282"/>
    <n v="84.341085289999995"/>
    <s v="nivel national"/>
    <s v="nivel national"/>
    <s v="nivel national"/>
    <s v="Public"/>
    <s v="081"/>
    <n v="57003506.25"/>
    <n v="110639.94"/>
    <n v="10472731.609999999"/>
    <n v="4998"/>
    <n v="67591875.799999997"/>
    <x v="3"/>
    <m/>
    <n v="0"/>
    <n v="0"/>
    <s v="POC/473/2/4"/>
    <n v="1"/>
    <x v="2"/>
  </r>
  <r>
    <n v="33"/>
    <x v="41"/>
    <n v="143526"/>
    <s v="Sistem de protecție a terminalelor operaționalizate la nivelul SRI împotriva amenințărilor provenite din spațiul cibernetic"/>
    <s v="SERVICIUL ROMÂN DE INFORMAȚII PRIN UNITATEA MILITARĂ 0929 BUCUREȘTI"/>
    <s v="Obiectivul general al proiectului este dezvoltarea, consolidarea, eficientizarea capabilitatilor de prevenire, identificare, analiza si reactie la incidentele de securitate cibernetica pentru asigurarea securitatii infrastructurilor IT&amp;C deþinute de Serviciul Român de Informatii. Centrul National Cyberint a fost desemnat sa îndeplineasca rolul de Centru Operational de Raspuns la Incidente de Securitate Cibernetica (CERT-SRI) pentru Serviciul Român de Informatii, având misiunea de a preveni si de a raspunde la incidente de securitate cibernetica care afecteaza functionarea sistemelor informatice ale Serviciului. "/>
    <n v="44187"/>
    <n v="44552"/>
    <n v="84.341085289999995"/>
    <s v="nivel national"/>
    <s v="nivel national"/>
    <s v="nivel national"/>
    <s v="Public"/>
    <s v="078"/>
    <n v="65779785.689999998"/>
    <n v="12212791.109999999"/>
    <n v="0"/>
    <n v="0"/>
    <n v="77992576.799999997"/>
    <x v="3"/>
    <m/>
    <n v="0"/>
    <n v="0"/>
    <s v="POC/876/2/4"/>
    <n v="1"/>
    <x v="2"/>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80">
  <r>
    <x v="0"/>
    <x v="0"/>
    <x v="0"/>
    <m/>
    <m/>
    <x v="0"/>
    <m/>
    <m/>
    <m/>
    <m/>
    <x v="0"/>
    <m/>
    <m/>
    <m/>
    <x v="0"/>
    <x v="0"/>
    <m/>
    <x v="0"/>
    <x v="0"/>
    <x v="0"/>
    <x v="0"/>
    <m/>
    <m/>
    <m/>
    <x v="0"/>
    <x v="0"/>
    <m/>
    <m/>
    <m/>
    <m/>
    <m/>
    <m/>
  </r>
  <r>
    <x v="1"/>
    <x v="1"/>
    <x v="1"/>
    <s v="OS1.1 -Secţiunea A"/>
    <n v="105070"/>
    <x v="1"/>
    <s v="SUPREMIA GRUP SRL"/>
    <s v="Obiectivul proiectului: Creșterea capacității de cercetare-dezvoltare in domeniile alimentar si sigurantei alimentare al companiei Supremia Grup insotita de transferul rezultatelor cercetarii asupra mediului de afaceri  specific domeniului cat si al consumatorilor de la nivelul județului Alba, national si international, prin înființarea SUPREMIA INOVATION CENTER - S.I.C. menit să asigure cresterea competitivitatii si notorietatii la nivel national si international al companiei Supremia Grup,creşterea calităţii şi performanţei științifice în aceste domenii , intensificarea colaborarii pe baza de parteneriate pe linia activitatilor de CDI pe plan national si  international,   atragerea de cercetatori, dezvoltarea stocului mondial de cunoaștere  si nu in ultimul rand al calitatii vietii . "/>
    <s v="9"/>
    <n v="9"/>
    <x v="1"/>
    <s v="9"/>
    <n v="8"/>
    <n v="2019"/>
    <x v="1"/>
    <x v="1"/>
    <s v="Alba"/>
    <x v="1"/>
    <x v="1"/>
    <x v="1"/>
    <x v="1"/>
    <n v="966781.5959999999"/>
    <n v="6445210.6500000004"/>
    <n v="6688878.2000000002"/>
    <x v="1"/>
    <x v="1"/>
    <m/>
    <n v="0"/>
    <n v="0"/>
    <s v="POC/65/1/1"/>
    <n v="1"/>
    <s v="Axa 1"/>
  </r>
  <r>
    <x v="2"/>
    <x v="2"/>
    <x v="2"/>
    <s v="A2.2.1"/>
    <n v="115726"/>
    <x v="2"/>
    <s v="CLOUD SOFT SRL"/>
    <s v="iCLOUDSOLUTIONS"/>
    <s v="8"/>
    <n v="4"/>
    <x v="2"/>
    <s v="8"/>
    <m/>
    <n v="2019"/>
    <x v="1"/>
    <x v="1"/>
    <s v="Alba"/>
    <x v="2"/>
    <x v="1"/>
    <x v="2"/>
    <x v="2"/>
    <n v="110452.52"/>
    <n v="484413.70000000007"/>
    <n v="0"/>
    <x v="2"/>
    <x v="2"/>
    <m/>
    <n v="574148.06999999995"/>
    <n v="101320.26"/>
    <s v="POC/46/2/2"/>
    <n v="1"/>
    <s v="Axa 2"/>
  </r>
  <r>
    <x v="3"/>
    <x v="2"/>
    <x v="2"/>
    <s v="A2.1.1 - NGA"/>
    <n v="127296"/>
    <x v="3"/>
    <s v="Cloudsys Telecom SRL"/>
    <s v="Obiectivul principal al proiectului este dezvoltarea infrastructurii de internet in banda larga, in zonele albe NGA din judetul Alba, cu o larga raspandire a nodurilor de comunicatii si partea de transmisie a datelor (backbone si blackhaul), cat mai aproape de utilizatorul final si cu niveluri adecvate de simetrie si de interactivitate, pentru a garanta transmitere mai buna de informatii in ambele sensuri."/>
    <s v="6"/>
    <n v="13"/>
    <x v="3"/>
    <s v="6"/>
    <n v="3"/>
    <n v="2022"/>
    <x v="1"/>
    <x v="1"/>
    <s v="Alba"/>
    <x v="3"/>
    <x v="1"/>
    <x v="3"/>
    <x v="3"/>
    <n v="1577996.69"/>
    <n v="4530062.0199999996"/>
    <n v="3596923.88"/>
    <x v="3"/>
    <x v="3"/>
    <m/>
    <n v="1693441.01"/>
    <n v="298842.54000000004"/>
    <s v="POC/366/2/1"/>
    <n v="1"/>
    <s v="Axa 2"/>
  </r>
  <r>
    <x v="4"/>
    <x v="0"/>
    <x v="0"/>
    <m/>
    <m/>
    <x v="0"/>
    <m/>
    <m/>
    <m/>
    <m/>
    <x v="0"/>
    <m/>
    <m/>
    <m/>
    <x v="0"/>
    <x v="0"/>
    <m/>
    <x v="0"/>
    <x v="0"/>
    <x v="0"/>
    <x v="4"/>
    <n v="2655230.8059999999"/>
    <n v="11459686.370000001"/>
    <n v="10285802.08"/>
    <x v="4"/>
    <x v="0"/>
    <m/>
    <n v="2267589.08"/>
    <n v="400162.80000000005"/>
    <m/>
    <m/>
    <m/>
  </r>
  <r>
    <x v="5"/>
    <x v="0"/>
    <x v="0"/>
    <m/>
    <m/>
    <x v="0"/>
    <m/>
    <m/>
    <m/>
    <m/>
    <x v="0"/>
    <m/>
    <m/>
    <m/>
    <x v="0"/>
    <x v="0"/>
    <m/>
    <x v="0"/>
    <x v="0"/>
    <x v="0"/>
    <x v="0"/>
    <m/>
    <m/>
    <m/>
    <x v="0"/>
    <x v="0"/>
    <m/>
    <m/>
    <m/>
    <m/>
    <m/>
    <m/>
  </r>
  <r>
    <x v="1"/>
    <x v="1"/>
    <x v="1"/>
    <s v="OS1.2-Secţiunea E"/>
    <n v="103719"/>
    <x v="4"/>
    <s v="UNIVERSITATEA „AUREL VLAICU” DIN ARAD "/>
    <s v="Obiectivul principal al proiectului este de a înțelege funcționarea exactă a anumitor structuri biologice/neuronale."/>
    <s v="9"/>
    <n v="1"/>
    <x v="1"/>
    <s v="9"/>
    <n v="1"/>
    <n v="2021"/>
    <x v="2"/>
    <x v="2"/>
    <s v="Arad"/>
    <x v="4"/>
    <x v="2"/>
    <x v="4"/>
    <x v="5"/>
    <n v="1323004.5599999996"/>
    <n v="0"/>
    <n v="835577"/>
    <x v="5"/>
    <x v="3"/>
    <s v="AA3"/>
    <n v="6228882.6200000001"/>
    <n v="1148017.8400000003"/>
    <s v="POC/61/1/1"/>
    <n v="1"/>
    <s v="Axa 1"/>
  </r>
  <r>
    <x v="2"/>
    <x v="2"/>
    <x v="2"/>
    <s v="A2.1.1 - NGA"/>
    <n v="126954"/>
    <x v="5"/>
    <s v="INVITE SYSTEMS SRL"/>
    <s v="Obiectivul principal al proiectului este dezvoltarea infrastructurii de internet in banda larga, in zonele albe NGA din judetul Arad,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1"/>
    <n v="4"/>
    <x v="3"/>
    <s v="1"/>
    <n v="4"/>
    <n v="2022"/>
    <x v="1"/>
    <x v="2"/>
    <s v="Arad"/>
    <x v="5"/>
    <x v="1"/>
    <x v="3"/>
    <x v="6"/>
    <n v="1320420.8600000001"/>
    <n v="1148494.67"/>
    <n v="3854016.919999999"/>
    <x v="6"/>
    <x v="3"/>
    <m/>
    <n v="3370475.33"/>
    <n v="594789.76"/>
    <s v="POC/366/2/1"/>
    <n v="1"/>
    <s v="Axa 2"/>
  </r>
  <r>
    <x v="3"/>
    <x v="1"/>
    <x v="3"/>
    <s v="OS1.3-Secţiunea C-ap.2"/>
    <n v="109225"/>
    <x v="6"/>
    <s v="CENTRUL MEDICAL SF. LUCA AL CRIMEEI SRL"/>
    <s v="Obiectivul general al proiectului îl reprezinta dezvoltarea activitaþii de cercetare-dezvoltare în cadrul societaþii DR. POPA PRAXIS (startup) prin valorificarea rezultatelor cercetarii realizate de directorul de proiect, dr. Popa Calin, în teza sa de doctorat Implicaþiile genetice ale aterosclerozei si hipertensiunii arteriale la pacientul de vârsta mijlocie si pacientul vârstnic”, ca baza de pornire pentru crearea unui software medical pentru cuantificarea eficienta a riscului cardiovascular."/>
    <s v="6"/>
    <n v="22"/>
    <x v="4"/>
    <s v="6"/>
    <n v="22"/>
    <n v="2021"/>
    <x v="1"/>
    <x v="2"/>
    <s v="Arad"/>
    <x v="4"/>
    <x v="1"/>
    <x v="5"/>
    <x v="7"/>
    <n v="125982.81"/>
    <n v="93320.66"/>
    <n v="49421.78"/>
    <x v="7"/>
    <x v="3"/>
    <m/>
    <n v="0"/>
    <n v="0"/>
    <s v="POC/62/1/3"/>
    <n v="1"/>
    <s v="Axa 1"/>
  </r>
  <r>
    <x v="6"/>
    <x v="0"/>
    <x v="0"/>
    <m/>
    <m/>
    <x v="0"/>
    <m/>
    <m/>
    <m/>
    <m/>
    <x v="0"/>
    <m/>
    <m/>
    <m/>
    <x v="0"/>
    <x v="0"/>
    <m/>
    <x v="0"/>
    <x v="0"/>
    <x v="0"/>
    <x v="8"/>
    <n v="2769408.23"/>
    <n v="1241815.3299999998"/>
    <n v="4739015.6999999993"/>
    <x v="8"/>
    <x v="0"/>
    <m/>
    <n v="9599357.9499999993"/>
    <n v="1742807.6000000003"/>
    <m/>
    <m/>
    <m/>
  </r>
  <r>
    <x v="7"/>
    <x v="0"/>
    <x v="0"/>
    <m/>
    <m/>
    <x v="0"/>
    <m/>
    <m/>
    <m/>
    <m/>
    <x v="0"/>
    <m/>
    <m/>
    <m/>
    <x v="0"/>
    <x v="0"/>
    <m/>
    <x v="0"/>
    <x v="0"/>
    <x v="0"/>
    <x v="0"/>
    <m/>
    <m/>
    <m/>
    <x v="0"/>
    <x v="0"/>
    <m/>
    <m/>
    <m/>
    <m/>
    <m/>
    <m/>
  </r>
  <r>
    <x v="1"/>
    <x v="2"/>
    <x v="2"/>
    <s v="A2.2.1"/>
    <n v="115809"/>
    <x v="7"/>
    <s v="PRODINF SOFTWARE SRL"/>
    <s v="„CRESTEREA COMPETITIVITATII SC PRODINF SOFTWARE SRL PRIN DEZVOLTAREA UNEI SOLUTII TIC”"/>
    <s v="8"/>
    <n v="3"/>
    <x v="2"/>
    <s v="2"/>
    <n v="3"/>
    <n v="2020"/>
    <x v="1"/>
    <x v="3"/>
    <s v="Arges"/>
    <x v="6"/>
    <x v="1"/>
    <x v="2"/>
    <x v="9"/>
    <n v="254179.99"/>
    <n v="1048687.3199999998"/>
    <n v="75659.770000000019"/>
    <x v="9"/>
    <x v="2"/>
    <s v="AA2"/>
    <n v="1436461.11"/>
    <n v="253493.13000000006"/>
    <s v="POC/46/2/2"/>
    <n v="1"/>
    <s v="Axa 2"/>
  </r>
  <r>
    <x v="2"/>
    <x v="2"/>
    <x v="2"/>
    <s v="A2.2.1"/>
    <n v="115986"/>
    <x v="8"/>
    <s v="INDUSTRIAL MB PLUS SRL"/>
    <s v="Obiectivul general al proiectului este reprezentat de dezvoltarea activitatii firmei INDUSTRIAL MB PLUS SRL, prin dezvoltarea unei platforme integrate pentru crearea unei pagini de internet de baza, cu continut complet pentru agentii de turism (solutii complete de tip cloud pentru agentiile de turism integrate in sistem)."/>
    <s v="10"/>
    <n v="30"/>
    <x v="2"/>
    <s v="4"/>
    <n v="30"/>
    <n v="2019"/>
    <x v="1"/>
    <x v="3"/>
    <s v="Arges"/>
    <x v="6"/>
    <x v="1"/>
    <x v="2"/>
    <x v="10"/>
    <n v="614449.43999999994"/>
    <n v="1536474.2600000002"/>
    <n v="941042.08999999985"/>
    <x v="10"/>
    <x v="1"/>
    <m/>
    <n v="0"/>
    <n v="0"/>
    <s v="POC/46/2/2"/>
    <n v="1"/>
    <s v="Axa 2"/>
  </r>
  <r>
    <x v="3"/>
    <x v="2"/>
    <x v="2"/>
    <s v="A2.2.1"/>
    <n v="117489"/>
    <x v="9"/>
    <s v="ENJOY SMART SOLUTIONS SRL"/>
    <s v="CRESTEREA COMPETITIVITATII SOCIETATII ENJOY SMART SOLUTIONS SRL PRIN DEZVOLTAREA UNEI PLATFORME INFORMATICE INOVATIVE IN DOMENIUL SANATATII"/>
    <s v="8"/>
    <n v="31"/>
    <x v="2"/>
    <s v="12"/>
    <n v="31"/>
    <n v="2018"/>
    <x v="1"/>
    <x v="3"/>
    <s v="Arges"/>
    <x v="6"/>
    <x v="1"/>
    <x v="2"/>
    <x v="11"/>
    <n v="293581.28999999998"/>
    <n v="677745.15000000014"/>
    <n v="59500"/>
    <x v="11"/>
    <x v="2"/>
    <s v="AA1"/>
    <n v="1353562.6800000002"/>
    <n v="238863.99999999997"/>
    <s v="POC/46/2/2"/>
    <n v="1"/>
    <s v="Axa 2"/>
  </r>
  <r>
    <x v="8"/>
    <x v="2"/>
    <x v="2"/>
    <s v="A2.2.1"/>
    <m/>
    <x v="10"/>
    <s v="BUSINESS SENSE PARTNERS SRL"/>
    <s v="DEZVOLTAREA UNEI PLATFORME E-COMMERCE INOVATIVE IN CADRUL BUSINESS SENSE PARTNERS S.R.L."/>
    <s v="8"/>
    <n v="24"/>
    <x v="2"/>
    <s v="8"/>
    <n v="24"/>
    <n v="2019"/>
    <x v="1"/>
    <x v="3"/>
    <s v="Arges"/>
    <x v="6"/>
    <x v="1"/>
    <x v="2"/>
    <x v="12"/>
    <n v="332440.46000000002"/>
    <n v="1043204.1200000001"/>
    <n v="3400"/>
    <x v="12"/>
    <x v="1"/>
    <m/>
    <n v="0"/>
    <n v="0"/>
    <s v="POC/46/2/2"/>
    <n v="1"/>
    <s v="Axa 2"/>
  </r>
  <r>
    <x v="9"/>
    <x v="2"/>
    <x v="2"/>
    <s v="A2.1.1 - NGA"/>
    <n v="127125"/>
    <x v="11"/>
    <s v="INVOKER TRANS IT SRL"/>
    <s v="Obiectivul principal al proiectului este dezvoltarea infrastructurii de comunicatii in banda larga de mare viteza in localitatile albe din punct de vedere al conexiunii NGA din judetul Arges,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x v="1"/>
    <x v="3"/>
    <s v="Arges"/>
    <x v="7"/>
    <x v="1"/>
    <x v="3"/>
    <x v="13"/>
    <n v="2031416.83"/>
    <n v="1567451.05"/>
    <n v="4605602.6500000004"/>
    <x v="13"/>
    <x v="3"/>
    <m/>
    <n v="5558019.4400000004"/>
    <n v="980826.92"/>
    <s v="POC/366/2/1"/>
    <n v="1"/>
    <s v="Axa 2"/>
  </r>
  <r>
    <x v="10"/>
    <x v="1"/>
    <x v="4"/>
    <s v=" Proiect Tehnologic Inovativ - LDR"/>
    <n v="123056"/>
    <x v="12"/>
    <s v="UZUC SA"/>
    <s v="Obiectivul general al UZUC SA este cresterea competitivitatii societatii pe piata, prin cercetare-dezvoltare, in vederea obtinerii de produse inovative, care sa creeze plus valoare fata de concurenti."/>
    <s v="6"/>
    <n v="30"/>
    <x v="4"/>
    <s v="2"/>
    <n v="28"/>
    <n v="2022"/>
    <x v="1"/>
    <x v="4"/>
    <s v="Arges"/>
    <x v="6"/>
    <x v="1"/>
    <x v="6"/>
    <x v="14"/>
    <n v="763062.4"/>
    <n v="3632904.6"/>
    <n v="1943288.39"/>
    <x v="14"/>
    <x v="3"/>
    <m/>
    <n v="0"/>
    <n v="0"/>
    <s v="POC/163/1/3/"/>
    <n v="1"/>
    <s v="Axa 1"/>
  </r>
  <r>
    <x v="11"/>
    <x v="1"/>
    <x v="3"/>
    <s v="OS1.3-Secţiunea C-ap.2"/>
    <n v="123896"/>
    <x v="13"/>
    <s v="ELSSA LABORATORY SRL"/>
    <s v="Obiectivul proiectului este dezvoltarea de aplicaþii industriale ale tehnicilor de ingineria suprafeþei bazate pe tratamente cu plasma electrolitica. Obiectivul proiectului se va atinge prin dezvoltarea unui Laborator pentru Electrochimie si Ingineria Suprafetei ELIS cu doua componente: - Instalatie pilot „ELSSALAB” cu facilitaþi pentru tratamente complexe în plasma de electroliza ; - Sistem Informational SIELIS, care are doua functii: a) stabileste si controleaza fluxul de informaþii între ELSA Laboratory SRL si beneficiarii identificati"/>
    <s v="7"/>
    <n v="1"/>
    <x v="4"/>
    <s v="7"/>
    <n v="1"/>
    <n v="2022"/>
    <x v="1"/>
    <x v="3"/>
    <s v="Arges"/>
    <x v="6"/>
    <x v="1"/>
    <x v="5"/>
    <x v="15"/>
    <n v="122816.39"/>
    <n v="90448"/>
    <n v="48560.76"/>
    <x v="15"/>
    <x v="3"/>
    <m/>
    <n v="33799.67"/>
    <n v="6250.53"/>
    <s v="POC/62/1/3"/>
    <n v="1"/>
    <s v="Axa 1"/>
  </r>
  <r>
    <x v="12"/>
    <x v="1"/>
    <x v="1"/>
    <s v="OS1.1-Secţiunea F - ap.2"/>
    <n v="126159"/>
    <x v="14"/>
    <s v="REGIA AUTONOMĂ TEHNOLOGII PENTRU ENERGIA NUCLEARĂ - RATEN"/>
    <s v="Obiectivul general al proiectului este sa întareasca capacitatea stiinþifica, tehnica si de inovare în domeniul de specializare inteligenta “Energie, mediu si schimbari climatice” în vederea consolidarii performanþelor cercetarii nucleare din România, prin realizarea infrastructurii experimentale dedicata dezvoltarii tehnologiei reactorilor rapizi raciþi cu plumb (instalaþia experimentala ATHENA si laboratorul pentru chimia plumbului ChemLab)."/>
    <s v="7"/>
    <n v="6"/>
    <x v="4"/>
    <s v="1"/>
    <n v="6"/>
    <n v="2024"/>
    <x v="1"/>
    <x v="3"/>
    <s v="Arges"/>
    <x v="8"/>
    <x v="2"/>
    <x v="7"/>
    <x v="16"/>
    <n v="13800000"/>
    <n v="0"/>
    <n v="37831870.5"/>
    <x v="16"/>
    <x v="3"/>
    <m/>
    <n v="526674.54"/>
    <n v="33325.449999999997"/>
    <s v="POC/448/1/1"/>
    <n v="1"/>
    <s v="Axa 1"/>
  </r>
  <r>
    <x v="13"/>
    <x v="0"/>
    <x v="0"/>
    <m/>
    <m/>
    <x v="0"/>
    <m/>
    <m/>
    <m/>
    <m/>
    <x v="0"/>
    <m/>
    <m/>
    <m/>
    <x v="0"/>
    <x v="0"/>
    <m/>
    <x v="0"/>
    <x v="0"/>
    <x v="0"/>
    <x v="17"/>
    <n v="18211946.800000001"/>
    <n v="9596914.5"/>
    <n v="45508924.159999996"/>
    <x v="17"/>
    <x v="0"/>
    <m/>
    <n v="8908517.4400000013"/>
    <n v="1512760.03"/>
    <m/>
    <m/>
    <m/>
  </r>
  <r>
    <x v="14"/>
    <x v="0"/>
    <x v="0"/>
    <m/>
    <m/>
    <x v="0"/>
    <m/>
    <m/>
    <m/>
    <m/>
    <x v="0"/>
    <m/>
    <m/>
    <m/>
    <x v="0"/>
    <x v="0"/>
    <m/>
    <x v="0"/>
    <x v="0"/>
    <x v="0"/>
    <x v="0"/>
    <m/>
    <m/>
    <m/>
    <x v="0"/>
    <x v="0"/>
    <m/>
    <m/>
    <m/>
    <m/>
    <m/>
    <m/>
  </r>
  <r>
    <x v="1"/>
    <x v="1"/>
    <x v="3"/>
    <s v="OS1.3-Secţiunea C"/>
    <n v="104689"/>
    <x v="15"/>
    <s v="MAXILOMED SRL (fosta JUNCAR MED SRL)"/>
    <s v="Obiectivul general al proiectului propus spre finantare consta in cresterea competitivitatii si a performantei societatii prin inovare, mai precis, dezvoltarea de servicii si tratamente care să aduca plusvaloare societatii: servicii inovative prin care sunt tratate leziunile cronice de la nivelul oaselor maxilare cu punct de plecare odontogen la pacientul cu diabet zaharat tip II."/>
    <s v="9"/>
    <n v="9"/>
    <x v="1"/>
    <s v="9"/>
    <n v="9"/>
    <n v="2018"/>
    <x v="1"/>
    <x v="5"/>
    <s v="Bihor"/>
    <x v="9"/>
    <x v="1"/>
    <x v="5"/>
    <x v="18"/>
    <n v="125417.59050000001"/>
    <n v="92901.92"/>
    <n v="18600"/>
    <x v="18"/>
    <x v="2"/>
    <s v="AA2"/>
    <n v="676061.75999999989"/>
    <n v="119305"/>
    <s v="POC/63/1/3"/>
    <n v="1"/>
    <s v="Axa 1"/>
  </r>
  <r>
    <x v="2"/>
    <x v="1"/>
    <x v="3"/>
    <s v="OS1.3-Secţiunea C"/>
    <n v="113934"/>
    <x v="16"/>
    <s v="CHROMA DENTARE SRL"/>
    <s v="Obiectivul general al proiectului este reprezentat de cercetarea si obtinerea unui lichid colorant inovativ pentru coroanele si puntile dentare_x000a_realizate din oxidul de zirconiu."/>
    <s v="9"/>
    <n v="27"/>
    <x v="2"/>
    <s v="9"/>
    <n v="27"/>
    <n v="2019"/>
    <x v="3"/>
    <x v="5"/>
    <s v="Bihor"/>
    <x v="9"/>
    <x v="1"/>
    <x v="5"/>
    <x v="19"/>
    <n v="125945.41"/>
    <n v="93292.9"/>
    <n v="243980"/>
    <x v="19"/>
    <x v="1"/>
    <s v="AA1"/>
    <n v="0"/>
    <n v="0"/>
    <s v="POC/63/1/3"/>
    <n v="1"/>
    <s v="Axa 1"/>
  </r>
  <r>
    <x v="3"/>
    <x v="1"/>
    <x v="3"/>
    <s v="OS1.3-Secţiunea C"/>
    <n v="121796"/>
    <x v="17"/>
    <s v="ENDODIGEST SRL"/>
    <s v="Obiectivul principal al proiectului este de a aduce îmbunătăţiri tratamentului afecțiunilor hepatopatiilor cronice virale, prin abordarea unei proceduri de diagnostic și tratament îmbunătățite, pornind de la concluziile tezei de doctorat, stresul oxidativ, care să ducă la rezultate crescute ale numărului pacienților vindecați prin creșterea răspunsului acestora la tratament. "/>
    <s v="9"/>
    <n v="27"/>
    <x v="2"/>
    <s v="9"/>
    <n v="27"/>
    <n v="2019"/>
    <x v="4"/>
    <x v="5"/>
    <s v="Bihor"/>
    <x v="9"/>
    <x v="1"/>
    <x v="5"/>
    <x v="20"/>
    <n v="96876.36"/>
    <n v="71760.28"/>
    <n v="303856"/>
    <x v="20"/>
    <x v="2"/>
    <s v="AA1"/>
    <n v="528988.42999999993"/>
    <n v="95100.34"/>
    <s v="POC/63/1/3"/>
    <n v="1"/>
    <s v="Axa 1"/>
  </r>
  <r>
    <x v="8"/>
    <x v="1"/>
    <x v="3"/>
    <s v="OS1.3-Secţiunea C"/>
    <n v="113215"/>
    <x v="18"/>
    <s v="SOFTSTUDIO SOLUTIONS SRL"/>
    <s v="Obiectivul general al proiectului propus spre finantare consta in cresterea competitivitatii si a performantei societatii prin cercetare si inovare, mai precis, dezvoltarea  si transpunerea in functionalitate a unui instrument pentru dezvoltarea software pentru colectarea si centralizarea datelor din gestiunea entitatilor economice, atat cele situate in Romania cat si cele situate in alte tari ale Uniunii Europene care planifica sa adopte Standardele International de Contabilitate, si transpunerea informatiilor direct in contabilitate, in situatii centralizate pe nivel de firme sau grup de firme."/>
    <s v="9"/>
    <n v="27"/>
    <x v="2"/>
    <s v="1"/>
    <n v="27"/>
    <n v="2019"/>
    <x v="5"/>
    <x v="5"/>
    <s v="Bihor"/>
    <x v="9"/>
    <x v="1"/>
    <x v="5"/>
    <x v="21"/>
    <n v="34964.35"/>
    <n v="25899.53"/>
    <n v="11947.98"/>
    <x v="21"/>
    <x v="2"/>
    <s v="AA3"/>
    <n v="189077.7"/>
    <n v="33366.660000000003"/>
    <s v="POC/63/1/3"/>
    <n v="1"/>
    <s v="Axa 1"/>
  </r>
  <r>
    <x v="9"/>
    <x v="1"/>
    <x v="3"/>
    <s v="OS1.3-Secţiunea C"/>
    <n v="113149"/>
    <x v="19"/>
    <s v="TRANSILVANIA ADVISORS SRL"/>
    <s v="Obiectivul general al proiectului este stimularea cercetarii si inovarii in intreprindere prin cercetarea unui produs nou, inovativ, dezvoltarea prototipului si lansarea acestuia in productie in scopul comercializarii. Noul dispozitiv DMT, va fi un dispozitiv modular utilizat in cadrul centrelor de prelucrare a pieselor prismatice."/>
    <s v="10"/>
    <n v="4"/>
    <x v="2"/>
    <s v="10"/>
    <n v="4"/>
    <n v="2018"/>
    <x v="6"/>
    <x v="5"/>
    <s v="Bihor"/>
    <x v="9"/>
    <x v="1"/>
    <x v="5"/>
    <x v="22"/>
    <n v="116989.83"/>
    <n v="86659.15"/>
    <n v="127336.31"/>
    <x v="22"/>
    <x v="2"/>
    <s v="AA1"/>
    <n v="639851.37"/>
    <n v="112914.95"/>
    <s v="POC/63/1/3"/>
    <n v="1"/>
    <s v="Axa 1"/>
  </r>
  <r>
    <x v="10"/>
    <x v="2"/>
    <x v="2"/>
    <s v="A2.2.1"/>
    <n v="115937"/>
    <x v="20"/>
    <s v="GRAFOR DESIGN SRL"/>
    <s v="INOVARE PRIN INTEGRAREA SOLUȚIILOR TIC PENTRU CREȘTEREA COMPETITIVITĂȚII ECONOMICE A SECTOARELOR TIC, INDUSTRIILOR CREATIVE ȘI TURISMULUI PRIN INTERMEDIUL PLATFORMEI INFORMATICE"/>
    <s v="8"/>
    <n v="11"/>
    <x v="2"/>
    <s v="8"/>
    <n v="11"/>
    <n v="2020"/>
    <x v="1"/>
    <x v="5"/>
    <s v="Bihor"/>
    <x v="9"/>
    <x v="1"/>
    <x v="2"/>
    <x v="23"/>
    <n v="447766.95"/>
    <n v="1069337.58"/>
    <n v="404042.32999999961"/>
    <x v="23"/>
    <x v="2"/>
    <m/>
    <n v="2447273.9500000002"/>
    <n v="431877.16"/>
    <s v="POC/46/2/2"/>
    <n v="1"/>
    <s v="Axa 2"/>
  </r>
  <r>
    <x v="11"/>
    <x v="1"/>
    <x v="1"/>
    <s v="OS1.1 -Secţiunea A"/>
    <n v="121336"/>
    <x v="21"/>
    <s v="PELICAN IMPEX SRL"/>
    <s v="Obiectivul general al proiectului este cresterea capacitatii de cercetare – dezvoltare a SC PELICAN IMPEX SRL in domeniul sanatatii ca domeniu prioritar de interes naţional. Acest deziderat poate fi atins prin infiintarea si dezvoltarea a unui centru de cercetare in oncologie."/>
    <s v="5"/>
    <n v="21"/>
    <x v="5"/>
    <s v="11"/>
    <n v="20"/>
    <n v="2020"/>
    <x v="1"/>
    <x v="5"/>
    <s v="Bihor"/>
    <x v="9"/>
    <x v="1"/>
    <x v="1"/>
    <x v="24"/>
    <n v="1416379.54"/>
    <n v="9442530.2799999993"/>
    <n v="4872702.12"/>
    <x v="24"/>
    <x v="4"/>
    <m/>
    <n v="8012811.8900000006"/>
    <n v="1414025.63"/>
    <s v="POC/65/1/1"/>
    <n v="1"/>
    <s v="Axa 1"/>
  </r>
  <r>
    <x v="12"/>
    <x v="2"/>
    <x v="2"/>
    <s v="A2.1.1 - NGA"/>
    <n v="126957"/>
    <x v="22"/>
    <s v="INVITE SYSTEMS SRL"/>
    <s v="Obiectivul principal al proiectului este dezvoltarea infrastructurii de internet in banda larga, in zonele albe NGA din judetul Bihor,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1"/>
    <n v="4"/>
    <x v="3"/>
    <s v="1"/>
    <n v="4"/>
    <n v="2022"/>
    <x v="1"/>
    <x v="5"/>
    <s v="Bihor"/>
    <x v="10"/>
    <x v="1"/>
    <x v="3"/>
    <x v="25"/>
    <n v="1315994.21"/>
    <n v="974810.75999999978"/>
    <n v="1795519.4800000004"/>
    <x v="25"/>
    <x v="3"/>
    <m/>
    <n v="5832585.5899999999"/>
    <n v="1029279.81"/>
    <s v="POC/366/2/1"/>
    <n v="1"/>
    <s v="Axa 2"/>
  </r>
  <r>
    <x v="15"/>
    <x v="1"/>
    <x v="4"/>
    <s v=" Proiect Tehnologic Inovativ - LDR"/>
    <n v="121806"/>
    <x v="23"/>
    <s v="ATNOM SRL"/>
    <s v="Obiectivul general al proiectului consta in inovare bazata pe cercetare-dezvoltare prin înfiintarea unei unitati noi, în vederea introducerii în productie a rezultatelor obþinute din cercetare-dezvoltare, si anume, se vor obtine 4 produse noi, inovatoare pentru industria aeronautica si auto ( - Acumulator modular pentru piata automotive;  - Acumultor pentru avion hibrid; - Acumulator pentru elicopter hibrid;  - Sistem de management al acumulatorilor)."/>
    <s v="6"/>
    <n v="25"/>
    <x v="4"/>
    <s v="6"/>
    <n v="25"/>
    <n v="2023"/>
    <x v="1"/>
    <x v="5"/>
    <s v="Bihor"/>
    <x v="9"/>
    <x v="1"/>
    <x v="6"/>
    <x v="26"/>
    <n v="3374334.36"/>
    <n v="5911923.4000000004"/>
    <n v="5973294.4699999997"/>
    <x v="26"/>
    <x v="3"/>
    <m/>
    <n v="6080079.6699999999"/>
    <n v="10156.049999999999"/>
    <s v="POC/163/1/3/"/>
    <n v="1"/>
    <s v="Axa 1"/>
  </r>
  <r>
    <x v="16"/>
    <x v="0"/>
    <x v="0"/>
    <m/>
    <m/>
    <x v="0"/>
    <m/>
    <m/>
    <m/>
    <m/>
    <x v="0"/>
    <m/>
    <m/>
    <m/>
    <x v="0"/>
    <x v="0"/>
    <m/>
    <x v="0"/>
    <x v="0"/>
    <x v="0"/>
    <x v="27"/>
    <n v="7054668.6005000006"/>
    <n v="17769115.799999997"/>
    <n v="13751278.690000001"/>
    <x v="27"/>
    <x v="0"/>
    <m/>
    <n v="24406730.359999999"/>
    <n v="3246025.5999999996"/>
    <m/>
    <m/>
    <m/>
  </r>
  <r>
    <x v="17"/>
    <x v="0"/>
    <x v="0"/>
    <m/>
    <m/>
    <x v="0"/>
    <m/>
    <m/>
    <m/>
    <m/>
    <x v="0"/>
    <m/>
    <m/>
    <m/>
    <x v="0"/>
    <x v="0"/>
    <m/>
    <x v="0"/>
    <x v="0"/>
    <x v="0"/>
    <x v="0"/>
    <m/>
    <m/>
    <m/>
    <x v="0"/>
    <x v="0"/>
    <m/>
    <m/>
    <m/>
    <m/>
    <m/>
    <m/>
  </r>
  <r>
    <x v="1"/>
    <x v="2"/>
    <x v="2"/>
    <s v="A2.1.1 - NGA"/>
    <n v="127133"/>
    <x v="24"/>
    <s v="NETWORK INNOVATION FUTURE  SRL"/>
    <s v="Obiectivul principal al proiectului este &quot;Investitii in infrastructura broadband in judetul Bistrita Nasaud&quot;,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x v="1"/>
    <x v="5"/>
    <s v="Bistrita Nasaud"/>
    <x v="11"/>
    <x v="1"/>
    <x v="3"/>
    <x v="28"/>
    <n v="1320405.69"/>
    <n v="1692948.93"/>
    <n v="3416754.01"/>
    <x v="28"/>
    <x v="3"/>
    <m/>
    <n v="3467873.4099999997"/>
    <n v="611977.66999999993"/>
    <s v="POC/366/2/1"/>
    <n v="1"/>
    <s v="Axa 2"/>
  </r>
  <r>
    <x v="18"/>
    <x v="0"/>
    <x v="0"/>
    <m/>
    <m/>
    <x v="0"/>
    <m/>
    <m/>
    <m/>
    <m/>
    <x v="0"/>
    <m/>
    <m/>
    <m/>
    <x v="0"/>
    <x v="0"/>
    <m/>
    <x v="0"/>
    <x v="0"/>
    <x v="0"/>
    <x v="28"/>
    <n v="1320405.69"/>
    <n v="1692948.93"/>
    <n v="3416754.01"/>
    <x v="28"/>
    <x v="0"/>
    <m/>
    <n v="3467873.4099999997"/>
    <n v="611977.66999999993"/>
    <m/>
    <m/>
    <m/>
  </r>
  <r>
    <x v="19"/>
    <x v="0"/>
    <x v="0"/>
    <m/>
    <m/>
    <x v="0"/>
    <m/>
    <m/>
    <m/>
    <m/>
    <x v="0"/>
    <m/>
    <m/>
    <m/>
    <x v="0"/>
    <x v="0"/>
    <m/>
    <x v="0"/>
    <x v="0"/>
    <x v="0"/>
    <x v="0"/>
    <m/>
    <m/>
    <m/>
    <x v="0"/>
    <x v="0"/>
    <m/>
    <m/>
    <m/>
    <m/>
    <m/>
    <m/>
  </r>
  <r>
    <x v="1"/>
    <x v="2"/>
    <x v="2"/>
    <s v="A2.1.1 - NGA"/>
    <n v="127283"/>
    <x v="25"/>
    <s v="TELEKOM GROUP TECHNOLOGY SRL"/>
    <s v="Obiectivul general al proiectului este reprezentat de atingerea unui nivelului tehnic de dotare al firmei prin achiziþionarea de active corporale si necorporale, destinate sa dezvolte si sa diversifice activitatea curenta a societaþii, prin dotarea astfel a companiei cu tehnologie avansata si eficienta în scopul dezvoltarii de reþele avansate de comunicaþii electronice în judetul Botosani."/>
    <s v="6"/>
    <n v="12"/>
    <x v="3"/>
    <s v="3"/>
    <n v="12"/>
    <n v="2022"/>
    <x v="1"/>
    <x v="6"/>
    <s v="Botosani"/>
    <x v="12"/>
    <x v="1"/>
    <x v="3"/>
    <x v="29"/>
    <n v="2021600.05"/>
    <n v="1497481.53"/>
    <n v="2831727.87"/>
    <x v="29"/>
    <x v="3"/>
    <m/>
    <n v="5584138.3499999996"/>
    <n v="985436.17"/>
    <s v="POC/366/2/1"/>
    <n v="1"/>
    <s v="Axa 2"/>
  </r>
  <r>
    <x v="20"/>
    <x v="0"/>
    <x v="0"/>
    <m/>
    <m/>
    <x v="0"/>
    <m/>
    <m/>
    <m/>
    <m/>
    <x v="0"/>
    <m/>
    <m/>
    <m/>
    <x v="0"/>
    <x v="0"/>
    <m/>
    <x v="0"/>
    <x v="0"/>
    <x v="0"/>
    <x v="29"/>
    <n v="2021600.05"/>
    <n v="1497481.53"/>
    <n v="2831727.87"/>
    <x v="29"/>
    <x v="0"/>
    <m/>
    <n v="5584138.3499999996"/>
    <n v="985436.17"/>
    <m/>
    <m/>
    <m/>
  </r>
  <r>
    <x v="21"/>
    <x v="0"/>
    <x v="0"/>
    <m/>
    <m/>
    <x v="0"/>
    <m/>
    <m/>
    <m/>
    <m/>
    <x v="0"/>
    <m/>
    <m/>
    <m/>
    <x v="0"/>
    <x v="0"/>
    <m/>
    <x v="0"/>
    <x v="0"/>
    <x v="0"/>
    <x v="0"/>
    <m/>
    <m/>
    <m/>
    <x v="0"/>
    <x v="0"/>
    <m/>
    <m/>
    <m/>
    <m/>
    <m/>
    <m/>
  </r>
  <r>
    <x v="1"/>
    <x v="2"/>
    <x v="2"/>
    <s v="A2.2.1"/>
    <n v="116116"/>
    <x v="26"/>
    <s v="YUPP MEDIA SRL"/>
    <s v="YUPP MEDIA – PLATFORMA ELASTICA E-COMMERCE DE PERSONALIZARE PUBLICITARA"/>
    <s v="8"/>
    <n v="4"/>
    <x v="2"/>
    <s v="8"/>
    <n v="4"/>
    <n v="2020"/>
    <x v="1"/>
    <x v="7"/>
    <s v="Braila"/>
    <x v="13"/>
    <x v="1"/>
    <x v="2"/>
    <x v="30"/>
    <n v="231636.45"/>
    <n v="315216"/>
    <n v="130677.01000000001"/>
    <x v="30"/>
    <x v="1"/>
    <m/>
    <n v="0"/>
    <n v="0"/>
    <s v="POC/46/2/2"/>
    <n v="1"/>
    <s v="Axa 2"/>
  </r>
  <r>
    <x v="2"/>
    <x v="2"/>
    <x v="2"/>
    <s v="A2.2.1"/>
    <n v="119055"/>
    <x v="27"/>
    <s v="LOGIC ECOMSOL SRL"/>
    <s v="Cresterea competitivitatii IMM-urilor prin implementarea unei solutii digitale inovative pentru un management performant al proiectelor cu finantare nerambursabila"/>
    <s v="10"/>
    <n v="16"/>
    <x v="2"/>
    <s v="10"/>
    <n v="16"/>
    <n v="2020"/>
    <x v="1"/>
    <x v="7"/>
    <s v="Braila"/>
    <x v="13"/>
    <x v="1"/>
    <x v="2"/>
    <x v="31"/>
    <n v="429698.49"/>
    <n v="1655239.7900000005"/>
    <n v="240334.66999999993"/>
    <x v="31"/>
    <x v="2"/>
    <m/>
    <n v="1666271.68"/>
    <n v="294047.92999999993"/>
    <s v="POC/46/2/2"/>
    <n v="1"/>
    <s v="Axa 2"/>
  </r>
  <r>
    <x v="3"/>
    <x v="2"/>
    <x v="2"/>
    <s v="A2.2.1 ap.2"/>
    <n v="128967"/>
    <x v="28"/>
    <s v="HUNDRED PERCENT SRL"/>
    <s v="Obiectivul general al proiectului consta in contributia la cresterea gradului de utilizare, a calitatii si a nivelului de acces ale intreprinderilor mici si mijlocii la tehnologia informatiei si comunicatiilor, prin realizarea, in decurs de 36 de luni, in parteneriat cu SC ALTFACTOR SRL, a unei solutii digitale inovative LUNA care sa asigure un management performant si eficient al magazinelor online, dar si un grad ridicat de interactivitate si comunicare a magazinelor online cu utilizatorii lor."/>
    <s v="3"/>
    <n v="31"/>
    <x v="4"/>
    <s v="3"/>
    <n v="31"/>
    <n v="2023"/>
    <x v="1"/>
    <x v="7"/>
    <s v="Braila; Galati"/>
    <x v="14"/>
    <x v="1"/>
    <x v="2"/>
    <x v="32"/>
    <n v="1430717.73"/>
    <n v="2549886.44"/>
    <n v="1103964.45"/>
    <x v="32"/>
    <x v="3"/>
    <m/>
    <n v="2825318.33"/>
    <n v="371703.23"/>
    <s v="POC/524/2/2"/>
    <n v="1"/>
    <s v="Axa 2"/>
  </r>
  <r>
    <x v="22"/>
    <x v="0"/>
    <x v="0"/>
    <m/>
    <m/>
    <x v="0"/>
    <m/>
    <m/>
    <m/>
    <m/>
    <x v="0"/>
    <m/>
    <m/>
    <m/>
    <x v="0"/>
    <x v="0"/>
    <m/>
    <x v="0"/>
    <x v="0"/>
    <x v="0"/>
    <x v="33"/>
    <n v="2092052.67"/>
    <n v="4520342.2300000004"/>
    <n v="1474976.13"/>
    <x v="33"/>
    <x v="0"/>
    <m/>
    <n v="4491590.01"/>
    <n v="665751.15999999992"/>
    <m/>
    <m/>
    <m/>
  </r>
  <r>
    <x v="23"/>
    <x v="0"/>
    <x v="0"/>
    <m/>
    <m/>
    <x v="0"/>
    <m/>
    <m/>
    <m/>
    <m/>
    <x v="0"/>
    <m/>
    <m/>
    <m/>
    <x v="0"/>
    <x v="0"/>
    <m/>
    <x v="0"/>
    <x v="0"/>
    <x v="0"/>
    <x v="0"/>
    <m/>
    <m/>
    <m/>
    <x v="0"/>
    <x v="0"/>
    <m/>
    <m/>
    <m/>
    <m/>
    <m/>
    <m/>
  </r>
  <r>
    <x v="1"/>
    <x v="1"/>
    <x v="3"/>
    <s v="OS1.3-Secţiunea D"/>
    <n v="104954"/>
    <x v="29"/>
    <s v="POLIMED DACIA SRL"/>
    <s v="Obiectivul general al proiectului propus de către Polimed Dacia S.R.L. constă în elaborarea unei metode inovatoare în domeniul sănătății, reprezentată de o metodă de diagnostic si recuperare prin combinarea unui tratament PRP (plasmă bogată în trombocite) cu aerocrioterapie în vederea tratării afecțiunilor aparatului locomotor. "/>
    <s v="9"/>
    <n v="16"/>
    <x v="1"/>
    <s v="9"/>
    <n v="16"/>
    <n v="2018"/>
    <x v="1"/>
    <x v="1"/>
    <s v="Brasov"/>
    <x v="15"/>
    <x v="1"/>
    <x v="5"/>
    <x v="34"/>
    <n v="261693.75"/>
    <n v="0"/>
    <n v="936491"/>
    <x v="34"/>
    <x v="2"/>
    <s v="AA3"/>
    <n v="1366418.3199999998"/>
    <n v="241132.64"/>
    <s v="POC/66/1/3"/>
    <n v="1"/>
    <s v="Axa 1"/>
  </r>
  <r>
    <x v="2"/>
    <x v="2"/>
    <x v="2"/>
    <s v="A2.2.1"/>
    <n v="119052"/>
    <x v="30"/>
    <s v="FLASHNET SRL"/>
    <s v="LoRaNET – platforma Internet of Things (IoT)"/>
    <s v="6"/>
    <n v="16"/>
    <x v="2"/>
    <s v="9"/>
    <n v="16"/>
    <n v="2019"/>
    <x v="1"/>
    <x v="1"/>
    <s v="Brasov"/>
    <x v="15"/>
    <x v="1"/>
    <x v="2"/>
    <x v="35"/>
    <n v="597236.04"/>
    <n v="2098058.8900000006"/>
    <n v="157703.79999999981"/>
    <x v="35"/>
    <x v="2"/>
    <m/>
    <n v="1936765.19"/>
    <n v="341782.09"/>
    <s v="POC/46/2/2"/>
    <n v="1"/>
    <s v="Axa 2"/>
  </r>
  <r>
    <x v="3"/>
    <x v="2"/>
    <x v="2"/>
    <s v="A2.2.1"/>
    <n v="115883"/>
    <x v="31"/>
    <s v="RAP SYSTEMS SRL"/>
    <s v="Dezvoltarea de catre RAP SYSTEMS a unor programe (functii) pentru PLC-uri cat si pentru HMI-uri, care sa gestioneze controlul motoarelor, cat si a unui program (functie) care sa gestioneze controlul valvelor, programe informatice necesare pentru dezvoltarea unei game de softuri aplicate inovative cu aplicabilitate in intreprinderile de productie din Romania si strainatate si cu impact asupra dezvoltarii firmei la nivel national si international."/>
    <s v="5"/>
    <n v="25"/>
    <x v="2"/>
    <s v="9"/>
    <n v="25"/>
    <n v="2018"/>
    <x v="1"/>
    <x v="1"/>
    <s v="Brasov"/>
    <x v="15"/>
    <x v="1"/>
    <x v="2"/>
    <x v="36"/>
    <n v="34038.49"/>
    <n v="86360.69"/>
    <n v="64224.450000000012"/>
    <x v="36"/>
    <x v="2"/>
    <s v="AA2"/>
    <n v="188268.64"/>
    <n v="33223.880000000005"/>
    <s v="POC/46/2/2"/>
    <n v="1"/>
    <s v="Axa 2"/>
  </r>
  <r>
    <x v="8"/>
    <x v="2"/>
    <x v="2"/>
    <s v="A2.2.1"/>
    <n v="115631"/>
    <x v="32"/>
    <s v="3D GEO LASER SRL"/>
    <s v="PORTAL GIS 3D"/>
    <s v="6"/>
    <n v="29"/>
    <x v="2"/>
    <s v="7"/>
    <n v="29"/>
    <n v="2020"/>
    <x v="1"/>
    <x v="1"/>
    <s v="Brasov"/>
    <x v="15"/>
    <x v="1"/>
    <x v="2"/>
    <x v="37"/>
    <n v="435750"/>
    <n v="639000"/>
    <n v="502360"/>
    <x v="37"/>
    <x v="2"/>
    <s v="AA3+suspendare"/>
    <n v="524091.95"/>
    <n v="92486.82"/>
    <s v="POC/46/2/2"/>
    <n v="1"/>
    <s v="Axa 2"/>
  </r>
  <r>
    <x v="9"/>
    <x v="2"/>
    <x v="2"/>
    <s v="A2.2.1"/>
    <n v="115791"/>
    <x v="33"/>
    <s v="SPECTRUM SRL"/>
    <s v="DEZVOLTAREA UNEI PLATFORME SOFTWARE DE MANAGEMENT SI CONTROL AL PRODUCTIEI (POST-CALCUL) IN DOMENIUL ALIMENTAR"/>
    <s v="9"/>
    <n v="15"/>
    <x v="2"/>
    <s v="11"/>
    <n v="15"/>
    <n v="2018"/>
    <x v="1"/>
    <x v="1"/>
    <s v="Brasov"/>
    <x v="15"/>
    <x v="1"/>
    <x v="2"/>
    <x v="38"/>
    <n v="232457.49"/>
    <n v="574044"/>
    <n v="320497.33000000007"/>
    <x v="38"/>
    <x v="2"/>
    <m/>
    <n v="1178007.8700000001"/>
    <n v="207883.73"/>
    <s v="POC/46/2/2"/>
    <n v="1"/>
    <s v="Axa 2"/>
  </r>
  <r>
    <x v="10"/>
    <x v="2"/>
    <x v="2"/>
    <s v="A2.2.1"/>
    <n v="115887"/>
    <x v="34"/>
    <s v="BIT SOFTWARE SRL"/>
    <s v="FILED BOOK AGRO APPLICATION-FBAA"/>
    <s v="8"/>
    <n v="9"/>
    <x v="2"/>
    <s v="8"/>
    <n v="9"/>
    <n v="2019"/>
    <x v="1"/>
    <x v="1"/>
    <s v="Brasov"/>
    <x v="15"/>
    <x v="1"/>
    <x v="2"/>
    <x v="39"/>
    <n v="203050.95"/>
    <n v="1100722.32"/>
    <n v="78284.810000000056"/>
    <x v="39"/>
    <x v="2"/>
    <s v="AA1"/>
    <n v="1017868.1"/>
    <n v="179623.77999999997"/>
    <s v="POC/46/2/2"/>
    <n v="1"/>
    <s v="Axa 2"/>
  </r>
  <r>
    <x v="11"/>
    <x v="2"/>
    <x v="2"/>
    <s v="A2.2.1"/>
    <n v="116314"/>
    <x v="35"/>
    <s v="ICEBERG CONSULTING SRL"/>
    <s v="DEZVOLTAREA UNEI PLAFORME E-LEARNING CU SUPORT DE ANALIZA COMPORTAMENTALA A INTERACTIUNII UTILIZATOR-LMS"/>
    <s v="8"/>
    <n v="9"/>
    <x v="2"/>
    <s v="5"/>
    <n v="9"/>
    <n v="2019"/>
    <x v="1"/>
    <x v="1"/>
    <s v="Brasov"/>
    <x v="15"/>
    <x v="1"/>
    <x v="2"/>
    <x v="40"/>
    <n v="140250.26999999999"/>
    <n v="276660.90999999992"/>
    <n v="159915.90000000014"/>
    <x v="40"/>
    <x v="2"/>
    <s v="AA1"/>
    <n v="631618.71"/>
    <n v="109128.19"/>
    <s v="POC/46/2/2"/>
    <n v="1"/>
    <s v="Axa 2"/>
  </r>
  <r>
    <x v="12"/>
    <x v="1"/>
    <x v="1"/>
    <s v="OS1.1 -Secţiunea A"/>
    <n v="121374"/>
    <x v="36"/>
    <s v="POLIMED DACIA SRL"/>
    <s v="Obiectivul general al proiectului propus de catre Polimed Dacia S.R.L. consta în achizitia de echipamente de cercetare dezvoltare necesare investigarii metodei de diagnostic si recuperare prin combinarea unui tratament PRP (plasma bogata în trombocite) cu aerocrioterapie în vederea tratarii afecþiunilor aparatului locomotor."/>
    <s v="6"/>
    <n v="4"/>
    <x v="5"/>
    <s v="3"/>
    <n v="3"/>
    <n v="2020"/>
    <x v="1"/>
    <x v="1"/>
    <s v="Brasov"/>
    <x v="15"/>
    <x v="1"/>
    <x v="1"/>
    <x v="41"/>
    <n v="687938.93"/>
    <n v="1965539.82"/>
    <n v="162395.68"/>
    <x v="41"/>
    <x v="2"/>
    <s v="AA4"/>
    <n v="3895239.53"/>
    <n v="687395.21"/>
    <s v="POC/65/1/1"/>
    <n v="1"/>
    <s v="Axa 1"/>
  </r>
  <r>
    <x v="15"/>
    <x v="1"/>
    <x v="1"/>
    <s v="OS1.1 -Secţiunea A"/>
    <n v="104792"/>
    <x v="37"/>
    <s v="3D GEO LASER SRL"/>
    <s v="Obiectivul general al proiectului consta în înfinþarea si exploatarea unui laborator de cercetare – dezvoltare în domeniul culegerii aerian si prelucrarii datelor topografice si de mediu."/>
    <s v="7"/>
    <n v="23"/>
    <x v="5"/>
    <s v="1"/>
    <n v="22"/>
    <n v="2021"/>
    <x v="1"/>
    <x v="1"/>
    <s v="Brasov"/>
    <x v="15"/>
    <x v="1"/>
    <x v="1"/>
    <x v="42"/>
    <n v="2240495.7799999998"/>
    <n v="6401416.5"/>
    <n v="10803085"/>
    <x v="42"/>
    <x v="5"/>
    <s v="AA4"/>
    <n v="0"/>
    <n v="0"/>
    <s v="POC/65/1/1"/>
    <n v="1"/>
    <s v="Axa 1"/>
  </r>
  <r>
    <x v="24"/>
    <x v="2"/>
    <x v="2"/>
    <s v="A2.2.1 ap.2"/>
    <n v="129933"/>
    <x v="38"/>
    <s v="TEKFINITY  SRL"/>
    <s v="Obiectivul general al proiectului este reprezentat de creşterea competitivităţii TEKFINITY SRL pe piaţă si stimularea inovarii in intreprindere prin dezvoltarea unui produs nou, inovativ şi anume un echipament de criptare pentru protectia traficului in retele informatice bazat pe management on-line, in scopul comercializarii."/>
    <s v="4"/>
    <n v="6"/>
    <x v="4"/>
    <s v="4"/>
    <n v="6"/>
    <n v="2022"/>
    <x v="1"/>
    <x v="1"/>
    <s v="Brasov"/>
    <x v="16"/>
    <x v="1"/>
    <x v="2"/>
    <x v="43"/>
    <n v="956426.31"/>
    <n v="1946126.6"/>
    <n v="1131849.6000000001"/>
    <x v="43"/>
    <x v="3"/>
    <m/>
    <n v="108800"/>
    <n v="19200"/>
    <s v="POC/524/2/2"/>
    <n v="1"/>
    <s v="Axa 2"/>
  </r>
  <r>
    <x v="25"/>
    <x v="2"/>
    <x v="2"/>
    <s v="A2.2.1 ap.2"/>
    <n v="130067"/>
    <x v="39"/>
    <s v="HEADLIGHT SOLUTIONS SRL"/>
    <s v="Obiectivul general al proiectul îl reprezintă susţinerea inovării şi creşterea productivităţii SC HeadLight Solutions SRL prin realizarea unui produs inovativ complex şi a unor servicii inovative, bazate pe acest produs. Se urmăreşte crearea unei platforme inovative hardware şi software de procesare şi difuzare a conţinutului multimedia şi de integrare a soluţiilor Internet of Things ce are ca scop creşterea competitivităţii economice a societăţii."/>
    <s v="6"/>
    <n v="5"/>
    <x v="4"/>
    <s v="6"/>
    <n v="5"/>
    <n v="2022"/>
    <x v="1"/>
    <x v="1"/>
    <s v="Brasov"/>
    <x v="15"/>
    <x v="1"/>
    <x v="2"/>
    <x v="44"/>
    <n v="1986127.47"/>
    <n v="4968961.4400000004"/>
    <n v="2999551.3"/>
    <x v="44"/>
    <x v="3"/>
    <m/>
    <n v="108800"/>
    <n v="19200"/>
    <s v="POC/524/2/2"/>
    <n v="1"/>
    <s v="Axa 2"/>
  </r>
  <r>
    <x v="26"/>
    <x v="1"/>
    <x v="4"/>
    <s v=" Proiect Tehnologic Inovativ - LDR"/>
    <n v="121228"/>
    <x v="40"/>
    <s v="ELECTROPRECIZIA ELECTRICAL MOTORS SRL"/>
    <s v="Obiectivul general al proiectului este cresterea competitivitatii la nivel european si mondial, pentru a deveni prima optiune ca furnizor de motoare electrice personalizate pentru integratori europeni, lideri de piata în segmentul lor. "/>
    <s v="6"/>
    <n v="25"/>
    <x v="4"/>
    <s v="6"/>
    <n v="25"/>
    <n v="2023"/>
    <x v="1"/>
    <x v="1"/>
    <s v="Brasov"/>
    <x v="17"/>
    <x v="1"/>
    <x v="6"/>
    <x v="45"/>
    <n v="3365140.33"/>
    <n v="21618951.5"/>
    <n v="8751703.2599999998"/>
    <x v="45"/>
    <x v="3"/>
    <m/>
    <n v="50839.47"/>
    <n v="1580.53"/>
    <s v="POC/163/1/3/"/>
    <n v="1"/>
    <s v="Axa 1"/>
  </r>
  <r>
    <x v="27"/>
    <x v="1"/>
    <x v="3"/>
    <s v="OS1.3-Secţiunea C-ap.2"/>
    <n v="119468"/>
    <x v="41"/>
    <s v="TEADE SRL"/>
    <s v="Obiectivul general al proiectului EnoTour consta in dezvoltarea, testarea si validarea unui instrument informatic inovativ sub forma unei platforme web si mobile pentru marketingul colaborativ al oenoturismului romanesc. Acest lucru va juca un rol important in cresterea competitivitatii economice si dezvoltarii companiilor din industria viti-vinicola."/>
    <s v="6"/>
    <n v="25"/>
    <x v="4"/>
    <s v="6"/>
    <n v="25"/>
    <n v="2022"/>
    <x v="1"/>
    <x v="1"/>
    <s v="Brasov"/>
    <x v="15"/>
    <x v="1"/>
    <x v="5"/>
    <x v="46"/>
    <n v="125686.66"/>
    <n v="93101.25"/>
    <n v="88264.14"/>
    <x v="46"/>
    <x v="1"/>
    <m/>
    <n v="0"/>
    <n v="0"/>
    <s v="POC/62/1/3"/>
    <n v="1"/>
    <s v="Axa 1"/>
  </r>
  <r>
    <x v="28"/>
    <x v="2"/>
    <x v="2"/>
    <s v="A2.2.1 ap.2"/>
    <n v="130100"/>
    <x v="42"/>
    <s v="Extend Studio SRL"/>
    <s v="Obiectivul general al acestui proiect este cresterea competitivitatii EXTEND STUDIO SRL pe piata nationala si internationala de produse inovative pentru marketing destinate site-urilor eCommerce folosind tehnologii de inteligenta artificiala bazata pe experienta membrilor echipei de implementare."/>
    <s v="7"/>
    <n v="7"/>
    <x v="4"/>
    <s v="7"/>
    <n v="7"/>
    <n v="2023"/>
    <x v="1"/>
    <x v="1"/>
    <s v="Brasov"/>
    <x v="15"/>
    <x v="1"/>
    <x v="2"/>
    <x v="47"/>
    <n v="691101.07"/>
    <n v="1779885.08"/>
    <n v="1457859.25"/>
    <x v="47"/>
    <x v="3"/>
    <m/>
    <n v="615618.99"/>
    <n v="84895.56"/>
    <s v="POC/524/2/2"/>
    <n v="1"/>
    <s v="Axa 2"/>
  </r>
  <r>
    <x v="29"/>
    <x v="0"/>
    <x v="0"/>
    <m/>
    <m/>
    <x v="0"/>
    <m/>
    <m/>
    <m/>
    <m/>
    <x v="0"/>
    <m/>
    <m/>
    <m/>
    <x v="0"/>
    <x v="0"/>
    <m/>
    <x v="0"/>
    <x v="0"/>
    <x v="0"/>
    <x v="48"/>
    <n v="11957393.539999999"/>
    <n v="43548829"/>
    <n v="27614185.520000003"/>
    <x v="48"/>
    <x v="0"/>
    <m/>
    <n v="11622336.770000001"/>
    <n v="2017532.43"/>
    <m/>
    <m/>
    <m/>
  </r>
  <r>
    <x v="30"/>
    <x v="0"/>
    <x v="0"/>
    <m/>
    <m/>
    <x v="0"/>
    <m/>
    <m/>
    <m/>
    <m/>
    <x v="0"/>
    <m/>
    <m/>
    <m/>
    <x v="0"/>
    <x v="0"/>
    <m/>
    <x v="0"/>
    <x v="0"/>
    <x v="0"/>
    <x v="0"/>
    <m/>
    <m/>
    <m/>
    <x v="0"/>
    <x v="0"/>
    <m/>
    <m/>
    <m/>
    <m/>
    <m/>
    <m/>
  </r>
  <r>
    <x v="1"/>
    <x v="1"/>
    <x v="1"/>
    <s v="OS1.2-Secţiunea E"/>
    <n v="104294"/>
    <x v="43"/>
    <s v="INSTITUTULUI NAŢIONAL DE CERCETARE - DEZVOLTARE ÎN DOMENIUL PATOLOGIEI ŞI ŞTIINŢELOR BIOMEDICALE „VICTOR BABES&quot;"/>
    <s v="Obiectivul principal al proiectului este de a dezvolta și consolida competitivitatea C &amp; D a_x000a_Institutului National de Patologie &quot;Victor Babes&quot; (IVB) prin dobândireade noi competențe și_x000a_transfer de cunoștințe, în scopul de a crea o echipă ştiinţifică extrem de competitivă, capabilă să_x000a_efectueze cercetare de înaltă clasă în neuroştiinţe, abordând boli neurodegenerative și boli_x000a_neuroinflamatorii."/>
    <s v="9"/>
    <n v="1"/>
    <x v="1"/>
    <s v="9"/>
    <n v="1"/>
    <n v="2021"/>
    <x v="2"/>
    <x v="8"/>
    <s v="Bucuresti"/>
    <x v="18"/>
    <x v="2"/>
    <x v="4"/>
    <x v="49"/>
    <n v="1340883"/>
    <n v="0"/>
    <n v="80945"/>
    <x v="49"/>
    <x v="3"/>
    <s v="AA3"/>
    <n v="5211407.99"/>
    <n v="867567.17000000016"/>
    <s v="POC/61/1/1"/>
    <n v="1"/>
    <s v="Axa 1"/>
  </r>
  <r>
    <x v="2"/>
    <x v="1"/>
    <x v="1"/>
    <s v="OS1.2-Secţiunea E"/>
    <n v="103364"/>
    <x v="44"/>
    <s v="NanoPro Start MC SRL"/>
    <s v="Obiectivul acestui proiect este de a concepe o platformă ”high-tech” integrata inovativa pe baza de fibra optica, pentru detectarea temperaturii, a deformarilor si a agentilor chimici utilizand aceeasi fibra optica"/>
    <s v="9"/>
    <n v="1"/>
    <x v="1"/>
    <s v="2"/>
    <n v="1"/>
    <n v="2021"/>
    <x v="2"/>
    <x v="8"/>
    <s v="Bucuresti"/>
    <x v="18"/>
    <x v="1"/>
    <x v="5"/>
    <x v="50"/>
    <n v="1340752.9183999998"/>
    <n v="0"/>
    <n v="237149"/>
    <x v="50"/>
    <x v="4"/>
    <s v="AA4"/>
    <n v="6903498.1200000001"/>
    <n v="1272239.31"/>
    <s v="POC/61/1/1"/>
    <n v="1"/>
    <s v="Axa 1"/>
  </r>
  <r>
    <x v="3"/>
    <x v="1"/>
    <x v="1"/>
    <s v="OS1.2-Secţiunea E"/>
    <n v="103396"/>
    <x v="45"/>
    <s v="INOE 2000 - INSTITUTUL NATIONAL DE CERCETARE DEZVOLTARE PENTRU OPTOELECTRONICA"/>
    <s v="Proiectul are ca obiectiv general crearea unui nucleu de competentă ştiinţifică şi tehnologică, de înalt nivel, în domeniul creşterii performanţelor de conversie pentru tipurile de energie regenerabila care se găsesc in cantitati importante pe teritoriul României (solară, biomasă, eoliană, hidro). Nucleul astfel creat va avea ca obiectiv prioritar participarea la competiile nationale, dar mai ales internationale in domeniu. "/>
    <s v="9"/>
    <n v="2"/>
    <x v="1"/>
    <s v="9"/>
    <n v="2"/>
    <n v="2021"/>
    <x v="2"/>
    <x v="8"/>
    <s v="Bucuresti"/>
    <x v="18"/>
    <x v="2"/>
    <x v="4"/>
    <x v="51"/>
    <n v="886963.91187599953"/>
    <n v="0"/>
    <n v="35000"/>
    <x v="51"/>
    <x v="3"/>
    <s v="AA5"/>
    <n v="2961913.6300000004"/>
    <n v="527697.09999999986"/>
    <s v="POC/61/1/1"/>
    <n v="1"/>
    <s v="Axa 1"/>
  </r>
  <r>
    <x v="8"/>
    <x v="1"/>
    <x v="1"/>
    <s v="OS1.2-Secţiunea E"/>
    <n v="103651"/>
    <x v="46"/>
    <s v="Universitatea POLITEHNICA din Bucuresti"/>
    <s v="Principalul obiectiv al proiectului constă în crearea unui nucleu de cercetare competitiv internațional în cadrul Universitatii POLITEHNICA din București (UPB) în domeniul producerii de biocombustibili și energie verde pe baza expertizei de cercetare dezvoltate în SUA, cu acces direct la instalații și tehnologii de ultimă generație care va constitui baza viitoarelor cariere ale tinerilor cercetători."/>
    <s v="9"/>
    <n v="2"/>
    <x v="1"/>
    <s v="6"/>
    <n v="1"/>
    <n v="2021"/>
    <x v="2"/>
    <x v="8"/>
    <s v="Bucuresti"/>
    <x v="18"/>
    <x v="2"/>
    <x v="4"/>
    <x v="52"/>
    <n v="1339928.2913039997"/>
    <n v="0"/>
    <n v="363485.84"/>
    <x v="52"/>
    <x v="3"/>
    <s v="AA3"/>
    <n v="6012253.2699999996"/>
    <n v="1108052.8799999999"/>
    <s v="POC/61/1/1"/>
    <n v="1"/>
    <s v="Axa 1"/>
  </r>
  <r>
    <x v="9"/>
    <x v="1"/>
    <x v="1"/>
    <s v="OS1.2-Secţiunea E"/>
    <n v="103565"/>
    <x v="47"/>
    <s v="Institutul de Biochimie"/>
    <s v="Proiectul va combina analize de biologie sistemica a datelor de genomica, transcriptomica, epigenetica si studii GWAS de la om si organisme model pentru a perfectiona intelegerea noastra despre biologia imbatranirii, si pentru a crea o platforma integrativa de predictie multi-omica pentru prioritizarea interventiilor experimentale in gerontologie. "/>
    <s v="9"/>
    <n v="2"/>
    <x v="1"/>
    <s v="9"/>
    <n v="1"/>
    <n v="2021"/>
    <x v="2"/>
    <x v="8"/>
    <s v="Bucuresti"/>
    <x v="18"/>
    <x v="2"/>
    <x v="4"/>
    <x v="53"/>
    <n v="1322997.9469999997"/>
    <n v="0"/>
    <n v="22200"/>
    <x v="53"/>
    <x v="3"/>
    <s v="AA3"/>
    <n v="6750917.0300000003"/>
    <n v="0"/>
    <s v="POC/61/1/1"/>
    <n v="1"/>
    <s v="Axa 1"/>
  </r>
  <r>
    <x v="10"/>
    <x v="1"/>
    <x v="1"/>
    <s v="OS1.2-Secţiunea E"/>
    <n v="105145"/>
    <x v="48"/>
    <s v="Universitatea POLITEHNICA Bucuresti"/>
    <s v="Proiectul are ca obiectiv crearea unui nucleu de competenţă ştiinţifică şi tehnologică de înalt nivel. Acesta va permite studierea efectului ultrasunetelor şi/sau microundelor asupra unor procese nonchimice, chimice sau biologice"/>
    <s v="9"/>
    <n v="5"/>
    <x v="1"/>
    <s v="5"/>
    <n v="1"/>
    <n v="2021"/>
    <x v="2"/>
    <x v="8"/>
    <s v="Bucuresti"/>
    <x v="18"/>
    <x v="2"/>
    <x v="4"/>
    <x v="54"/>
    <n v="1191313.4584959997"/>
    <n v="0"/>
    <n v="509565.25"/>
    <x v="54"/>
    <x v="3"/>
    <s v="AA3"/>
    <n v="6203622.1700000018"/>
    <n v="1143279.99"/>
    <s v="POC/61/1/1"/>
    <n v="1"/>
    <s v="Axa 1"/>
  </r>
  <r>
    <x v="11"/>
    <x v="1"/>
    <x v="1"/>
    <s v="OS1.2-Secţiunea E"/>
    <n v="104141"/>
    <x v="49"/>
    <s v="Universitatea POLITEHNICA Bucuresti"/>
    <s v="Proiectul se derulează în România și are ca obiectiv principal crearea unui nucleu de competență în cadrul Centrului de Cercetări și Expertizări Eco-Metalurgice din Universitatea Politehnica din București (UPB-CCEEM) pentru dezvoltarea de materiale nanostructurate cu arhitectură 3D și integrarea acestora în platforme funcționale cu aplicabilitate în domeniul protecției mediului și energiei"/>
    <s v="9"/>
    <n v="5"/>
    <x v="1"/>
    <s v="9"/>
    <n v="5"/>
    <n v="2020"/>
    <x v="2"/>
    <x v="8"/>
    <s v="Bucuresti"/>
    <x v="18"/>
    <x v="2"/>
    <x v="4"/>
    <x v="55"/>
    <n v="721618.33999999985"/>
    <n v="0"/>
    <n v="30000"/>
    <x v="55"/>
    <x v="2"/>
    <s v="AA3"/>
    <n v="3913733.8800000004"/>
    <n v="721312.42"/>
    <s v="POC/61/1/1"/>
    <n v="1"/>
    <s v="Axa 1"/>
  </r>
  <r>
    <x v="12"/>
    <x v="1"/>
    <x v="1"/>
    <s v="OS1.2-Secţiunea E"/>
    <n v="104836"/>
    <x v="50"/>
    <s v="Academia de Studii Economice din Bucuresti"/>
    <s v="Prin acest proiect ne propunem proiectarea şi dezvoltarea unui prototip de sistem informatic pentru prognoză, analiză și modele de decizie destinat participanților la piața de energie electrică (furnizori/producători) constituiți ca părți responsabile cu echilibrarea (PRE), în scopul de a estima consumul și producția într-un mod adecvat în vederea realizării unor tranzacții eficiente pe piața angro de energie electrică. Prototipul va fi dezvoltat pe o arhitectură privată de tip cloud computing și se va adresa furnizorilor de energie electrică și operatorilor de rețea, în special Operatorului de Transport și de Sistem (OTS), operatorilor de distribuție (ODs) și Autorității Naționale de Reglementare în domeniul Energiei (ANRE), în vederea estimării consumului şi producţiei de energie electrică la nivel național/regional."/>
    <s v="9"/>
    <n v="5"/>
    <x v="1"/>
    <s v="11"/>
    <n v="5"/>
    <n v="2020"/>
    <x v="2"/>
    <x v="8"/>
    <s v="Bucuresti"/>
    <x v="18"/>
    <x v="2"/>
    <x v="4"/>
    <x v="56"/>
    <n v="803784.86500000022"/>
    <n v="0"/>
    <n v="5000"/>
    <x v="56"/>
    <x v="4"/>
    <s v="AA4"/>
    <n v="4019543.49"/>
    <n v="740828.40999999992"/>
    <s v="POC/61/1/1"/>
    <n v="1"/>
    <s v="Axa 1"/>
  </r>
  <r>
    <x v="15"/>
    <x v="1"/>
    <x v="1"/>
    <s v="OS1.2-Secţiunea E"/>
    <n v="104323"/>
    <x v="51"/>
    <s v="UNIVERSITATEA DE STIINTE AGRONOMICE SI MEDICINA VETERINARA BUCURESTI"/>
    <s v="Obiectivul principal al proiectului este dezvoltarea unei tehnologii absolut inovatoare pentru_x000a_valorificarea sustenabilă a deșeurilor din industria plantelor medicinale, aromatice și_x000a_oleaginoase, cu aplicații viitoare de piață în obținerea produselor cu valoare adăugată."/>
    <s v="9"/>
    <n v="9"/>
    <x v="1"/>
    <s v="2"/>
    <n v="9"/>
    <n v="2021"/>
    <x v="2"/>
    <x v="8"/>
    <s v="Bucuresti"/>
    <x v="18"/>
    <x v="2"/>
    <x v="4"/>
    <x v="57"/>
    <n v="1340648.4944619993"/>
    <n v="0"/>
    <n v="634433.1"/>
    <x v="57"/>
    <x v="4"/>
    <s v="AA4"/>
    <n v="7159539.5800000001"/>
    <n v="1245677.18"/>
    <s v="POC/61/1/1"/>
    <n v="1"/>
    <s v="Axa 1"/>
  </r>
  <r>
    <x v="24"/>
    <x v="1"/>
    <x v="1"/>
    <s v="OS1.2-Secţiunea E"/>
    <n v="105986"/>
    <x v="52"/>
    <s v="Agentia Spatiala Romana"/>
    <s v="Dezvoltarea excelenței în CD &amp; I în domeniul protecției infrastructurilor critice spațiale în cadrul Agenției Spațiale Române, prin implicarea competențelor profesionale ale profesorului Adrian Gheorghe (Universitatea Old Dominion, Statele Unite ale Americii), în scopul de a:_x000a__x000a_(1) consolida capacitățile interne ale Agenției Spațiale Române prin îmbunătăți capabilităților generale de cercetare și inovare în infrastructurilor critice spațiale, bazate pe transferul de cunoștințe cu profesorul Adrian Gheorghe. Profesorul Adrian Gheorghe deține cea mai înaltă calificare în domeniul guvernării sistemelor complexe și protecția infrastructurilor critice, cu o vasta experiență pe plan intern și internațional. _x000a__x000a_(2) institui un centru de competențe in cadrul Agenției Spațiale Române pentru monitorizarea evenimentelor tip HILF (impact ridicat, frecvență scăzută), precum și impactul acestora asupra infrastructurilor critice spațiale, cu scopul de a determina efectul de domino asupra altor infrastructuri și servicii la sol. Centrul va învăța mult din experiența profesorului Adrian Gheorghe în funcția de director al Centre of Excellence on Risk and Safety Sciences, Swiss Federal Institute of Technology, precum și în alte poziții relevante, conform CV-ului atașat. _x000a__x000a_(3) oferi produse de analiză în sprijinul protecției infrastructurilor critice spațiale, inclusiv o strategie națională privind protecția infrastructurilor critice spațiale, în plus față de furnizarea de sprijin legislativ și instituțional pentru actori relevanți pe plan domestic şi internațional. _x000a__x000a_"/>
    <s v="9"/>
    <n v="9"/>
    <x v="1"/>
    <s v="3"/>
    <n v="9"/>
    <n v="2021"/>
    <x v="2"/>
    <x v="8"/>
    <s v="Bucuresti"/>
    <x v="18"/>
    <x v="2"/>
    <x v="4"/>
    <x v="49"/>
    <n v="1340883"/>
    <n v="0"/>
    <n v="18000"/>
    <x v="58"/>
    <x v="3"/>
    <s v="AA4"/>
    <n v="4679164.4399999995"/>
    <n v="834481.17"/>
    <s v="POC/61/1/1"/>
    <n v="1"/>
    <s v="Axa 1"/>
  </r>
  <r>
    <x v="25"/>
    <x v="1"/>
    <x v="1"/>
    <s v="OS1.2-Secţiunea E"/>
    <n v="104362"/>
    <x v="53"/>
    <s v="Institutul de Biologie si Patologie Celulara &quot;Nicolae Simionescu&quot;"/>
    <s v="Obiectivul general al proiectului THERAVALDIS il reprezinta cresterea participarii romanesti in cercetarea la nivelul UE in domeniul biotehnologiei medicale si farmaceutice prin crearea unui nucleu de cercetare in nanotehnologii in cadrul IBPC „N Simionescu”. "/>
    <s v="9"/>
    <n v="13"/>
    <x v="1"/>
    <s v="12"/>
    <n v="31"/>
    <n v="2020"/>
    <x v="2"/>
    <x v="8"/>
    <s v="Bucuresti"/>
    <x v="18"/>
    <x v="2"/>
    <x v="4"/>
    <x v="49"/>
    <n v="1340883"/>
    <n v="0"/>
    <n v="40000"/>
    <x v="59"/>
    <x v="4"/>
    <s v="AA5"/>
    <n v="7093859.6600000001"/>
    <n v="0"/>
    <s v="POC/61/1/1"/>
    <n v="1"/>
    <s v="Axa 1"/>
  </r>
  <r>
    <x v="26"/>
    <x v="1"/>
    <x v="1"/>
    <s v="OS1.2-Secţiunea E"/>
    <n v="104969"/>
    <x v="54"/>
    <s v="Institutul de Biologie si Patologie Celulara &quot;Nicolae Simionescu&quot;"/>
    <s v="Diabetul de tip 1 (T1D) reprezinta o reactie inflamatorie a insulelor pancreatice, declansata de factori extrinseci precipitanti, in subiecti cu o configuratie genetica favorabila dezvoltarii autoimunitatii. In pofida  interesului intens pentru etiologia, patogeneza si mecanismele ce stau in spatele acestei reactii inflamatorii, exista inca nevoia dezvoltarii unor terapii curative fiabile. Prin urmare, obiectivul stiintific al proiectului DIABETER este de a proiecta, rafina si consolida o abordare de terapie celulara relevanta clinic pentru a vindeca autoimunitatea diabetica, prin livrarea tintita a semnalelor apoptotice folosind ca vehicule celulele mezenchimale stromale (MSC). "/>
    <s v="9"/>
    <n v="16"/>
    <x v="1"/>
    <s v="12"/>
    <n v="15"/>
    <n v="2020"/>
    <x v="2"/>
    <x v="8"/>
    <s v="Bucuresti"/>
    <x v="18"/>
    <x v="2"/>
    <x v="4"/>
    <x v="58"/>
    <n v="1336735.2"/>
    <n v="0"/>
    <n v="40000"/>
    <x v="60"/>
    <x v="4"/>
    <s v="AA7"/>
    <n v="7089287.1600000011"/>
    <n v="0"/>
    <s v="POC/61/1/1"/>
    <n v="1"/>
    <s v="Axa 1"/>
  </r>
  <r>
    <x v="27"/>
    <x v="1"/>
    <x v="1"/>
    <s v="OS1.2-Secţiunea E"/>
    <n v="106926"/>
    <x v="55"/>
    <s v="Universitatea din Bucuresti"/>
    <s v="Proiectul nostru îşi propune surmontarea tuturor acestor dificultăţi experimentale şi are ca obiectiv general transformarea paradigmei CiPA într-un standard industrial acurat, eficient, robust şi înalt reproductibil în vederea comercializării şi implementării pe scală largă."/>
    <s v="10"/>
    <n v="26"/>
    <x v="1"/>
    <s v="7"/>
    <n v="26"/>
    <n v="2021"/>
    <x v="2"/>
    <x v="8"/>
    <s v="Bucuresti"/>
    <x v="18"/>
    <x v="2"/>
    <x v="4"/>
    <x v="59"/>
    <n v="759834.33"/>
    <n v="0"/>
    <n v="4650"/>
    <x v="61"/>
    <x v="3"/>
    <s v="AA6"/>
    <n v="3746656.2299999995"/>
    <n v="682326.59999999986"/>
    <s v="POC/61/1/1"/>
    <n v="1"/>
    <s v="Axa 1"/>
  </r>
  <r>
    <x v="28"/>
    <x v="1"/>
    <x v="1"/>
    <s v="OS1.2-Secţiunea E"/>
    <n v="106688"/>
    <x v="56"/>
    <s v="Universitatea de Artă Teatrală și Cinematografică IL CARAGIALE București"/>
    <s v="Obiectivul general al proiectului “Dezvoltare unei metodolologii de terapie prin teatru cu efect la nivel neruochimic și neurocognitiv-MET” este de a cerceta si dezvolta o metodologie de intervenție preventivă, terapeutică, neinvazivă, de consolidare a comportamentelor pro-sociale și de management al stresului.. Efectele stresului asupra organismului uman au un spectru extreme de larg: tulburări psihice, boli cario-vasculare, cancere, etc. Metodlogia de intervenție MET urmărește diminuarea efectelor psiho-somatice ale stresului asupra organismului uman prin combaterea si preventia efectiva si cuantificabila la nivel neruohormonal generând cresterea calitătii vieții si a eficientei profesionale a individului"/>
    <s v="10"/>
    <n v="26"/>
    <x v="1"/>
    <s v="6"/>
    <n v="26"/>
    <n v="2021"/>
    <x v="2"/>
    <x v="8"/>
    <s v="Bucuresti"/>
    <x v="18"/>
    <x v="2"/>
    <x v="4"/>
    <x v="60"/>
    <n v="1339238.0345329996"/>
    <n v="0"/>
    <n v="30000"/>
    <x v="62"/>
    <x v="3"/>
    <s v="AA4"/>
    <n v="6683111.5100000007"/>
    <n v="1073081.1800000002"/>
    <s v="POC/61/1/1"/>
    <n v="1"/>
    <s v="Axa 1"/>
  </r>
  <r>
    <x v="31"/>
    <x v="1"/>
    <x v="1"/>
    <s v="OS1.2-Secţiunea E"/>
    <n v="106897"/>
    <x v="57"/>
    <s v=" Universitatea Titu MAiorescu"/>
    <s v="Principalul obiectiv al proiectului este sa depaseasca limitarile actuale in terapia de transplant celular pentru pacienti diabetici printr-o abordare inovativa de transdiferentiere /reprogramare menita sa converteasca celulele hepatice in celule β-like, producatoare de insulina"/>
    <s v="10"/>
    <n v="26"/>
    <x v="1"/>
    <s v="10"/>
    <n v="26"/>
    <n v="2021"/>
    <x v="2"/>
    <x v="8"/>
    <s v="Bucuresti"/>
    <x v="18"/>
    <x v="2"/>
    <x v="4"/>
    <x v="49"/>
    <n v="1340883"/>
    <n v="0"/>
    <n v="25000"/>
    <x v="63"/>
    <x v="3"/>
    <s v="AA5"/>
    <n v="4760749.5999999996"/>
    <n v="877414.80999999982"/>
    <s v="POC/61/1/1"/>
    <n v="1"/>
    <s v="Axa 1"/>
  </r>
  <r>
    <x v="32"/>
    <x v="1"/>
    <x v="1"/>
    <s v="OS1.2-Secţiunea E"/>
    <n v="106774"/>
    <x v="58"/>
    <s v="INSTITUTUL DE VIRUSOLOGIE „ ȘTEFAN S. NICOLAU”"/>
    <s v="Proiectul se referă la domeniul de prioritate națională – SĂNĂTATE iar obiectivul său major va fi stabilirea unui nucleu de competență de înalt nivel privind studierea mecanismelor moleculare ale neoplasmelor mieloproliferative (NMP), ale transformării acestora în leucemie acută mieloidă secundara (LAMs), precum și ale LAM de novo cu cariotip normal (LAMdn), într-un institut medical din Academia Română, sub conducerea unui cercetător cu descoperiri inovatoare în domeniu și o remarcabilă experiență internațională în sectorul de cercetare privat, (Ludwig Institute of Cancer Research, Ltd.), precum și în cercetarea academică (Fonds National de la Recherche Scientifique Belgium (FNRS) și Université catholique de Louvain). "/>
    <s v="10"/>
    <n v="26"/>
    <x v="1"/>
    <s v="10"/>
    <n v="26"/>
    <n v="2021"/>
    <x v="2"/>
    <x v="8"/>
    <s v="Bucuresti"/>
    <x v="18"/>
    <x v="2"/>
    <x v="4"/>
    <x v="49"/>
    <n v="1340883"/>
    <n v="0"/>
    <n v="55000"/>
    <x v="64"/>
    <x v="3"/>
    <s v="AA3"/>
    <n v="4377153.83"/>
    <n v="0"/>
    <s v="POC/61/1/1"/>
    <n v="1"/>
    <s v="Axa 1"/>
  </r>
  <r>
    <x v="33"/>
    <x v="1"/>
    <x v="1"/>
    <s v="OS1.2-Secţiunea E"/>
    <n v="108117"/>
    <x v="59"/>
    <s v="Universitatea Politehnica din Bucuresti"/>
    <s v="Scopul acestui proiect este îmbunătățirea statusului de sănătate în societate prin realizarea unui dispozitiv medical inovativ, de tip biosenzor, ca fundament în dezvoltarea Produselor pentru Terapii Medicale Avansate (PTMA). "/>
    <s v="11"/>
    <n v="25"/>
    <x v="1"/>
    <s v="11"/>
    <n v="24"/>
    <n v="2021"/>
    <x v="2"/>
    <x v="8"/>
    <s v="Bucuresti"/>
    <x v="18"/>
    <x v="2"/>
    <x v="4"/>
    <x v="61"/>
    <n v="1258552.78"/>
    <n v="0"/>
    <n v="50000"/>
    <x v="65"/>
    <x v="3"/>
    <s v="AA4"/>
    <n v="5176544.7100000009"/>
    <n v="954074.42"/>
    <s v="POC/61/1/1"/>
    <n v="1"/>
    <s v="Axa 1"/>
  </r>
  <r>
    <x v="34"/>
    <x v="1"/>
    <x v="1"/>
    <s v="OS1.2-Secţiunea E"/>
    <n v="107714"/>
    <x v="60"/>
    <s v="Universitatea Politehnica din Bucuresti"/>
    <s v="Obiectivul ştiinţific al proiectului este obtinerea de cunoştinţe, sub forma modelelor conceptuale, referitoare la noi sisteme tehnice, de o înaltă eficienţă, pentru separarea şi purificarea produselor valoroase din bio-resurse. Proiectul are ca scop exploatarea sinergiei dintre fenomenele fizice şi chimice ce au loc în sisteme multifazice specifice domeniului biotehnologiei, în care produsele valoroase sunt obţinute prin intermediul reacţiilor biochimice sau sunt izolate din resurse naturale. Rezultatele preconizate au un caracter generic fiind aplicabile în alte domenii în care separarea şi purificarea joacă un rol important, cum ar fi procesarea alimentelor, produse (bio)farmaceutice, biocombustibili, etc.   "/>
    <s v="11"/>
    <n v="25"/>
    <x v="1"/>
    <s v="5"/>
    <n v="25"/>
    <n v="2021"/>
    <x v="2"/>
    <x v="8"/>
    <s v="Bucuresti"/>
    <x v="18"/>
    <x v="2"/>
    <x v="4"/>
    <x v="62"/>
    <n v="1340734.0900000001"/>
    <n v="0"/>
    <n v="726778"/>
    <x v="66"/>
    <x v="3"/>
    <s v="AA3"/>
    <n v="6330958.3800000008"/>
    <n v="1166843.2100000002"/>
    <s v="POC/61/1/1"/>
    <n v="1"/>
    <s v="Axa 1"/>
  </r>
  <r>
    <x v="35"/>
    <x v="1"/>
    <x v="3"/>
    <s v="OS1.3-Secţiunea C"/>
    <n v="104737"/>
    <x v="61"/>
    <s v="SECURIFAI SRL"/>
    <s v="Obiectiv principal al proiectului este cresterea competitivitatii economice si dezvoltarea afacerii S.C. SECURIFAI SRL prin realizarea in cadrul societatii in urma activitatilor de CDI a unui produs software inovativ - Sistem Software Inteligent de Analiza Video (SecurifAI). Proiectul va avea ca rezultat dezvoltarea afacerii prin absorbtia si producerea de tehnologii informationale de ultima generatie in analiza video si dezvoltarea de sisteme software bazate pe inteligenta artificiala cu aplicare in domeniul IT&amp;C, respectiv analiza, managementul si securitatea datelor de mari dimensiuni, precum si in cel al securitatii, respectiv combaterea transfrontalieră a terorismului, crimei organizate, traficului ilegal de bunuri şi persoane."/>
    <s v="9"/>
    <n v="9"/>
    <x v="1"/>
    <s v="3"/>
    <n v="9"/>
    <n v="2018"/>
    <x v="7"/>
    <x v="8"/>
    <s v="Bucuresti"/>
    <x v="18"/>
    <x v="1"/>
    <x v="5"/>
    <x v="63"/>
    <n v="167624.45999999996"/>
    <n v="93124.7"/>
    <n v="22287"/>
    <x v="67"/>
    <x v="2"/>
    <s v="AA3"/>
    <n v="644694.71"/>
    <n v="161173.69"/>
    <s v="POC/63/1/3"/>
    <n v="1"/>
    <s v="Axa 1"/>
  </r>
  <r>
    <x v="36"/>
    <x v="1"/>
    <x v="3"/>
    <s v="OS1.3-Secţiunea C"/>
    <n v="104225"/>
    <x v="62"/>
    <s v="DIGITAL CRAFT SRL"/>
    <s v="Obiectivul general al proiectului CUSTOMCRAFT este dezvoltarea unui proces inovativ, semnificativ imbunatatit, de realizare de bijuterii contemporane personalizate in cadrul start-up-ului SC DIGITAL CRAFT SRL. Procesul inovativ are ca punct de pornire rezultatele cercetarii obtinute de catre Directorul de proiect in teza de doctorat si combina caracteristicile mestesugului traditional cu instrumentele digitale, in scopul productiei si comercializarii bijuteriilor personalizate. Prin intermediul proiectului, se doreste dezvoltarea (start-up-ului) SC DIGITAL CRAFT SRL prin cresterea investitiilor in activitatile de cercetare, in scopul inovarii unui proces intr-un sector economic cu potential de crestere (conform Strategiei Nationale de Competitivitate – „Industrii creative”). "/>
    <s v="9"/>
    <n v="9"/>
    <x v="1"/>
    <s v="9"/>
    <n v="9"/>
    <n v="2018"/>
    <x v="7"/>
    <x v="8"/>
    <s v="Bucuresti"/>
    <x v="18"/>
    <x v="1"/>
    <x v="5"/>
    <x v="64"/>
    <n v="166922.98399999994"/>
    <n v="92734.99"/>
    <n v="57784.29"/>
    <x v="68"/>
    <x v="2"/>
    <s v="AA4"/>
    <n v="658380.24999999988"/>
    <n v="164595.04999999999"/>
    <s v="POC/63/1/3"/>
    <n v="1"/>
    <s v="Axa 1"/>
  </r>
  <r>
    <x v="37"/>
    <x v="1"/>
    <x v="3"/>
    <s v="OS1.3-Secţiunea D"/>
    <n v="104238"/>
    <x v="63"/>
    <s v="SYSWIN SOLUTIONS SRL"/>
    <s v="Obiectivul general al proiectului îl reprezintă stimularea inovării în domeniile IoT (Internet of Things) și M2M (Machine to Machine Communications) în cadrul întreprinderii nou-înființate inovatoare SYSWIN SOLUTIONS SRL, prin realizarea unui produs inovativ complex și a unor servicii inovative bazate pe acest produs, dezvoltate în cadrul temei „2.1.2 Internetul viitorului”, asigurând creșterea competitivității globale a firmei și intrarea SYSWIN SOLUTIONS SRL în noi piețe: vending, flowmetering, tracking, securitate date. Se propun:_x000a_• Realizarea unei PlatfoRme Inovative pentru Aplicaţii M2M versatile – PRIAMM, competitivă la nivel global - un serviciu integrat IoT - format din M2M, plus conexiuni maşină-la-persoană sau persoană-la-maşină, masina la active mobile sau imobile. Va fi un instrument securizat, versatil și scalabil de monitorizare, control și management online destinat administrării afacerilor din mai multe industrii, care oferă și managementul plăților și încasărilor, publicitate și afișaj digital, fidelizare clienți, gestiunea programelor de marketing personalizate nevoilor/preferinţelor clientului fidelizat, va surprinde, de asemenea, răspunsurile clientilor în timp real;_x000a_• Crearea unor arhitecturi M2M și IoT de tip plug&amp;play pentru produsele/serviciile destinate industriilor vending/gambling/metering/tracking/;_x000a_• Crearea unui sistem de securitate a informației comun tuturor serviciilor M2M si IoT._x000a_"/>
    <s v="9"/>
    <n v="1"/>
    <x v="1"/>
    <s v="9"/>
    <n v="1"/>
    <n v="2018"/>
    <x v="7"/>
    <x v="8"/>
    <s v="Bucuresti"/>
    <x v="18"/>
    <x v="1"/>
    <x v="5"/>
    <x v="65"/>
    <n v="860621.26999999955"/>
    <n v="0"/>
    <n v="519934.31"/>
    <x v="69"/>
    <x v="2"/>
    <s v="AA3"/>
    <n v="3440809.7100000004"/>
    <n v="860202.42"/>
    <s v="POC/66/1/3"/>
    <n v="1"/>
    <s v="Axa 1"/>
  </r>
  <r>
    <x v="38"/>
    <x v="1"/>
    <x v="3"/>
    <s v="OS1.3-Secţiunea D"/>
    <n v="104241"/>
    <x v="64"/>
    <s v="RESEARCH TECHNOLOGY SRL"/>
    <s v="Obiectivul general al proiectului îl reprezintă stimularea inovarii în intreprinderea nou-inființata inovatoare, SC Research Technology SRL, prin realizarea unui hub tehnologic inovativ HUB-TECH, care agregă resurse tehnologice și umane în vederea facilitării procesului de redactare de teme de cercetare/soluții tehnice optimizate, prin recomandarea semantică a unor resurse textuale relevante a fi consultate (de exemplu, articole științifice, teze de doctorat, brevete, rezultate ale proiectelor de CDI etc.), introducerea de mecanisme pentru generarea parțială a documentației, precum și crearea unui forum de discuții care să ofere suport personalizat, cu scopul comercializării produselor și serviciilor realizate Astfel, HUB-TECH integrează noi modele computaționale semantice de ultimă generație, care permit identificarea automată de materiale relevante, utilizarea de calcule de înaltă performanță pentru antrenarea acestora, dar totodată integrează în fluxul de mecanisme automate utilizate componenta umană, esențială pentru monitorizarea și rafinarea rezultatelor sistemului prin oferirea de feedback și sugestii."/>
    <s v="9"/>
    <n v="1"/>
    <x v="1"/>
    <s v="9"/>
    <n v="1"/>
    <n v="2018"/>
    <x v="7"/>
    <x v="8"/>
    <s v="Bucuresti"/>
    <x v="18"/>
    <x v="1"/>
    <x v="5"/>
    <x v="66"/>
    <n v="889983.6679999996"/>
    <n v="0"/>
    <n v="315981.55"/>
    <x v="70"/>
    <x v="2"/>
    <s v="AA4"/>
    <n v="3559378.1"/>
    <n v="889844.5"/>
    <s v="POC/66/1/3"/>
    <n v="1"/>
    <s v="Axa 1"/>
  </r>
  <r>
    <x v="39"/>
    <x v="1"/>
    <x v="3"/>
    <s v="OS1.3-Secţiunea D"/>
    <n v="104248"/>
    <x v="65"/>
    <s v="BEIA CERCETARE SRL"/>
    <s v="Obiectivul General: Producerea in vederea comercializarii noului produs „Centru de comunicatii cu clientii de tip cloud computing”, pornind de la rezultatele proiectului COMM-CENTER (Centru de Comunicatii – beneficii pentru toti) si cererea de brevet de inventie pentru produsul cu acelasi nume, depusa la OSIM si obtinut din activitatea de cercetare-dezvoltare, prin dezvoltarea start-up-ului inovativ S.C. BEIA Cercetare SRL."/>
    <s v="9"/>
    <n v="9"/>
    <x v="1"/>
    <s v="9"/>
    <n v="9"/>
    <n v="2018"/>
    <x v="7"/>
    <x v="8"/>
    <s v="Bucuresti"/>
    <x v="18"/>
    <x v="1"/>
    <x v="5"/>
    <x v="67"/>
    <n v="821500"/>
    <n v="0"/>
    <n v="242700"/>
    <x v="71"/>
    <x v="2"/>
    <s v="AA6"/>
    <n v="3107952.65"/>
    <n v="777970.95"/>
    <s v="POC/66/1/3"/>
    <n v="1"/>
    <s v="Axa 1"/>
  </r>
  <r>
    <x v="40"/>
    <x v="1"/>
    <x v="3"/>
    <s v="OS1.3-Secţiunea D"/>
    <n v="104228"/>
    <x v="66"/>
    <s v="Premia Software Solutions SRL"/>
    <s v="Obiectivul general al proiectului dezvoltat de Premia Software Solutions SRL este de a crea valoare adăugată în domeniul tehnologiei informației în baza rezultatelor de cercetare obținute in domeniul analizei, managementului și securitatii datelor de mari dimensiuni. Prin prezentul proiect, societatea dorește să își întărească capacitatea de cercetare dezvoltare în domeniul tehnologiei informației și să atragă profesioniști în vederea dezvoltării produsului informatic AllNews, produs inovativ care coreleaza date (video, audio, text) din diverse medii de difuzare in scopul analizarii, catalogarii si extragerii de informatie utila. Prin activitatea de dezvoltare si comercializare a produsului dezvoltat, se vizeaza o creștere sustenabilă a societății, ce va conduce către o diversificare și consolidare a produselor și serviciilor oferite."/>
    <s v="9"/>
    <n v="9"/>
    <x v="1"/>
    <s v="9"/>
    <n v="9"/>
    <n v="2018"/>
    <x v="7"/>
    <x v="8"/>
    <s v="Bucuresti"/>
    <x v="18"/>
    <x v="1"/>
    <x v="5"/>
    <x v="68"/>
    <n v="798037.5"/>
    <n v="0"/>
    <n v="291875.71000000002"/>
    <x v="72"/>
    <x v="2"/>
    <s v="AA5"/>
    <n v="3188941.29"/>
    <n v="797235.32"/>
    <s v="POC/66/1/3"/>
    <n v="1"/>
    <s v="Axa 1"/>
  </r>
  <r>
    <x v="41"/>
    <x v="1"/>
    <x v="3"/>
    <s v="OS1.3-Secţiunea D"/>
    <n v="105718"/>
    <x v="67"/>
    <s v="M247 EUROPE SRL"/>
    <s v="Obiectivul general al proiectului îl reprezintă stimularea inovării și creșterea competitivității în cadrul S.C. M247 EUROPE S.R.L. prin realizarea unei noi tehnologii implementabile printr-un sistem integrat în cadrul unui produs inovativ complex și a unor servicii inovative bazate pe acest produs, dezvoltate în cadrul temei „Tehnologie inovativa GREEN și sistem integrat pentru centru de date destinat Internetului Viitorului”. Se propune realizarea unui centru de date „Green” cu performanțe energetice de vârf în România, care va încorpora elemente inovative tehnologice și de sistem privitoare la soluțiile de răcire, ventilație, electrice și IT în domeniul economisirii energiei electrice, conform definiției ”Green”, cu o automatizare multiplă a funcționării inclusiv prin managementul general software al Centrului de Date. Prin realizarea acestui produs inovativ complex firma S.C. M247 EUROPE S.R.L va putea sa dezvolte noi servicii inovative în domenii ale tehnologiilor informaționale și de comunicații, cloud/virtualizare, baze de date de mari dimensiuni, specifice Internetului viitorului,  cu avantajul unor costuri reduse și a unei competitivități tehnice și economice superioare."/>
    <s v="9"/>
    <n v="9"/>
    <x v="1"/>
    <s v="1"/>
    <n v="9"/>
    <n v="2018"/>
    <x v="7"/>
    <x v="8"/>
    <s v="Bucuresti"/>
    <x v="18"/>
    <x v="1"/>
    <x v="5"/>
    <x v="69"/>
    <n v="883032.86799999978"/>
    <n v="0"/>
    <n v="784451.12"/>
    <x v="73"/>
    <x v="2"/>
    <s v="AA1"/>
    <n v="3058555.34"/>
    <n v="764638.85000000009"/>
    <s v="POC/66/1/3"/>
    <n v="1"/>
    <s v="Axa 1"/>
  </r>
  <r>
    <x v="42"/>
    <x v="1"/>
    <x v="3"/>
    <s v="OS1.3-Secţiunea D"/>
    <n v="104645"/>
    <x v="68"/>
    <s v="MONITRON SRL "/>
    <s v="Obiectivul general al proiectului îl reprezintă stimularea inovării în cadrul societăţii S.C. MONITRON S.R.L., prin implementarea unui SIstem inteligent multiparametru pentru MONitorizarea complexă și integrată a structurilor pentru evaluarea și reducerea riscului la dezastru - SIMON, bazat pe monitorizarea structurilor critice complexe din domeniul construcțiilor civile și industriale, drumuri, poduri, baraje, diguri, tunele, într-o soluție unică, modulară, deschisă. Acest lucru va fi posibil prin dezvoltarea unui bloc funcțional comun inclus în fiecare dintre modulele de masură, care va reprezenta interfața între modulul de măsură propriu-zis și un Gateway de comunicație care va asigura comunicația cu baza de date centrală."/>
    <s v="9"/>
    <n v="9"/>
    <x v="1"/>
    <s v="9"/>
    <n v="9"/>
    <n v="2018"/>
    <x v="7"/>
    <x v="8"/>
    <s v="Bucuresti"/>
    <x v="18"/>
    <x v="1"/>
    <x v="5"/>
    <x v="70"/>
    <n v="844542.39999999991"/>
    <n v="0"/>
    <n v="537857.16"/>
    <x v="74"/>
    <x v="2"/>
    <s v="AA3"/>
    <n v="3318388.53"/>
    <n v="829597.12"/>
    <s v="POC/66/1/3"/>
    <n v="1"/>
    <s v="Axa 1"/>
  </r>
  <r>
    <x v="43"/>
    <x v="1"/>
    <x v="3"/>
    <s v="OS1.3-Secţiunea D"/>
    <n v="104675"/>
    <x v="69"/>
    <s v="IMC POSITIVE BUSINESS SOLUTIONS SRL"/>
    <s v="Obiectivul general urmărit se centrează pe creşterea gradului de competitivitate prin CDI si constă în dezvoltarea şi implementarea unei tehnologii de producţie moderne, flexibile şi competitive, pentru realizarea unui sistem stabilizat pe 3 axe, în funcţie de cerinţele operaţionale. Scopul principal îl reprezintă obținerea unor parametri de performanță în timpul deplasării, apropiați de cei statici, adică să fie afectați cât mai puțin de caracteristicile deplasării (terestre sau navale). Fabricația unui astfel de sistem, eficient în condițiile situațiilor tactice actuale, presupune un proces complex de proiectare, care pornește de la un set de considerente teoretice, o validare practică prin teste statice și dinamice și o verificare efectivă, în teren, a sistemului, montat pe mijlocul purtător, în diferite regimuri de funcționare."/>
    <s v="9"/>
    <n v="9"/>
    <x v="1"/>
    <s v="9"/>
    <n v="9"/>
    <n v="2018"/>
    <x v="7"/>
    <x v="8"/>
    <s v="Bucuresti"/>
    <x v="18"/>
    <x v="1"/>
    <x v="5"/>
    <x v="71"/>
    <n v="884571.19999999972"/>
    <n v="0"/>
    <n v="479337"/>
    <x v="75"/>
    <x v="2"/>
    <s v="AA2"/>
    <n v="3485752.7899999996"/>
    <n v="871438.19999999984"/>
    <s v="POC/66/1/3"/>
    <n v="1"/>
    <s v="Axa 1"/>
  </r>
  <r>
    <x v="44"/>
    <x v="1"/>
    <x v="3"/>
    <s v="OS1.3-Secţiunea D"/>
    <n v="104656"/>
    <x v="70"/>
    <s v="ADVANCED SLISYS SRL"/>
    <s v="Obiectivul general al acestui proiect este creşterea capacităţii de inovare a firmei, prin activitati de cercetare si valorificarea rezultatelor de cercetare-dezvoltare detinute de ADVANCED SLISYS SRL, pentru dezvoltarea unui dispozitiv digital inovator si a unei metode brevetabile. Introducerea in productie a noului produs, in scopul comercializarii. "/>
    <s v="9"/>
    <n v="9"/>
    <x v="1"/>
    <s v="9"/>
    <n v="9"/>
    <n v="2018"/>
    <x v="7"/>
    <x v="8"/>
    <s v="Bucuresti"/>
    <x v="18"/>
    <x v="1"/>
    <x v="5"/>
    <x v="72"/>
    <n v="440094.6399999999"/>
    <n v="0"/>
    <n v="142767"/>
    <x v="76"/>
    <x v="2"/>
    <s v="AA5"/>
    <n v="1750515.9100000004"/>
    <n v="437628.9800000001"/>
    <s v="POC/66/1/3"/>
    <n v="1"/>
    <s v="Axa 1"/>
  </r>
  <r>
    <x v="45"/>
    <x v="1"/>
    <x v="3"/>
    <s v="OS1.3-Secţiunea D"/>
    <n v="109513"/>
    <x v="71"/>
    <s v="AUTONOMOUS SYSTEMS SRL"/>
    <s v="OBIECTIVUL GENERAL al proiectului este reprezentat de sporirea capacitatii de cercetare-dezvoltare tehnologica si inovare a S.C. AUTONOMOUS SYSTEMS S.R.L., in vederea cresterii competitivitatii economice si generarii de noi oportunitati de afaceri._x000a_In vederea atingerii acestui obiectiv general, vor fi derulate activitati de dezvoltare experimentala in domeniul algoritmilor de analiza, descriere si traducere a continutului grafic complex, precum si al algoritmilor de comanda vocala. In vederea derularii acestor activitati de dezvoltare experimentala, vor fi achizitionate echipamente hardware specializate in procesarea masiva a informatiei, statii de lucru(desktop si laptop), licente sisteme operare si software specializat precum si biblioteci electronice (corpus-uri) standardizate pentru limbaj natural / continut grafic._x000a_In mod specific, proiectul va pune bazele si va dezvolta solutii IT in domenii de varf ale tehnologiei actuale, in special domeniile de vedere artificiala, procesarea limbajului natural si invatare automata. Dezvoltând solutii si algoritmi noi si in special, integrându-le intr-un sistem complex inteligent pentru interpretare semantica de imagini si video si traducerea in limbaj natural, proiectul propune solutii noi, in premiera, pe piata romaneasca._x000a_Rezultatele pocesului de cercetare se vor constitui ca baza a unor produse comerciale, dupa cum este prezentat la nivelul planului de afaceri, fapt ce va contribui direct la generarea de noi oportunitati de afaceri pentru S.C. AUTONOMOUS SYSTEMS S.R.L._x000a_"/>
    <s v="1"/>
    <n v="13"/>
    <x v="2"/>
    <s v="4"/>
    <n v="13"/>
    <n v="2019"/>
    <x v="7"/>
    <x v="8"/>
    <s v="Bucuresti"/>
    <x v="18"/>
    <x v="1"/>
    <x v="5"/>
    <x v="73"/>
    <n v="869158.61999999965"/>
    <n v="0"/>
    <n v="1222452"/>
    <x v="77"/>
    <x v="2"/>
    <s v="AA4"/>
    <n v="2570031.6800000002"/>
    <n v="642507.91999999993"/>
    <s v="POC/66/1/3"/>
    <n v="1"/>
    <s v="Axa 1"/>
  </r>
  <r>
    <x v="46"/>
    <x v="1"/>
    <x v="3"/>
    <s v="OS1.4-Secţiunea G"/>
    <n v="105631"/>
    <x v="72"/>
    <s v="INCD in Domeniul Patologiei si Stiintelor Biomedicale &quot;Victor Babes&quot;"/>
    <s v="Proiectul „Implementarea expertizei de cercetare biomedicală prin transfer de cunoștințe către mediul privat pentru validarea de produse și servicii în domeniile biotehnologii medicale și sănătate” are ca obiectiv general transferul de cunostinte/expertiza si tehnologie de la INCD Victor Babes (IVB) catre intreprinderi private din sectorul productiei si dezvoltarii bioproduselor destinate ingrijirii sanatatii, în vederea cresterii competitivitatii economice si stiintifice a acestora pe plan național și international. "/>
    <s v="9"/>
    <n v="5"/>
    <x v="1"/>
    <s v="9"/>
    <n v="5"/>
    <n v="2021"/>
    <x v="8"/>
    <x v="8"/>
    <s v="Bucuresti"/>
    <x v="18"/>
    <x v="2"/>
    <x v="8"/>
    <x v="74"/>
    <n v="2052555.7007999998"/>
    <n v="2448600"/>
    <n v="50000"/>
    <x v="78"/>
    <x v="3"/>
    <s v="AA1"/>
    <n v="6039304.410000002"/>
    <n v="1070299.8400000001"/>
    <s v="POC/71/1/4"/>
    <n v="1"/>
    <s v="Axa 1"/>
  </r>
  <r>
    <x v="47"/>
    <x v="1"/>
    <x v="3"/>
    <s v="OS1.4-Secţiunea G"/>
    <n v="105976"/>
    <x v="73"/>
    <s v="Universitatea POLITEHNICA Bucuresti"/>
    <s v="Scopul proiectului NETIO este crearea unui cadru de colaborare efectivă între specialiștii din Universitatea Politehnica din București și întreprinderi și accelerarea transferului de cunoștințe din mediul academic către industrie pentru dezvoltarea de produse și servicii inovative din sfera IoT și a orașelor inteligente, având drept consecință directă creșterea capacității de cercetare, dezvoltare și inovare a întreprinderilor partenere, dar și a mediului economic în general. Dezvoltarea de produse și servicii de comunicație diversificată (Radio, IR, NF, Wireless, etc.), interconectate prin infrastructuri de senzori și obiecte inteligente care pot acoperi o arie geografică semnificativă, poate răspunde la provocările de zi cu zi ale membrilor unei comunități prin furnizarea de informații bazate pe prelucrări inteligente și specifice contextului, precum și date analizate sistematic în vederea surmontării provocărilor urbane identificate."/>
    <s v="9"/>
    <n v="5"/>
    <x v="1"/>
    <s v="4"/>
    <n v="30"/>
    <n v="2021"/>
    <x v="8"/>
    <x v="8"/>
    <s v="Bucuresti"/>
    <x v="18"/>
    <x v="2"/>
    <x v="8"/>
    <x v="75"/>
    <n v="2197393"/>
    <n v="2344000"/>
    <n v="60000"/>
    <x v="79"/>
    <x v="3"/>
    <s v="AA5"/>
    <n v="10630090.350000001"/>
    <n v="2066793.6100000003"/>
    <s v="POC/71/1/4"/>
    <n v="1"/>
    <s v="Axa 1"/>
  </r>
  <r>
    <x v="48"/>
    <x v="1"/>
    <x v="3"/>
    <s v="OS1.4-Secţiunea G"/>
    <n v="105581"/>
    <x v="74"/>
    <s v="Institutul National de Cercetare-Dezvoltare pentru Ecologie Industriala - ECOIND"/>
    <s v="Pornind de la obiectivul general al proiectului care constă în  creşterea capacităţii şi competitivităţii economice a intreprindelor din sectorul forestier pe  baza  furnizării serviciilor şi beneficiilor multiple pe care pădurea şi silvicultura durabilă le asigură societăţii româneşti, scopul proiectului propus este de a asigura creşterea impactului activităţilor economice din domeniul forestier  printr-un un transfer mai bun de cunoaştere şi de expertiză între cercetare şi mediul economic, realizându-se dezvoltarea  unui sector forestier puternic şi dinamic bazat pe sursă de materie primă regenerabilă. "/>
    <s v="9"/>
    <n v="5"/>
    <x v="1"/>
    <s v="9"/>
    <n v="5"/>
    <n v="2021"/>
    <x v="8"/>
    <x v="8"/>
    <s v="Bucuresti"/>
    <x v="18"/>
    <x v="2"/>
    <x v="8"/>
    <x v="76"/>
    <n v="2197265.4136399999"/>
    <n v="1880580.36"/>
    <n v="130664.2"/>
    <x v="80"/>
    <x v="3"/>
    <s v="AA2"/>
    <n v="6660453.9100000001"/>
    <n v="1295034.8899999999"/>
    <s v="POC/71/1/4"/>
    <n v="1"/>
    <s v="Axa 1"/>
  </r>
  <r>
    <x v="49"/>
    <x v="1"/>
    <x v="3"/>
    <s v="OS1.4-Secţiunea G"/>
    <n v="105958"/>
    <x v="75"/>
    <s v="Universitatea Politehnica din Bucuresti"/>
    <s v="Plecand de la obiectivul central al crearii in 1999 a Centrului de Cercetari Termice din cadrul Universitatii Politehnica din Bucuresti, UPB-CCT, Proiectul CleanTech abordeaza un subiect absolut contemporan care face obiectul mai multor strategii europene cu tinte ambitioase de ponderare si control a unor declinuri greu de readus la echilibru: cresterea nivelului emisiilor atmosferice datorate utilizarii excesive a resurselor naturare care a condus la diminuarea drastica a acestor si la modificarea ingrijoratoare a conditiilor climaterice, precum si inmultirea gropilor de deseuri in zonele urbane. Abordarea integrata a resurselor energetice, a problemelor de mediu si de adaptare la nevoile societatii este singura capabila la nivelul cunostintelor actuale sa ofere alternative viabile, adaptabile unor situatii concrete. "/>
    <s v="9"/>
    <n v="5"/>
    <x v="1"/>
    <s v="9"/>
    <n v="5"/>
    <n v="2022"/>
    <x v="8"/>
    <x v="8"/>
    <s v="Bucuresti"/>
    <x v="18"/>
    <x v="2"/>
    <x v="8"/>
    <x v="77"/>
    <n v="1687259.3628000002"/>
    <n v="2998499"/>
    <n v="45000"/>
    <x v="81"/>
    <x v="3"/>
    <s v="AA5"/>
    <n v="3258118.6499999994"/>
    <n v="633468.74999999988"/>
    <s v="POC/71/1/4"/>
    <n v="1"/>
    <s v="Axa 1"/>
  </r>
  <r>
    <x v="50"/>
    <x v="1"/>
    <x v="3"/>
    <s v="OS1.4-Secţiunea G"/>
    <n v="105509"/>
    <x v="76"/>
    <s v="Institutul National de Cercetare-Dezvoltare pentru Bioresurse Alimentare-IBA București"/>
    <s v="Proiectul are ca obiectiv general valorificarea expertizei obținută prin cercetare a IBA București în domeniul calității alimentelor - senzoriale, igienice, tehnologice, nutriționale și etice - prin  transferul de cunoștințe către mediul economic privat în vederea obținerii de produse alimentare sigure și optimizate  nutrițional."/>
    <s v="9"/>
    <n v="5"/>
    <x v="1"/>
    <s v="9"/>
    <n v="5"/>
    <n v="2021"/>
    <x v="8"/>
    <x v="8"/>
    <s v="Bucuresti"/>
    <x v="18"/>
    <x v="2"/>
    <x v="8"/>
    <x v="78"/>
    <n v="1988563.4163999986"/>
    <n v="1644160"/>
    <n v="40000"/>
    <x v="82"/>
    <x v="3"/>
    <s v="AA3"/>
    <n v="6936964.5899999999"/>
    <n v="1224434.6399999999"/>
    <s v="POC/71/1/4"/>
    <n v="1"/>
    <s v="Axa 1"/>
  </r>
  <r>
    <x v="51"/>
    <x v="1"/>
    <x v="3"/>
    <s v="OS1.4-Secţiunea G"/>
    <n v="105707"/>
    <x v="77"/>
    <s v="Universitatea Politehnica din Bucuresti"/>
    <s v="Obiectivul general al proiectului “Procese și sisteme operaționale pentru tratarea și valorificarea materială și energetică a deșeurilor – PROVED” constă în creşterea transferului de cunoştinţe, tehnologie şi personal cu competenţe CDI între Universitatea Politehnica din Bucureşti şi mediul privat prin realizarea unei eco-tehnologii de valorificare energetică a deşeurilor municipale şi obţinerea unui Combustibil Derivat din Deşeu (CDD), a unei tehnologii de producere a unui gaz cu proprietăţi combustibile superioare (biogaz), a unei tehnologii inovative de gestionare şi tracking a deșeurilor cu măsurarea efectelor complexe (sociale, mediu, economice) precum şi a unui sistem avansat de depoluare a levigatului rezultat de la depozitele de deşeuri."/>
    <s v="9"/>
    <n v="8"/>
    <x v="1"/>
    <s v="3"/>
    <n v="8"/>
    <n v="2022"/>
    <x v="8"/>
    <x v="8"/>
    <s v="Bucuresti"/>
    <x v="18"/>
    <x v="2"/>
    <x v="8"/>
    <x v="79"/>
    <n v="1397800.7999999998"/>
    <n v="1710000"/>
    <n v="370000"/>
    <x v="83"/>
    <x v="3"/>
    <s v="AA5"/>
    <n v="5677067.5899999999"/>
    <n v="1103880.1000000003"/>
    <s v="POC/71/1/4"/>
    <n v="1"/>
    <s v="Axa 1"/>
  </r>
  <r>
    <x v="52"/>
    <x v="1"/>
    <x v="3"/>
    <s v="OS1.4-Secţiunea G"/>
    <n v="105551"/>
    <x v="78"/>
    <s v="INSTITUTUL NAŢIONAL DE CERCETARE - DEZVOLTARE PENTRU MAŞINI ŞI INSTALAŢII DESTINATE AGRICULTURII ŞI "/>
    <s v="Proiectul are ca obiectiv transferul rapid de cunoştinţe şi sprijin tehnico-ştiinţific în realizarea de produse şi tehnologii competitive în întreprinderi specifice domeniului bioeconomie şi producerii de bioresurse, care îşi dezvoltă afaceri cerute de piaţă."/>
    <s v="9"/>
    <n v="8"/>
    <x v="1"/>
    <s v="6"/>
    <n v="8"/>
    <n v="2021"/>
    <x v="8"/>
    <x v="8"/>
    <s v="Bucuresti"/>
    <x v="18"/>
    <x v="2"/>
    <x v="8"/>
    <x v="80"/>
    <n v="1544305.4967999998"/>
    <n v="4032707"/>
    <n v="2508928"/>
    <x v="84"/>
    <x v="3"/>
    <s v="AA4"/>
    <n v="5911046.0299999993"/>
    <n v="1149327.24"/>
    <s v="POC/71/1/4"/>
    <n v="1"/>
    <s v="Axa 1"/>
  </r>
  <r>
    <x v="53"/>
    <x v="1"/>
    <x v="3"/>
    <s v="OS1.4-Secţiunea G"/>
    <n v="105684"/>
    <x v="79"/>
    <s v="Institutul National de Cercetare-Dezvoltare pentru Chimie si Petrochimie"/>
    <s v="Scopul proiectului Secvent este de a crește eficiența economică a întreprinderilor partenere, prin dezvoltarea și implementarea unor soluții tehnologice inovative de (bio)procesare a subproduselor din lanțurile valorice ale bioeconomiei, pentru recuperarea şi/sau formarea de componente cu valoare adăugată şi utilizarea acestora pentru (bio)produse cerute de piață._x000a_ Obiectivul general al proiectului Secvent este accelerarea transferului de cunoștințe, tehnologie și personal cu competențe CDI între mediul public și cel privat în domeniul trans-sectorial al bioeconomiei circulare, prin dezvoltarea şi implementarea de procedee biotehnologice secvențiale de închidere a lanțurilor valorice din bioeconomie și de obținerea a (bio)produselor._x000a_"/>
    <s v="9"/>
    <n v="8"/>
    <x v="1"/>
    <s v="9"/>
    <n v="8"/>
    <n v="2022"/>
    <x v="8"/>
    <x v="8"/>
    <s v="Bucuresti"/>
    <x v="18"/>
    <x v="2"/>
    <x v="8"/>
    <x v="81"/>
    <n v="2172698.682"/>
    <n v="2791330"/>
    <n v="54000"/>
    <x v="85"/>
    <x v="3"/>
    <s v="AA4"/>
    <n v="1635519.89"/>
    <n v="318004.07"/>
    <s v="POC/71/1/4"/>
    <n v="1"/>
    <s v="Axa 1"/>
  </r>
  <r>
    <x v="54"/>
    <x v="1"/>
    <x v="3"/>
    <s v="OS1.4-Secţiunea G"/>
    <n v="105552"/>
    <x v="80"/>
    <s v="Institutul National de Cercetare Dezvoltare pentru Mecatronica si Tehnica Masurarii-INCDMTM Buc."/>
    <s v="Proiectul are în vedere creşterea competitivităţii întreprinderilor mari, mici şi mijlocii cu potenţial de piaţă, preocupate de dezvoltarea/testarea/fabricarea de repere și subansambluri din construcţia autoturismelor (mecanisme de direcţie, cutii de viteză, sisteme de suspensie, servodirecţii, motoare, etc.) prin îmbunătățirea politicilor de inovare axate pe transferul de cunoștințe între mediul ştiinţific și industrie, luând în considerare experiența INCDMTM "/>
    <s v="9"/>
    <n v="8"/>
    <x v="1"/>
    <s v="9"/>
    <n v="8"/>
    <n v="2021"/>
    <x v="8"/>
    <x v="8"/>
    <s v="Bucuresti"/>
    <x v="18"/>
    <x v="2"/>
    <x v="8"/>
    <x v="82"/>
    <n v="1021163"/>
    <n v="1021500"/>
    <n v="17000"/>
    <x v="86"/>
    <x v="3"/>
    <s v="AA2"/>
    <n v="4442509.67"/>
    <n v="856231.72"/>
    <s v="POC/71/1/4"/>
    <n v="1"/>
    <s v="Axa 1"/>
  </r>
  <r>
    <x v="55"/>
    <x v="1"/>
    <x v="3"/>
    <s v="OS1.4-Secţiunea G"/>
    <n v="106070"/>
    <x v="81"/>
    <s v="INSTITUTUL NATIONAL DE STUDII SI CERCETĂRI PENTRU COMUNICATII - INSCC"/>
    <s v="Obiectul proiectului îl reprezintă realizarea de parteneriate pentru transfer de cunoștințe pentru dezvoltarea suportului ICT necesar pentru implementarea unor Centre de dispecerizare și management pentru optimizarea serviciilor integrate de îngrijiri la domiciliu - CDMS, ca suport pentru dezvoltarea de servicii de medicale și sociale la domiciliu"/>
    <s v="9"/>
    <n v="9"/>
    <x v="1"/>
    <s v="5"/>
    <n v="9"/>
    <n v="2021"/>
    <x v="8"/>
    <x v="8"/>
    <s v="Bucuresti"/>
    <x v="18"/>
    <x v="2"/>
    <x v="8"/>
    <x v="83"/>
    <n v="732599.99999999953"/>
    <n v="948125"/>
    <n v="20000"/>
    <x v="87"/>
    <x v="3"/>
    <s v="AA4"/>
    <n v="2640902.84"/>
    <n v="513471.22"/>
    <s v="POC/71/1/4"/>
    <n v="1"/>
    <s v="Axa 1"/>
  </r>
  <r>
    <x v="56"/>
    <x v="1"/>
    <x v="3"/>
    <s v="OS1.4-Secţiunea G"/>
    <n v="105566"/>
    <x v="82"/>
    <s v="INCDIE ICPE-CA"/>
    <s v="Obiectivul general al proiectului este de a realiza un transfer de cunostinte in domeniul ecranarii electromagnetice prin dezvoltarea unei tehnologii noi, performante, cu reale imbunatatiri si reduceri de costuri pentru ecranarea electromagnetica a incintelor (camere, cladiri) deja existente sau in constructie in domeniul 100kHz - 18GHz,  prin colaborare intre institutia de cercetare si intreprinderile interesate  pentru dezvoltarea competitivitatii economice."/>
    <s v="9"/>
    <n v="9"/>
    <x v="1"/>
    <s v="9"/>
    <n v="9"/>
    <n v="2021"/>
    <x v="8"/>
    <x v="8"/>
    <s v="Bucuresti"/>
    <x v="18"/>
    <x v="2"/>
    <x v="8"/>
    <x v="84"/>
    <n v="1348492.75"/>
    <n v="742506"/>
    <n v="45000"/>
    <x v="88"/>
    <x v="3"/>
    <s v="AA5"/>
    <n v="4132375.3700000006"/>
    <n v="774262.94"/>
    <s v="POC/71/1/4"/>
    <n v="1"/>
    <s v="Axa 1"/>
  </r>
  <r>
    <x v="57"/>
    <x v="1"/>
    <x v="3"/>
    <s v="OS1.4-Secţiunea G"/>
    <n v="105884"/>
    <x v="83"/>
    <s v="INSTITUTUL NATIONAL DE CERCETARE DEZVOLTARE TURBOMOTOARE COMOTI"/>
    <s v="Obiectivul popunerii de proiect este de a crea un parteneriat stabil, viabil, intre COMOTI si un grup de intreprinderi interesate sa asimileze cunostinte, abilitati si competente in domeniul cercetarii – inovarii, valorificand expertiza COMOTI, raspunzand astfel nevoilor strategice si de dezvoltare ale lor, care au drept scop cresterea competitivitatii economice. _x000a_Se urmareste astfel dezvoltarea de solutii inovative noi, performante, pentru obtinerea de produse noi, cu performante si caracteristici superioare, clar identificate de intreprinderi ca fiind cerute de piata si care le va permite dezvoltarea afacerilor, promovarea de noi afaceri, cresterea competitivitatii economice. _x000a_"/>
    <s v="9"/>
    <n v="9"/>
    <x v="1"/>
    <s v="9"/>
    <n v="9"/>
    <n v="2022"/>
    <x v="8"/>
    <x v="8"/>
    <s v="Bucuresti"/>
    <x v="18"/>
    <x v="2"/>
    <x v="8"/>
    <x v="85"/>
    <n v="2038736.2599999998"/>
    <n v="1062050"/>
    <n v="50000"/>
    <x v="89"/>
    <x v="3"/>
    <s v="AA4"/>
    <n v="6606853.9099999992"/>
    <n v="1171699.3500000001"/>
    <s v="POC/71/1/4"/>
    <n v="1"/>
    <s v="Axa 1"/>
  </r>
  <r>
    <x v="58"/>
    <x v="1"/>
    <x v="3"/>
    <s v="OS1.4-Secţiunea G"/>
    <n v="105558"/>
    <x v="84"/>
    <s v="Universitatea POLITEHNICA Bucuresti"/>
    <s v="Obiectivul general al prezentului proiect vizează creșterea transferului de cunștințe și tehnologie în domeniul ECO-NANO-TEHNOLOGIILOR PENTRU DEPOLUARE ȘI VALORIFICAREA DEȘEURILOR, între Centrul de Cercetări pentru Protecția Mediului și Tehnologii Ecologice din Universitatea POLITEHNICA București (UPB-CPMTE) și întreprinderi din mediul privat, care va contribui la dezvoltarea economică a acestora precum și la protecția, conservarea și îmbunătățirea mediului."/>
    <s v="9"/>
    <n v="23"/>
    <x v="1"/>
    <s v="9"/>
    <n v="22"/>
    <n v="2021"/>
    <x v="8"/>
    <x v="8"/>
    <s v="Bucuresti"/>
    <x v="18"/>
    <x v="2"/>
    <x v="8"/>
    <x v="86"/>
    <n v="2097718.7000000002"/>
    <n v="1826000"/>
    <n v="60000"/>
    <x v="90"/>
    <x v="3"/>
    <s v="AA3"/>
    <n v="7371796.3400000017"/>
    <n v="1433250.2399999998"/>
    <s v="POC/71/1/4"/>
    <n v="1"/>
    <s v="Axa 1"/>
  </r>
  <r>
    <x v="59"/>
    <x v="1"/>
    <x v="1"/>
    <s v="OS1.1-Secţiunea F"/>
    <n v="107066"/>
    <x v="85"/>
    <s v="Universitatea Politehnica din Bucuresti"/>
    <s v="Obiectivul general este cresterea capacitatii de cercetare-dezvoltare si de transfer de cunostinte prin infiintarea Centrului pentru Soluții Inovatoare de Fabricație a Biomaterialelor Inteligente si Suprafețelor Biomedicale prin crearea de 10 noi laboratoare de cercetare si modernizarea a 6 laboratoare de cercetare existente in cadrul Universitatii Politehnica Bucuresti (UPB), in vederea asigurarii conditiilor pentru dezvoltarea unui grup economic de excelenta in Romania, din care face parte UPB, intr-un sector economic competitiv._x000a__x000a_"/>
    <s v="10"/>
    <n v="26"/>
    <x v="1"/>
    <s v="11"/>
    <n v="26"/>
    <n v="2020"/>
    <x v="7"/>
    <x v="8"/>
    <s v="Bucuresti"/>
    <x v="18"/>
    <x v="2"/>
    <x v="7"/>
    <x v="87"/>
    <n v="13352297.162"/>
    <n v="0"/>
    <n v="5070504.38"/>
    <x v="91"/>
    <x v="4"/>
    <s v="AA4"/>
    <n v="51568686.460000008"/>
    <n v="12892171.620000003"/>
    <s v="POC/70/1/1"/>
    <n v="1"/>
    <s v="Axa 1"/>
  </r>
  <r>
    <x v="60"/>
    <x v="1"/>
    <x v="1"/>
    <s v="OS1.1-Secţiunea F"/>
    <n v="109212"/>
    <x v="86"/>
    <s v="Academia Națională de Informații ”Mihai Viteazul” Otopeni"/>
    <s v="Obiectivul general al proiectului este creșterea competitivității economice la nivel național prin construirea la nivelul Academiei Naționale de Informații ”Mihai Viteazul” a unei infrastructuri de cercetare în domeniul securității și intelligence-ului la cele mai înalte standarde de performanță. Noul Complex de Cercetare al Institutului Național de Studii de Intelligence - INTELIGENT care urmează a fi dezvoltat prin intermediul proiectului va fi compus din 7 laboratoare de cercetare după cum urmează: Laboratorul de Politici de Securitate, Laboratorul de Securitate Locală, Regională și Globală, Laboratorul de Intelligence Competitiv, Laboratorul de Comunicare Strategică în Situații de Criză, Laboratorul de Cercetare Fundamentală în Intelligence, Laboratorul de Psihologie Experimentală și Laboratorul de Istoria Intelligence-ului."/>
    <s v="12"/>
    <n v="16"/>
    <x v="1"/>
    <s v="6"/>
    <n v="16"/>
    <n v="2021"/>
    <x v="7"/>
    <x v="8"/>
    <s v="Bucuresti"/>
    <x v="18"/>
    <x v="2"/>
    <x v="7"/>
    <x v="88"/>
    <n v="10764000.029999999"/>
    <n v="0"/>
    <n v="4662263.0999999996"/>
    <x v="92"/>
    <x v="3"/>
    <s v="AA1"/>
    <n v="22088280.760000002"/>
    <n v="3517019.69"/>
    <s v="POC/70/1/1"/>
    <n v="1"/>
    <s v="Axa 1"/>
  </r>
  <r>
    <x v="61"/>
    <x v="1"/>
    <x v="1"/>
    <s v="OS1.1-Secţiunea F"/>
    <n v="108662"/>
    <x v="87"/>
    <s v="Institutul National de Cercetare Dezvoltare pentru Mecatronica si Tehnica Masurarii - INCDMTM  Bucuresti"/>
    <s v="Obiectivul proiectului consta in crearea unu centru (CERMISO) de cercetare pentru optimizarea unor_x000a_echipamente de tip Minisistem Inteligent Autonom cu Deplasare Aeriana (MIADA) avand_x000a_7_x000a_aplicatii directe in securitatea si securizarea obiectivelor si interventie rapida in caz de dezastre in_x000a_zone greu accesibile. Practic in centru activitatea CD se va desfasura pe urmatoarele linii directoare:_x000a_1- Integrarea sistemelor mecatronice inteligente autonome in securitatea spatiului si a mediului_x000a_inconjurator._x000a_2- Optimizarea sistemelor mecatronice inteligente autonome aeropurtate_x000a_3- Tehnologia transmiterii securizata a informatiei_x000a_4- Dezvoltarea micro sistemelor multisenzoriale controlate de inteligenta artificiala._x000a_5- Dezvoltarea inteligentei artificiale de prelucrare automata a datelor in vederea prevenirii_x000a_dezastrelor si accidentelor._x000a_6- Dezvoltarea solutiilor si algoritmilor de securizare anti-hacking a sistemelor autonome_x000a_aeropurtate._x000a_7- Solutii hardware si software de optimizare a consumului energetic pentru marirea andurantei si_x000a_autonomiei de zbor a sistemelor mecatronice aeropurtate."/>
    <s v="1"/>
    <n v="3"/>
    <x v="2"/>
    <s v="3"/>
    <n v="2"/>
    <n v="2021"/>
    <x v="7"/>
    <x v="8"/>
    <s v="Bucuresti"/>
    <x v="18"/>
    <x v="2"/>
    <x v="7"/>
    <x v="89"/>
    <n v="2156292.1999999993"/>
    <n v="0"/>
    <n v="12000"/>
    <x v="93"/>
    <x v="3"/>
    <s v="AA7"/>
    <n v="8468645.8699999992"/>
    <n v="2095572.1699999997"/>
    <s v="POC/70/1/1"/>
    <n v="1"/>
    <s v="Axa 1"/>
  </r>
  <r>
    <x v="62"/>
    <x v="1"/>
    <x v="3"/>
    <s v="OS1.3-Secţiunea C"/>
    <n v="113021"/>
    <x v="88"/>
    <s v="KINETO TECH REHAB SRL"/>
    <s v="Obiectivul general al proiectului consta in realizarea unui produs inovativ destinat monitorizarii recuperarii pacientilor cu afectiuni locomotorii, in scopul productiei si comercializarii. "/>
    <s v="9"/>
    <n v="27"/>
    <x v="2"/>
    <s v="3"/>
    <n v="27"/>
    <n v="2019"/>
    <x v="7"/>
    <x v="8"/>
    <s v="Bucuresti"/>
    <x v="18"/>
    <x v="1"/>
    <x v="5"/>
    <x v="90"/>
    <n v="141912"/>
    <n v="78840"/>
    <n v="179046"/>
    <x v="94"/>
    <x v="2"/>
    <s v="AA1"/>
    <n v="561321.07000000007"/>
    <n v="140330.27000000002"/>
    <s v="POC/63/1/3"/>
    <n v="1"/>
    <s v="Axa 1"/>
  </r>
  <r>
    <x v="63"/>
    <x v="1"/>
    <x v="3"/>
    <s v="OS1.3-Secţiunea C"/>
    <n v="113571"/>
    <x v="89"/>
    <s v="GENOME &amp; GENETICS SRL"/>
    <s v="Obiectivul general al proiectului INFERTIMA este dezvoltarea unui proces inovativ, in vederea introducerii pe piata a unui serviciu nou, de testare a infertilitatii masculine pentru mutatiile genei FSHR, printr-o corelatie directa intre mutatiile receptorului de FSH si infertilitatea masculina de cauza genetica. Procesul inovativ are ca punct de pornire rezultatele cercetarii efectuate de catre institutia de cercetare cu care Genome &amp; Genetics a semnat contract de servicii de cercetare. "/>
    <s v="9"/>
    <n v="27"/>
    <x v="2"/>
    <s v="12"/>
    <n v="27"/>
    <n v="2018"/>
    <x v="9"/>
    <x v="8"/>
    <s v="Bucuresti"/>
    <x v="18"/>
    <x v="1"/>
    <x v="5"/>
    <x v="91"/>
    <n v="166602.59"/>
    <n v="164164.54"/>
    <n v="82252.800000000003"/>
    <x v="95"/>
    <x v="2"/>
    <s v="AA1"/>
    <n v="660628.80000000005"/>
    <n v="165157.21"/>
    <s v="POC/63/1/3"/>
    <n v="1"/>
    <s v="Axa 1"/>
  </r>
  <r>
    <x v="64"/>
    <x v="1"/>
    <x v="3"/>
    <s v="OS1.3-Secţiunea C"/>
    <n v="113128"/>
    <x v="90"/>
    <s v="BEAM INNOVATION SRL (solicitant initial la depunere: VULPE RĂZVAN-ALEXANDRU) "/>
    <s v="Obiectivul general al proiectului consta in dezvoltarea competitiva a intreprinderii inovatoare de tip spin-off in urma implementării platformei inteligente de marketing. Se dorește revoluționarea industriei sistemelor de Marketing de Proximitate din sectorul de retail prin elaborarea unei soluții inovatoare hardware-software si comercializarea acesteia prin intermediul a 3 tipuri de pachete de servicii si anume: Silver, Gold si Platinum."/>
    <s v="9"/>
    <n v="27"/>
    <x v="2"/>
    <s v="9"/>
    <n v="27"/>
    <n v="2019"/>
    <x v="7"/>
    <x v="8"/>
    <s v="Bucuresti"/>
    <x v="18"/>
    <x v="1"/>
    <x v="5"/>
    <x v="92"/>
    <n v="165829.07999999999"/>
    <n v="92127.28"/>
    <n v="337523.67"/>
    <x v="96"/>
    <x v="2"/>
    <s v="AA2"/>
    <n v="636007.2699999999"/>
    <n v="159001.81999999998"/>
    <s v="POC/63/1/3"/>
    <n v="1"/>
    <s v="Axa 1"/>
  </r>
  <r>
    <x v="65"/>
    <x v="1"/>
    <x v="3"/>
    <s v="OS1.3-Secţiunea C"/>
    <n v="113071"/>
    <x v="91"/>
    <s v="OCEAN CREDIT IFN SA"/>
    <s v="Obiectivul general al proiectului INOVATIC consta in dezvoltarea si punerea in productie a unor procese IT semnificativ imbunatatite de acordare de credite tip „overdraft”(descoperiri de cont), de transfer de bani si de plati electronice in cadrul SC OCEAN CREDIT IFN SA. Procesul inovativ are ca punct de pornire cercetarea efectuata de catre institutia de cercetare cu care Ocean Credit IFN SA a semnat contract de servicii de cercetare. "/>
    <s v="9"/>
    <n v="27"/>
    <x v="2"/>
    <s v="5"/>
    <n v="27"/>
    <n v="2019"/>
    <x v="7"/>
    <x v="8"/>
    <s v="Bucuresti"/>
    <x v="18"/>
    <x v="1"/>
    <x v="5"/>
    <x v="93"/>
    <n v="167194.39000000001"/>
    <n v="92885.78"/>
    <n v="119978"/>
    <x v="97"/>
    <x v="2"/>
    <s v="AA2"/>
    <n v="551637.07999999996"/>
    <n v="137909.29"/>
    <s v="POC/63/1/3"/>
    <n v="1"/>
    <s v="Axa 1"/>
  </r>
  <r>
    <x v="66"/>
    <x v="1"/>
    <x v="3"/>
    <s v="OS1.3-Secţiunea C"/>
    <n v="119851"/>
    <x v="92"/>
    <s v="RINF ENGINEERING RESEARCH SRL"/>
    <s v="Obiectivul general al prezentului proiect îl reprezintă dezvoltarea unui sistem inovativ pentru testarea aplicațiilor destinate dispozitivelor dotate cu ecran tactil - MATT, în vederea creșterii gradului de inovare în domeniul TIC la nivel național și internațional. "/>
    <s v="10"/>
    <n v="4"/>
    <x v="2"/>
    <s v="4"/>
    <n v="4"/>
    <n v="2019"/>
    <x v="10"/>
    <x v="8"/>
    <s v="Bucuresti"/>
    <x v="18"/>
    <x v="1"/>
    <x v="5"/>
    <x v="94"/>
    <n v="162973.4"/>
    <n v="90540.78"/>
    <n v="53550"/>
    <x v="98"/>
    <x v="2"/>
    <s v="AA2"/>
    <n v="600354.76"/>
    <n v="150088.69999999998"/>
    <s v="POC/63/1/3"/>
    <n v="1"/>
    <s v="Axa 1"/>
  </r>
  <r>
    <x v="67"/>
    <x v="1"/>
    <x v="3"/>
    <s v="OS1.3-Secţiunea C"/>
    <n v="113131"/>
    <x v="93"/>
    <s v="CREATIVE ENGINEERING SOLUTIONS SRL"/>
    <s v="Obiectivul general al proiectului este cresterea competitivitatii societatii prin cercetarea si dezvoltarea prototipului unui produs nou, INDEXREAD, un sistem integrat mobil care va fi folosit pentru citirea indecsilor contoarelor cat si lansarea acestuia in productie."/>
    <s v="10"/>
    <n v="4"/>
    <x v="2"/>
    <s v="12"/>
    <n v="4"/>
    <n v="2018"/>
    <x v="11"/>
    <x v="8"/>
    <s v="Bucuresti"/>
    <x v="18"/>
    <x v="1"/>
    <x v="5"/>
    <x v="95"/>
    <n v="147738.94"/>
    <n v="82077.240000000005"/>
    <n v="120566.82"/>
    <x v="99"/>
    <x v="2"/>
    <s v="AA1"/>
    <n v="552924.99"/>
    <n v="138231.26"/>
    <s v="POC/63/1/3"/>
    <n v="1"/>
    <s v="Axa 1"/>
  </r>
  <r>
    <x v="68"/>
    <x v="1"/>
    <x v="3"/>
    <s v="OS1.3-Secţiunea C"/>
    <n v="122344"/>
    <x v="94"/>
    <s v="INDEX LINE SYSTEMS SRL"/>
    <s v="Obiectivul general al proiectului vizeaza cresterea competitivitatii intreprinderii prin dezvoltarea Vizio-paralelografului (VP) si a Extruziei computerizate de ghidaj (ECG) - tehnologii avansate in stomatologie, ce vizeaza diagnoza si tratamentul edentatiei, una dintre cele mai raspandite cazuri de morbiditate din Romania, in scopul productiei si comercializarii. _x000a__x000a_"/>
    <s v="11"/>
    <n v="15"/>
    <x v="2"/>
    <s v="11"/>
    <n v="15"/>
    <n v="2019"/>
    <x v="12"/>
    <x v="8"/>
    <s v="Bucuresti"/>
    <x v="18"/>
    <x v="1"/>
    <x v="5"/>
    <x v="96"/>
    <n v="166558.73000000001"/>
    <n v="92532.64"/>
    <n v="102792"/>
    <x v="100"/>
    <x v="2"/>
    <s v="AA1"/>
    <n v="628399.92999999993"/>
    <n v="157099.97999999998"/>
    <s v="POC/63/1/3"/>
    <n v="1"/>
    <s v="Axa 1"/>
  </r>
  <r>
    <x v="69"/>
    <x v="1"/>
    <x v="3"/>
    <s v="OS1.3-Secţiunea C"/>
    <n v="104905"/>
    <x v="95"/>
    <s v="ARBO BIOSISTEM SRL"/>
    <s v="Obiectivul general al prezentului proiect este reprezentat de realizarea prin procedee de prelucrare avansate de produse alimentare_x000a_inovative, sigure, accesibile si optimizate nutritional, prin transferul de elemente de cercetare stiinþifica din brevetul de invenþie „Procedeu_x000a_si instalaþie pentru prepararea unor produse bioprotective”."/>
    <s v="12"/>
    <n v="21"/>
    <x v="2"/>
    <s v="7"/>
    <n v="20"/>
    <n v="2019"/>
    <x v="7"/>
    <x v="8"/>
    <s v="Bucuresti"/>
    <x v="18"/>
    <x v="1"/>
    <x v="5"/>
    <x v="97"/>
    <n v="167884.2"/>
    <n v="93269"/>
    <n v="172307.63"/>
    <x v="101"/>
    <x v="2"/>
    <s v="AA2"/>
    <n v="671037.73"/>
    <n v="167759.43"/>
    <s v="POC/63/1/3"/>
    <n v="1"/>
    <s v="Axa 1"/>
  </r>
  <r>
    <x v="70"/>
    <x v="1"/>
    <x v="5"/>
    <m/>
    <n v="115833"/>
    <x v="96"/>
    <s v="Universitatea Politehnică Bucureşti"/>
    <s v="Obiectivul general al prezentului proiect, acceptat la finantare in cadrul ECSEL Joint Undertaking il reprezinta realizarea unei linii pilot_x000a_multi-KET (nanoelectronica, nanotehnologie, fabricare avansata) de noua generatie de 300 mm pentru tehnologia Smart Power in Europa,_x000a_astfel contribuind la stabilirea referintei mondiale de soluþii inovatoare si competitive pentru provocari societale critice, inclusiv reducerea_x000a_emisiilor de CO2 si eficienta energetica. De asemenea, pe baza realizarii activitatilor proiectului se urmareste imbunatatirea productivitatii_x000a_si a competitivitatii solutiilor IC integrate pentru tehnologia Smart Power si tehnologii Power Discrete."/>
    <s v="1"/>
    <n v="31"/>
    <x v="5"/>
    <s v="7"/>
    <n v="31"/>
    <n v="2021"/>
    <x v="7"/>
    <x v="8"/>
    <s v="Bucuresti"/>
    <x v="18"/>
    <x v="2"/>
    <x v="4"/>
    <x v="98"/>
    <n v="1058000"/>
    <n v="0"/>
    <n v="3000"/>
    <x v="102"/>
    <x v="3"/>
    <m/>
    <n v="3439015.33"/>
    <n v="859753.84"/>
    <s v="POC/72/1/2"/>
    <n v="1"/>
    <s v="Axa 1"/>
  </r>
  <r>
    <x v="71"/>
    <x v="1"/>
    <x v="6"/>
    <m/>
    <n v="107583"/>
    <x v="97"/>
    <s v="Institutul Naţional de Cercetare - Dezvoltare Aerospaţială &quot;ELIE CARAFOLI&quot; - INCAS Bucureşti"/>
    <s v="Obiectivul general al proiectului il reprezinta cresterea capacitatii de cercetare a Institutului National de Cercetare- Dezvoltare_x000a_Aerospatiala „Elie Carafoli” – I.N.C.A.S. Bucuresti, in domeniul stiintelor aerospatiale, prin introducerea celor mai noi tehnologii din_x000a_domeniul IT intr-un mediu de cercetare de noua generatie, bazat pe realitate virtuala, capabil sa asigure conditiile de simulare necesare_x000a_pentru cercetarile in perspectiva anilor 2020 precum si interfata de comunicare in proiectele colaborative internationale in care INCAS_x000a_este implicat (ex. JTI Clean Sky si SESAR in cadrul FP7 si in continuare in Horizon 2020)."/>
    <s v="2"/>
    <n v="1"/>
    <x v="5"/>
    <s v="2"/>
    <n v="2"/>
    <n v="2020"/>
    <x v="7"/>
    <x v="8"/>
    <s v="Bucuresti"/>
    <x v="18"/>
    <x v="2"/>
    <x v="4"/>
    <x v="99"/>
    <n v="1799708.64"/>
    <n v="0"/>
    <n v="24000"/>
    <x v="103"/>
    <x v="2"/>
    <m/>
    <n v="6639079.7800000003"/>
    <n v="1659769.9300000002"/>
    <s v="POC/76/1/1"/>
    <n v="1"/>
    <s v="Axa 1"/>
  </r>
  <r>
    <x v="72"/>
    <x v="2"/>
    <x v="2"/>
    <s v="A2.2.1"/>
    <n v="119286"/>
    <x v="98"/>
    <s v="COGNOS BUSINESS CONSULTING SRL"/>
    <s v="README – APLICAȚIE INTERACTIVĂ, INOVATIVĂ, DE EVALUARE A LIZIBILITĂȚII TEXTELOR ÎN LIMBA ROMÂNĂ ȘI DE ÎMBUNĂTĂȚIRE A STILULUI DE REDACTARE"/>
    <s v="9"/>
    <n v="15"/>
    <x v="2"/>
    <s v="12"/>
    <n v="15"/>
    <n v="2019"/>
    <x v="7"/>
    <x v="8"/>
    <s v="Bucuresti"/>
    <x v="18"/>
    <x v="1"/>
    <x v="2"/>
    <x v="100"/>
    <n v="703678.71"/>
    <n v="875079.04"/>
    <n v="212942.4"/>
    <x v="104"/>
    <x v="2"/>
    <s v="AA1"/>
    <n v="2362753.2200000002"/>
    <n v="590688.31000000006"/>
    <s v="POC/46/2/2"/>
    <n v="1"/>
    <s v="Axa 2"/>
  </r>
  <r>
    <x v="73"/>
    <x v="2"/>
    <x v="2"/>
    <s v="A2.2.1"/>
    <n v="119261"/>
    <x v="99"/>
    <s v="OPEN GOV SRL"/>
    <s v="MARKSENSE - PLATFORMĂ INFORMATICĂ DE ANALIZĂ ÎN TIMP REAL A FLUXURILOR DE PERSOANE BAZATĂ PE ALGORITMI DE INTELIGENȚĂ ARTIFICIALĂ ȘI PRELUCRARE INTELIGENTĂ DE INFORMAȚII PENTRU AFACERI ȘI MEDIUL GUVERNAMENTAL"/>
    <s v="10"/>
    <n v="13"/>
    <x v="2"/>
    <s v="8"/>
    <n v="13"/>
    <n v="2020"/>
    <x v="7"/>
    <x v="8"/>
    <s v="Bucuresti"/>
    <x v="18"/>
    <x v="1"/>
    <x v="2"/>
    <x v="101"/>
    <n v="786469.24"/>
    <n v="1375102.5299999998"/>
    <n v="380633.62000000011"/>
    <x v="105"/>
    <x v="2"/>
    <s v="AA"/>
    <n v="1622835.8000000003"/>
    <n v="405708.94"/>
    <s v="POC/46/2/2"/>
    <n v="1"/>
    <s v="Axa 2"/>
  </r>
  <r>
    <x v="74"/>
    <x v="2"/>
    <x v="2"/>
    <s v="A2.2.1"/>
    <n v="115926"/>
    <x v="100"/>
    <s v="STRUCTURAL MANAGEMENT SOLUTIONS SRL"/>
    <s v="S.I.R.O – SOLUTIE INOVATIVA DE RECRUTARE ONLINE"/>
    <s v="8"/>
    <n v="2"/>
    <x v="2"/>
    <s v="8"/>
    <n v="2"/>
    <n v="2020"/>
    <x v="7"/>
    <x v="8"/>
    <s v="Bucuresti"/>
    <x v="18"/>
    <x v="1"/>
    <x v="2"/>
    <x v="102"/>
    <n v="774004.7"/>
    <n v="1224860.6499999994"/>
    <n v="52800"/>
    <x v="106"/>
    <x v="2"/>
    <s v="AA"/>
    <n v="2868081.13"/>
    <n v="717020.27999999991"/>
    <s v="POC/46/2/2"/>
    <n v="1"/>
    <s v="Axa 2"/>
  </r>
  <r>
    <x v="75"/>
    <x v="2"/>
    <x v="2"/>
    <s v="A2.2.1"/>
    <n v="115724"/>
    <x v="101"/>
    <s v="BUSINESS INFORMATION SYSTEMS (ALLEVO) SRL"/>
    <s v="Dezvoltare aplicatiei software inovative “Treasure Open Source Software – TOSS”"/>
    <s v="8"/>
    <n v="16"/>
    <x v="2"/>
    <s v="3"/>
    <n v="16"/>
    <n v="2020"/>
    <x v="7"/>
    <x v="8"/>
    <s v="Bucuresti"/>
    <x v="18"/>
    <x v="1"/>
    <x v="2"/>
    <x v="103"/>
    <n v="688674.03"/>
    <n v="2682994"/>
    <n v="679006.1799999997"/>
    <x v="107"/>
    <x v="2"/>
    <s v="AA1"/>
    <n v="2477638.4700000002"/>
    <n v="619409.64"/>
    <s v="POC/46/2/2"/>
    <n v="1"/>
    <s v="Axa 2"/>
  </r>
  <r>
    <x v="76"/>
    <x v="2"/>
    <x v="2"/>
    <s v="A2.2.1"/>
    <n v="117046"/>
    <x v="102"/>
    <s v="KNOWLEDGE INVESTMENT GROUP SRL"/>
    <s v="Obiectivul general al proiectului “OmniDJ - Platforma de streaming colaborativ cu servicii la cerere” este acela de a cerceta si dezvolta o tehnologie inovativa in domeniile orizontale TIC si multimedia cu scopul dezvoltarii finale a unui produs/serviciu menit sa acopere o nevoie reala identificata in piata."/>
    <s v="5"/>
    <n v="25"/>
    <x v="2"/>
    <s v="1"/>
    <n v="25"/>
    <n v="2020"/>
    <x v="7"/>
    <x v="8"/>
    <s v="Bucuresti"/>
    <x v="18"/>
    <x v="1"/>
    <x v="2"/>
    <x v="104"/>
    <n v="278650.2"/>
    <n v="398394"/>
    <n v="135212.55000000005"/>
    <x v="108"/>
    <x v="2"/>
    <s v="AA2"/>
    <n v="1049383.25"/>
    <n v="262345.82"/>
    <s v="POC/46/2/2"/>
    <n v="1"/>
    <s v="Axa 2"/>
  </r>
  <r>
    <x v="77"/>
    <x v="2"/>
    <x v="2"/>
    <s v="A2.2.1"/>
    <n v="116265"/>
    <x v="103"/>
    <s v="Q-BIS CONSULT SRL"/>
    <s v="CREAREA UNEI PLATFORME CLOUD PENTRU APLICATII SOFTWARE"/>
    <s v="8"/>
    <n v="2"/>
    <x v="2"/>
    <s v="12"/>
    <n v="2"/>
    <n v="2019"/>
    <x v="7"/>
    <x v="8"/>
    <s v="Bucuresti"/>
    <x v="18"/>
    <x v="1"/>
    <x v="2"/>
    <x v="105"/>
    <n v="517268.6"/>
    <n v="1308001"/>
    <n v="209369.35999999987"/>
    <x v="109"/>
    <x v="2"/>
    <s v="AA1"/>
    <n v="1791221.4300000004"/>
    <n v="447805.36000000004"/>
    <s v="POC/46/2/2"/>
    <n v="1"/>
    <s v="Axa 2"/>
  </r>
  <r>
    <x v="78"/>
    <x v="2"/>
    <x v="2"/>
    <s v="A2.2.1"/>
    <n v="115577"/>
    <x v="104"/>
    <s v="EXTEND STUDIO SRL"/>
    <s v="DEZVOLTAREA UNEI PLATFORME PENTRU CREAREA VIZUALA DE SITE-URI BAZATE PE WORDPRESS"/>
    <s v="5"/>
    <n v="25"/>
    <x v="2"/>
    <s v="5"/>
    <n v="25"/>
    <n v="2019"/>
    <x v="7"/>
    <x v="8"/>
    <s v="Bucuresti"/>
    <x v="18"/>
    <x v="1"/>
    <x v="2"/>
    <x v="106"/>
    <n v="528956.63"/>
    <n v="1064885.0900000003"/>
    <n v="0"/>
    <x v="110"/>
    <x v="2"/>
    <s v="AA1"/>
    <n v="1785769.69"/>
    <n v="446442.43999999994"/>
    <s v="POC/46/2/2"/>
    <n v="1"/>
    <s v="Axa 2"/>
  </r>
  <r>
    <x v="79"/>
    <x v="2"/>
    <x v="2"/>
    <s v="A2.2.1"/>
    <n v="115917"/>
    <x v="105"/>
    <s v="4E SOFTWARE SRL"/>
    <s v="TempRent – platforma evolutivă de micro-tranzacționare"/>
    <s v="6"/>
    <n v="16"/>
    <x v="2"/>
    <s v="6"/>
    <n v="16"/>
    <n v="2020"/>
    <x v="7"/>
    <x v="8"/>
    <s v="Bucuresti"/>
    <x v="18"/>
    <x v="1"/>
    <x v="2"/>
    <x v="107"/>
    <n v="306780"/>
    <n v="429900"/>
    <n v="133722"/>
    <x v="111"/>
    <x v="2"/>
    <s v="AA1"/>
    <n v="1030223.8400000001"/>
    <n v="257555.96000000002"/>
    <s v="POC/46/2/2"/>
    <n v="1"/>
    <s v="Axa 2"/>
  </r>
  <r>
    <x v="80"/>
    <x v="2"/>
    <x v="2"/>
    <s v="A2.2.1"/>
    <n v="115866"/>
    <x v="106"/>
    <s v="SENIOR SOFTWARE AGENCY SRL"/>
    <s v="DEZVOLTARE PRIN INOVARE LA SENIOR SOFTWARE AGENCY SRL"/>
    <s v="5"/>
    <n v="25"/>
    <x v="2"/>
    <s v="5"/>
    <n v="25"/>
    <n v="2019"/>
    <x v="7"/>
    <x v="8"/>
    <s v="Bucuresti"/>
    <x v="18"/>
    <x v="1"/>
    <x v="2"/>
    <x v="108"/>
    <n v="396833.73"/>
    <n v="1361979.77"/>
    <n v="99583.399999999907"/>
    <x v="112"/>
    <x v="2"/>
    <m/>
    <n v="1431113.98"/>
    <n v="310359.72000000003"/>
    <s v="POC/46/2/2"/>
    <n v="1"/>
    <s v="Axa 2"/>
  </r>
  <r>
    <x v="81"/>
    <x v="2"/>
    <x v="2"/>
    <s v="A2.2.1"/>
    <n v="115622"/>
    <x v="107"/>
    <s v="INGENIO SOFTWARE SA"/>
    <s v="Studio Scope: Dezvoltare produs inovativ de tip Configure Price and Quoting"/>
    <s v="6"/>
    <n v="16"/>
    <x v="2"/>
    <s v="11"/>
    <n v="16"/>
    <n v="2019"/>
    <x v="7"/>
    <x v="8"/>
    <s v="Bucuresti"/>
    <x v="18"/>
    <x v="1"/>
    <x v="2"/>
    <x v="109"/>
    <n v="560546.25"/>
    <n v="2028751.25"/>
    <n v="54052.150000000373"/>
    <x v="113"/>
    <x v="2"/>
    <s v="AA1"/>
    <n v="2125327.27"/>
    <n v="531331.84000000008"/>
    <s v="POC/46/2/2"/>
    <n v="1"/>
    <s v="Axa 2"/>
  </r>
  <r>
    <x v="82"/>
    <x v="2"/>
    <x v="2"/>
    <s v="A2.2.1"/>
    <n v="115722"/>
    <x v="108"/>
    <s v="ESSENSYS SOFTWARE SRL"/>
    <s v="SOLUȚIE PENTRU INTEGRAREA PE VERTICALĂ A SOLUȚIILOR TIC ÎN ECONOMIA ROMÂNEASCĂ PRIN DEZVOLTAREA PRODUSELOR INFORMATICE DYNAMIC DOX© CLOUD ȘI DYNAMIC DOX© MOBILE"/>
    <s v="8"/>
    <n v="2"/>
    <x v="2"/>
    <s v="8"/>
    <n v="2"/>
    <n v="2020"/>
    <x v="7"/>
    <x v="8"/>
    <s v="Bucuresti"/>
    <x v="18"/>
    <x v="1"/>
    <x v="2"/>
    <x v="110"/>
    <n v="406239.72"/>
    <n v="1132399.8700000001"/>
    <n v="58054.349999999627"/>
    <x v="114"/>
    <x v="2"/>
    <s v="AA1"/>
    <n v="1451542.14"/>
    <n v="362885.51"/>
    <s v="POC/46/2/2"/>
    <n v="1"/>
    <s v="Axa 2"/>
  </r>
  <r>
    <x v="83"/>
    <x v="2"/>
    <x v="2"/>
    <s v="A2.2.1"/>
    <n v="115560"/>
    <x v="109"/>
    <s v="I-TOM SOLUTIONS SRL"/>
    <s v="SISTEM INFORMATIC INOVATIV DE TIP COMANDA SI CONTROL C2I (Command, Control &amp; Intelligence)"/>
    <s v="8"/>
    <n v="10"/>
    <x v="2"/>
    <s v="8"/>
    <n v="10"/>
    <n v="2020"/>
    <x v="7"/>
    <x v="8"/>
    <s v="Bucuresti"/>
    <x v="18"/>
    <x v="1"/>
    <x v="2"/>
    <x v="111"/>
    <n v="633143.31999999995"/>
    <n v="1173003.8899999997"/>
    <n v="219042.47000000067"/>
    <x v="115"/>
    <x v="2"/>
    <s v="AA2"/>
    <n v="2378045.96"/>
    <n v="594511.4800000001"/>
    <s v="POC/46/2/2"/>
    <n v="1"/>
    <s v="Axa 2"/>
  </r>
  <r>
    <x v="84"/>
    <x v="2"/>
    <x v="2"/>
    <s v="A2.2.1"/>
    <n v="115946"/>
    <x v="110"/>
    <s v="SAFETECH INNOVATIONS SRL"/>
    <s v="SISTEM INTEGRAT DE MANAGEMENT AL SECURITĂŢII INFORMAŢIEI ÎN CADRUL UNEI ORGANIZAŢII"/>
    <s v="6"/>
    <n v="16"/>
    <x v="2"/>
    <s v="2"/>
    <n v="28"/>
    <n v="2019"/>
    <x v="7"/>
    <x v="8"/>
    <s v="Bucuresti"/>
    <x v="18"/>
    <x v="1"/>
    <x v="2"/>
    <x v="112"/>
    <n v="352531.66"/>
    <n v="703318.79"/>
    <n v="108990.68999999994"/>
    <x v="116"/>
    <x v="2"/>
    <s v="AA1"/>
    <n v="1353287.28"/>
    <n v="338321.81999999995"/>
    <s v="POC/46/2/2"/>
    <n v="1"/>
    <s v="Axa 2"/>
  </r>
  <r>
    <x v="85"/>
    <x v="2"/>
    <x v="2"/>
    <s v="A2.2.1"/>
    <n v="115847"/>
    <x v="111"/>
    <s v="RADCOM SRL"/>
    <s v="SISTEM INFORMATIC INTEGRAT, INOVATIV SI SECURIZAT DE EXAMINARE AUXOLOGICA, URMARIRE A PACIENTULUI SI GENERARE A DIAGRAMELOR DE CRESTERE PENTRU POPULATIA DIN ROMANIA"/>
    <s v="8"/>
    <n v="9"/>
    <x v="2"/>
    <s v="8"/>
    <n v="9"/>
    <n v="2019"/>
    <x v="7"/>
    <x v="8"/>
    <s v="Bucuresti"/>
    <x v="18"/>
    <x v="1"/>
    <x v="2"/>
    <x v="113"/>
    <n v="522941"/>
    <n v="862290"/>
    <n v="167575.10000000009"/>
    <x v="117"/>
    <x v="2"/>
    <s v="AA1"/>
    <n v="2003612.85"/>
    <n v="500903.21"/>
    <s v="POC/46/2/2"/>
    <n v="1"/>
    <s v="Axa 2"/>
  </r>
  <r>
    <x v="86"/>
    <x v="2"/>
    <x v="2"/>
    <s v="A2.2.1"/>
    <n v="115688"/>
    <x v="112"/>
    <s v="AVANT CONSULTING SRL"/>
    <s v="LIVEHR – PLATFORMA DE GESTIONARE A RESURSELOR UMANE"/>
    <s v="8"/>
    <n v="8"/>
    <x v="2"/>
    <s v="7"/>
    <n v="8"/>
    <n v="2019"/>
    <x v="7"/>
    <x v="8"/>
    <s v="Bucuresti"/>
    <x v="18"/>
    <x v="1"/>
    <x v="2"/>
    <x v="114"/>
    <n v="524718.06999999995"/>
    <n v="1507229.65"/>
    <n v="402174.95000000019"/>
    <x v="118"/>
    <x v="2"/>
    <s v="AA1"/>
    <n v="2098595.83"/>
    <n v="524374.61"/>
    <s v="POC/46/2/2"/>
    <n v="1"/>
    <s v="Axa 2"/>
  </r>
  <r>
    <x v="87"/>
    <x v="2"/>
    <x v="2"/>
    <s v="A2.2.1"/>
    <n v="115817"/>
    <x v="113"/>
    <s v="IPRINT 3D DESIGN CONSULTING SRL"/>
    <s v="„INTEGRAREA PE VERTICALA A IP3D PRIN DEZVOLTAREA UNEI SOLUTII INFORMATICE – CABINA VIRTUALA - PRIN ACTIVITATI DE CDI „"/>
    <s v="8"/>
    <n v="11"/>
    <x v="2"/>
    <s v="2"/>
    <n v="11"/>
    <n v="2020"/>
    <x v="7"/>
    <x v="8"/>
    <s v="Bucuresti"/>
    <x v="18"/>
    <x v="1"/>
    <x v="2"/>
    <x v="115"/>
    <n v="195676.71"/>
    <n v="277228.45999999996"/>
    <n v="35425.989999999991"/>
    <x v="119"/>
    <x v="2"/>
    <s v="AA1"/>
    <n v="777272.64000000013"/>
    <n v="194318.17"/>
    <s v="POC/46/2/2"/>
    <n v="1"/>
    <s v="Axa 2"/>
  </r>
  <r>
    <x v="88"/>
    <x v="2"/>
    <x v="2"/>
    <s v="A2.2.1"/>
    <n v="115911"/>
    <x v="114"/>
    <s v="YALOS SOFTWARE LABS SRL"/>
    <s v="„CRESTEREA COMPETITIVITATII SC YALOS SOFTWARE LABS SRL PRIN DEZVOLTAREA UNEI SOLUTII INFORMATICE INOVATOARE”"/>
    <s v="8"/>
    <n v="3"/>
    <x v="2"/>
    <s v="8"/>
    <n v="3"/>
    <n v="2020"/>
    <x v="7"/>
    <x v="8"/>
    <s v="Bucuresti"/>
    <x v="18"/>
    <x v="1"/>
    <x v="2"/>
    <x v="116"/>
    <n v="613218.89"/>
    <n v="657456.29999999981"/>
    <n v="100246.4700000002"/>
    <x v="120"/>
    <x v="2"/>
    <m/>
    <n v="2026421.53"/>
    <n v="506605.39"/>
    <s v="POC/46/2/2"/>
    <n v="1"/>
    <s v="Axa 2"/>
  </r>
  <r>
    <x v="89"/>
    <x v="2"/>
    <x v="2"/>
    <s v="A2.2.1"/>
    <n v="115876"/>
    <x v="115"/>
    <s v="BUSINESSVIEW SOFTWARE SRL"/>
    <s v="Sistem Informatic Inovativ Factura Inteligenta"/>
    <s v="8"/>
    <n v="2"/>
    <x v="2"/>
    <s v="11"/>
    <n v="2"/>
    <n v="2019"/>
    <x v="7"/>
    <x v="8"/>
    <s v="Bucuresti"/>
    <x v="18"/>
    <x v="1"/>
    <x v="2"/>
    <x v="117"/>
    <n v="608086.57999999996"/>
    <n v="652739.62000000011"/>
    <n v="182632.2799999998"/>
    <x v="121"/>
    <x v="2"/>
    <m/>
    <n v="2264935.13"/>
    <n v="566233.77"/>
    <s v="POC/46/2/2"/>
    <n v="1"/>
    <s v="Axa 2"/>
  </r>
  <r>
    <x v="90"/>
    <x v="2"/>
    <x v="2"/>
    <s v="A2.2.1"/>
    <n v="115698"/>
    <x v="116"/>
    <s v="MOUNT SOFTWARE SRL"/>
    <s v="Sistem informatic integrat pentru colectarea si procesarea de date anonime in interiorul spatiilor comerciale"/>
    <s v="8"/>
    <n v="7"/>
    <x v="2"/>
    <s v="2"/>
    <n v="7"/>
    <n v="2019"/>
    <x v="7"/>
    <x v="8"/>
    <s v="Bucuresti"/>
    <x v="18"/>
    <x v="1"/>
    <x v="2"/>
    <x v="118"/>
    <n v="224590.06"/>
    <n v="474760.01"/>
    <n v="51944.34999999986"/>
    <x v="122"/>
    <x v="2"/>
    <m/>
    <n v="750331.85"/>
    <n v="187582.96"/>
    <s v="POC/46/2/2"/>
    <n v="1"/>
    <s v="Axa 2"/>
  </r>
  <r>
    <x v="91"/>
    <x v="2"/>
    <x v="2"/>
    <s v="A2.2.1"/>
    <n v="115857"/>
    <x v="117"/>
    <s v="SENIOR PROGRAMMING SA"/>
    <s v="Inovare prin conectare"/>
    <s v="8"/>
    <n v="2"/>
    <x v="2"/>
    <s v="11"/>
    <n v="2"/>
    <n v="2019"/>
    <x v="7"/>
    <x v="8"/>
    <s v="Bucuresti"/>
    <x v="18"/>
    <x v="1"/>
    <x v="2"/>
    <x v="119"/>
    <n v="603681.75"/>
    <n v="2406584.2200000002"/>
    <n v="251986.25"/>
    <x v="123"/>
    <x v="2"/>
    <s v="AA2"/>
    <n v="2208279.81"/>
    <n v="552069.96"/>
    <s v="POC/46/2/2"/>
    <n v="1"/>
    <s v="Axa 2"/>
  </r>
  <r>
    <x v="92"/>
    <x v="2"/>
    <x v="2"/>
    <s v="A2.2.1"/>
    <n v="115646"/>
    <x v="118"/>
    <s v="INGENIOS.RO SRL"/>
    <s v="AdSelect – Platforma de Management pentru publicitate stradala"/>
    <s v="6"/>
    <n v="28"/>
    <x v="2"/>
    <s v="12"/>
    <n v="28"/>
    <n v="2019"/>
    <x v="7"/>
    <x v="8"/>
    <s v="Bucuresti"/>
    <x v="18"/>
    <x v="1"/>
    <x v="2"/>
    <x v="120"/>
    <n v="766450.79"/>
    <n v="965544.5299999998"/>
    <n v="51911"/>
    <x v="124"/>
    <x v="2"/>
    <m/>
    <n v="2872010.8"/>
    <n v="718002.71"/>
    <s v="POC/46/2/2"/>
    <n v="1"/>
    <s v="Axa 2"/>
  </r>
  <r>
    <x v="93"/>
    <x v="2"/>
    <x v="2"/>
    <s v="A2.2.1"/>
    <n v="115834"/>
    <x v="119"/>
    <s v="HR SINCRON SRL"/>
    <s v="Obiectivul general este cresterea contributiei solutiilor/aplicatiilor IT inovative in dezvoltarea competitivitatii economice a sectorului privat prin dezvoltarea produselor si serviciilor TIC. In acest context, in care inclusiv recomandarea Comisiei Europene catre companiile romanesti este de a profita pe deplin de posibilitatile si avantajele oferite de tehnologiile digitale, HR Sincron SRL doreste sa dezvolte prin proiectul „HR fara hartie” o platforma software inovativa de managementul resurselor umane numita in continuare „Sincron HR Suite”."/>
    <s v="5"/>
    <n v="25"/>
    <x v="2"/>
    <s v="5"/>
    <n v="25"/>
    <n v="2019"/>
    <x v="7"/>
    <x v="8"/>
    <s v="Bucuresti"/>
    <x v="18"/>
    <x v="1"/>
    <x v="2"/>
    <x v="121"/>
    <n v="488199.06"/>
    <n v="1651738.81"/>
    <n v="140071.0400000005"/>
    <x v="125"/>
    <x v="2"/>
    <s v="AA2"/>
    <n v="1889212.9800000002"/>
    <n v="472303.24000000005"/>
    <s v="POC/46/2/2"/>
    <n v="1"/>
    <s v="Axa 2"/>
  </r>
  <r>
    <x v="94"/>
    <x v="2"/>
    <x v="2"/>
    <s v="A2.2.1"/>
    <n v="115610"/>
    <x v="120"/>
    <s v="CORE SECURITY ADVISERS SRL"/>
    <s v="Dezvoltare aplicatie software si componente hardware pentru analizarea, controlul si partajarea fluxurilor de resurse"/>
    <s v="8"/>
    <n v="3"/>
    <x v="2"/>
    <s v="8"/>
    <n v="3"/>
    <n v="2020"/>
    <x v="7"/>
    <x v="8"/>
    <s v="Bucuresti"/>
    <x v="18"/>
    <x v="1"/>
    <x v="2"/>
    <x v="122"/>
    <n v="823220"/>
    <n v="807275"/>
    <n v="820530.33000000007"/>
    <x v="126"/>
    <x v="1"/>
    <m/>
    <n v="0"/>
    <n v="0"/>
    <s v="POC/46/2/2"/>
    <n v="1"/>
    <s v="Axa 2"/>
  </r>
  <r>
    <x v="95"/>
    <x v="2"/>
    <x v="2"/>
    <s v="A2.2.1"/>
    <n v="115656"/>
    <x v="121"/>
    <s v="TGS SOFTWARE SRL"/>
    <s v="COOPID – SISTEM COOPERATIV DE MANAGEMENT AL IDENTITATII DIGITALE"/>
    <s v="6"/>
    <n v="28"/>
    <x v="2"/>
    <s v="6"/>
    <n v="28"/>
    <n v="2019"/>
    <x v="7"/>
    <x v="8"/>
    <s v="Bucuresti"/>
    <x v="18"/>
    <x v="1"/>
    <x v="2"/>
    <x v="123"/>
    <n v="734945.9"/>
    <n v="875000"/>
    <n v="276000.98000000045"/>
    <x v="127"/>
    <x v="2"/>
    <s v="AA1"/>
    <n v="2850573.22"/>
    <n v="712643.33"/>
    <s v="POC/46/2/2"/>
    <n v="1"/>
    <s v="Axa 2"/>
  </r>
  <r>
    <x v="96"/>
    <x v="2"/>
    <x v="2"/>
    <s v="A2.2.1"/>
    <n v="116150"/>
    <x v="122"/>
    <s v="COGNISTUDIO SRL"/>
    <s v="DEZVOLTAREA UNUI SISTEM BUSINESS INTELLIGENCE PENTRU LANTURI FARMACEUTICE"/>
    <s v="8"/>
    <n v="2"/>
    <x v="2"/>
    <s v="8"/>
    <n v="2"/>
    <n v="2019"/>
    <x v="7"/>
    <x v="8"/>
    <s v="Bucuresti"/>
    <x v="18"/>
    <x v="1"/>
    <x v="2"/>
    <x v="124"/>
    <n v="484898.84"/>
    <n v="1023332.81"/>
    <n v="45938.649999999907"/>
    <x v="128"/>
    <x v="2"/>
    <m/>
    <n v="1384358.22"/>
    <n v="346089.57999999996"/>
    <s v="POC/46/2/2"/>
    <n v="1"/>
    <s v="Axa 2"/>
  </r>
  <r>
    <x v="97"/>
    <x v="2"/>
    <x v="2"/>
    <s v="A2.2.1"/>
    <n v="115916"/>
    <x v="123"/>
    <s v="NETLINX SYSTEMS SRL"/>
    <s v="DEZVOLTAREA APLICATIEI SMART HUT- SOLUTIE SOFTWARE-HARDWARE CARE INTEGREAZA ECHIPAMENTE PENTRU FACILITAREA MANAGEMENTULUI CLADIRILOR"/>
    <s v="8"/>
    <n v="31"/>
    <x v="2"/>
    <s v="8"/>
    <n v="31"/>
    <n v="2019"/>
    <x v="7"/>
    <x v="8"/>
    <s v="Bucuresti"/>
    <x v="18"/>
    <x v="1"/>
    <x v="2"/>
    <x v="125"/>
    <n v="296291.51"/>
    <n v="760345.01999999979"/>
    <n v="209785.77000000002"/>
    <x v="129"/>
    <x v="2"/>
    <m/>
    <n v="1112912.58"/>
    <n v="278228.14"/>
    <s v="POC/46/2/2"/>
    <n v="1"/>
    <s v="Axa 2"/>
  </r>
  <r>
    <x v="98"/>
    <x v="2"/>
    <x v="2"/>
    <s v="A2.2.1"/>
    <n v="116347"/>
    <x v="124"/>
    <s v="ALERON TRAINING CENTER SRL"/>
    <s v="MyTechJob – PLATFORMA INOVATIVA CU LOCURI DE MUNCA"/>
    <s v="8"/>
    <n v="11"/>
    <x v="2"/>
    <s v="10"/>
    <n v="11"/>
    <n v="2019"/>
    <x v="7"/>
    <x v="8"/>
    <s v="Bucuresti"/>
    <x v="18"/>
    <x v="1"/>
    <x v="2"/>
    <x v="126"/>
    <n v="330792"/>
    <n v="1301670"/>
    <n v="190130.70000000019"/>
    <x v="130"/>
    <x v="2"/>
    <s v="AA1"/>
    <n v="1281140.32"/>
    <n v="320285.08"/>
    <s v="POC/46/2/2"/>
    <n v="1"/>
    <s v="Axa 2"/>
  </r>
  <r>
    <x v="99"/>
    <x v="2"/>
    <x v="2"/>
    <s v="A2.2.1"/>
    <n v="115806"/>
    <x v="125"/>
    <s v="OMNICONVERT SRL fosta MARKETIZATOR FRIENDS SRL"/>
    <s v="Obiectiv general al proiectului este: cresterea competitivitaþii economice a companiei Marketizator Friends prin dezvoltarea experimentala a unei solutii software inovative, care va permite trecerea de la outsourcing la tehnologia bazata pe inovare."/>
    <s v="5"/>
    <n v="25"/>
    <x v="2"/>
    <s v="11"/>
    <n v="25"/>
    <n v="2019"/>
    <x v="7"/>
    <x v="8"/>
    <s v="Bucuresti"/>
    <x v="18"/>
    <x v="1"/>
    <x v="2"/>
    <x v="127"/>
    <n v="463842.17"/>
    <n v="1114023.23"/>
    <n v="124343.43999999994"/>
    <x v="131"/>
    <x v="2"/>
    <m/>
    <n v="1850334.4300000002"/>
    <n v="462583.61"/>
    <s v="POC/46/2/2"/>
    <n v="1"/>
    <s v="Axa 2"/>
  </r>
  <r>
    <x v="100"/>
    <x v="2"/>
    <x v="2"/>
    <s v="A2.2.1"/>
    <n v="117850"/>
    <x v="126"/>
    <s v="BLUE SKY SOFTWARE SRL"/>
    <s v="Obiectivul general al proiectului il reprezinta cresterea competitivitatii economice a societatii la nivel national prin dezvoltarea unui produs inovativ TIC, respectiv realizarea unei aplicatii informatice inovative cu aplicabilitate in domeniul asistentei sociale si edicala a persoanelor varstnice"/>
    <s v="6"/>
    <n v="29"/>
    <x v="2"/>
    <s v="6"/>
    <n v="29"/>
    <n v="2019"/>
    <x v="7"/>
    <x v="8"/>
    <s v="Bucuresti"/>
    <x v="18"/>
    <x v="1"/>
    <x v="2"/>
    <x v="128"/>
    <n v="433266.92"/>
    <n v="617580.39999999991"/>
    <n v="50170.450000000186"/>
    <x v="132"/>
    <x v="1"/>
    <m/>
    <n v="0"/>
    <n v="0"/>
    <s v="POC/46/2/2"/>
    <n v="1"/>
    <s v="Axa 2"/>
  </r>
  <r>
    <x v="101"/>
    <x v="2"/>
    <x v="2"/>
    <s v="A2.2.1"/>
    <n v="117396"/>
    <x v="127"/>
    <s v="QUALITANCE QBS SRL"/>
    <s v="QRAM – sistem de optimizare a capitalului uman"/>
    <s v="8"/>
    <n v="8"/>
    <x v="2"/>
    <s v="8"/>
    <n v="8"/>
    <n v="2019"/>
    <x v="7"/>
    <x v="8"/>
    <s v="Bucuresti"/>
    <x v="18"/>
    <x v="1"/>
    <x v="2"/>
    <x v="129"/>
    <n v="262088.5"/>
    <n v="931062.5"/>
    <n v="6941.6699999999255"/>
    <x v="133"/>
    <x v="1"/>
    <m/>
    <n v="0"/>
    <n v="0"/>
    <s v="POC/46/2/2"/>
    <n v="1"/>
    <s v="Axa 2"/>
  </r>
  <r>
    <x v="102"/>
    <x v="2"/>
    <x v="2"/>
    <s v="A2.2.1"/>
    <n v="115841"/>
    <x v="128"/>
    <s v="UNIT VISION SRL"/>
    <s v="Dezvoltarea unei solutii inovative de business discovery pentru cresterea competitivitatii si profitabilitatii companiilor"/>
    <s v="8"/>
    <n v="2"/>
    <x v="2"/>
    <s v="2"/>
    <n v="2"/>
    <n v="2019"/>
    <x v="7"/>
    <x v="8"/>
    <s v="Bucuresti"/>
    <x v="18"/>
    <x v="1"/>
    <x v="2"/>
    <x v="130"/>
    <n v="150569.06"/>
    <n v="519610.41999999993"/>
    <n v="56195.459999999963"/>
    <x v="134"/>
    <x v="2"/>
    <m/>
    <n v="545262.65999999992"/>
    <n v="136315.67000000001"/>
    <s v="POC/46/2/2"/>
    <n v="1"/>
    <s v="Axa 2"/>
  </r>
  <r>
    <x v="103"/>
    <x v="2"/>
    <x v="2"/>
    <s v="A2.2.1"/>
    <n v="115933"/>
    <x v="129"/>
    <s v="SOFT BUSINESS UNION SRL"/>
    <s v="SITAC – SISTEM INOVATIV DE TESTARE ADAPTIVĂ COMPUTERIZATĂ"/>
    <s v="6"/>
    <n v="16"/>
    <x v="2"/>
    <s v="6"/>
    <n v="16"/>
    <n v="2019"/>
    <x v="7"/>
    <x v="8"/>
    <s v="Bucuresti"/>
    <x v="18"/>
    <x v="1"/>
    <x v="2"/>
    <x v="131"/>
    <n v="723120.81"/>
    <n v="2037253.75"/>
    <n v="15"/>
    <x v="135"/>
    <x v="2"/>
    <m/>
    <n v="2463021.5199999996"/>
    <n v="615755.39999999991"/>
    <s v="POC/46/2/2"/>
    <n v="1"/>
    <s v="Axa 2"/>
  </r>
  <r>
    <x v="104"/>
    <x v="2"/>
    <x v="2"/>
    <s v="A2.2.1"/>
    <n v="115643"/>
    <x v="130"/>
    <s v="NOVA INDUSTRIAL SA"/>
    <s v="SISTEM INOVATIV INTEGRAT TIC PENTRU CONTROLUL SI MONITORIZAREA IN TIMP REAL A CALITATII ENERGIEI ELECTRICE SI A PIERDERILOR PE LINIILE DE TRANSPORT SI DISTRIBUTIE DIN SISTEMUL ENERGETIC NATIONAL"/>
    <s v="6"/>
    <n v="28"/>
    <x v="2"/>
    <s v="6"/>
    <n v="28"/>
    <n v="2020"/>
    <x v="7"/>
    <x v="8"/>
    <s v="Bucuresti"/>
    <x v="18"/>
    <x v="1"/>
    <x v="2"/>
    <x v="132"/>
    <n v="750858.93"/>
    <n v="753244"/>
    <n v="54530"/>
    <x v="136"/>
    <x v="2"/>
    <m/>
    <n v="1968431.6"/>
    <n v="492107.92000000004"/>
    <s v="POC/46/2/2"/>
    <n v="1"/>
    <s v="Axa 2"/>
  </r>
  <r>
    <x v="105"/>
    <x v="2"/>
    <x v="2"/>
    <s v="A2.2.1"/>
    <n v="115581"/>
    <x v="131"/>
    <s v="POWER NET CONSULTING SRL"/>
    <s v="Tehnologie inteligentă pentru sănătatea familiei"/>
    <s v="6"/>
    <n v="28"/>
    <x v="2"/>
    <s v="6"/>
    <n v="28"/>
    <n v="2019"/>
    <x v="7"/>
    <x v="8"/>
    <s v="Bucuresti"/>
    <x v="18"/>
    <x v="1"/>
    <x v="2"/>
    <x v="133"/>
    <n v="204110.95"/>
    <n v="671801.19"/>
    <n v="0"/>
    <x v="137"/>
    <x v="1"/>
    <m/>
    <n v="0"/>
    <n v="0"/>
    <s v="POC/46/2/2"/>
    <n v="1"/>
    <s v="Axa 2"/>
  </r>
  <r>
    <x v="106"/>
    <x v="2"/>
    <x v="2"/>
    <s v="A2.2.1"/>
    <n v="119666"/>
    <x v="132"/>
    <s v="R.A.I. SOFTWARE SRL"/>
    <s v="AV Sensors Manager"/>
    <s v="9"/>
    <n v="26"/>
    <x v="2"/>
    <s v="3"/>
    <n v="26"/>
    <n v="2020"/>
    <x v="7"/>
    <x v="8"/>
    <s v="Bucuresti"/>
    <x v="18"/>
    <x v="1"/>
    <x v="2"/>
    <x v="134"/>
    <n v="817650.47"/>
    <n v="917800"/>
    <n v="144000"/>
    <x v="138"/>
    <x v="1"/>
    <m/>
    <n v="0"/>
    <n v="0"/>
    <s v="POC/46/2/2"/>
    <n v="1"/>
    <s v="Axa 2"/>
  </r>
  <r>
    <x v="107"/>
    <x v="2"/>
    <x v="2"/>
    <s v="A2.2.1"/>
    <n v="115788"/>
    <x v="133"/>
    <s v="NOVUSTECH SERVICES SRL"/>
    <s v="PLATFORMA INOVATIVA BAZATA PE TEHNOLOGII DE REALITATE VIRTUALA SI AUGMENTATĂ PENTRU TRATAREA FOBIILOR"/>
    <s v="9"/>
    <n v="4"/>
    <x v="2"/>
    <s v="8"/>
    <n v="4"/>
    <n v="2020"/>
    <x v="7"/>
    <x v="8"/>
    <s v="Bucuresti"/>
    <x v="18"/>
    <x v="1"/>
    <x v="2"/>
    <x v="135"/>
    <n v="617749.57999999996"/>
    <n v="726389.62000000011"/>
    <n v="0"/>
    <x v="139"/>
    <x v="2"/>
    <s v="AA1"/>
    <n v="1385779.9"/>
    <n v="346444.95"/>
    <s v="POC/46/2/2"/>
    <n v="1"/>
    <s v="Axa 2"/>
  </r>
  <r>
    <x v="108"/>
    <x v="2"/>
    <x v="2"/>
    <s v="A2.2.1"/>
    <n v="115980"/>
    <x v="134"/>
    <s v="MAGUAY COMPUTERS SRL"/>
    <s v="CloudBox"/>
    <s v="8"/>
    <n v="25"/>
    <x v="2"/>
    <s v="2"/>
    <n v="25"/>
    <n v="2019"/>
    <x v="7"/>
    <x v="8"/>
    <s v="Bucuresti"/>
    <x v="18"/>
    <x v="1"/>
    <x v="2"/>
    <x v="136"/>
    <n v="711972.4"/>
    <n v="977135"/>
    <n v="159457.50999999978"/>
    <x v="140"/>
    <x v="2"/>
    <m/>
    <n v="2694959.3500000006"/>
    <n v="673739.87"/>
    <s v="POC/46/2/2"/>
    <n v="1"/>
    <s v="Axa 2"/>
  </r>
  <r>
    <x v="109"/>
    <x v="2"/>
    <x v="2"/>
    <s v="A2.2.1"/>
    <n v="115616"/>
    <x v="135"/>
    <s v="ASCENDIA SA ( fosta ASCENDIA DESIGN SRL)"/>
    <s v="SERVICII INOVATIVE PENTRU PUBLICAREA, EDITAREA, CONSULTAREA ŞI GESTIUNEA ONLINE A MANUALELOR ŞCOLARE"/>
    <s v="8"/>
    <n v="9"/>
    <x v="2"/>
    <s v="8"/>
    <n v="9"/>
    <n v="2019"/>
    <x v="7"/>
    <x v="8"/>
    <s v="Bucuresti"/>
    <x v="18"/>
    <x v="1"/>
    <x v="2"/>
    <x v="137"/>
    <n v="450584.02"/>
    <n v="570950.25"/>
    <n v="67578.25"/>
    <x v="141"/>
    <x v="2"/>
    <m/>
    <n v="1643757.9200000002"/>
    <n v="410939.49000000005"/>
    <s v="POC/46/2/2"/>
    <n v="1"/>
    <s v="Axa 2"/>
  </r>
  <r>
    <x v="110"/>
    <x v="2"/>
    <x v="2"/>
    <s v="A2.2.1"/>
    <n v="115645"/>
    <x v="136"/>
    <s v="RUN IT SOLUTIONS SRL"/>
    <s v="ANSAMBLU DE INDICI IMOBILIARI STRUCTURAŢI PENTRU PIAŢA ROMÂNEASCĂ ACRONIM: RMI"/>
    <s v="8"/>
    <n v="16"/>
    <x v="2"/>
    <s v="12"/>
    <n v="16"/>
    <n v="2019"/>
    <x v="7"/>
    <x v="8"/>
    <s v="Bucuresti"/>
    <x v="18"/>
    <x v="1"/>
    <x v="2"/>
    <x v="138"/>
    <n v="445297.2"/>
    <n v="428734"/>
    <n v="71565.399999999907"/>
    <x v="142"/>
    <x v="2"/>
    <s v="AA1"/>
    <n v="1723820.3199999998"/>
    <n v="430955.07999999996"/>
    <s v="POC/46/2/2"/>
    <n v="1"/>
    <s v="Axa 2"/>
  </r>
  <r>
    <x v="111"/>
    <x v="2"/>
    <x v="2"/>
    <s v="A2.2.1"/>
    <n v="116470"/>
    <x v="137"/>
    <s v="ZITEC COM SRL"/>
    <s v="ZIDOX – PLATFORMĂ INOVATIVĂ DE GESTIONARE A RESURSELOR UMANE"/>
    <s v="6"/>
    <n v="16"/>
    <x v="2"/>
    <s v="6"/>
    <n v="16"/>
    <n v="2019"/>
    <x v="7"/>
    <x v="8"/>
    <s v="Bucuresti"/>
    <x v="18"/>
    <x v="1"/>
    <x v="2"/>
    <x v="139"/>
    <n v="332517.09999999998"/>
    <n v="2647755.7600000002"/>
    <n v="185412.4299999997"/>
    <x v="143"/>
    <x v="2"/>
    <m/>
    <n v="1195918.6599999999"/>
    <n v="298979.66000000003"/>
    <s v="POC/46/2/2"/>
    <n v="1"/>
    <s v="Axa 2"/>
  </r>
  <r>
    <x v="112"/>
    <x v="2"/>
    <x v="2"/>
    <s v="A2.2.1"/>
    <n v="115612"/>
    <x v="138"/>
    <s v="OMEGA TRUST SRL"/>
    <s v="CREŞTEREA COMPETITIVITĂŢII COMPANIILOR ROMÂNEŞTI PRIN DEZVOLTAREA DE CĂTRE OMEGA TRUST A UNEI NOI PLATFORME INOVATIVE DE AUTO-TESTARE SPECIALIZATĂ ÎN DOMENIUL SECURITĂŢII CIBERNETICE"/>
    <s v="8"/>
    <n v="4"/>
    <x v="2"/>
    <s v="8"/>
    <n v="4"/>
    <n v="2020"/>
    <x v="7"/>
    <x v="8"/>
    <s v="Bucuresti"/>
    <x v="18"/>
    <x v="1"/>
    <x v="2"/>
    <x v="140"/>
    <n v="370344.78"/>
    <n v="406274.10000000009"/>
    <n v="52211.620000000097"/>
    <x v="144"/>
    <x v="2"/>
    <m/>
    <n v="1372875.3199999998"/>
    <n v="343218.81999999995"/>
    <s v="POC/46/2/2"/>
    <n v="1"/>
    <s v="Axa 2"/>
  </r>
  <r>
    <x v="113"/>
    <x v="1"/>
    <x v="3"/>
    <s v="OS1.3-Secţiunea D"/>
    <n v="104664"/>
    <x v="139"/>
    <s v="DAILY SOURCING &amp; RESEARCH SRL"/>
    <s v="Obiectivul principal al proiectului propus il reprezinta cresterea capacitatii si a infrastructurii de cercetare-dezvoltare si productie a DAILY SOURCING &amp; RESEARCH  SRL, prin realizarea unei linii tehnologice bazata pe reactoare cu manta ceramica (care absorb energia microundelor si o transforma cu randament ridicat in caldura), pentru fabricarea de rasini din deseuri precum uleiuri vegetale / uleiuri vegetale uzate/ uleiuri animale + glicerina uzata si fulgi de polietilen tereftalat PET. Obiectivul se incadreaza in preocuparile de baza ale firmei privind diversificarea alternativelor de valorificare a deseurilor pentru obtinerea de structuri cu proprietati controlate cu valoare adaugata mare."/>
    <s v="9"/>
    <n v="23"/>
    <x v="1"/>
    <s v="3"/>
    <n v="23"/>
    <n v="2018"/>
    <x v="7"/>
    <x v="8"/>
    <s v="Bucuresti"/>
    <x v="18"/>
    <x v="1"/>
    <x v="5"/>
    <x v="141"/>
    <n v="882969"/>
    <n v="0"/>
    <n v="536449"/>
    <x v="145"/>
    <x v="2"/>
    <s v="AA4"/>
    <n v="3510100.3"/>
    <n v="877525.08"/>
    <s v="POC/66/1/3"/>
    <n v="1"/>
    <s v="Axa 1"/>
  </r>
  <r>
    <x v="114"/>
    <x v="1"/>
    <x v="3"/>
    <s v="OS1.4-Secţiunea G"/>
    <n v="105890"/>
    <x v="140"/>
    <s v="Institutul National de Cercetare Dezvoltare Turbomotoare-COMOTI"/>
    <s v="Scopul acestei propuneri constăîn cercetarea, dezvoltarea şi realizarea unei instalaţii mobile pentru producerea energiei regenerabile folosind surse eoliene şi se va baza pe tehnologii de ultimă generaţie precum tehnologia materialelor compozite realizate în autoclavă pentru fabricarea, atât a modelelor experimentale cât şi a prototipului folosind fibra de carbon şi metode numerice (CFD) şi experimentale pentru evaluarea performanţelor aerodinamice"/>
    <s v="9"/>
    <n v="1"/>
    <x v="1"/>
    <s v="9"/>
    <n v="1"/>
    <n v="2021"/>
    <x v="8"/>
    <x v="8"/>
    <s v="Bucuresti"/>
    <x v="18"/>
    <x v="2"/>
    <x v="8"/>
    <x v="142"/>
    <n v="823564.5"/>
    <n v="360000"/>
    <n v="122000"/>
    <x v="146"/>
    <x v="3"/>
    <s v="AA4"/>
    <n v="3301681.1599999997"/>
    <n v="646242.5"/>
    <s v="POC/71/1/4"/>
    <n v="1"/>
    <s v="Axa 1"/>
  </r>
  <r>
    <x v="115"/>
    <x v="1"/>
    <x v="3"/>
    <s v="OS1.4-Secţiunea G"/>
    <n v="105542"/>
    <x v="141"/>
    <s v="INSTITUTUL NATIONAL DE CERCETARE DEZVOLTARE CHIMICO FARMACEUTICĂ - ICCF  BUCURESTI"/>
    <s v="Proiectul NOI TEHNOLOGII SI PRODUSE PENTRU SANATATE (acronim: INOVOPRODFARM) are ca obiectiv transferul de cunostinte de la Institutul National de Cercetare Dezvoltare Chimico-Farmaceutica, ICCF-Bucuresti, catre intreprinderi mici si mijlocii cu profil de activitate in domeniul produselor naturale (fito)farmaceutice (sau herbal medicines), in scopul implementarii tehnologiilor si procedeelor/metodelor de realizare ale unui numar cat mai mare de produse (fito)farmaceutice inovative cu tehnologii moderne si imbunatatite, pentru care exista interes pe piata (vezi Studiul  de piata). "/>
    <s v="9"/>
    <n v="5"/>
    <x v="1"/>
    <s v="9"/>
    <n v="5"/>
    <n v="2021"/>
    <x v="8"/>
    <x v="8"/>
    <s v="Bucuresti"/>
    <x v="18"/>
    <x v="2"/>
    <x v="8"/>
    <x v="143"/>
    <n v="2166672.3143999986"/>
    <n v="2670500"/>
    <n v="40000"/>
    <x v="147"/>
    <x v="3"/>
    <s v="AA4"/>
    <n v="9007064.0499999989"/>
    <n v="1644359.2200000002"/>
    <s v="POC/71/1/4"/>
    <n v="1"/>
    <s v="Axa 1"/>
  </r>
  <r>
    <x v="116"/>
    <x v="1"/>
    <x v="3"/>
    <s v="OS1.4-Secţiunea G"/>
    <n v="105886"/>
    <x v="142"/>
    <s v="INSTITUTUL NATIONAL DE CERCETARE - DEZVOLTARE TURBOMOTOARE COMOTI"/>
    <s v="Obiectivul principal al proiectului_x000a_Obiectivul proiectului este transferul de cunostințe de la entitatea de cercetare la parteneri din mediul economic pentru realizarea unei instalații inovatoare de stocare a energie în sistem CAES (Compressed Air Energy Storage) prin utilizarea de compresoare –expandere cu șurub._x000a_"/>
    <s v="9"/>
    <n v="8"/>
    <x v="1"/>
    <s v="3"/>
    <n v="7"/>
    <n v="2020"/>
    <x v="8"/>
    <x v="8"/>
    <s v="Bucuresti"/>
    <x v="18"/>
    <x v="2"/>
    <x v="8"/>
    <x v="144"/>
    <n v="737321.2"/>
    <n v="584500"/>
    <n v="280000"/>
    <x v="148"/>
    <x v="2"/>
    <s v="AA7"/>
    <n v="3776397.68"/>
    <n v="734486.36"/>
    <s v="POC/71/1/4"/>
    <n v="1"/>
    <s v="Axa 1"/>
  </r>
  <r>
    <x v="117"/>
    <x v="1"/>
    <x v="3"/>
    <s v="OS1.4-Secţiunea G"/>
    <n v="105535"/>
    <x v="143"/>
    <s v="Institutul National de Cercetare-dezvoltare pentru Stiinte Biologice Bucuresti"/>
    <s v="Obiectivul acestui proiect este de a creste eficienta economica a companiilor partenere prin dezvoltarea si implementarea unor solutii tehnologice inovative pentru extractia si caracterizarea principiilor active din material vegetal si prelucrarea mai eficienta a reziduurilor din industria agro-alimentara in scopul obtinerii de sub-produse/produse secundare noi, cu calitati nutritionale superioare"/>
    <s v="9"/>
    <n v="8"/>
    <x v="1"/>
    <s v="3"/>
    <n v="8"/>
    <n v="2021"/>
    <x v="8"/>
    <x v="8"/>
    <s v="Bucuresti"/>
    <x v="18"/>
    <x v="2"/>
    <x v="8"/>
    <x v="145"/>
    <n v="1208813.9315999998"/>
    <n v="1528788"/>
    <n v="62000"/>
    <x v="149"/>
    <x v="3"/>
    <s v="AA3"/>
    <n v="3452017.43"/>
    <n v="636528.64999999991"/>
    <s v="POC/71/1/4"/>
    <n v="1"/>
    <s v="Axa 1"/>
  </r>
  <r>
    <x v="118"/>
    <x v="1"/>
    <x v="3"/>
    <s v="OS1.4-Secţiunea G"/>
    <n v="105555"/>
    <x v="144"/>
    <s v="Universitatea POLITEHNICA Bucuresti"/>
    <s v="Obiectivul general urmărit de echipa proiectului este creșterea capacității de producție spațială a întreprinderilor partenere în colaborare cu U.P.B. prin trei componente:_x000a_- fabricarea unui produs inovativ industrial, nou în propulsia spațială pe plan mondial, a cărui competitivitate este asigurată prin eficiența propulsivă superioară altor produse;_x000a_- amplificarea colaborării U.P.B. cu întreprinderile prin transferul de tehnologie în domeniul proiectării și experimentării propulsoarelor spațiale;_x000a_- asigurarea rolului U.P.B. de lider în cercetare și învățământ universitar în domeniul spațial european și creșterea vizibilității U.P.B. în această poziție;_x000a_"/>
    <s v="9"/>
    <n v="9"/>
    <x v="1"/>
    <s v="9"/>
    <n v="9"/>
    <n v="2019"/>
    <x v="8"/>
    <x v="8"/>
    <s v="Bucuresti"/>
    <x v="18"/>
    <x v="2"/>
    <x v="8"/>
    <x v="146"/>
    <n v="2197800"/>
    <n v="3435910"/>
    <n v="10000"/>
    <x v="150"/>
    <x v="1"/>
    <m/>
    <n v="761883.92"/>
    <n v="148154.20000000001"/>
    <s v="POC/71/1/4"/>
    <n v="1"/>
    <s v="Axa 1"/>
  </r>
  <r>
    <x v="119"/>
    <x v="1"/>
    <x v="3"/>
    <s v="OS1.4-Secţiunea G"/>
    <n v="105567"/>
    <x v="145"/>
    <s v="Institutul National de Cercetare-Dezvoltare pentru Inginerie Electrica ICPE-CA"/>
    <s v="Realizarea si implementarea in perioada 2016-2021 a unui portofoliu de proiecte de colaborare cu    intreprinderiile din domeniul 3. Energie, Mediu și Schimbari Climatice._x000a_             Realizarea unui portofoliu de servicii / produse / tehnologii al ECCE cu intreprinderile care      desfasoara activitati din domeniul 3. Energie, Mediu și Schimbari Climatice, in perioada 2016-2021.                                   _x000a_"/>
    <s v="9"/>
    <n v="16"/>
    <x v="1"/>
    <s v="9"/>
    <n v="16"/>
    <n v="2021"/>
    <x v="8"/>
    <x v="8"/>
    <s v="Bucuresti"/>
    <x v="18"/>
    <x v="2"/>
    <x v="8"/>
    <x v="146"/>
    <n v="2197800"/>
    <n v="3484512"/>
    <n v="65000"/>
    <x v="151"/>
    <x v="3"/>
    <s v="AA4"/>
    <n v="3944907.82"/>
    <n v="689275.5199999999"/>
    <s v="POC/71/1/4"/>
    <n v="1"/>
    <s v="Axa 1"/>
  </r>
  <r>
    <x v="120"/>
    <x v="1"/>
    <x v="3"/>
    <s v="OS1.4-Secţiunea G"/>
    <n v="105693"/>
    <x v="146"/>
    <s v="INCD pentru Optoelectronica INOE 2000 - IHP"/>
    <s v="Obiectivul general:_x000a_         Dezvoltarea interactiunii INOE 2000 – IHP cu intreprinderile de productie pentru transferul de cunostinte in subdomeniul tehnologiilor eco-inovative de valorificare a deseurilor de biomasa._x000a_"/>
    <s v="9"/>
    <n v="23"/>
    <x v="1"/>
    <s v="1"/>
    <n v="23"/>
    <n v="2022"/>
    <x v="8"/>
    <x v="8"/>
    <s v="Bucuresti"/>
    <x v="18"/>
    <x v="2"/>
    <x v="8"/>
    <x v="147"/>
    <n v="939104.31"/>
    <n v="1747543"/>
    <n v="35960"/>
    <x v="152"/>
    <x v="3"/>
    <s v="AA5"/>
    <n v="2133725.75"/>
    <n v="357714.85"/>
    <s v="POC/71/1/4"/>
    <n v="1"/>
    <s v="Axa 1"/>
  </r>
  <r>
    <x v="121"/>
    <x v="1"/>
    <x v="3"/>
    <s v="OS1.4-Secţiunea G"/>
    <n v="105888"/>
    <x v="147"/>
    <s v="Institutul National de Cercetare Dezvoltare Turbomotoare-COMOTI"/>
    <s v="Obiectivul proiectului este de a realiza o activitate de cercetare-dezvoltare ȋn colaborare, având drept scop proiectarea, executia si omologarea acţionărilor electrice ale vanelor din fluxul tehnologic al echipamentelor de comprimare a gazelor, care lucrează în condiţii extreme cu o largǎ aplicație industrial pe uscat cum ar fi: echipamente de comprimare gaze natural, stații de mǎsurǎ, vane cu acționare electrica de proces (echipamente de camp), aplicatii pe aer, refrigerare, aplicatii pentru controlul fluidelor (rafinarii, instalatii hidraulice, etc.) în scopul creșterii eficienței energetice. Activitatea isi propune să abordeze o gamă largă a variabilelor de proces cum ar fi: locaţia, componenţa agentului de lucru, debitele şi presiunile de producţie, procesul selectat şi dimensiunea instalaţiei, în condiţiile cresterii fiabilitatii, reducerii timpului de intervenţie în cazul unor defecte, respectiv reducerea preţului de cost a mentenanţei."/>
    <s v="9"/>
    <n v="23"/>
    <x v="1"/>
    <s v="3"/>
    <n v="22"/>
    <n v="2021"/>
    <x v="8"/>
    <x v="8"/>
    <s v="Bucuresti"/>
    <x v="18"/>
    <x v="2"/>
    <x v="8"/>
    <x v="148"/>
    <n v="1214040.3"/>
    <n v="1469000"/>
    <n v="100000"/>
    <x v="153"/>
    <x v="3"/>
    <s v="AA3"/>
    <n v="4146493.79"/>
    <n v="804425.63000000012"/>
    <s v="POC/71/1/4"/>
    <n v="1"/>
    <s v="Axa 1"/>
  </r>
  <r>
    <x v="122"/>
    <x v="1"/>
    <x v="3"/>
    <s v="OS1.4-Secţiunea G"/>
    <n v="105568"/>
    <x v="148"/>
    <s v="Institutul National de Cercetare Dezvoltare pentru Inginerie Electrica ICPE-CA"/>
    <s v="Obiectiv general:_x000a_Valorificarea investiţiilor în infrastructura CD derulate în perioada 2007- 2015 şi a capitalului uman ale INCDIE ICPE-CA prin realizarea şi implementarea în perioada 2016-2021 a unui portofoliu de proiecte de colaborare al Departamentului Materiale Avansate al INCDIE ICPE-CA cu întreprinderiile din domeniul ECO-NANO-TEHNOLOGIILOR şi MATERIALELOR AVANSATE, ca răspuns la nevoile de inovare ale întreprinderilor._x000a_"/>
    <s v="9"/>
    <n v="23"/>
    <x v="1"/>
    <s v="9"/>
    <n v="22"/>
    <n v="2021"/>
    <x v="8"/>
    <x v="8"/>
    <s v="Bucuresti"/>
    <x v="18"/>
    <x v="2"/>
    <x v="8"/>
    <x v="149"/>
    <n v="2173809.4663999993"/>
    <n v="1489462"/>
    <n v="20800"/>
    <x v="154"/>
    <x v="3"/>
    <s v="AA3"/>
    <n v="6324832.5300000021"/>
    <n v="1171385.08"/>
    <s v="POC/71/1/4"/>
    <n v="1"/>
    <s v="Axa 1"/>
  </r>
  <r>
    <x v="123"/>
    <x v="1"/>
    <x v="3"/>
    <s v="OS1.4-Secţiunea G"/>
    <n v="111954"/>
    <x v="149"/>
    <s v="Institutul National de Cercetare-Dezvoltare pentru protectia muncii INCDPM Alexandru Darabonţ - Bucuresti"/>
    <s v="Obiectivul principal al proiectului îl constituie transferul eficient de cunostinþe specifice domeniului riscurilor ocupaþionale si a securitaþii si sanataþii în munca de la generator (depozitar) INCDPM ”Alexandru Darabont” catre unitaþile economice (toate unitaþile de la nivelul economiei naþionale- cu excepþiile prevazute de legea 319) prin dezvoltarea de legaturi si sinergii orientate spre procesul de cercetare tehnica colaborativa între întreprinderi si INCDPM ”Alexandru Darabont”"/>
    <s v="5"/>
    <n v="21"/>
    <x v="5"/>
    <s v="5"/>
    <n v="21"/>
    <n v="2023"/>
    <x v="8"/>
    <x v="8"/>
    <s v="Bucuresti"/>
    <x v="18"/>
    <x v="2"/>
    <x v="8"/>
    <x v="150"/>
    <n v="1917987.5"/>
    <n v="1363750"/>
    <n v="5000"/>
    <x v="155"/>
    <x v="3"/>
    <m/>
    <n v="2969764.8800000004"/>
    <n v="564997.76000000013"/>
    <s v="POC/71/1/4"/>
    <n v="1"/>
    <s v="Axa 1"/>
  </r>
  <r>
    <x v="124"/>
    <x v="1"/>
    <x v="3"/>
    <s v="OS1.4-Secţiunea G"/>
    <n v="119809"/>
    <x v="150"/>
    <s v="INSTITUTUL NAȚIONAL DE CERCETARE-DEZVOLTARE PENTRU OPTOELECTRONICA - INOE 2000"/>
    <s v="Obiectivul general al proiectului este dezvoltarea interacţiunii INOE 2000 – IHP cu întreprinderile specializate în producţia si mentenanţa de echipamente hidraulice, pentru transferul de cunostinţe în subdomeniul aplicaþiilor de nisa privind tehnologiile destinate producþiei de subansamble mecanohidraulice la cerere, întreþinere, reparaþii, verificari si control, in scopul eficientizarii energetice a utilajelor mobile."/>
    <s v="6"/>
    <n v="25"/>
    <x v="5"/>
    <s v="12"/>
    <n v="25"/>
    <n v="2022"/>
    <x v="8"/>
    <x v="8"/>
    <s v="Bucuresti"/>
    <x v="18"/>
    <x v="2"/>
    <x v="8"/>
    <x v="151"/>
    <n v="1033614.595"/>
    <n v="1922298"/>
    <n v="30000"/>
    <x v="156"/>
    <x v="3"/>
    <m/>
    <n v="818359.09999999986"/>
    <n v="483128.05"/>
    <s v="POC/71/1/4"/>
    <n v="1"/>
    <s v="Axa 1"/>
  </r>
  <r>
    <x v="125"/>
    <x v="1"/>
    <x v="3"/>
    <s v="OS1.4-Secţiunea G"/>
    <n v="119598"/>
    <x v="151"/>
    <s v="ACADEMIA DE STUDII ECONOMICE BUCUREȘTI"/>
    <s v="Obiectivul princpal al proiectului Parteneriate pentru competitivitate in vederea transferului de cunostinte prin dezvoltarea unor modele computationale inovative pentru cresterea economica si sustenabilitatea sectorului de afaceri din România este promovarea investitiilor în Cercetare-Dezvoltare-Inovare, dezvoltarea de legaturi si sinergii între întreprinderi si învaþamântul superior."/>
    <s v="7"/>
    <n v="4"/>
    <x v="5"/>
    <s v="7"/>
    <n v="4"/>
    <n v="2023"/>
    <x v="8"/>
    <x v="8"/>
    <s v="Bucuresti"/>
    <x v="18"/>
    <x v="2"/>
    <x v="8"/>
    <x v="152"/>
    <n v="2131983.7039999999"/>
    <n v="1738517.75"/>
    <n v="50000"/>
    <x v="157"/>
    <x v="3"/>
    <m/>
    <n v="6359109.1099999994"/>
    <n v="913289.18000000017"/>
    <s v="POC/71/1/4"/>
    <n v="1"/>
    <s v="Axa 1"/>
  </r>
  <r>
    <x v="126"/>
    <x v="1"/>
    <x v="5"/>
    <m/>
    <n v="121784"/>
    <x v="152"/>
    <s v="UNIVERSITATEA POLITEHNICA DIN BUCURESTI"/>
    <s v="Obiectivul general al proiectului PRYSTINE este realizarea unui sistem de perceptie a mediului înconjurator al unui autovehicul, bazat pe fuziunea robusta dintre date RADAR („Radio Detection and Ranging”) si LiDAR („Light Detection and Ranging”), care sa permita conducerea autonoma în medii rurale si urbane în conditii de siguranta."/>
    <s v="4"/>
    <n v="24"/>
    <x v="3"/>
    <s v="4"/>
    <n v="24"/>
    <n v="2022"/>
    <x v="7"/>
    <x v="8"/>
    <s v="Bucuresti"/>
    <x v="18"/>
    <x v="2"/>
    <x v="4"/>
    <x v="153"/>
    <n v="178000"/>
    <n v="0"/>
    <n v="1000"/>
    <x v="158"/>
    <x v="3"/>
    <m/>
    <n v="490015"/>
    <n v="122503.75"/>
    <s v="POC/72/1/2"/>
    <n v="1"/>
    <s v="Axa 1"/>
  </r>
  <r>
    <x v="127"/>
    <x v="1"/>
    <x v="5"/>
    <m/>
    <n v="121169"/>
    <x v="153"/>
    <s v="UNIVERSITATEA POLITEHNICA DIN BUCURESTI"/>
    <s v="Obiectivul general al prezentului proiect, acceptat la finantare in cadrul ECSEL Joint Undertaking il reprezinta realizarea primei Facilitati Mondiale de tip Linie Pilot pentru Carbura de Siliciu (SiC) de 200 mm dedicata tehnologiei de Putere. Acest lucru îi va permite industriei Europene sa devina o referinþa mondiala capabila sa ofere soluþii inovatoare si competitive pentru provocarile societale critice, cum ar fi economisirea de Energie si Reducerea emisiilor de CO2 ."/>
    <s v="4"/>
    <n v="24"/>
    <x v="3"/>
    <s v="10"/>
    <n v="24"/>
    <n v="2022"/>
    <x v="7"/>
    <x v="8"/>
    <s v="Bucuresti"/>
    <x v="18"/>
    <x v="2"/>
    <x v="4"/>
    <x v="154"/>
    <n v="1200000"/>
    <n v="0"/>
    <n v="3000"/>
    <x v="159"/>
    <x v="3"/>
    <s v="AA1"/>
    <n v="3532195.81"/>
    <n v="883048.95"/>
    <s v="POC/72/1/2"/>
    <n v="1"/>
    <s v="Axa 1"/>
  </r>
  <r>
    <x v="128"/>
    <x v="1"/>
    <x v="5"/>
    <m/>
    <n v="112962"/>
    <x v="154"/>
    <s v="INFINEON TECHNOLOGIES ROMANIA &amp; CO. SCS"/>
    <s v="Obiectivul proiectului AutoDrive este dezvoltarea urmatorului nivel de prevenire a defectiunilor (”fail-aware”), siguranta defectiunilor (”failsafe”), si operationalizarea defectiunilor (”failoperational”) arhitecturi de autovehicule preemptive pentru a intari si promova pozitia Europei de leader in folosirea echipamentelor performante pentru conducerea automata a autovehiculelor."/>
    <s v="5"/>
    <n v="3"/>
    <x v="3"/>
    <s v="6"/>
    <n v="30"/>
    <n v="2020"/>
    <x v="7"/>
    <x v="8"/>
    <s v="Bucuresti"/>
    <x v="18"/>
    <x v="1"/>
    <x v="5"/>
    <x v="155"/>
    <n v="660000"/>
    <n v="3302200"/>
    <n v="50340"/>
    <x v="160"/>
    <x v="2"/>
    <m/>
    <n v="1551401.03"/>
    <n v="387850.26"/>
    <s v="POC/72/1/2"/>
    <n v="1"/>
    <s v="Axa 1"/>
  </r>
  <r>
    <x v="129"/>
    <x v="1"/>
    <x v="5"/>
    <m/>
    <n v="122386"/>
    <x v="155"/>
    <s v="INFINEON TECHNOLOGIES ROMANIA &amp; CO. SCS"/>
    <s v="Obiectivul general al proiectului il constituie finantarea activitatilor de cercetare – dezvoltare si de inovare ale consortiului IFRO (beneficiar), UTCN (partener) si UPB (partener) in cadrul proiectului iDev4.0 selectat la finantare de catre Initiativa Tehnologica Comuna_x000a_ECSEL Joint Undertaking in cadrul programului cadru Orizont 2020."/>
    <s v="11"/>
    <n v="26"/>
    <x v="3"/>
    <s v="5"/>
    <n v="26"/>
    <n v="2021"/>
    <x v="13"/>
    <x v="9"/>
    <s v="Bucuresti; Cluj"/>
    <x v="19"/>
    <x v="3"/>
    <x v="9"/>
    <x v="156"/>
    <n v="1067492.06"/>
    <n v="765360.61"/>
    <n v="553506.31999999995"/>
    <x v="161"/>
    <x v="3"/>
    <m/>
    <n v="2088919.12"/>
    <n v="414054.62"/>
    <s v="POC/72/1/2"/>
    <n v="1"/>
    <s v="Axa 1"/>
  </r>
  <r>
    <x v="130"/>
    <x v="2"/>
    <x v="2"/>
    <s v="A2.2.1 ap.2"/>
    <n v="129001"/>
    <x v="156"/>
    <s v="FORDAQ INTERNATIONAL SRL"/>
    <s v="Obiectivul general al acestui proiect este cresterea competitivitatii Fordaq International SRL pe piata nationala si internationala de aplicatii specifice pentru industria lemnului prin crearea sistemului automat Neural Grader de gradare si analiza semantica a lemnului folosind metode eficiente de vedere computationala si retele neurale convolutionale adanci."/>
    <s v="12"/>
    <n v="11"/>
    <x v="3"/>
    <s v="12"/>
    <n v="11"/>
    <n v="2021"/>
    <x v="7"/>
    <x v="8"/>
    <s v="Bucuresti"/>
    <x v="18"/>
    <x v="1"/>
    <x v="2"/>
    <x v="157"/>
    <n v="919241.66"/>
    <n v="1481720.5"/>
    <n v="746991.5"/>
    <x v="162"/>
    <x v="3"/>
    <m/>
    <n v="1984260.88"/>
    <n v="496064.22"/>
    <s v="POC/524/2/2"/>
    <n v="1"/>
    <s v="Axa 2"/>
  </r>
  <r>
    <x v="131"/>
    <x v="2"/>
    <x v="2"/>
    <s v="A2.2.1 ap.2"/>
    <n v="129090"/>
    <x v="157"/>
    <s v="KNOWLEDGE INVESTMENT GROUP SRL"/>
    <s v="Obiectivul generic al proiectului &quot; SEER - Sistem Electronic de Evaluare si Raspuns a scenariilor de afaceri prin analiza predictiva a datelor cu ajutorul inteligentei artificiale&quot; este acela de a cerceta, dezvolta, disemina si pune in productie un sistem inovativ online webbased de analiza predictiva a afacerilor cu adresare atat la nivelul pietei locale din Romania dar in special la nivel international."/>
    <s v="12"/>
    <n v="23"/>
    <x v="3"/>
    <s v="12"/>
    <n v="23"/>
    <n v="2020"/>
    <x v="7"/>
    <x v="8"/>
    <s v="Bucuresti"/>
    <x v="18"/>
    <x v="1"/>
    <x v="2"/>
    <x v="158"/>
    <n v="539680.5"/>
    <n v="824336.12"/>
    <n v="293689.65000000002"/>
    <x v="163"/>
    <x v="2"/>
    <m/>
    <n v="1091097.29"/>
    <n v="272774.32"/>
    <s v="POC/524/2/2"/>
    <n v="1"/>
    <s v="Axa 2"/>
  </r>
  <r>
    <x v="132"/>
    <x v="1"/>
    <x v="5"/>
    <m/>
    <n v="127454"/>
    <x v="158"/>
    <s v="Universitatea Politehnică Bucureşti"/>
    <s v="Proiectul are ca scop principal de a finanta participarea unui grup de cercetatori din cadrul Universitatii Politehnica din Bucuresti la activitatile specifice proiectului de cercetare european SECREDAS (Nr. 783119), care au inceput la data de 1 mai 2018."/>
    <s v="1"/>
    <n v="6"/>
    <x v="4"/>
    <s v="1"/>
    <n v="6"/>
    <n v="2023"/>
    <x v="7"/>
    <x v="8"/>
    <s v="Bucuresti"/>
    <x v="18"/>
    <x v="2"/>
    <x v="4"/>
    <x v="159"/>
    <n v="94947.51"/>
    <n v="0"/>
    <n v="2999.99"/>
    <x v="164"/>
    <x v="3"/>
    <m/>
    <n v="67059"/>
    <n v="16764.75"/>
    <s v="POC/72/1/2"/>
    <n v="1"/>
    <s v="Axa 1"/>
  </r>
  <r>
    <x v="133"/>
    <x v="1"/>
    <x v="5"/>
    <m/>
    <n v="128826"/>
    <x v="159"/>
    <s v="Universitatea Politehnică Bucureşti"/>
    <s v="Obiectivul general al prezentului proiect, acceptat la finantare in cadrul ECSEL Joint Undertaking este de a demonstra îmbunataþirea productivitatii industriei 4.0 prin dezvoltarea unor sisteme fizice avansate, extrem de productive si conectate, care combina analiza si proiectarea datelor metrologice cu metodologiile de învatare a masinilor. MADEin4 include realizarea unei linii pilot avansate ECS &quot;Industria 4.0 randament predictiv si instrumente de performanta&quot;, in jurul IMEC."/>
    <s v="1"/>
    <n v="6"/>
    <x v="4"/>
    <s v="1"/>
    <n v="6"/>
    <n v="2023"/>
    <x v="7"/>
    <x v="8"/>
    <s v="Bucuresti"/>
    <x v="18"/>
    <x v="2"/>
    <x v="4"/>
    <x v="154"/>
    <n v="1200000"/>
    <n v="0"/>
    <n v="3000"/>
    <x v="159"/>
    <x v="3"/>
    <m/>
    <n v="2956559.75"/>
    <n v="739139.94"/>
    <s v="POC/72/1/2"/>
    <n v="1"/>
    <s v="Axa 1"/>
  </r>
  <r>
    <x v="134"/>
    <x v="1"/>
    <x v="5"/>
    <m/>
    <n v="129948"/>
    <x v="160"/>
    <s v="Universitatea Politehnică Bucureşti"/>
    <s v="Obiectivul general al prezentului proiect, acceptat la finantare in cadrul ECSEL Joint Undertaking este dezvoltarea condusului autonom al vehiculelor terestre si aeriene in Europa utilizand tehnologia FDSOI cu nod electronic de 12nm. OCEAN12 îsi propune sa aduca solutii tehnologice concrete si demonstratori corespunzatori provocarii societale cheie a mobilitaþii inteligente."/>
    <s v="1"/>
    <n v="20"/>
    <x v="4"/>
    <s v="9"/>
    <n v="20"/>
    <n v="2022"/>
    <x v="7"/>
    <x v="8"/>
    <s v="Bucuresti"/>
    <x v="18"/>
    <x v="2"/>
    <x v="4"/>
    <x v="154"/>
    <n v="1200000"/>
    <n v="0"/>
    <n v="3000"/>
    <x v="159"/>
    <x v="3"/>
    <m/>
    <n v="446079"/>
    <n v="111519.75"/>
    <s v="POC/72/1/2"/>
    <n v="1"/>
    <s v="Axa 1"/>
  </r>
  <r>
    <x v="135"/>
    <x v="2"/>
    <x v="2"/>
    <s v="A2.2.1 ap.2"/>
    <n v="129490"/>
    <x v="161"/>
    <s v="AXES SOFTWARE SRL"/>
    <s v="Obiectivul general al proiectului consta in dezvoltarea de catre AXES SOFTWARE SRL a aplicatiei xTrackLMS, solutie ce face parte din suita LMS (Logistics Management Suite) si se adreseaza domeniului logistic, intr-o perioada de implementare de 36 de luni."/>
    <s v="3"/>
    <n v="19"/>
    <x v="4"/>
    <s v="3"/>
    <n v="19"/>
    <n v="2023"/>
    <x v="7"/>
    <x v="8"/>
    <s v="Bucuresti"/>
    <x v="18"/>
    <x v="1"/>
    <x v="2"/>
    <x v="160"/>
    <n v="1321937.45"/>
    <n v="1213568.45"/>
    <n v="983344.27"/>
    <x v="165"/>
    <x v="3"/>
    <m/>
    <n v="570657.38"/>
    <n v="142664.35999999999"/>
    <s v="POC/524/2/2"/>
    <n v="1"/>
    <s v="Axa 2"/>
  </r>
  <r>
    <x v="136"/>
    <x v="1"/>
    <x v="5"/>
    <m/>
    <n v="135127"/>
    <x v="162"/>
    <s v="Universitatea Politehnică Bucureşti"/>
    <s v="Obiectivul general al prezentului proiect (PIn3S), acceptat la finantare in cadrul ECSEL Joint Undertaking este realizarea unei linii Pilot pentru circuite integrate semiconductoare cu noduri electronice de 3nm. Aceast lucru implica dezvoltarea si integrarea cu succes a modulelor de procesare la un nivel ridicat, dezvoltarea unei tehnologii adecvate de modelare si a capacitaþilor de metrologie. In plus, PIn3S isi propune sa completeze infrastructura Masca EUV prin dezvoltarea echipamentelor de reparare a mastilor pentru a permite crearea unei masti eficiente din punct de vedere al costurilor pentru nodul de 3nm si nu numai."/>
    <s v="4"/>
    <n v="3"/>
    <x v="4"/>
    <s v="4"/>
    <n v="3"/>
    <n v="2023"/>
    <x v="7"/>
    <x v="8"/>
    <s v="Bucuresti"/>
    <x v="18"/>
    <x v="2"/>
    <x v="4"/>
    <x v="154"/>
    <n v="1200000"/>
    <n v="0"/>
    <n v="3000"/>
    <x v="159"/>
    <x v="3"/>
    <m/>
    <n v="244130.42"/>
    <n v="61032.61"/>
    <s v="POC/72/1/2"/>
    <n v="1"/>
    <s v="Axa 1"/>
  </r>
  <r>
    <x v="137"/>
    <x v="2"/>
    <x v="2"/>
    <s v="A2.2.1 ap.2"/>
    <n v="129606"/>
    <x v="163"/>
    <s v="OMEGA TRUST SRL"/>
    <s v="Obiectivul general al proiectului consta in trecerea de la outsourcing la dezvoltarea bazata pe inovare prin realizarea unei aplicatii inovative in scopul detectarii intruziunilor si tentativelor de atacuri cibernetice la nivelul sistemelor industriale critice pe seama activitatilor de cercetare industriala si dezvoltare experimentala din proiect si a solutiilor de sprijin si consultanta in inovare, pentru a integra aplicatiei algoritmi de ultima generatie in zona – Machine learning si Intelligence Artificial "/>
    <s v="4"/>
    <n v="15"/>
    <x v="4"/>
    <s v="10"/>
    <n v="15"/>
    <n v="2022"/>
    <x v="7"/>
    <x v="8"/>
    <s v="Bucuresti"/>
    <x v="18"/>
    <x v="1"/>
    <x v="2"/>
    <x v="161"/>
    <n v="832387.84"/>
    <n v="975434.8"/>
    <n v="457368"/>
    <x v="166"/>
    <x v="3"/>
    <m/>
    <n v="242185.19"/>
    <n v="60546.3"/>
    <s v="POC/524/2/2"/>
    <n v="1"/>
    <s v="Axa 2"/>
  </r>
  <r>
    <x v="138"/>
    <x v="1"/>
    <x v="7"/>
    <m/>
    <n v="107540"/>
    <x v="164"/>
    <s v="INSTITUTUL DE ECONOMIE MONDIALA"/>
    <s v="Obiectivul general al proiectului este dezvoltarea pe baze consolidate a domeniilor de cercetare şi inovare (C&amp;I) în Institutul de Economie Mondială al Academiei Române în special de interes naţional şi european, conform Strategiei Naţionale de Cercetare, Dezvoltare şi Inovare 2014-2020 ."/>
    <s v="4"/>
    <n v="27"/>
    <x v="4"/>
    <s v="4"/>
    <n v="27"/>
    <n v="2023"/>
    <x v="7"/>
    <x v="8"/>
    <s v="Bucuresti"/>
    <x v="18"/>
    <x v="2"/>
    <x v="4"/>
    <x v="162"/>
    <n v="396507.50799999997"/>
    <n v="0"/>
    <n v="3000"/>
    <x v="167"/>
    <x v="3"/>
    <m/>
    <n v="356877.68"/>
    <n v="0"/>
    <s v="POC/80/1/2/"/>
    <n v="1"/>
    <s v="Axa 1"/>
  </r>
  <r>
    <x v="139"/>
    <x v="1"/>
    <x v="6"/>
    <m/>
    <n v="133818"/>
    <x v="165"/>
    <s v="INSTITUTUL NATIONAL DE CERCETARE-DEZVOLTARE TURBOMOTOARE - COMOTI"/>
    <s v="Proiectul INFRASEAL, pentru care se solicita finantarea, este un proiect complement la proiectul AIRSEAL aflat in implementare la INCD Turbomotoare COMOTI avand finantare directa de la Comisia Europeana prin programul Clean Sky 2. Propunerea de proiect INFRASEAL_x000a_a fost evaluata in cadrul Comisiei Europene si intens recomandata pentru finantare (Clean Sky 2 Synergy Label) prin European Structural and Investment Funds (ESIF) si Autoritatea Nationala de Management."/>
    <s v="4"/>
    <n v="28"/>
    <x v="4"/>
    <s v="7"/>
    <n v="28"/>
    <n v="2022"/>
    <x v="7"/>
    <x v="8"/>
    <s v="Bucuresti"/>
    <x v="18"/>
    <x v="2"/>
    <x v="4"/>
    <x v="163"/>
    <n v="1799214"/>
    <n v="0"/>
    <n v="20000"/>
    <x v="168"/>
    <x v="3"/>
    <m/>
    <n v="1257092.3700000001"/>
    <n v="91773.09"/>
    <s v="POC/76/1/2"/>
    <n v="1"/>
    <s v="Axa 1"/>
  </r>
  <r>
    <x v="140"/>
    <x v="1"/>
    <x v="6"/>
    <m/>
    <n v="132263"/>
    <x v="166"/>
    <s v="INSTITUTUL NATIONAL DE CERCETARE-DEZVOLTARE TURBOMOTOARE - COMOTI"/>
    <s v="Obiectivul general al prezentei propuneri de complementaritate este de a creste capabilitaþile de cercetare în domeniul arhitecturilor de materiale inteligente, cu greutate redusa si performanþe structurale ridicate, al proceselor de fabricaþie avansate, si al investigatiilor experimentale pentru tehnologii inovative referitoare la statoarele de ghidare a iesirii din ventilatoare (REMASTER), în vederea reducerii zgomotului produs de motoarele aeronavelor civile ale viitorului."/>
    <s v="4"/>
    <n v="28"/>
    <x v="4"/>
    <s v="10"/>
    <n v="28"/>
    <n v="2022"/>
    <x v="7"/>
    <x v="8"/>
    <s v="Bucuresti"/>
    <x v="18"/>
    <x v="2"/>
    <x v="4"/>
    <x v="164"/>
    <n v="1402929.55"/>
    <n v="0"/>
    <n v="15000"/>
    <x v="169"/>
    <x v="3"/>
    <m/>
    <n v="2296054.7999999998"/>
    <n v="48013.7"/>
    <s v="POC/76/1/2"/>
    <n v="1"/>
    <s v="Axa 1"/>
  </r>
  <r>
    <x v="141"/>
    <x v="1"/>
    <x v="7"/>
    <m/>
    <n v="108663"/>
    <x v="167"/>
    <s v="INSTITUTUL NATIONAL DE CERCETARE-DEZVOLTARE PENTRU GEOLOGIE SI GEOECOLOGIE MARINA - GEOECOMAR"/>
    <s v="Obiectivul general al proiectului este creşterea capacităţii GeoEcoMar de a participa la Programele Cadru de cercetare al Uniunii Europene (Orizont 2020 şi programul cadru următor din perioada 2020 – 2027) prin infiintarea unei structuri de sprijin al cercetatorilor ce se va numi &quot;Centru Suport pentru Proiecte CD Europede si Internaţionale&quot;,fara  personalitate juridica, in cadrul Biroului de Management Proiecte si Marketing, existent in organigrama INCD GeoEcoMar "/>
    <s v="4"/>
    <n v="28"/>
    <x v="4"/>
    <s v="4"/>
    <n v="28"/>
    <n v="2023"/>
    <x v="7"/>
    <x v="8"/>
    <s v="Bucuresti"/>
    <x v="18"/>
    <x v="2"/>
    <x v="4"/>
    <x v="165"/>
    <n v="493506.78"/>
    <n v="0"/>
    <n v="81554.16"/>
    <x v="170"/>
    <x v="3"/>
    <m/>
    <n v="194898.25"/>
    <n v="31973"/>
    <s v="POC/80/1/2/"/>
    <n v="1"/>
    <s v="Axa 1"/>
  </r>
  <r>
    <x v="142"/>
    <x v="1"/>
    <x v="7"/>
    <m/>
    <n v="108792"/>
    <x v="168"/>
    <s v="UNIVERSITATEA POLITEHNICA DIN BUCURESTI"/>
    <s v="Crearea Centrului Suport – UPB4H, care va fi focalizat pe intarirea excelentei stiintifice in domeniile bioeconomie, tehnologii informationale de comunicatii, spatiu si securitate, energie mediu si schimbari climatice, eco-nanotehnologii si materiale avansate si respectiv sanatate si care sa sprijine activitatea de cercetare la nivelul UPB."/>
    <s v="5"/>
    <n v="11"/>
    <x v="4"/>
    <s v="5"/>
    <n v="11"/>
    <n v="2023"/>
    <x v="7"/>
    <x v="8"/>
    <s v="Bucuresti"/>
    <x v="18"/>
    <x v="2"/>
    <x v="4"/>
    <x v="166"/>
    <n v="599479.12"/>
    <n v="0"/>
    <n v="11900"/>
    <x v="171"/>
    <x v="3"/>
    <m/>
    <n v="139588"/>
    <n v="34897"/>
    <s v="POC/80/1/2/"/>
    <n v="1"/>
    <s v="Axa 1"/>
  </r>
  <r>
    <x v="143"/>
    <x v="1"/>
    <x v="4"/>
    <s v=" Proiect Tehnologic Inovativ - MDR"/>
    <n v="121220"/>
    <x v="169"/>
    <s v="LIGHTNING NET SRL"/>
    <s v="Obiectivul general al proiectului il reprezinta sustinerea investitiei private in CDI prin introducerea inovarii de tehnologii si servicii in activitatea proprie a S.C. LIGHTNING NET SRL prin realizarea, bazata pe cercetare in colaborare cu un colectiv de cercetare dintr-o universitate tehnica de prestigiu, a unei baze de robot polimorfic cu orientare si miscare libera sau asistata in cladiri si areale din Smart City."/>
    <s v="6"/>
    <n v="5"/>
    <x v="4"/>
    <s v="6"/>
    <n v="5"/>
    <n v="2023"/>
    <x v="7"/>
    <x v="8"/>
    <s v="Bucuresti"/>
    <x v="18"/>
    <x v="1"/>
    <x v="6"/>
    <x v="167"/>
    <n v="2047486.37"/>
    <n v="2813593.07"/>
    <n v="660791.98"/>
    <x v="172"/>
    <x v="3"/>
    <m/>
    <n v="1836637.0000000002"/>
    <n v="315613.50000000006"/>
    <s v="POC/222/1/3/"/>
    <n v="1"/>
    <s v="Axa 1"/>
  </r>
  <r>
    <x v="144"/>
    <x v="2"/>
    <x v="2"/>
    <s v="A2.2.1 ap.2"/>
    <n v="129132"/>
    <x v="170"/>
    <s v="IMOPEDIA SRL"/>
    <s v="IMOPEDIA şi-a propus ca obiectiv general dezvoltarea inovativă a serviciilor oferite clienţilor săi precum şi îmbunătăţirea celor existente. Acest obiectiv va sprijini compania pentru a fi competitivă pe o piaţă atât de dinamică cum este cea imobiliară."/>
    <s v="6"/>
    <n v="12"/>
    <x v="4"/>
    <s v="6"/>
    <n v="12"/>
    <n v="2022"/>
    <x v="14"/>
    <x v="10"/>
    <s v="Bucuresti; Sibiu; "/>
    <x v="20"/>
    <x v="1"/>
    <x v="2"/>
    <x v="168"/>
    <n v="1350507.75"/>
    <n v="2161816.86"/>
    <n v="0"/>
    <x v="173"/>
    <x v="3"/>
    <m/>
    <n v="1547846.49"/>
    <n v="307984.09999999998"/>
    <s v="POC/524/2/2"/>
    <n v="1"/>
    <s v="Axa 2"/>
  </r>
  <r>
    <x v="145"/>
    <x v="2"/>
    <x v="2"/>
    <s v="A2.2.1 ap.2"/>
    <n v="129553"/>
    <x v="171"/>
    <s v="BEIA CONSULT INTERNATIONAL SRL"/>
    <s v="Obiectivul general este dezvoltarea unei platforme de de averizare timpurie în caz de dezastru care să permită minimizarea pagubelor şi intervenţia promptă în cazul unor situaţii de urgenţă care s-ar putea solda cu pierderi de vieţi omeneşti sau distrugerea unor ecosisteme. "/>
    <s v="6"/>
    <n v="18"/>
    <x v="4"/>
    <s v="6"/>
    <n v="18"/>
    <n v="2023"/>
    <x v="7"/>
    <x v="8"/>
    <s v="Bucuresti"/>
    <x v="18"/>
    <x v="1"/>
    <x v="2"/>
    <x v="169"/>
    <n v="2758606.62"/>
    <n v="4137186.9"/>
    <n v="4780904.33"/>
    <x v="174"/>
    <x v="3"/>
    <m/>
    <n v="764649.53"/>
    <n v="191162.38"/>
    <s v="POC/524/2/2"/>
    <n v="1"/>
    <s v="Axa 2"/>
  </r>
  <r>
    <x v="146"/>
    <x v="2"/>
    <x v="2"/>
    <s v="A2.2.1 ap.2"/>
    <n v="129965"/>
    <x v="172"/>
    <s v="MEDY SPORT LINE SRL"/>
    <s v="Obiectivul general este dezvoltarea uni sistem informatic de management inovativ al tratamentului scoliozei şi al herniei de disc prin combinarea tehnologia IT, inclusiv cea disponibilă în echipamentele medicale de ultimă generaţie, cu cazuistica, know-how-ul şi expertiza acumulate de către personalul clinicii până acum, toate aceste elemente formând un arsenal terapeutic în vederea evitării intervenţiei chirurgicale."/>
    <s v="6"/>
    <n v="18"/>
    <x v="4"/>
    <s v="6"/>
    <n v="18"/>
    <n v="2023"/>
    <x v="7"/>
    <x v="8"/>
    <s v="Bucuresti"/>
    <x v="18"/>
    <x v="1"/>
    <x v="2"/>
    <x v="170"/>
    <n v="3248972.15"/>
    <n v="3833759.75"/>
    <n v="0"/>
    <x v="175"/>
    <x v="3"/>
    <m/>
    <n v="126160"/>
    <n v="31540"/>
    <s v="POC/524/2/2"/>
    <n v="1"/>
    <s v="Axa 2"/>
  </r>
  <r>
    <x v="147"/>
    <x v="1"/>
    <x v="3"/>
    <s v="OS1.3-Secţiunea C-ap.2"/>
    <n v="117148"/>
    <x v="173"/>
    <s v="SKYNET PROJECT SRL"/>
    <s v="Obiectivul general al proiectului este cercetarea-dezvoltarea si lansarea in productie a unei aeronave de tip drona ce va utiliza un sistem de propulsie inovativ cu decolare si aterizare pe verticala, ce va fi destinata unor multiple domenii de activitate, avand potentialul de a imbunatati semnificativ modul de functionare si utilizare al dronelor, asa cum este cunoscut in momentul de fata."/>
    <s v="6"/>
    <n v="22"/>
    <x v="4"/>
    <s v="8"/>
    <n v="22"/>
    <n v="2021"/>
    <x v="7"/>
    <x v="8"/>
    <s v="Bucuresti"/>
    <x v="18"/>
    <x v="1"/>
    <x v="5"/>
    <x v="171"/>
    <n v="166394.72"/>
    <n v="92441.51"/>
    <n v="4880"/>
    <x v="176"/>
    <x v="3"/>
    <m/>
    <n v="87720.15"/>
    <n v="8872.7900000000009"/>
    <s v="POC/62/1/3"/>
    <n v="1"/>
    <s v="Axa 1"/>
  </r>
  <r>
    <x v="148"/>
    <x v="1"/>
    <x v="4"/>
    <s v=" Proiect Tehnologic Inovativ - MDR"/>
    <n v="120436"/>
    <x v="174"/>
    <s v="SC SAFETECH INNOVATIONS SRL"/>
    <s v="Obiectivul geneneral al proiectului SafePIC este cresterea capacitaþii Safetech de a contribui la dezvoltarea unor soluþii, produse si servicii inovative în domeniul securitaþii cibernetice, interoperabilitaþii si protecþiei cibernetice a infrastructurilor critice în baza unui parteneriat de cercetare cu cele doua prestigioase instituþii de învaþamânt si cercetare."/>
    <s v="6"/>
    <n v="23"/>
    <x v="4"/>
    <s v="6"/>
    <n v="23"/>
    <n v="2023"/>
    <x v="7"/>
    <x v="8"/>
    <s v="Bucuresti"/>
    <x v="18"/>
    <x v="1"/>
    <x v="6"/>
    <x v="172"/>
    <n v="4048257.14"/>
    <n v="3763795"/>
    <n v="2285052.2000000002"/>
    <x v="177"/>
    <x v="3"/>
    <m/>
    <n v="3745699.3"/>
    <n v="434465.59"/>
    <s v="POC/222/1/3/"/>
    <n v="1"/>
    <s v="Axa 1"/>
  </r>
  <r>
    <x v="149"/>
    <x v="1"/>
    <x v="4"/>
    <s v=" Proiect Tehnologic Inovativ - MDR"/>
    <n v="121542"/>
    <x v="175"/>
    <s v="HESPER SA"/>
    <s v="Obiectivul general al proiectului este diversificarea activităţii SC HESPER SA Bucureşti prin produse care nu au fost realizate anterior în unitate, respectiv a unor sisteme sisteme mecatronice digitale de pompare, cu presiune de 1000 bar, cu eficienţă energetică ridicată, impact pozitiv asupra mediului şi performanţe funcţionale îmbunătăţite."/>
    <s v="6"/>
    <n v="24"/>
    <x v="4"/>
    <s v="6"/>
    <n v="24"/>
    <n v="2023"/>
    <x v="7"/>
    <x v="8"/>
    <s v="Bucuresti"/>
    <x v="18"/>
    <x v="1"/>
    <x v="6"/>
    <x v="173"/>
    <n v="1343285.25"/>
    <n v="2540116.25"/>
    <n v="789909.62"/>
    <x v="178"/>
    <x v="3"/>
    <m/>
    <n v="102553.5"/>
    <n v="22380.129999999997"/>
    <s v="POC/222/1/3/"/>
    <n v="1"/>
    <s v="Axa 1"/>
  </r>
  <r>
    <x v="150"/>
    <x v="1"/>
    <x v="4"/>
    <s v=" Proiect Tehnologic Inovativ - MDR"/>
    <n v="121611"/>
    <x v="176"/>
    <s v="ICPE ACTEL SA"/>
    <s v="Proiectul SIPAMASRE are ca scop realizarea in cadrul ICPE ACTEL a unui produs inovativ si anume a unui sistem de protecţie anticorozivă activă a metalelor alimentat de la surse regenerabile de energie. "/>
    <s v="6"/>
    <n v="24"/>
    <x v="4"/>
    <s v="6"/>
    <n v="24"/>
    <n v="2023"/>
    <x v="7"/>
    <x v="8"/>
    <s v="Bucuresti"/>
    <x v="18"/>
    <x v="1"/>
    <x v="6"/>
    <x v="174"/>
    <n v="449982.32"/>
    <n v="1989321.4"/>
    <n v="150452.5"/>
    <x v="179"/>
    <x v="3"/>
    <m/>
    <n v="18883.2"/>
    <n v="19739.28"/>
    <s v="POC/222/1/3/"/>
    <n v="1"/>
    <s v="Axa 1"/>
  </r>
  <r>
    <x v="151"/>
    <x v="1"/>
    <x v="4"/>
    <s v=" Proiect Tehnologic Inovativ - MDR"/>
    <n v="121610"/>
    <x v="177"/>
    <s v="ICPE ACTEL SA"/>
    <s v="Proiectul SICEEIF are ca scop realizarea în cadrul ICPE ACTEL S.A. a unei inovari de produs si anume a unui sistem inovativ de recuperare a energiei electrice pierduta în prezent în timpul utilizarii instalaþiilor de foraj marin si terestru (extragerii/coborârii rapide si frecvente a prajinilor garniturii de foraj), cu posibilitatea exploatarii resurselor regenerabile de energie fotovoltaica existente pe arealul aferent zonei de forare si folosirea energiei recuperate în fluxul operaþional din staþia/platforma de foraj."/>
    <s v="6"/>
    <n v="24"/>
    <x v="4"/>
    <s v="6"/>
    <n v="24"/>
    <n v="2022"/>
    <x v="7"/>
    <x v="8"/>
    <s v="Bucuresti"/>
    <x v="18"/>
    <x v="1"/>
    <x v="6"/>
    <x v="175"/>
    <n v="453325.6"/>
    <n v="1954341.68"/>
    <n v="148733.82"/>
    <x v="180"/>
    <x v="3"/>
    <m/>
    <n v="138218.07999999999"/>
    <n v="19536.04"/>
    <s v="POC/222/1/3/"/>
    <n v="1"/>
    <s v="Axa 1"/>
  </r>
  <r>
    <x v="152"/>
    <x v="1"/>
    <x v="3"/>
    <s v="OS1.3-Secţiunea C-ap.2"/>
    <n v="122469"/>
    <x v="178"/>
    <s v="SONOVORTEX SRL"/>
    <s v="Obiectivul general al proiectului este stimularea cercetarii si inovarii in compania SONOVORTEX SRL prin cercetarea unui produs inovativ, un tun sonic acustic care are la baza un sistem inovativ de generare a undelor de soc, dezvoltarea prototipului si lansarea acestuia in productie in vederea comercializarii."/>
    <s v="6"/>
    <n v="24"/>
    <x v="4"/>
    <s v="12"/>
    <n v="24"/>
    <n v="2021"/>
    <x v="7"/>
    <x v="8"/>
    <s v="Bucuresti"/>
    <x v="18"/>
    <x v="1"/>
    <x v="5"/>
    <x v="176"/>
    <n v="141176.57999999999"/>
    <n v="78431.44"/>
    <n v="9428.0400000000009"/>
    <x v="181"/>
    <x v="3"/>
    <m/>
    <n v="14702.28"/>
    <n v="3675.57"/>
    <s v="POC/62/1/3"/>
    <n v="1"/>
    <s v="Axa 1"/>
  </r>
  <r>
    <x v="153"/>
    <x v="1"/>
    <x v="3"/>
    <s v="OS1.3-Secţiunea C-ap.2"/>
    <n v="111699"/>
    <x v="179"/>
    <s v="OPTICA INVENT SRL"/>
    <s v="Obiectivul general consta în dezvoltarea unui sistem optic inovativ, care sa corespunda tendinţelor actuale de dezvoltare a performanţelor senzorilor utilizaţi pentru camerele integrate în sistemele de supraveghere existente în acest moment pe piaţa."/>
    <s v="6"/>
    <n v="24"/>
    <x v="4"/>
    <s v="6"/>
    <n v="24"/>
    <n v="2022"/>
    <x v="7"/>
    <x v="8"/>
    <s v="Bucuresti"/>
    <x v="18"/>
    <x v="1"/>
    <x v="5"/>
    <x v="177"/>
    <n v="167993.4"/>
    <n v="93343"/>
    <n v="105651.96"/>
    <x v="182"/>
    <x v="1"/>
    <m/>
    <n v="0"/>
    <n v="0"/>
    <s v="POC/62/1/3"/>
    <n v="1"/>
    <s v="Axa 1"/>
  </r>
  <r>
    <x v="154"/>
    <x v="1"/>
    <x v="3"/>
    <s v="OS1.3-Secţiunea C-ap.2"/>
    <n v="115939"/>
    <x v="180"/>
    <s v="ADEMA EQUIP SRL"/>
    <s v="Se vor realiza produse/servicii noi pe baza unei noi tehnologii inovative dedicata managementului inteligent al eficientei stocarii energiei electrice in baterii de acumulatori de diverse tipuri."/>
    <s v="6"/>
    <n v="29"/>
    <x v="4"/>
    <s v="9"/>
    <n v="29"/>
    <n v="2021"/>
    <x v="7"/>
    <x v="8"/>
    <s v="Bucuresti"/>
    <x v="18"/>
    <x v="1"/>
    <x v="5"/>
    <x v="178"/>
    <n v="167630.29999999999"/>
    <n v="93127.95"/>
    <n v="25223.18"/>
    <x v="183"/>
    <x v="3"/>
    <m/>
    <n v="190171.2"/>
    <n v="24292.799999999999"/>
    <s v="POC/62/1/3"/>
    <n v="1"/>
    <s v="Axa 1"/>
  </r>
  <r>
    <x v="155"/>
    <x v="1"/>
    <x v="3"/>
    <s v="OS1.3-Secţiunea C-ap.2"/>
    <n v="108699"/>
    <x v="181"/>
    <s v="INDUSTRIAL SHIELD  SRL"/>
    <s v="Obiectivul general al proiectului este stimularea cercetarii si inovarii in intreprindere prin cercetarea unui produs inovativ, un sistem de propulsie integrat, numit SPI pentru vehicule electrice, dezvoltarea prototipului si lansarea acestuia in productie in scopul comercializarii."/>
    <s v="6"/>
    <n v="29"/>
    <x v="4"/>
    <s v="10"/>
    <n v="29"/>
    <n v="2021"/>
    <x v="7"/>
    <x v="8"/>
    <s v="Bucuresti"/>
    <x v="18"/>
    <x v="1"/>
    <x v="5"/>
    <x v="179"/>
    <n v="167908.45"/>
    <n v="93282.48"/>
    <n v="10653"/>
    <x v="184"/>
    <x v="3"/>
    <m/>
    <n v="13070.7"/>
    <n v="3267.67"/>
    <s v="POC/62/1/3"/>
    <n v="1"/>
    <s v="Axa 1"/>
  </r>
  <r>
    <x v="156"/>
    <x v="1"/>
    <x v="4"/>
    <s v=" Proiect Tehnologic Inovativ - MDR"/>
    <n v="122587"/>
    <x v="182"/>
    <s v="NOVA INDUSTRIAL SA"/>
    <s v="Obiectivul general al proiectului consta in realizarea in cadrul NOVA INDUSTRIAL SA a unui sistem software nou (inovare de produs) prin integrarea conceptului / principiilor managementului Activelor si al Riscului la necesitatile / realitatile Sistemului Energetic National, prin cresterea capacitatii de cercetare – dezvoltare si inovare a companiei si realizarea unei investitii initiale pentru inovare in vederea introducerii in productie a rezultatelor obtinute din cercetare-dezvoltare (si anume: extinderea capacitatii unitatii existente (prin imbunatatirea semnificativa a infrastructurii (TIC) si diversificarea activitatii unitatii (printr-un realizarea unui produs software nou))."/>
    <s v="6"/>
    <n v="30"/>
    <x v="4"/>
    <s v="6"/>
    <n v="30"/>
    <n v="2023"/>
    <x v="7"/>
    <x v="8"/>
    <s v="Bucuresti"/>
    <x v="18"/>
    <x v="1"/>
    <x v="6"/>
    <x v="180"/>
    <n v="742651.6"/>
    <n v="1245447"/>
    <n v="247420"/>
    <x v="185"/>
    <x v="3"/>
    <s v="AA1"/>
    <n v="450610.8"/>
    <n v="35919.199999999997"/>
    <s v="POC/222/1/3/"/>
    <n v="1"/>
    <s v="Axa 1"/>
  </r>
  <r>
    <x v="157"/>
    <x v="1"/>
    <x v="3"/>
    <s v="OS1.3-Secţiunea C-ap.2"/>
    <n v="115835"/>
    <x v="183"/>
    <s v="VISION RESEARCH LABORATORIES SRL"/>
    <s v="Obiectivul general al proiectului “PRODUSE ALIMENTARE SANOGENE CU IMPACT BIOECONOMIC SUSTENABIL” consta în realizarea de produse alimentare inovatoare, sigure, sanatoase, accesibile si optimizate nutriþional, prin procedee de prelucrare avansata, în baza brevetului de invenþie „Produs alimentar de aditivare prebiotic din frunze de mur si de zmeur si procedeu de obtinere a acestuia”."/>
    <s v="6"/>
    <n v="30"/>
    <x v="4"/>
    <s v="6"/>
    <n v="30"/>
    <n v="2022"/>
    <x v="7"/>
    <x v="8"/>
    <s v="Bucuresti"/>
    <x v="18"/>
    <x v="1"/>
    <x v="5"/>
    <x v="181"/>
    <n v="167940.1"/>
    <n v="93300.06"/>
    <n v="181157.8"/>
    <x v="186"/>
    <x v="3"/>
    <m/>
    <n v="76227.320000000007"/>
    <n v="0"/>
    <s v="POC/62/1/3"/>
    <n v="1"/>
    <s v="Axa 1"/>
  </r>
  <r>
    <x v="158"/>
    <x v="1"/>
    <x v="4"/>
    <s v=" Proiect Tehnologic Inovativ - MDR"/>
    <n v="123423"/>
    <x v="184"/>
    <s v="CERTSIGN SA"/>
    <s v="Obiectivul general al proiectului consta in inovarea bazata pe cercetare-dezvoltare in vederea crearii unui nou serviciu electronic pentru pastrarea si garantarea pe termen lung a semnaturilor electronice. "/>
    <s v="6"/>
    <n v="30"/>
    <x v="4"/>
    <s v="6"/>
    <n v="30"/>
    <n v="2022"/>
    <x v="7"/>
    <x v="8"/>
    <s v="Bucuresti"/>
    <x v="18"/>
    <x v="1"/>
    <x v="6"/>
    <x v="182"/>
    <n v="698790.2"/>
    <n v="2317256.25"/>
    <n v="359110.28"/>
    <x v="187"/>
    <x v="3"/>
    <m/>
    <n v="71465.600000000006"/>
    <n v="17866.400000000001"/>
    <s v="POC/222/1/3/"/>
    <n v="1"/>
    <s v="Axa 1"/>
  </r>
  <r>
    <x v="159"/>
    <x v="1"/>
    <x v="3"/>
    <s v="OS1.3-Secţiunea C-ap.2"/>
    <n v="117527"/>
    <x v="185"/>
    <s v="IRISVAYU SRL"/>
    <s v="Scopul proiectului este reprezentat de cumularea urmatoarelor componente: - atingerea unor obiective strategice în dezvoltarea stiintei si a tehnologiilor de vârf în domeniul materialelor (de construcþii) avansate, respectiv de dezvoltarea capacitatii si infrastructurii de Cercetare-Dezvoltare"/>
    <s v="7"/>
    <n v="1"/>
    <x v="4"/>
    <s v="7"/>
    <n v="1"/>
    <n v="2021"/>
    <x v="7"/>
    <x v="8"/>
    <s v="Bucuresti"/>
    <x v="18"/>
    <x v="1"/>
    <x v="5"/>
    <x v="183"/>
    <n v="167934.35"/>
    <n v="93296.86"/>
    <n v="179769.64"/>
    <x v="188"/>
    <x v="1"/>
    <m/>
    <n v="0"/>
    <n v="0"/>
    <s v="POC/62/1/3"/>
    <n v="1"/>
    <s v="Axa 1"/>
  </r>
  <r>
    <x v="160"/>
    <x v="1"/>
    <x v="5"/>
    <m/>
    <n v="136697"/>
    <x v="186"/>
    <s v="UNIVERSITATEA POLITEHNICA DIN BUCURESTI"/>
    <s v="Obiectivul general al proiectului Tehnologie pentru circuite integrate cu nod electronic de 2 nm - (IT2), acceptat la finantare in cadrul ECSEL Joint Undertaking este explorarea, descoperirea, dezvoltarea si demonstrarea opþiunilor tehnologice necesare pentru realizarea tehnologiei logice CMOS de 2nm. Acest obiectiv implica urmatoarele activitati: Litografie, Explorare de Procese si Module si Metrologie."/>
    <s v="7"/>
    <n v="6"/>
    <x v="4"/>
    <s v="7"/>
    <n v="6"/>
    <n v="2023"/>
    <x v="7"/>
    <x v="8"/>
    <s v="Bucuresti"/>
    <x v="18"/>
    <x v="2"/>
    <x v="4"/>
    <x v="154"/>
    <n v="1200000"/>
    <n v="0"/>
    <n v="3000"/>
    <x v="159"/>
    <x v="3"/>
    <m/>
    <n v="46301"/>
    <n v="11575.25"/>
    <s v="POC/72/1/2"/>
    <n v="1"/>
    <s v="Axa 1"/>
  </r>
  <r>
    <x v="161"/>
    <x v="1"/>
    <x v="3"/>
    <s v="OS1.3-Secţiunea C-ap.2"/>
    <n v="108585"/>
    <x v="187"/>
    <s v="HALSTOP SRL"/>
    <s v="Obiectivul general al proiectului este reprezentat de dezvoltarea unui protocol nou si a unui serviciu inovativ, de diagnosticare corecta si tratare personalizata a halenei de cauze orale si extra-orale, in cadrul start-up-ului HALSTOP SRL, cu scopul producerii si comercializarii acestora."/>
    <s v="7"/>
    <n v="13"/>
    <x v="4"/>
    <s v="4"/>
    <n v="13"/>
    <n v="2024"/>
    <x v="7"/>
    <x v="8"/>
    <s v="Bucuresti"/>
    <x v="18"/>
    <x v="1"/>
    <x v="5"/>
    <x v="184"/>
    <n v="163787.60999999999"/>
    <n v="90993.13"/>
    <n v="101370"/>
    <x v="189"/>
    <x v="3"/>
    <m/>
    <n v="158925.88"/>
    <n v="20835.48"/>
    <s v="POC/62/1/3"/>
    <n v="1"/>
    <s v="Axa 1"/>
  </r>
  <r>
    <x v="162"/>
    <x v="1"/>
    <x v="5"/>
    <m/>
    <n v="136877"/>
    <x v="188"/>
    <s v="UNIVERSITATEA POLITEHNICA DIN BUCURESTI"/>
    <s v="Obiectivul general este de a construi un lant de furnizare complet european de componente si sisteme electronice pentru radio frecvenþa, care sa permita noi domenii RF pentru detectare, comunicare, infrastructura radio 5G si nu numai."/>
    <s v="7"/>
    <n v="31"/>
    <x v="4"/>
    <s v="7"/>
    <n v="31"/>
    <n v="2023"/>
    <x v="7"/>
    <x v="8"/>
    <s v="Bucuresti"/>
    <x v="18"/>
    <x v="2"/>
    <x v="4"/>
    <x v="154"/>
    <n v="1200000"/>
    <n v="0"/>
    <n v="3000"/>
    <x v="159"/>
    <x v="3"/>
    <m/>
    <n v="29841"/>
    <n v="7460.25"/>
    <s v="POC/72/1/2"/>
    <n v="1"/>
    <s v="Axa 1"/>
  </r>
  <r>
    <x v="163"/>
    <x v="2"/>
    <x v="2"/>
    <s v="A2.2.1 ap.2"/>
    <n v="129112"/>
    <x v="189"/>
    <s v="CODE OF TALENT SRL"/>
    <s v="Obiectivul general al proiectului este de a asigura cresterea contributiei companiilor TIC din Romania (inclusiv prin contributia firmei aplicant ) la competitivitate economica. Acest lucru va fi asigurat prin cresterea nivelului de inovare la nivelul companiei aplicant (si altor companii TIC cu care va colabora), trecerea de la outsourcing la dezvoltare bazata pe inovare chiar in interiorul companiilor Romanesti, prin intarirea capabilitatilor tehnice si a resurselor umane proprii dar si prin colaborarea cu alte intreprinderi TIC , inclusiv in cadrul clusterelor din domeniu."/>
    <s v="8"/>
    <n v="3"/>
    <x v="4"/>
    <s v="8"/>
    <n v="3"/>
    <n v="2022"/>
    <x v="7"/>
    <x v="8"/>
    <s v="Bucuresti"/>
    <x v="21"/>
    <x v="1"/>
    <x v="2"/>
    <x v="185"/>
    <n v="909834.86"/>
    <n v="1593365.7"/>
    <n v="674385.09"/>
    <x v="190"/>
    <x v="3"/>
    <m/>
    <n v="1200000"/>
    <n v="0"/>
    <s v="POC/524/2/2"/>
    <n v="1"/>
    <s v="Axa 2"/>
  </r>
  <r>
    <x v="164"/>
    <x v="2"/>
    <x v="2"/>
    <s v="A2.2.1 ap.2"/>
    <n v="129846"/>
    <x v="190"/>
    <s v="LAIF COMPUTATION SRL"/>
    <s v="Obiectivul general al proiectului THOVEN consta in cresterea contributiei sectorului TIC prin trecerea de la outsourcing la dezvoltarea bazata pe inovare prin dezvoltarea unui sistem inovativ care va contribui semnificativ la reducerea timpilor de interventie in cazul urgentelor majore din sfera cardiovasculara."/>
    <s v="8"/>
    <n v="3"/>
    <x v="4"/>
    <s v="8"/>
    <n v="3"/>
    <n v="2023"/>
    <x v="14"/>
    <x v="11"/>
    <s v="Bucuresti; Cluj; "/>
    <x v="22"/>
    <x v="1"/>
    <x v="2"/>
    <x v="186"/>
    <n v="2297267.92"/>
    <n v="5031538.37"/>
    <n v="3394310.92"/>
    <x v="191"/>
    <x v="3"/>
    <m/>
    <n v="0"/>
    <n v="0"/>
    <s v="POC/524/2/2"/>
    <n v="1"/>
    <s v="Axa 2"/>
  </r>
  <r>
    <x v="165"/>
    <x v="1"/>
    <x v="7"/>
    <m/>
    <n v="108119"/>
    <x v="191"/>
    <s v="INSTITUTUL NATIONAL DE CERCETARE-DEZVOLTARE PENTRU MECATRONICA SI TEHNICA MASURARII - I.N.C.D.M.T.M. BUCURESTI"/>
    <s v="Obiectivul general ale proiectului este crearea unui Centru Suport pentru proiecte CDI Internationale in domeniul mecatronica si cybermix- mecatronica pentru a creste capacitatea de participare la competitiile europene a tuturor entitatilor care solicita sprijinul."/>
    <s v="9"/>
    <n v="22"/>
    <x v="4"/>
    <s v="7"/>
    <n v="22"/>
    <n v="2023"/>
    <x v="7"/>
    <x v="8"/>
    <s v="Bucuresti"/>
    <x v="18"/>
    <x v="2"/>
    <x v="4"/>
    <x v="187"/>
    <n v="598925.5"/>
    <n v="0"/>
    <n v="3570"/>
    <x v="192"/>
    <x v="3"/>
    <m/>
    <n v="299462.74"/>
    <n v="0"/>
    <s v="POC/80/1/2/"/>
    <n v="1"/>
    <s v="Axa 1"/>
  </r>
  <r>
    <x v="166"/>
    <x v="1"/>
    <x v="7"/>
    <m/>
    <n v="108234"/>
    <x v="192"/>
    <s v="INSTITUTUL NATIONAL DE CERCETARE-DEZVOLTARE PENTRU BIORESURSE ALIMENTARE - IBA BUCURESTI"/>
    <s v="Obiectivul general al proiectului constă în creşterea capacităţii Institutului Naţional de Cercetare-Dezvoltare pentru Bioresurse AlimentareIBA Bucureşti de a participa la  Programele Cadru de cercetare ale Uniunii Europene (Orizont 2020 şi programul cadru următor din perioada 2020 – 2027), precum şi la alte programe CDI internaţionale, prin crearea unui Centru Managerial SUPORT (la nivelul unui departament orizontal), denumit în continuare, IBA SUPORT."/>
    <s v="12"/>
    <n v="4"/>
    <x v="4"/>
    <s v="8"/>
    <n v="4"/>
    <n v="2023"/>
    <x v="7"/>
    <x v="8"/>
    <s v="Bucuresti"/>
    <x v="18"/>
    <x v="2"/>
    <x v="4"/>
    <x v="188"/>
    <n v="492556.9"/>
    <n v="0"/>
    <n v="616647.41"/>
    <x v="193"/>
    <x v="3"/>
    <m/>
    <n v="246278.45"/>
    <n v="0"/>
    <s v="POC/80/1/2"/>
    <n v="1"/>
    <s v="Axa 1"/>
  </r>
  <r>
    <x v="167"/>
    <x v="1"/>
    <x v="3"/>
    <s v="OS1.3-Secţiunea C-ap.2"/>
    <n v="108789"/>
    <x v="193"/>
    <s v="CMB PREVENT SRL"/>
    <s v="Obiectivul general al proiectului este reprezentat de: - Realizarea unui serviciu inovator reprezentat de terapia inovatoare personalizata în domeniul SANATAII având ca baza de cercetare Teza de Doctorat ”ABORDARI TERAPEUTICE ÎN LEZIUNEA CICATRICEALA ÎN DERMATOLOGIE”. - Societatea va obtine terapia personalizata regenerativa unica cu aplicabilitate multipla în domeniile dermatologie si ortopedie prin  utilizarea terapiei PRP si terapiei celulelor stem mezenchimale din tesutul adipos."/>
    <s v="12"/>
    <n v="24"/>
    <x v="4"/>
    <s v="12"/>
    <n v="23"/>
    <n v="2021"/>
    <x v="7"/>
    <x v="8"/>
    <s v="Bucuresti"/>
    <x v="18"/>
    <x v="1"/>
    <x v="5"/>
    <x v="189"/>
    <n v="168000"/>
    <n v="93333.33"/>
    <n v="68306"/>
    <x v="194"/>
    <x v="3"/>
    <m/>
    <n v="84000"/>
    <n v="0"/>
    <s v="POC/62/1/3"/>
    <n v="1"/>
    <s v="Axa 1"/>
  </r>
  <r>
    <x v="168"/>
    <x v="1"/>
    <x v="8"/>
    <m/>
    <n v="136213"/>
    <x v="194"/>
    <s v="INSTITUTUL NATIONAL DE CERCETARE-DEZVOLTARE PENTRU BIORESURSE ALIMENTARE - IBA BUCURESTI"/>
    <s v="Obiectivul general al proiectului este dezvoltarea si consolidarea capacitatii de cercetare-dezvoltare-inovare si de furnizare de servicii stiintifice a METROFOOD-RO, ca parte integranta a infrastructurii pan-europene METROFOOD-RI prin dezvoltarea instrumentelor necesare cresterii performantei de testare a calitatii produselor agroalimentare, astfel încât România sa raspunda cerintelor europene în domeniul securitatii si sigurantei alimentare."/>
    <s v="1"/>
    <n v="21"/>
    <x v="6"/>
    <s v="7"/>
    <n v="21"/>
    <n v="2023"/>
    <x v="14"/>
    <x v="12"/>
    <s v="Bucuresti; Galati; Timis;"/>
    <x v="23"/>
    <x v="2"/>
    <x v="4"/>
    <x v="190"/>
    <n v="833670.01"/>
    <n v="0"/>
    <n v="109915.38"/>
    <x v="195"/>
    <x v="3"/>
    <m/>
    <n v="430384.19"/>
    <n v="0"/>
    <s v="POC/78/1/2"/>
    <n v="1"/>
    <s v="Axa 1"/>
  </r>
  <r>
    <x v="169"/>
    <x v="1"/>
    <x v="8"/>
    <m/>
    <n v="108206"/>
    <x v="195"/>
    <s v="INSTITUTUL NATIONAL DE CERCETARE-DEZVOLTARE PENTRU FIZICA PAMANTULUI - INCDFP"/>
    <s v="Obiectivul general este consolidarea cercetarii si inovarii in domeniul Stiintelor Pamantului si cresterea participarii in cercetarea europeana din domeniu prin: - asigurarea vizibilitatii si accesului la date multi-disciplinare interoperabile, disponibile la nivel national si international: - coordonarea si operarea unei infrastructuri distribuite capabila sa ofere servicii, sa faciliteze noi cercetari si sa genereze noi produse pe baza acestora; - dezvoltarea si implementarea de instrumente informatice moderne care sa faciliteze  tandardizarea, integrarea si accesul la volume mari de date"/>
    <s v="2"/>
    <n v="1"/>
    <x v="6"/>
    <s v="6"/>
    <n v="30"/>
    <n v="2023"/>
    <x v="7"/>
    <x v="8"/>
    <s v="Bucuresti; Ilfov"/>
    <x v="24"/>
    <x v="2"/>
    <x v="4"/>
    <x v="191"/>
    <n v="788699.53"/>
    <n v="0"/>
    <n v="541331.41"/>
    <x v="196"/>
    <x v="3"/>
    <m/>
    <n v="0"/>
    <n v="0"/>
    <s v="POC/78/1/2"/>
    <n v="1"/>
    <s v="Axa 1"/>
  </r>
  <r>
    <x v="170"/>
    <x v="0"/>
    <x v="0"/>
    <m/>
    <m/>
    <x v="0"/>
    <m/>
    <m/>
    <m/>
    <m/>
    <x v="0"/>
    <m/>
    <m/>
    <m/>
    <x v="0"/>
    <x v="0"/>
    <m/>
    <x v="0"/>
    <x v="0"/>
    <x v="0"/>
    <x v="192"/>
    <n v="164765002.08491105"/>
    <n v="134284322.06000003"/>
    <n v="48202071.639999993"/>
    <x v="197"/>
    <x v="0"/>
    <m/>
    <n v="442652598.82000017"/>
    <n v="87299119.540000021"/>
    <m/>
    <m/>
    <m/>
  </r>
  <r>
    <x v="171"/>
    <x v="0"/>
    <x v="0"/>
    <m/>
    <m/>
    <x v="0"/>
    <m/>
    <m/>
    <m/>
    <m/>
    <x v="0"/>
    <m/>
    <m/>
    <m/>
    <x v="0"/>
    <x v="0"/>
    <m/>
    <x v="0"/>
    <x v="0"/>
    <x v="0"/>
    <x v="0"/>
    <m/>
    <m/>
    <m/>
    <x v="0"/>
    <x v="0"/>
    <m/>
    <m/>
    <m/>
    <m/>
    <m/>
    <m/>
  </r>
  <r>
    <x v="1"/>
    <x v="2"/>
    <x v="2"/>
    <s v="A2.2.1"/>
    <n v="115595"/>
    <x v="196"/>
    <s v="ALBOSMART SRL"/>
    <s v="CERCETAREA SI DEZVOLTAREA UNUI SISTEM INOVATIV DE MONITORIZARE, IN TIMP REAL, A CONSUMURILOR ENERGETICE INDUSTRIALE PE PLATFORMA CLOUD PRIVATA"/>
    <s v="6"/>
    <n v="28"/>
    <x v="2"/>
    <s v="6"/>
    <n v="28"/>
    <n v="2020"/>
    <x v="1"/>
    <x v="7"/>
    <s v="Buzau"/>
    <x v="25"/>
    <x v="1"/>
    <x v="2"/>
    <x v="193"/>
    <n v="315901.59000000003"/>
    <n v="501660.33999999985"/>
    <n v="55907.189999999944"/>
    <x v="198"/>
    <x v="2"/>
    <m/>
    <n v="1738323.03"/>
    <n v="306762.8899999999"/>
    <s v="POC/46/2/2"/>
    <n v="1"/>
    <s v="Axa 2"/>
  </r>
  <r>
    <x v="2"/>
    <x v="2"/>
    <x v="2"/>
    <s v="A2.1.1 - NGA"/>
    <n v="126343"/>
    <x v="197"/>
    <s v="INVITE SYSTEMS SRL"/>
    <s v="Obiectivul principal al proiectului este dezvoltarea infrastructurii de internet in banda larga, in zonele albe NGA din judetul Buzau, cu o larga raspândire a nodurilor de comunicaþii si partea de transmisie a datelor (backbone si blackhaul), cât mai aproape de utilizatorul final si cu niveluri adecvate de simetrie si de interactivitate, pentru a garanta transmitere mai buna de informatii în ambele sensuri."/>
    <s v="6"/>
    <n v="13"/>
    <x v="3"/>
    <s v="6"/>
    <n v="13"/>
    <n v="2022"/>
    <x v="1"/>
    <x v="7"/>
    <s v="Buzau"/>
    <x v="26"/>
    <x v="1"/>
    <x v="3"/>
    <x v="194"/>
    <n v="3250266.9"/>
    <n v="5121176.6399999997"/>
    <n v="5894635.5700000003"/>
    <x v="199"/>
    <x v="3"/>
    <m/>
    <n v="7072286.25"/>
    <n v="1248050.52"/>
    <s v="POC/366/2/1"/>
    <n v="1"/>
    <s v="Axa 2"/>
  </r>
  <r>
    <x v="3"/>
    <x v="2"/>
    <x v="2"/>
    <s v="A2.2.1 ap.2"/>
    <n v="129617"/>
    <x v="198"/>
    <s v="ONLINE SERVICES SRL"/>
    <s v="Obiectivul general al proiectului este de a dezvolta un sistem hardware/software/comunicatii/servicii inovator semnificativ îmbunatatit, pe baza rezultatelor activitatilor de cercetare dezvoltare tehnologica si inovare („CDI”), care se bazeaza pe cele mai noi practici: cum sunt fault tolerant cloud computing, internet of things (IoT) etc. utilizând metode noi si inovative pentru identificarea utilizatorilor, autorizarea accesului de la distanta sau prin intermediul siturilor web Internet partenere, astfel încât datele personale ale utilizatorilor sa fie protejate în conformitate cu cerintele legilor si directivelor europene (GDPR, NIS etc.)."/>
    <s v="8"/>
    <n v="4"/>
    <x v="4"/>
    <s v="8"/>
    <n v="4"/>
    <n v="2022"/>
    <x v="1"/>
    <x v="13"/>
    <s v=" Buzau; Dambovita; Brasov;"/>
    <x v="27"/>
    <x v="1"/>
    <x v="2"/>
    <x v="195"/>
    <n v="916955.4"/>
    <n v="2362348.71"/>
    <n v="923748.25"/>
    <x v="200"/>
    <x v="3"/>
    <m/>
    <n v="390342.99000000005"/>
    <n v="68884.05"/>
    <s v="POC/524/2/2"/>
    <n v="1"/>
    <s v="Axa 2"/>
  </r>
  <r>
    <x v="172"/>
    <x v="0"/>
    <x v="0"/>
    <m/>
    <m/>
    <x v="0"/>
    <m/>
    <m/>
    <m/>
    <m/>
    <x v="0"/>
    <m/>
    <m/>
    <m/>
    <x v="0"/>
    <x v="0"/>
    <m/>
    <x v="0"/>
    <x v="0"/>
    <x v="0"/>
    <x v="196"/>
    <n v="4483123.8899999997"/>
    <n v="7985185.6899999995"/>
    <n v="6874291.0099999998"/>
    <x v="201"/>
    <x v="0"/>
    <m/>
    <n v="9200952.2699999996"/>
    <n v="1623697.46"/>
    <m/>
    <m/>
    <m/>
  </r>
  <r>
    <x v="173"/>
    <x v="0"/>
    <x v="0"/>
    <m/>
    <m/>
    <x v="0"/>
    <m/>
    <m/>
    <m/>
    <m/>
    <x v="0"/>
    <m/>
    <m/>
    <m/>
    <x v="0"/>
    <x v="0"/>
    <m/>
    <x v="0"/>
    <x v="0"/>
    <x v="0"/>
    <x v="0"/>
    <m/>
    <m/>
    <m/>
    <x v="0"/>
    <x v="0"/>
    <m/>
    <m/>
    <m/>
    <m/>
    <m/>
    <m/>
  </r>
  <r>
    <x v="1"/>
    <x v="1"/>
    <x v="3"/>
    <s v="OS1.3-Secţiunea D"/>
    <n v="104931"/>
    <x v="199"/>
    <s v="C4PRO ENGINEERING SRL"/>
    <s v="Obiectivul general al proiectului constă în dezvoltarea de către C4PRO ENGINEERING S.R.L. a unei platforme mobile de intervenţii în situaţii de urgenţă, într-o perioadă de implementare de 24 de luni, la punctul de lucru al solicitantului situat în localitatea Frumuşani, Str. Principală nr.27, cam. 2, jud. Călăraşi. "/>
    <s v="9"/>
    <n v="9"/>
    <x v="1"/>
    <s v="9"/>
    <n v="9"/>
    <n v="2018"/>
    <x v="1"/>
    <x v="3"/>
    <s v="Calarasi"/>
    <x v="28"/>
    <x v="1"/>
    <x v="5"/>
    <x v="197"/>
    <n v="972870"/>
    <n v="0"/>
    <n v="874408"/>
    <x v="202"/>
    <x v="2"/>
    <s v="AA2"/>
    <n v="5078569.71"/>
    <n v="896218.19"/>
    <s v="POC/66/1/3"/>
    <n v="1"/>
    <s v="Axa 1"/>
  </r>
  <r>
    <x v="2"/>
    <x v="2"/>
    <x v="2"/>
    <s v="A2.1.1 - NGA"/>
    <n v="126956"/>
    <x v="200"/>
    <s v="INVITE SYSTEMS SRL"/>
    <s v="Obiectivul principal al proiectului este dezvoltarea infrastructurii de internet in banda larga, in zonele albe NGA din judetele Calarasi-Ialomita, cu o larga raspândire a nodurilor de comunicaþii si partea de transmisie a datelor (backbone si blackhaul), cât mai aproape de utilizatorul final si cu niveluri adecvate de simetrie si de interactivitate, pentru a garanta transmitere mai buna de informatii în ambele sensuri."/>
    <s v="1"/>
    <n v="4"/>
    <x v="3"/>
    <s v="1"/>
    <n v="4"/>
    <n v="2022"/>
    <x v="1"/>
    <x v="3"/>
    <s v="Calarasi; Ialomita"/>
    <x v="29"/>
    <x v="1"/>
    <x v="3"/>
    <x v="198"/>
    <n v="1313097.74"/>
    <n v="1308066.4100000001"/>
    <n v="1725570.709999999"/>
    <x v="203"/>
    <x v="3"/>
    <m/>
    <n v="3428944.66"/>
    <n v="605107.88"/>
    <s v="POC/366/2/1"/>
    <n v="1"/>
    <s v="Axa 2"/>
  </r>
  <r>
    <x v="3"/>
    <x v="1"/>
    <x v="3"/>
    <s v="OS1.3-Secţiunea C-ap.2"/>
    <n v="122312"/>
    <x v="201"/>
    <s v="TECHNOLOGICAL BRAND SRL"/>
    <s v="Obiectivul general al proiectului este cercetarea, dezvoltarea si lansarea in productie a unei noi turbine eoliene cu ax vertical destinata unor sectoare economice care prezinta potential de crestere, precum sectorul turistic, rezidential, agricol si industria energiei regenerabile."/>
    <s v="6"/>
    <n v="25"/>
    <x v="4"/>
    <s v="12"/>
    <n v="25"/>
    <n v="2021"/>
    <x v="1"/>
    <x v="3"/>
    <s v="Calarasi"/>
    <x v="30"/>
    <x v="1"/>
    <x v="5"/>
    <x v="199"/>
    <n v="125386.15"/>
    <n v="92878.66"/>
    <n v="9428.0499999999993"/>
    <x v="204"/>
    <x v="3"/>
    <m/>
    <n v="12762.5"/>
    <n v="2252.1999999999998"/>
    <s v="POC/62/1/3"/>
    <n v="1"/>
    <s v="Axa 1"/>
  </r>
  <r>
    <x v="174"/>
    <x v="0"/>
    <x v="0"/>
    <m/>
    <m/>
    <x v="0"/>
    <m/>
    <m/>
    <m/>
    <m/>
    <x v="0"/>
    <m/>
    <m/>
    <m/>
    <x v="0"/>
    <x v="0"/>
    <m/>
    <x v="0"/>
    <x v="0"/>
    <x v="0"/>
    <x v="200"/>
    <n v="2411353.89"/>
    <n v="1400945.07"/>
    <n v="2609406.7599999988"/>
    <x v="205"/>
    <x v="0"/>
    <m/>
    <n v="8520276.870000001"/>
    <n v="1503578.2699999998"/>
    <m/>
    <m/>
    <m/>
  </r>
  <r>
    <x v="175"/>
    <x v="0"/>
    <x v="0"/>
    <m/>
    <m/>
    <x v="0"/>
    <m/>
    <m/>
    <m/>
    <m/>
    <x v="0"/>
    <m/>
    <m/>
    <m/>
    <x v="0"/>
    <x v="0"/>
    <m/>
    <x v="0"/>
    <x v="0"/>
    <x v="0"/>
    <x v="0"/>
    <m/>
    <m/>
    <m/>
    <x v="0"/>
    <x v="0"/>
    <m/>
    <m/>
    <m/>
    <m/>
    <m/>
    <m/>
  </r>
  <r>
    <x v="1"/>
    <x v="1"/>
    <x v="1"/>
    <s v="OS1.1 -Secţiunea A"/>
    <n v="103392"/>
    <x v="202"/>
    <s v="MEDISPROF SRL"/>
    <s v="Înființarea și dotarea cu aparatură performantă a unui laborator de cerecetare-dezvoltare în cadrul MEDISPROF în care să se efectueze studii de eficiență aterapiei personalizate în tratamentul pacienților diagnosticați cu cancer."/>
    <s v="9"/>
    <n v="2"/>
    <x v="1"/>
    <s v="12"/>
    <n v="2"/>
    <n v="2018"/>
    <x v="1"/>
    <x v="5"/>
    <s v="Cluj"/>
    <x v="31"/>
    <x v="1"/>
    <x v="1"/>
    <x v="201"/>
    <n v="2191956.7994999997"/>
    <n v="6262733.71"/>
    <n v="4389848.7699999996"/>
    <x v="206"/>
    <x v="2"/>
    <s v="AA3"/>
    <n v="12421088.529999999"/>
    <n v="2191956.8000000003"/>
    <s v="POC/65/1/1"/>
    <n v="1"/>
    <s v="Axa 1"/>
  </r>
  <r>
    <x v="2"/>
    <x v="1"/>
    <x v="1"/>
    <s v="OS1.1 -Secţiunea B"/>
    <n v="103720"/>
    <x v="203"/>
    <s v="Cluster TREC, Institutul Naţional de Cercetare-Dezvoltare pentru Tehnologii Izotopice şi Moleculare"/>
    <s v="Crearea unui laborator de cercetare pilot pentru testarea în condiții reale a eficienței energetice produse de panouri fotovoltaice şi instalații eoliene moderne, precum  şi maximizarea acestei eficienţe funcţie de caracteristicile consumatorului. Acest laborator experimental va permite de asemenea creşterea capacității de CDI, în domeniul energiilor alternative, a entităților de cercetare din clusterul TREC-Transylvania Energy Cluster, susţinând totodată capacitatea firmelor din cluster de creştere a competivităţii şi productivităţii pe baze inovative.  "/>
    <s v="9"/>
    <n v="1"/>
    <x v="1"/>
    <s v="8"/>
    <n v="31"/>
    <n v="2021"/>
    <x v="1"/>
    <x v="5"/>
    <s v="Cluj"/>
    <x v="31"/>
    <x v="1"/>
    <x v="1"/>
    <x v="202"/>
    <n v="1027398.9000000004"/>
    <n v="4652290"/>
    <n v="1516800"/>
    <x v="207"/>
    <x v="3"/>
    <s v="AA4"/>
    <n v="1516687.94"/>
    <n v="267650.8"/>
    <s v="POC/64/1/1"/>
    <n v="1"/>
    <s v="Axa 1"/>
  </r>
  <r>
    <x v="3"/>
    <x v="1"/>
    <x v="1"/>
    <s v="OS1.1 -Secţiunea B"/>
    <n v="104449"/>
    <x v="204"/>
    <s v="ASOCIAŢIA “CLUSTERUL AGRO-FOOD-IND NAPOCA"/>
    <s v="Obiectivul proiectului: Creșterea capacității de CDI în domeniul bioeconomiei și consolidarea imaginii pe plan național și internațional a AgroTransilvania Cluster, ca și cluster inovativ de specializare inteligentă, prin crearea „Centrului de Cercetări Avansate pentru Produse şi Procese Alimentare Inovative”."/>
    <s v="9"/>
    <n v="1"/>
    <x v="1"/>
    <s v="8"/>
    <n v="31"/>
    <n v="2021"/>
    <x v="1"/>
    <x v="5"/>
    <s v="Cluj"/>
    <x v="31"/>
    <x v="1"/>
    <x v="1"/>
    <x v="203"/>
    <n v="1501509.0434999999"/>
    <n v="7249934.1500000004"/>
    <n v="227225"/>
    <x v="208"/>
    <x v="3"/>
    <s v="AA2"/>
    <n v="3489065.5000000005"/>
    <n v="615717.35000000009"/>
    <s v="POC/64/1/1"/>
    <n v="1"/>
    <s v="Axa 1"/>
  </r>
  <r>
    <x v="8"/>
    <x v="1"/>
    <x v="1"/>
    <s v="OS1.1 -Secţiunea B"/>
    <n v="104219"/>
    <x v="205"/>
    <s v="ASOCIAȚIA CLUSTER MOBILIER TRANSILVAN"/>
    <s v="Dezvoltarea la nivelul Cluster Mobilier Transilvan a unei infrastructuri de CDI în domeniul materialelor și consolidarea imaginii entității ca și cluster inovativ cu reprezentativitate regională, națională și europeană, până în anul 2020."/>
    <s v="9"/>
    <n v="1"/>
    <x v="1"/>
    <s v="8"/>
    <n v="31"/>
    <n v="2021"/>
    <x v="1"/>
    <x v="5"/>
    <s v="Cluj"/>
    <x v="31"/>
    <x v="1"/>
    <x v="1"/>
    <x v="204"/>
    <n v="972217.5915000001"/>
    <n v="4866927.9400000004"/>
    <n v="227225"/>
    <x v="209"/>
    <x v="3"/>
    <s v="AA2"/>
    <n v="3840473.4"/>
    <n v="677730.54"/>
    <s v="POC/64/1/1"/>
    <n v="1"/>
    <s v="Axa 1"/>
  </r>
  <r>
    <x v="9"/>
    <x v="1"/>
    <x v="1"/>
    <s v="OS1.2-Secţiunea E"/>
    <n v="103415"/>
    <x v="206"/>
    <s v="UNIVERSITATEA TEHNICA DIN CLUJ-NAPOCA "/>
    <s v="AgeWell intenționează să crească și să exploateze experienţa şi rezultatele anterioare ale unui specialist din străinătate şi a unei echipe interdisciplinare cu competențe complementare integrând specialiști în robotica medicală și cadre medicale (neurologi, kinetoterapeuţi) pentru a crea un pol de competență în reabilitare în cadrul Universității  Tehnice din Cluj-Napoca, instituție care va livra soluții europene relevante pe plan medical, pregătite pentru realizarea transferului tehnologic, soluții care corespund provocărilor și pericolelor curente în ceea ce privește îmbătrânirea sănătoasă, stil de viață și sănătate publică."/>
    <s v="9"/>
    <n v="1"/>
    <x v="1"/>
    <s v="9"/>
    <n v="1"/>
    <n v="2020"/>
    <x v="2"/>
    <x v="5"/>
    <s v="Cluj"/>
    <x v="31"/>
    <x v="2"/>
    <x v="4"/>
    <x v="205"/>
    <n v="1244800"/>
    <n v="0"/>
    <n v="8000"/>
    <x v="210"/>
    <x v="2"/>
    <s v="AA4"/>
    <n v="6201328.71"/>
    <n v="1096772.22"/>
    <s v="POC/61/1/1"/>
    <n v="1"/>
    <s v="Axa 1"/>
  </r>
  <r>
    <x v="10"/>
    <x v="1"/>
    <x v="1"/>
    <s v="OS1.2-Secţiunea E"/>
    <n v="103509"/>
    <x v="207"/>
    <s v="UNIVERSITATEA BABEȘ-BOLYAI, CLUJ-NAPOCA"/>
    <s v="Obiectivul principal al proiectului de cercetare îl reprezinta obþinerea de materiale active pentru celule solare noi si inovative, capabile sa conduca la dezvoltarea de tehnologii ecologice, ieftine si eficiente precum si la o crestere a fiabilitatii acestora si crearea la Cluj a unui pol de excelenta la nivel mondial în domeniul celulelor fotovoltaice "/>
    <s v="9"/>
    <n v="1"/>
    <x v="1"/>
    <s v="9"/>
    <n v="1"/>
    <n v="2020"/>
    <x v="2"/>
    <x v="5"/>
    <s v="Cluj"/>
    <x v="31"/>
    <x v="2"/>
    <x v="4"/>
    <x v="49"/>
    <n v="1340883"/>
    <n v="0"/>
    <n v="316000"/>
    <x v="211"/>
    <x v="2"/>
    <s v="AA2"/>
    <n v="6673070.6000000006"/>
    <n v="1229777.8200000003"/>
    <s v="POC/61/1/1"/>
    <n v="1"/>
    <s v="Axa 1"/>
  </r>
  <r>
    <x v="11"/>
    <x v="1"/>
    <x v="1"/>
    <s v="OS1.2-Secţiunea E"/>
    <n v="103427"/>
    <x v="208"/>
    <s v="UNIVERSITATEA BABEȘ-BOLYAI, CLUJ-NAPOCA"/>
    <s v="Creşterea siguranţei şi sănătăţii populaţiei, îmbunătăţirea calităţii mediului interior şi optimizarea eficienţei energetice a locuinţelor prin dezvoltarea unor sisteme inteligente integrate pentru monitorizarea, controlul şi reducerea expunerii la radon şi la alţi poluanţi casnici aerieni în 5 aglomerări urbane din România (Bucureşti, Cluj-Napoca, Iaşi, Sibiu şi Timişoara), pe baza cercetării inovatoare interdisciplinare. "/>
    <s v="9"/>
    <n v="1"/>
    <x v="1"/>
    <s v="9"/>
    <n v="1"/>
    <n v="2020"/>
    <x v="2"/>
    <x v="5"/>
    <s v="Cluj"/>
    <x v="31"/>
    <x v="2"/>
    <x v="4"/>
    <x v="206"/>
    <n v="1340377.3"/>
    <n v="0"/>
    <n v="311000"/>
    <x v="212"/>
    <x v="4"/>
    <s v="AA2"/>
    <n v="6926518.4700000007"/>
    <n v="1276498.3700000001"/>
    <s v="POC/61/1/1"/>
    <n v="1"/>
    <s v="Axa 1"/>
  </r>
  <r>
    <x v="12"/>
    <x v="1"/>
    <x v="1"/>
    <s v="OS1.2-Secţiunea E"/>
    <n v="104004"/>
    <x v="209"/>
    <s v="SPITALUL CLINIC JUDEŢEAN DE URGENŢĂ CLUJ-NAPOCA"/>
    <s v="Obiectivul principal al acestui proiect este de a dezvolta un instrument bazat pe imagistică medicală pentru a determina originea fibrilaţiei atriale persistente. Rezultatul proiectului este o nouă metodă de diagnosticare pentru pacienţii care suferă de această boală."/>
    <s v="9"/>
    <n v="1"/>
    <x v="1"/>
    <s v="9"/>
    <n v="1"/>
    <n v="2020"/>
    <x v="2"/>
    <x v="5"/>
    <s v="Cluj"/>
    <x v="31"/>
    <x v="2"/>
    <x v="4"/>
    <x v="207"/>
    <n v="1317864.3528999994"/>
    <n v="0"/>
    <n v="84696"/>
    <x v="213"/>
    <x v="4"/>
    <s v="AA2"/>
    <n v="5965388.3999999994"/>
    <n v="1089670.2899999998"/>
    <s v="POC/61/1/1"/>
    <n v="1"/>
    <s v="Axa 1"/>
  </r>
  <r>
    <x v="15"/>
    <x v="1"/>
    <x v="1"/>
    <s v="OS1.2-Secţiunea E"/>
    <n v="103413"/>
    <x v="210"/>
    <s v="UNIVERSITATEA BABEȘ-BOLYAI, CLUJ-NAPOCA"/>
    <s v="Proiectul își propune dezvoltarea unor sisteme metabolice artificiale inteligente - cu ajutorul enzimelor depuse pe suporturi nano și integrate în dispozitive microfluidice - în vederea producerii de compuși relevanți industrial, cum ar fi forme de mare enatiopuritate ale unor aminoacizi, amine, aminoalcooli și alcooli"/>
    <s v="9"/>
    <n v="1"/>
    <x v="1"/>
    <s v="9"/>
    <n v="1"/>
    <n v="2020"/>
    <x v="2"/>
    <x v="5"/>
    <s v="Cluj"/>
    <x v="31"/>
    <x v="2"/>
    <x v="4"/>
    <x v="49"/>
    <n v="1340883"/>
    <n v="0"/>
    <n v="5000"/>
    <x v="214"/>
    <x v="2"/>
    <s v="AA2"/>
    <n v="7021318.6100000013"/>
    <n v="1294009.31"/>
    <s v="POC/61/1/1"/>
    <n v="1"/>
    <s v="Axa 1"/>
  </r>
  <r>
    <x v="24"/>
    <x v="1"/>
    <x v="1"/>
    <s v="OS1.2-Secţiunea E"/>
    <n v="103587"/>
    <x v="211"/>
    <s v="UNIVERSITATEA DE MEDICINĂ ŞI FARMACIE  “IULIU HAŢIEGANU” CLUJ-NAPOCA"/>
    <s v="1. Evaluarea capaciatatii acidului uric de a induce aprentare metabolica (metabolic imprinting) a sistemului imun nespecific, innascut.2. Validarea epigenetica si moleculara a cailor patogenetice identificate anterior la pacientii cu guta si boli cardiovasculare. 3. Evaluarea determinismului variantelor genice ale unor factori cheie asociati cu aceste procese inflamatorii si epigenetice in susceptibilitatea, severitatea clinica si raspunsul la tratament in guta si bolile cardiovasculare. 4. Evaluarea capacitatii tratamentului - in baza modulatorilor epigenetici- de a restaura echilibrul imun in statusul hiperinflamator indus de acidul uric. "/>
    <s v="9"/>
    <n v="1"/>
    <x v="1"/>
    <s v="9"/>
    <n v="1"/>
    <n v="2020"/>
    <x v="2"/>
    <x v="5"/>
    <s v="Cluj"/>
    <x v="31"/>
    <x v="2"/>
    <x v="4"/>
    <x v="208"/>
    <n v="1340882.8500000001"/>
    <n v="0"/>
    <n v="734830.96"/>
    <x v="215"/>
    <x v="4"/>
    <s v="AA2"/>
    <n v="6562011.4299999997"/>
    <n v="1296423.1499999999"/>
    <s v="POC/61/1/1"/>
    <n v="1"/>
    <s v="Axa 1"/>
  </r>
  <r>
    <x v="25"/>
    <x v="1"/>
    <x v="1"/>
    <s v="OS1.2-Secţiunea E"/>
    <n v="103375"/>
    <x v="212"/>
    <s v="UNIVERSITATEA DE MEDICINĂ ȘI FARMACIE _x000a_„IULIU HAȚIEGANU” CLUJ NAPOCA _x000a_"/>
    <s v="Obiectivul general al acestui studiu este resensibilizarea celulelor tumorale pulmonare la acțiunea chimioterapiei pe bază de platină, cu ajutorul unui medicament țintit anti-miR-155 pe bază de liposomi, într-un mod eficient, precis, și non-toxic. În urma finalizării cu succes a prezentului proiect, vom arăta că țintirea specifică a acestui microARN are potențialul de a participa, alături de chimioterapia tradițională, la eliminarea completă a celulelor tumorale și la prevenirea recidivelor. celulelor tumorale. "/>
    <s v="9"/>
    <n v="1"/>
    <x v="1"/>
    <s v="5"/>
    <n v="1"/>
    <n v="2021"/>
    <x v="2"/>
    <x v="5"/>
    <s v="Cluj"/>
    <x v="31"/>
    <x v="2"/>
    <x v="4"/>
    <x v="209"/>
    <n v="1336739.8201279994"/>
    <n v="0"/>
    <n v="646928.12"/>
    <x v="216"/>
    <x v="3"/>
    <s v="AA3"/>
    <n v="6698745.4299999997"/>
    <n v="1147553.8600000001"/>
    <s v="POC/61/1/1"/>
    <n v="1"/>
    <s v="Axa 1"/>
  </r>
  <r>
    <x v="26"/>
    <x v="1"/>
    <x v="1"/>
    <s v="OS1.2-Secţiunea E"/>
    <n v="103774"/>
    <x v="213"/>
    <s v="Universitatea de Medicină și Farmacie Iuliu Hațieganu Cluj-Napoca"/>
    <s v="Dezvoltarea unei platforme de nano-screening bazată pe tehnica SERS-TFF care să aibă o funcționalitate duală: detecția timpurie și determinarea evoluției cancerului de sân în baza unor analize de sânge. "/>
    <s v="9"/>
    <n v="2"/>
    <x v="1"/>
    <s v="9"/>
    <n v="2"/>
    <n v="2020"/>
    <x v="2"/>
    <x v="5"/>
    <s v="Cluj"/>
    <x v="31"/>
    <x v="2"/>
    <x v="4"/>
    <x v="210"/>
    <n v="1340237.1401880002"/>
    <n v="0"/>
    <n v="548819.77"/>
    <x v="217"/>
    <x v="4"/>
    <s v="AA3"/>
    <n v="7243586.5000000019"/>
    <n v="1334967.1099999999"/>
    <s v="POC/61/1/1"/>
    <n v="1"/>
    <s v="Axa 1"/>
  </r>
  <r>
    <x v="27"/>
    <x v="1"/>
    <x v="1"/>
    <s v="OS1.2-Secţiunea E"/>
    <n v="103557"/>
    <x v="214"/>
    <s v="INSTITUTUL ONCOLOGIC “PROF DR. ION CHIRICUTA” CLUJ-NAPOCA  "/>
    <s v="Obiectivul general al acestui proiect vizează caracterizarea și țintirea selectivă a invazivitatii celulelor tumorale în vederea îmbunătățirii raspunsului la tratament în cancerul de sân."/>
    <s v="9"/>
    <n v="2"/>
    <x v="1"/>
    <s v="9"/>
    <n v="2"/>
    <n v="2020"/>
    <x v="2"/>
    <x v="5"/>
    <s v="Cluj"/>
    <x v="31"/>
    <x v="2"/>
    <x v="4"/>
    <x v="49"/>
    <n v="1340883"/>
    <n v="0"/>
    <n v="1015958"/>
    <x v="218"/>
    <x v="4"/>
    <s v="AA2"/>
    <n v="7206667.9200000009"/>
    <n v="1180677.1399999994"/>
    <s v="POC/61/1/1"/>
    <n v="1"/>
    <s v="Axa 1"/>
  </r>
  <r>
    <x v="28"/>
    <x v="1"/>
    <x v="1"/>
    <s v="OS1.2-Secţiunea E"/>
    <n v="105258"/>
    <x v="215"/>
    <s v="UNIVERSITATEA DE ȘTIINȚE AGRICOLE ȘI MEDICINA VETERINARĂ DIN CLUJ-NAPOCA "/>
    <s v="Utilizarea, exploatarea și dezvoltarea în continuare a stadiului tehnicii în domeniul bio-produselor obținute din glicerol cu aplicații în industria alimelor funcționale, precum și dezvoltarea de cercetării condusă de utilizarea de glicerol brut pentru producția de compuși cu  valoare adăugată, precum și produse finite de valoare, valorificarea proceselor biotehnologice"/>
    <s v="9"/>
    <n v="5"/>
    <x v="1"/>
    <s v="9"/>
    <n v="5"/>
    <n v="2020"/>
    <x v="2"/>
    <x v="5"/>
    <s v="Cluj"/>
    <x v="31"/>
    <x v="2"/>
    <x v="4"/>
    <x v="211"/>
    <n v="999599.39"/>
    <n v="0"/>
    <n v="233471.5"/>
    <x v="219"/>
    <x v="2"/>
    <s v="AA1"/>
    <n v="4412000.0899999989"/>
    <n v="813085.1"/>
    <s v="POC/61/1/1"/>
    <n v="1"/>
    <s v="Axa 1"/>
  </r>
  <r>
    <x v="31"/>
    <x v="1"/>
    <x v="1"/>
    <s v="OS1.2-Secţiunea E"/>
    <n v="103321"/>
    <x v="216"/>
    <s v="INSTITUTUL ROMÂN DE ȘTIINȚĂ ȘI TEHNOLOGIE "/>
    <s v="Proiectul DeepRiemann se ocupă cu punerea în aplicare a noțiunilor de geometrie riemanniană în analiza și proiectarea algoritmilor de ordinul întâi și al doilea pentru rețele neuronale în învățare profundă._x000a__x000a_În proiect se studiază antrenarea unei rețele neuronale prin folosirea unor unelte de geometria informației și optimizarea varietăților, ca o problemă de optimizare definită peste o varietate statistică. Proiectul este deosebit de inovator și interdisciplinar, cu competențe de la învățarea automată la statistică, optimizare și geometrie diferențială, iar obiectivele proiectului sunt multiple și includ rezultate ale cercetării atât teoretice, cât și aplicate._x000a_"/>
    <s v="9"/>
    <n v="27"/>
    <x v="1"/>
    <s v="2"/>
    <n v="27"/>
    <n v="2021"/>
    <x v="2"/>
    <x v="5"/>
    <s v="Cluj"/>
    <x v="31"/>
    <x v="2"/>
    <x v="4"/>
    <x v="49"/>
    <n v="1340883"/>
    <n v="0"/>
    <n v="72000"/>
    <x v="220"/>
    <x v="4"/>
    <s v="AA3"/>
    <n v="6635073.370000001"/>
    <n v="1064704.6800000002"/>
    <s v="POC/61/1/1"/>
    <n v="1"/>
    <s v="Axa 1"/>
  </r>
  <r>
    <x v="32"/>
    <x v="1"/>
    <x v="1"/>
    <s v="OS1.2-Secţiunea E"/>
    <n v="103319"/>
    <x v="217"/>
    <s v="INSTITUTUL ROMÂN DE ȘTIINȚĂ ȘI TEHNOLOGIE "/>
    <s v="Obiectivul proiectului AutoWare este crearea unor metode disruptive pentru automatizarea dezvoltării de software și pentru simplificarea muncii programatorilor, prin aplicarea celor mai avansate tehnologii de învățare automată și a unor teorii cognitive."/>
    <s v="12"/>
    <n v="16"/>
    <x v="1"/>
    <s v="6"/>
    <n v="16"/>
    <n v="2021"/>
    <x v="2"/>
    <x v="5"/>
    <s v="Cluj"/>
    <x v="31"/>
    <x v="2"/>
    <x v="4"/>
    <x v="212"/>
    <n v="1340525.1200000001"/>
    <n v="0"/>
    <n v="71980"/>
    <x v="221"/>
    <x v="3"/>
    <s v="AA5"/>
    <n v="6886195.2400000002"/>
    <n v="1235404.82"/>
    <s v="POC/61/1/1"/>
    <n v="1"/>
    <s v="Axa 1"/>
  </r>
  <r>
    <x v="33"/>
    <x v="1"/>
    <x v="3"/>
    <s v="OS1.3-Secţiunea C"/>
    <n v="104938"/>
    <x v="218"/>
    <s v="SILVER BULLET SOFTWARE SRL Cluj Napoca"/>
    <s v="Dezvoltarea și comercializarea unui produs de tip aplicație web și mobile pentru evaluarea, monitorizarea și optimizarea utilizării capitalului uman în organizații bazat pe modele psihologice de interacțiune a principalilor factori organizaționali, de grup și individuali care influențează performanța în sarcini specifice în cadrul echipelor distribuite și modelarea acestora."/>
    <s v="9"/>
    <n v="8"/>
    <x v="1"/>
    <s v="5"/>
    <n v="8"/>
    <n v="2018"/>
    <x v="1"/>
    <x v="5"/>
    <s v="Cluj"/>
    <x v="31"/>
    <x v="1"/>
    <x v="5"/>
    <x v="213"/>
    <n v="118781.277"/>
    <n v="87986.13"/>
    <n v="102356.42"/>
    <x v="222"/>
    <x v="2"/>
    <s v="AA2"/>
    <n v="670791.60000000009"/>
    <n v="118374.99"/>
    <s v="POC/63/1/3"/>
    <n v="1"/>
    <s v="Axa 1"/>
  </r>
  <r>
    <x v="34"/>
    <x v="1"/>
    <x v="3"/>
    <s v="OS1.4-Secţiunea G"/>
    <n v="105654"/>
    <x v="219"/>
    <s v="Institutul National de Cercetare Dezvoltare pentru Optoelectronica INOE 2000"/>
    <s v="Realizarea transferului de cunostinte acumulate si tehnologii dezvoltate de INCDO-INOE 2000, Filiala ICIA în domeniul Materiale pentru implementarea lor la IMM-uri din Romania, TREND, are ca scop principal transferul cunostinþelor dobândite de INCDO-INOE 2000, Filiala ICIA Cluj-Napoca în domeniul Materiale catre întreprinderile care îsi dezvolta afaceri cerute de piaþa în domeniul zeoliþilor, pentru valorificarea superioara a tufului vulcanic zeolitic existent în depozite din România."/>
    <s v="9"/>
    <n v="1"/>
    <x v="1"/>
    <s v="9"/>
    <n v="1"/>
    <n v="2022"/>
    <x v="8"/>
    <x v="5"/>
    <s v="Cluj"/>
    <x v="31"/>
    <x v="2"/>
    <x v="8"/>
    <x v="214"/>
    <n v="2074285.7563999984"/>
    <n v="1315802"/>
    <n v="50000"/>
    <x v="223"/>
    <x v="3"/>
    <s v="AA5"/>
    <n v="5568748.7299999995"/>
    <n v="1082782.1399999999"/>
    <s v="POC/71/1/4"/>
    <n v="1"/>
    <s v="Axa 1"/>
  </r>
  <r>
    <x v="35"/>
    <x v="1"/>
    <x v="3"/>
    <s v="OS1.4-Secţiunea G"/>
    <n v="105774"/>
    <x v="220"/>
    <s v="UNIVERSITATEA DE MEDICINĂ ȘI FARMACIE „IULIU HAȚIEGANU”CLUJ - NAPOCA"/>
    <s v="Obiectivul proiectului este dezvoltarea, prin transfer de cunoștințe, în parteneriat cu minimum 10 firme, de produse și servicii noi/îmbunătățite, inovative, cerute de piață, derivate prin aplicații practice ale biogenomicii în oncologie, într-o perioadă de 60 de luni. Efectul pozitiv pe termen lung constă în creșterea calității serviciilor medicale pentru pacientul cu cancer și creșterea rentabilității pe piață a firmelor partenere."/>
    <s v="9"/>
    <n v="1"/>
    <x v="1"/>
    <s v="9"/>
    <n v="1"/>
    <n v="2021"/>
    <x v="8"/>
    <x v="5"/>
    <s v="Cluj"/>
    <x v="31"/>
    <x v="2"/>
    <x v="8"/>
    <x v="215"/>
    <n v="2188087.1484999992"/>
    <n v="4379127.5"/>
    <n v="45000"/>
    <x v="224"/>
    <x v="3"/>
    <s v="AA4"/>
    <n v="5186372.8099999987"/>
    <n v="989900.28"/>
    <s v="POC/71/1/4"/>
    <n v="1"/>
    <s v="Axa 1"/>
  </r>
  <r>
    <x v="36"/>
    <x v="1"/>
    <x v="3"/>
    <s v="OS1.4-Secţiunea G"/>
    <n v="105533"/>
    <x v="221"/>
    <s v="INSTITUTUL NATIONAL DE CERCETARE DEZVOLTARE PENTRU TEHNOLOGII IZOTOPICE SI MOLECULARE "/>
    <s v="Obiectiv general: Valorificarea prin transfer tehnologic a rezultatelor cercetării și a cunoștințelor cu caracter aplicativ din INCDTIM către mediul privat și implementarea de mecanisme instituționale care să conducă la dezvoltarea pe baze sustenabile a relației laboratoare de cercetare-mediu economic în domeniul inovației tehnologice. Rezultă astfel și integrarea activităților de transfer tehnologic ale INCDTIM în cadrul unui ecosistem eficace și eficient de inovare."/>
    <s v="9"/>
    <n v="1"/>
    <x v="1"/>
    <s v="9"/>
    <n v="1"/>
    <n v="2021"/>
    <x v="8"/>
    <x v="5"/>
    <s v="Cluj"/>
    <x v="31"/>
    <x v="2"/>
    <x v="8"/>
    <x v="146"/>
    <n v="2197800"/>
    <n v="1975000"/>
    <n v="55000"/>
    <x v="225"/>
    <x v="3"/>
    <s v="AA2"/>
    <n v="9141776.6599999983"/>
    <n v="1796505.7499999998"/>
    <s v="POC/71/1/4"/>
    <n v="1"/>
    <s v="Axa 1"/>
  </r>
  <r>
    <x v="37"/>
    <x v="1"/>
    <x v="3"/>
    <s v="OS1.4-Secţiunea G"/>
    <n v="105742"/>
    <x v="222"/>
    <s v="UNIVERSITATEA TEHNICA DIN CLUJ-NAPOCA"/>
    <s v="Obiectivul general al proiectului PartEnerIC este transferul de cunostinte si tehnologie dintre Universitatea Tehnica din Cluj Napoca si intreprinderile cu activitati de cercetare-dezvoltare in domeniul circuitelor integrate pentru industria auto, in scopul dezvoltarii de noi tehnici si metodologii de proiectare, verificare, caracterizare si modelare a principalelor tipuri de circuite integrate de mare eficienta pentru managementul puterii in industria auto, validate prin realizarea de prototipuri si medii de modelare-simulare a acestora, precum si comercializarea rezultatelor de cercetare catre mediul privat care isi dezvolta afaceri cerute de piata. _x000a_Proiectul urmareste sa ofere acestor întreprinderi acces la serviciile de cercetare avansata ale Universitatii Tehnice din Cluj-Napoca (UTC-N), precum si posibilitatea de a incheia parteneriate cu UTC-N, in vederea dobandirii de cunostinte si competente necesare elaborarii unor produse inovatoare, semnificativ imbunatatite,_x000a_identificate ca fiind cerute de piata. _x000a_"/>
    <s v="9"/>
    <n v="1"/>
    <x v="1"/>
    <s v="8"/>
    <n v="1"/>
    <n v="2022"/>
    <x v="8"/>
    <x v="5"/>
    <s v="Cluj"/>
    <x v="31"/>
    <x v="2"/>
    <x v="8"/>
    <x v="216"/>
    <n v="1129350.9846079992"/>
    <n v="1391062.71"/>
    <n v="98486"/>
    <x v="226"/>
    <x v="3"/>
    <s v="AA3"/>
    <n v="4333847.4000000004"/>
    <n v="745411.17000000016"/>
    <s v="POC/71/1/4"/>
    <n v="1"/>
    <s v="Axa 1"/>
  </r>
  <r>
    <x v="38"/>
    <x v="1"/>
    <x v="3"/>
    <s v="OS1.3-Secţiunea C"/>
    <n v="119878"/>
    <x v="223"/>
    <s v="ECOTEHNIC CONTROL SRL"/>
    <s v="Obiectivul general al proiectului constă în testarea şi implementarea unor tehnologii inovative de producere a unor pulberi aliate tip Cu–Zn–Al utilizate la obtinerea aliajelor cu memoria formei prin procedeul de sinterizare si care sa asigure pieselor realizate din aceste aliaje caracteristici tehnice superioare de memorie a formei si rezistenta la coroziune. Pentru realizarea acestui obiectiv se vor testa tehnologii de producere a pulberilor din aliaje cu memoria formei pe baza de Cu, toate acestea în condiţii de productivitate şi de protecţie a mediului ridicate utilizând un procedeu de fabricare conform revendicarii din Brevetul de invenţie nr. RO 00129302."/>
    <s v="9"/>
    <n v="27"/>
    <x v="2"/>
    <s v="9"/>
    <n v="27"/>
    <n v="2019"/>
    <x v="15"/>
    <x v="5"/>
    <s v="Cluj"/>
    <x v="31"/>
    <x v="1"/>
    <x v="5"/>
    <x v="217"/>
    <n v="125966.2"/>
    <n v="93308.3"/>
    <n v="34193"/>
    <x v="227"/>
    <x v="2"/>
    <s v="AA"/>
    <n v="713791.96000000008"/>
    <n v="125963.28000000001"/>
    <s v="POC/63/1/3"/>
    <n v="1"/>
    <s v="Axa 1"/>
  </r>
  <r>
    <x v="39"/>
    <x v="1"/>
    <x v="3"/>
    <s v="OS1.3-Secţiunea C"/>
    <n v="106167"/>
    <x v="224"/>
    <s v="ZA CLOUD SRL"/>
    <s v="Obiectivul general al proiectului este realizarea in 18 luni a unui model functional pentru platforma de publicitate online de tip semantic (semantic advertisting server) bazându­se pe algoritmi de Inteligență Artificială  in scopul de a optimiza relatiile intre jucatorii pe piata de publicitate online, de a creste rezultatele colaborarii lor cu minim 20% si de a obtine rapoarte de conversie mai mari cu cel putin 25% pentru cumparatorii de publicitate. "/>
    <s v="9"/>
    <n v="27"/>
    <x v="2"/>
    <s v="3"/>
    <n v="27"/>
    <n v="2019"/>
    <x v="16"/>
    <x v="5"/>
    <s v="Cluj"/>
    <x v="31"/>
    <x v="1"/>
    <x v="5"/>
    <x v="218"/>
    <n v="124688.31"/>
    <n v="92361.73"/>
    <n v="27584.11"/>
    <x v="228"/>
    <x v="2"/>
    <s v="AA1"/>
    <n v="705115.14999999991"/>
    <n v="124432.07"/>
    <s v="POC/63/1/3"/>
    <n v="1"/>
    <s v="Axa 1"/>
  </r>
  <r>
    <x v="40"/>
    <x v="1"/>
    <x v="3"/>
    <s v="OS1.3-Secţiunea C"/>
    <n v="113030"/>
    <x v="225"/>
    <s v="AVIVA COSMETICS SRL"/>
    <s v="Obiectivul operațional al acestui proiect este îmbunătățirea unei formulări cosmetice anti-ageing (Anti-Ageing Light Day Cream) elaborată în teza de doctorat intitulată „Analiza unor Antioxidanți utilizați în Cosmetică prin Metode Cromatografice/ Analysis of some Antioxidants used in Cosmetics by Chromatographic Methods” și dezvoltarea ei într-un produs vandabil pe piața cosmetică autohtonă. De asemenea, se propune dezvoltarea și formularea unor produse cosmetice complementare, pentru tratamentul anti-ageing, în scopul dezvoltării unei game unitare, precum și studiul eficacității acestor formulări"/>
    <s v="10"/>
    <n v="4"/>
    <x v="2"/>
    <s v="10"/>
    <n v="4"/>
    <n v="2019"/>
    <x v="17"/>
    <x v="5"/>
    <s v="Cluj"/>
    <x v="31"/>
    <x v="1"/>
    <x v="5"/>
    <x v="219"/>
    <n v="101712.29"/>
    <n v="75342.47"/>
    <n v="18577.04"/>
    <x v="229"/>
    <x v="2"/>
    <s v="AA1"/>
    <n v="576352.14"/>
    <n v="101709.18000000002"/>
    <s v="POC/63/1/3"/>
    <n v="1"/>
    <s v="Axa 1"/>
  </r>
  <r>
    <x v="41"/>
    <x v="1"/>
    <x v="3"/>
    <s v="OS1.3-Secţiunea C"/>
    <n v="113593"/>
    <x v="226"/>
    <s v="AGROFERM GCB SRL"/>
    <s v="Obiectivul principal al proiectului este realizarea unui produs inovativ în scopul producerii și comercializării, care va fi destinat lucrărilor minime ale solului în vederea conservării şi menținerii fertilității solurilor de cultură si care sa asigure, totodată, protejarea resurselor naturale si a sănătății consumatorilor, precum si reducerea decalajelor economice si tehnologice fata de nivelul mediu al Uniunii Europene."/>
    <s v="10"/>
    <n v="12"/>
    <x v="2"/>
    <s v="10"/>
    <n v="12"/>
    <n v="2019"/>
    <x v="18"/>
    <x v="5"/>
    <s v="Cluj"/>
    <x v="32"/>
    <x v="1"/>
    <x v="5"/>
    <x v="220"/>
    <n v="124494.56"/>
    <n v="92218.2"/>
    <n v="48905.5"/>
    <x v="230"/>
    <x v="1"/>
    <s v="AA1"/>
    <n v="0"/>
    <n v="0"/>
    <s v="POC/63/1/3"/>
    <n v="1"/>
    <s v="Axa 1"/>
  </r>
  <r>
    <x v="42"/>
    <x v="1"/>
    <x v="3"/>
    <s v="OS1.3-Secţiunea C"/>
    <n v="113124"/>
    <x v="227"/>
    <s v="CHIFOR RESEARCH SRL"/>
    <s v="Obiectivul general al proiectului propus spre finantare consta in cresterea competitivitatii si a performantei societatii prin inovare, prin introducerea pe piata a unui serviciu nou de diagnosticare si monitorizare, in medicina dentara, a evolutiei afectiunilor parodontale cu ajutorul ultrasonografiei parodontiului marginal."/>
    <s v="10"/>
    <n v="12"/>
    <x v="2"/>
    <s v="10"/>
    <n v="12"/>
    <n v="2019"/>
    <x v="19"/>
    <x v="5"/>
    <s v="Cluj"/>
    <x v="31"/>
    <x v="1"/>
    <x v="5"/>
    <x v="221"/>
    <n v="125481.72"/>
    <n v="92949.47"/>
    <n v="30940"/>
    <x v="231"/>
    <x v="2"/>
    <s v="AA2"/>
    <n v="706823.50999999989"/>
    <n v="124733.57"/>
    <s v="POC/63/1/3"/>
    <n v="1"/>
    <s v="Axa 1"/>
  </r>
  <r>
    <x v="43"/>
    <x v="2"/>
    <x v="2"/>
    <s v="A2.2.1"/>
    <n v="119086"/>
    <x v="228"/>
    <s v="POLYSOFT SRL"/>
    <s v="DEZVOLTARE TEHNOLOGICĂ ŞI INOVARE IN DOMENIUL ASISTENTEI SOCIALE LA DOMNICILIU PRIN APLICATIA DEZVOLTATA DE POLYSOFT SRL"/>
    <s v="10"/>
    <n v="9"/>
    <x v="2"/>
    <s v="3"/>
    <n v="9"/>
    <n v="2020"/>
    <x v="1"/>
    <x v="5"/>
    <s v="Cluj"/>
    <x v="31"/>
    <x v="1"/>
    <x v="2"/>
    <x v="222"/>
    <n v="133586.94"/>
    <n v="420803.4"/>
    <n v="58429.370000000112"/>
    <x v="232"/>
    <x v="2"/>
    <s v="AA1"/>
    <n v="404617.68"/>
    <n v="71403.100000000006"/>
    <s v="POC/46/2/2"/>
    <n v="1"/>
    <s v="Axa 2"/>
  </r>
  <r>
    <x v="44"/>
    <x v="2"/>
    <x v="2"/>
    <s v="A2.2.1"/>
    <n v="115618"/>
    <x v="229"/>
    <s v="BUSINESS SERVICE CONSULT INTERNATIONAL SRL"/>
    <s v="PLATFORMA INOVATIVA DE TIP DATA CENTER MODULAR"/>
    <s v="6"/>
    <n v="16"/>
    <x v="2"/>
    <s v="12"/>
    <n v="16"/>
    <n v="2019"/>
    <x v="1"/>
    <x v="5"/>
    <s v="Cluj"/>
    <x v="31"/>
    <x v="1"/>
    <x v="2"/>
    <x v="223"/>
    <n v="601765.01"/>
    <n v="1364614.75"/>
    <n v="1021512.4900000002"/>
    <x v="233"/>
    <x v="2"/>
    <s v="AA1"/>
    <n v="3324491.54"/>
    <n v="586674.96"/>
    <s v="POC/46/2/2"/>
    <n v="1"/>
    <s v="Axa 2"/>
  </r>
  <r>
    <x v="45"/>
    <x v="2"/>
    <x v="2"/>
    <s v="A2.2.1"/>
    <n v="116487"/>
    <x v="230"/>
    <s v="GLOBAL E BUSINESS SOLUTION GROUP SRL"/>
    <s v="ACTIVAREA ORAȘELOR INTELIGENTE CU ZONIZ SMARTCITY"/>
    <s v="8"/>
    <n v="9"/>
    <x v="2"/>
    <s v="2"/>
    <n v="9"/>
    <n v="2019"/>
    <x v="1"/>
    <x v="5"/>
    <s v="Cluj"/>
    <x v="31"/>
    <x v="1"/>
    <x v="2"/>
    <x v="224"/>
    <n v="249044.15"/>
    <n v="766896.24"/>
    <n v="52936.949999999721"/>
    <x v="234"/>
    <x v="2"/>
    <m/>
    <n v="1390901.16"/>
    <n v="245453.14"/>
    <s v="POC/46/2/2"/>
    <n v="1"/>
    <s v="Axa 2"/>
  </r>
  <r>
    <x v="46"/>
    <x v="2"/>
    <x v="2"/>
    <s v="A2.2.1"/>
    <n v="116028"/>
    <x v="231"/>
    <s v="EVERCODER SOFTWARE SRL"/>
    <s v="MOQUPS - Aplicație online inovativă, bazată pe tehnologii cloud, pentru realizarea machetelor software, design grafic și prototipuri interactive într-un mediu colaborativ"/>
    <s v="5"/>
    <n v="25"/>
    <x v="2"/>
    <s v="5"/>
    <n v="25"/>
    <n v="2020"/>
    <x v="1"/>
    <x v="5"/>
    <s v="Cluj"/>
    <x v="31"/>
    <x v="1"/>
    <x v="2"/>
    <x v="225"/>
    <n v="606009.30000000005"/>
    <n v="2435574"/>
    <n v="169480"/>
    <x v="235"/>
    <x v="1"/>
    <m/>
    <n v="-5.8207660913467407E-11"/>
    <n v="0"/>
    <s v="POC/46/2/2"/>
    <n v="1"/>
    <s v="Axa 2"/>
  </r>
  <r>
    <x v="47"/>
    <x v="2"/>
    <x v="2"/>
    <s v="A2.2.1"/>
    <n v="116105"/>
    <x v="232"/>
    <s v="SIM SOFT DISTRIBUTION SRL"/>
    <s v="INSTRUMENT INFORMATIC INOVATIV PENTRU INSTRUIREA SI TESTAREA CONTROLORILOR DE TRAFIC AERIAN"/>
    <s v="8"/>
    <n v="2"/>
    <x v="2"/>
    <s v="10"/>
    <n v="2"/>
    <n v="2019"/>
    <x v="1"/>
    <x v="5"/>
    <s v="Cluj"/>
    <x v="31"/>
    <x v="1"/>
    <x v="2"/>
    <x v="226"/>
    <n v="534548.41"/>
    <n v="970606.89999999991"/>
    <n v="382771.96999999974"/>
    <x v="236"/>
    <x v="2"/>
    <s v="suspendare"/>
    <n v="2435533.31"/>
    <n v="429800.00999999995"/>
    <s v="POC/46/2/2"/>
    <n v="1"/>
    <s v="Axa 2"/>
  </r>
  <r>
    <x v="48"/>
    <x v="2"/>
    <x v="2"/>
    <s v="A2.2.1"/>
    <n v="116081"/>
    <x v="233"/>
    <s v="DRAGAN SI ASOCIATII SRL-D"/>
    <s v="DEZVOLTAREA UNEI PLATFORME INTELIGENTE PENTRU MONITORIZARE RUTIERĂ – ”MR - IOT”"/>
    <s v="8"/>
    <n v="1"/>
    <x v="2"/>
    <s v="10"/>
    <n v="3"/>
    <n v="2019"/>
    <x v="1"/>
    <x v="5"/>
    <s v="Cluj"/>
    <x v="31"/>
    <x v="1"/>
    <x v="2"/>
    <x v="227"/>
    <n v="496011.45"/>
    <n v="1050150"/>
    <n v="74125.200000000186"/>
    <x v="237"/>
    <x v="2"/>
    <s v="suspendare"/>
    <n v="2431737.9099999997"/>
    <n v="429208.41"/>
    <s v="POC/46/2/2"/>
    <n v="1"/>
    <s v="Axa 2"/>
  </r>
  <r>
    <x v="49"/>
    <x v="2"/>
    <x v="2"/>
    <s v="A2.2.1"/>
    <n v="117534"/>
    <x v="234"/>
    <s v="LIFE IS HARD SA"/>
    <s v="DEZVOLTAREA UNUI SISTEM DEDICAT DE LICITAȚIE ELECTRONICĂ ON – LINE PENTRU IMM– 24Auction"/>
    <s v="8"/>
    <n v="2"/>
    <x v="2"/>
    <s v="2"/>
    <n v="2"/>
    <n v="2019"/>
    <x v="1"/>
    <x v="5"/>
    <s v="Cluj"/>
    <x v="31"/>
    <x v="1"/>
    <x v="2"/>
    <x v="228"/>
    <n v="176206.11"/>
    <n v="586565.55000000005"/>
    <n v="144612.02000000002"/>
    <x v="238"/>
    <x v="2"/>
    <m/>
    <n v="948702.3899999999"/>
    <n v="167418.08000000002"/>
    <s v="POC/46/2/2"/>
    <n v="1"/>
    <s v="Axa 2"/>
  </r>
  <r>
    <x v="50"/>
    <x v="2"/>
    <x v="2"/>
    <s v="A2.2.1"/>
    <n v="116673"/>
    <x v="235"/>
    <s v="INOVO FINANCE SRL"/>
    <s v="INOTIC - PROGRAMMATIC CONSULTING ONLINE PLATFORM"/>
    <s v="8"/>
    <n v="11"/>
    <x v="2"/>
    <s v="8"/>
    <n v="11"/>
    <n v="2019"/>
    <x v="1"/>
    <x v="5"/>
    <s v="Cluj"/>
    <x v="33"/>
    <x v="1"/>
    <x v="2"/>
    <x v="229"/>
    <n v="246047"/>
    <n v="686761.59000000008"/>
    <n v="23719.079999999609"/>
    <x v="239"/>
    <x v="2"/>
    <m/>
    <n v="1104825.74"/>
    <n v="194969.25"/>
    <s v="POC/46/2/2"/>
    <n v="1"/>
    <s v="Axa 2"/>
  </r>
  <r>
    <x v="51"/>
    <x v="2"/>
    <x v="2"/>
    <s v="A2.2.1"/>
    <n v="116247"/>
    <x v="236"/>
    <s v="SPHERIK TECHNOLOGIES SRL"/>
    <s v="„PLATFORMĂ INOVATIVĂ INTELLIGENT ENVIRONMENT CU ASISTENT VIRTUAL DE INTELIGENȚĂ ARTIFICIALĂ”"/>
    <s v="8"/>
    <n v="3"/>
    <x v="2"/>
    <s v="2"/>
    <n v="3"/>
    <n v="2019"/>
    <x v="1"/>
    <x v="5"/>
    <s v="Cluj"/>
    <x v="31"/>
    <x v="1"/>
    <x v="2"/>
    <x v="230"/>
    <n v="145257.51"/>
    <n v="423863.52999999991"/>
    <n v="130122.05000000005"/>
    <x v="240"/>
    <x v="2"/>
    <s v="AA1"/>
    <n v="697957.58000000019"/>
    <n v="123168.97"/>
    <s v="POC/46/2/2"/>
    <n v="1"/>
    <s v="Axa 2"/>
  </r>
  <r>
    <x v="52"/>
    <x v="2"/>
    <x v="2"/>
    <s v="A2.2.1"/>
    <n v="115854"/>
    <x v="237"/>
    <s v="INVESTO CORP SRL"/>
    <s v="InvestoApp – platformă online bazată pe inteligență artificială pentru managementul și realizarea investițiilor"/>
    <s v="6"/>
    <n v="20"/>
    <x v="2"/>
    <s v="9"/>
    <n v="20"/>
    <n v="2019"/>
    <x v="1"/>
    <x v="5"/>
    <s v="Cluj"/>
    <x v="31"/>
    <x v="1"/>
    <x v="2"/>
    <x v="231"/>
    <n v="463312.58"/>
    <n v="1307178.1800000002"/>
    <n v="45"/>
    <x v="241"/>
    <x v="2"/>
    <s v="AA1"/>
    <n v="1964905.04"/>
    <n v="346747.94000000006"/>
    <s v="POC/46/2/2"/>
    <n v="1"/>
    <s v="Axa 2"/>
  </r>
  <r>
    <x v="53"/>
    <x v="2"/>
    <x v="2"/>
    <s v="A2.2.1"/>
    <n v="115579"/>
    <x v="238"/>
    <s v="REAL ESTATE BUSINESS SOLUTIONS SRL"/>
    <s v="PLATFORMĂ INTELIGENTĂ PENTRU EFICIENTIZAREA ACTIVITĂȚII COMPANIILOR DIN SECTORUL IMOBILIAR"/>
    <s v="6"/>
    <n v="28"/>
    <x v="2"/>
    <s v="9"/>
    <n v="28"/>
    <n v="2020"/>
    <x v="1"/>
    <x v="5"/>
    <s v="Cluj"/>
    <x v="31"/>
    <x v="1"/>
    <x v="2"/>
    <x v="232"/>
    <n v="416599.8"/>
    <n v="1307252"/>
    <n v="56430"/>
    <x v="242"/>
    <x v="2"/>
    <s v="AA2+suspendare"/>
    <n v="1887692.2200000002"/>
    <n v="333122.15000000002"/>
    <s v="POC/46/2/2"/>
    <n v="1"/>
    <s v="Axa 2"/>
  </r>
  <r>
    <x v="54"/>
    <x v="2"/>
    <x v="2"/>
    <s v="A2.2.1"/>
    <n v="116285"/>
    <x v="239"/>
    <s v="LACAN TECHNOLOGIES RO SRL"/>
    <s v="DEZVOLTAREA UNEI APLICATII INFORMATICE DE CALCUL A SUMELOR PARTIALE IN EVIDENTA TEMPORARA A STOCURILOR DIN INTERIORUL SPATIILOR LOGISTICE"/>
    <s v="8"/>
    <n v="7"/>
    <x v="2"/>
    <s v="8"/>
    <n v="7"/>
    <n v="2019"/>
    <x v="1"/>
    <x v="1"/>
    <s v="Cluj"/>
    <x v="31"/>
    <x v="1"/>
    <x v="2"/>
    <x v="233"/>
    <n v="372476.2"/>
    <n v="784014"/>
    <n v="308804.20000000019"/>
    <x v="243"/>
    <x v="2"/>
    <s v="AA2"/>
    <n v="850298"/>
    <n v="141582"/>
    <s v="POC/46/2/2"/>
    <n v="1"/>
    <s v="Axa 2"/>
  </r>
  <r>
    <x v="55"/>
    <x v="2"/>
    <x v="2"/>
    <s v="A2.2.1"/>
    <n v="115930"/>
    <x v="240"/>
    <s v="ART DYNASTY SRL"/>
    <s v="ASISTENT PENTRU NUTRIȚIE ȘI ANTRENAMENT BAZAT PE I.A."/>
    <s v="8"/>
    <n v="9"/>
    <x v="2"/>
    <s v="8"/>
    <n v="9"/>
    <n v="2020"/>
    <x v="1"/>
    <x v="5"/>
    <s v="Cluj"/>
    <x v="31"/>
    <x v="1"/>
    <x v="2"/>
    <x v="234"/>
    <n v="456388.32"/>
    <n v="1556454.52"/>
    <n v="0"/>
    <x v="244"/>
    <x v="2"/>
    <s v="AA1"/>
    <n v="2471447.21"/>
    <n v="436137.30999999994"/>
    <s v="POC/46/2/2"/>
    <n v="1"/>
    <s v="Axa 2"/>
  </r>
  <r>
    <x v="56"/>
    <x v="2"/>
    <x v="2"/>
    <s v="A2.2.1"/>
    <n v="115905"/>
    <x v="241"/>
    <s v=" COMKNOW SRL"/>
    <s v="Dezvoltarea de produse TIC integrabile pe verticala in economia reala"/>
    <s v="9"/>
    <n v="6"/>
    <x v="2"/>
    <s v="9"/>
    <n v="6"/>
    <n v="2019"/>
    <x v="1"/>
    <x v="5"/>
    <s v="Cluj"/>
    <x v="31"/>
    <x v="1"/>
    <x v="2"/>
    <x v="235"/>
    <n v="198882.21"/>
    <n v="858082.41999999993"/>
    <n v="620311.74000000022"/>
    <x v="245"/>
    <x v="1"/>
    <m/>
    <n v="11609.73"/>
    <n v="2048.77"/>
    <s v="POC/46/2/2"/>
    <n v="1"/>
    <s v="Axa 2"/>
  </r>
  <r>
    <x v="57"/>
    <x v="2"/>
    <x v="2"/>
    <s v="A2.2.1"/>
    <n v="115932"/>
    <x v="242"/>
    <s v="LINKSCREENS SRL"/>
    <s v="DEZVOLTAREA UNEI PLATFORME INOVATIVE DE MARKETING INTERACTIV PENTRU SUSŢINEREA CREŞTERII ANTREPRENORIALE ŞI COMPETITIVITĂŢII ORGANIZAŢIILOR"/>
    <s v="8"/>
    <n v="4"/>
    <x v="2"/>
    <s v="8"/>
    <n v="4"/>
    <n v="2020"/>
    <x v="1"/>
    <x v="5"/>
    <s v="Cluj"/>
    <x v="31"/>
    <x v="1"/>
    <x v="2"/>
    <x v="236"/>
    <n v="574836.4"/>
    <n v="3748862.55"/>
    <n v="218484.39999999944"/>
    <x v="246"/>
    <x v="1"/>
    <m/>
    <n v="0"/>
    <n v="0"/>
    <s v="POC/46/2/2"/>
    <n v="1"/>
    <s v="Axa 2"/>
  </r>
  <r>
    <x v="58"/>
    <x v="2"/>
    <x v="2"/>
    <s v="A2.2.1"/>
    <n v="115897"/>
    <x v="243"/>
    <s v="HYPERMEDIA SRL"/>
    <s v="Dezvoltarea unui framework flexibil și scalabil pentru video colaborare cu aplicații în domenii precum telecomunicații, educație și formare profesională, sănătate și mediul de afaceri"/>
    <s v="8"/>
    <n v="10"/>
    <x v="2"/>
    <s v="8"/>
    <n v="10"/>
    <n v="2020"/>
    <x v="1"/>
    <x v="5"/>
    <s v="Cluj"/>
    <x v="31"/>
    <x v="1"/>
    <x v="2"/>
    <x v="237"/>
    <n v="553578.75"/>
    <n v="892850"/>
    <n v="30750"/>
    <x v="247"/>
    <x v="2"/>
    <m/>
    <n v="3030906.9099999997"/>
    <n v="534865.91"/>
    <s v="POC/46/2/2"/>
    <n v="1"/>
    <s v="Axa 2"/>
  </r>
  <r>
    <x v="59"/>
    <x v="2"/>
    <x v="2"/>
    <s v="A2.2.1"/>
    <n v="115940"/>
    <x v="244"/>
    <s v="EVO FORGE SRL"/>
    <s v="DEZVOLTAREA PRODUSULUI TIC UNICORNSPACE, INSTRUMENT DE PROTOTIPARE, DESIGN VIZUAL SI GENERATOR DE COD CU APLICABILITATE IN SECTOARELE INDUSTRII CREATIVE, SANATATE SI TIC PENTRU INTEGRAREA PE VERTICALA A SOLUTIILOR TIC"/>
    <s v="8"/>
    <n v="16"/>
    <x v="2"/>
    <s v="11"/>
    <n v="16"/>
    <n v="2019"/>
    <x v="1"/>
    <x v="5"/>
    <s v="Cluj"/>
    <x v="31"/>
    <x v="1"/>
    <x v="2"/>
    <x v="238"/>
    <n v="566257.37"/>
    <n v="735384.85"/>
    <n v="14025.549999999814"/>
    <x v="248"/>
    <x v="2"/>
    <s v="AA1"/>
    <n v="3055909.4600000004"/>
    <n v="539278.14999999991"/>
    <s v="POC/46/2/2"/>
    <n v="1"/>
    <s v="Axa 2"/>
  </r>
  <r>
    <x v="60"/>
    <x v="1"/>
    <x v="3"/>
    <s v="OS1.4-Secţiunea G"/>
    <n v="105565"/>
    <x v="245"/>
    <s v="Universitatea Tehnica din Cluj-Napoca"/>
    <s v="Obiectivul principal al proiectului vizează întărirea şi diversificarea interacţiunii Universităţii Tehnice din Cluj-Napoca cu mediul de afaceri, regional şi naţional, într-un domeniu strategic la nivel naţional şi european, domeniul Transportului inteligent, ecologic şi integrat, prin valorificarea potenţialului infrastructurilor CDI dezvoltate/modernizate în UTCN în perioada 2007-2013. "/>
    <s v="9"/>
    <n v="1"/>
    <x v="1"/>
    <s v="9"/>
    <n v="1"/>
    <n v="2021"/>
    <x v="8"/>
    <x v="5"/>
    <s v="Cluj"/>
    <x v="34"/>
    <x v="2"/>
    <x v="8"/>
    <x v="239"/>
    <n v="2146910.6328999996"/>
    <n v="2446875"/>
    <n v="48387"/>
    <x v="249"/>
    <x v="3"/>
    <s v="AA3"/>
    <n v="10011599.65"/>
    <n v="1886453.3699999996"/>
    <s v="POC/71/1/4"/>
    <n v="1"/>
    <s v="Axa 1"/>
  </r>
  <r>
    <x v="61"/>
    <x v="1"/>
    <x v="3"/>
    <s v="OS1.4-Secţiunea G"/>
    <n v="105616"/>
    <x v="246"/>
    <s v="Universitatea Tehnica din Cluj-Napoca"/>
    <s v="Obiectivul proiectului MICROINV este intensificarea rapoartelor de colaborare dintre UTCN și mediul privat într-un domeniu de importanță majoră și anume eficientizarea sistemelor de conversie a energiei din surse regenerabile. Întărirea și ramificarea relațiilor de colaborare prin transfer de ”know-how” dinspre mediul academic spre mediul privat va duce la efecte benefice de dezvoltare pentru ambele tipuri de organizații"/>
    <s v="9"/>
    <n v="1"/>
    <x v="1"/>
    <s v="9"/>
    <n v="1"/>
    <n v="2021"/>
    <x v="8"/>
    <x v="5"/>
    <s v="Cluj"/>
    <x v="31"/>
    <x v="2"/>
    <x v="8"/>
    <x v="240"/>
    <n v="1233006.5"/>
    <n v="1210000"/>
    <n v="50000"/>
    <x v="250"/>
    <x v="3"/>
    <s v="AA2"/>
    <n v="5267730.28"/>
    <n v="907575.61999999988"/>
    <s v="POC/71/1/4"/>
    <n v="1"/>
    <s v="Axa 1"/>
  </r>
  <r>
    <x v="62"/>
    <x v="2"/>
    <x v="2"/>
    <s v="A2.2.1"/>
    <n v="115683"/>
    <x v="247"/>
    <s v="ONLINE SOFTWARE SYSTEMS SRL"/>
    <s v="Platforma colaborativă online pentru clustere si membrii acestora"/>
    <s v="8"/>
    <n v="29"/>
    <x v="2"/>
    <s v="6"/>
    <n v="29"/>
    <n v="2019"/>
    <x v="1"/>
    <x v="5"/>
    <s v="Cluj"/>
    <x v="31"/>
    <x v="1"/>
    <x v="2"/>
    <x v="241"/>
    <n v="440874.71"/>
    <n v="1327520.5899999999"/>
    <n v="28500"/>
    <x v="251"/>
    <x v="2"/>
    <s v="AA1"/>
    <n v="1944169.42"/>
    <n v="343092.29"/>
    <s v="POC/46/2/2"/>
    <n v="1"/>
    <s v="Axa 2"/>
  </r>
  <r>
    <x v="63"/>
    <x v="1"/>
    <x v="3"/>
    <s v="OS1.4-Secţiunea G"/>
    <n v="119601"/>
    <x v="248"/>
    <s v="Universitatea de Stiinte Agricole si Medicina Veterinara dun Cluj Napoca"/>
    <s v="Obiectivul general al proiectului consta în obþinerea unui produs îmbogaþit nutriþional, pe substrat constituit din resurse autohtone de fructe de padure (mure, afine, coacaze, merisoare) si struguri prin cresterea conþinutului acestora în resveratrol natural, important principiu activ cu proprietaþi antioxidante; si transferul tehnologic în parteneriat  cu PARAPHARM SRL"/>
    <s v="5"/>
    <n v="30"/>
    <x v="5"/>
    <s v="5"/>
    <n v="30"/>
    <n v="2023"/>
    <x v="8"/>
    <x v="5"/>
    <s v="Cluj"/>
    <x v="31"/>
    <x v="2"/>
    <x v="8"/>
    <x v="242"/>
    <n v="801421.84"/>
    <n v="896617.19"/>
    <n v="20000"/>
    <x v="252"/>
    <x v="3"/>
    <s v="suspendare"/>
    <n v="707273.54"/>
    <n v="137525.94"/>
    <s v="POC/71/1/4"/>
    <n v="1"/>
    <s v="Axa 1"/>
  </r>
  <r>
    <x v="64"/>
    <x v="1"/>
    <x v="3"/>
    <s v="OS1.4-Secţiunea G"/>
    <n v="119675"/>
    <x v="249"/>
    <s v="Universitatea de Stiinte Agricole si Medicina Veterinara dun Cluj Napoca"/>
    <s v="Obiectivul principal al propunerii de proiect consta în elaborarea, proiectarea si implementarea metodologiei de obþinere a unui produs alimentar cu calitaþi nutritive îmbunataþite, reformulat sub forma de supliment, valorificând, prin metodologii inovatoare, soiurile indigene de Apium graveolens L. (þelina)."/>
    <s v="5"/>
    <n v="30"/>
    <x v="5"/>
    <s v="5"/>
    <n v="30"/>
    <n v="2023"/>
    <x v="8"/>
    <x v="5"/>
    <s v="Cluj"/>
    <x v="31"/>
    <x v="2"/>
    <x v="8"/>
    <x v="242"/>
    <n v="801421.84"/>
    <n v="896617.19"/>
    <n v="20000"/>
    <x v="252"/>
    <x v="3"/>
    <s v="suspendare"/>
    <n v="670439.44000000006"/>
    <n v="130378.54"/>
    <s v="POC/71/1/4"/>
    <n v="1"/>
    <s v="Axa 1"/>
  </r>
  <r>
    <x v="65"/>
    <x v="1"/>
    <x v="1"/>
    <s v="OS1.1 -Secţiunea A"/>
    <n v="121574"/>
    <x v="250"/>
    <s v="CENTRUL MEDICAL TRANSILVANIA SRL"/>
    <s v="Obiectivul general al proiectului este dezvoltarea si modernizarea capacitatii si infrastructurii de CDI a societatii, realizabil prin infiintarea unui centru de Cercetare - Dezvoltare in domeniul Sanatatii privind una dintre cele mai raspandite cauze de morbiditate si mortalitate din Romania - accidentul vascular cerebral (AVC)-, cu departamente de cercetare specializate in care vor fi realizate studii privind urgentele neurovasculare. "/>
    <s v="6"/>
    <n v="4"/>
    <x v="5"/>
    <s v="6"/>
    <n v="4"/>
    <n v="2021"/>
    <x v="1"/>
    <x v="5"/>
    <s v="Cluj"/>
    <x v="31"/>
    <x v="1"/>
    <x v="1"/>
    <x v="243"/>
    <n v="2028369.42"/>
    <n v="5795341.21"/>
    <n v="4277806.79"/>
    <x v="253"/>
    <x v="3"/>
    <s v="AA1"/>
    <n v="4617238.3100000005"/>
    <n v="814806.75"/>
    <s v="POC/65/1/1"/>
    <n v="1"/>
    <s v="Axa 1"/>
  </r>
  <r>
    <x v="66"/>
    <x v="1"/>
    <x v="1"/>
    <s v="OS1.1 -Secţiunea A"/>
    <n v="121349"/>
    <x v="251"/>
    <s v="GUHRING SRL"/>
    <s v="Obiectivul general al proiectului propus spre finantare vizeaza cresterea performantei in cercetare - dezvoltare a SC GUHRING SRL pe piata internationala de profil prin construirea unui centru CDI pentru eco-nano-tehnologii si materiale avansate, compus din 6 noi laboratoare de cercetare – dezvoltare si inovare tehnologica si dotarea acestora cu utilaje si echipamente de cercetare de ultima generatie, care va conduce la cresterea capacitatii de cercetare si la dezvoltarea durabila si sustenabila a potentialului de inovare_x000a_tehnologica pentru realizarea si omologarea de prototipuri cu valoare adaugata mare, folosind nano-tehnologii si materiale polimerice."/>
    <s v="6"/>
    <n v="5"/>
    <x v="5"/>
    <s v="6"/>
    <n v="5"/>
    <n v="2021"/>
    <x v="1"/>
    <x v="5"/>
    <s v="Cluj"/>
    <x v="31"/>
    <x v="1"/>
    <x v="1"/>
    <x v="244"/>
    <n v="3567280.35"/>
    <n v="23781869"/>
    <n v="23546636.48"/>
    <x v="254"/>
    <x v="3"/>
    <s v="AA3"/>
    <n v="18542577.509999998"/>
    <n v="2461966.2999999998"/>
    <s v="POC/65/1/1"/>
    <n v="1"/>
    <s v="Axa 1"/>
  </r>
  <r>
    <x v="67"/>
    <x v="2"/>
    <x v="2"/>
    <s v="A2.1.1 - NGA"/>
    <n v="127185"/>
    <x v="252"/>
    <s v="DAM SERVICE SRL"/>
    <s v="Obiectivul general al proiectului il reprezinta construirea unei infrastructuri de comunicatii electronice pentru conectarea localitatiilor aferente prezentului proiect la internet. Investitia face parte dintr-un program de dezvoltare a reelelor de telecomunicatii din tara noastra prin care se propune dezvoltarea de reele avansate de comunicaii electronice în localitati din zona alba NGA. "/>
    <s v="6"/>
    <n v="5"/>
    <x v="3"/>
    <s v="6"/>
    <n v="5"/>
    <n v="2022"/>
    <x v="1"/>
    <x v="5"/>
    <s v="Cluj"/>
    <x v="35"/>
    <x v="1"/>
    <x v="3"/>
    <x v="245"/>
    <n v="2026098.37"/>
    <n v="1500813.61"/>
    <n v="2818028.77"/>
    <x v="255"/>
    <x v="3"/>
    <m/>
    <n v="3830723.73"/>
    <n v="676010.07"/>
    <s v="POC/366/2/1"/>
    <n v="1"/>
    <s v="Axa 2"/>
  </r>
  <r>
    <x v="68"/>
    <x v="1"/>
    <x v="9"/>
    <m/>
    <n v="124831"/>
    <x v="253"/>
    <s v="SPITALUL CLINIC JUDETEAN DE URGENTA CLUJ-NAPOCA"/>
    <s v="Realizarea primului Registru al Patologiilor Cerebro-Spinale, atât din Regiunea de N-V, cât şi din România, care să permită stocarea datelor clinice şi imagistice ale pacienţilor într-un data center de tip CLOUD. Acest registru va fi administrat si exploatat prin intermediul unor software-uri specifice, care să permită stocarea standardizată a datelor, si analiza acestor date de dimensiuni mari prin intermediul unor metadate simple."/>
    <s v="4"/>
    <n v="15"/>
    <x v="4"/>
    <s v="10"/>
    <n v="15"/>
    <n v="2022"/>
    <x v="1"/>
    <x v="5"/>
    <s v="Cluj"/>
    <x v="31"/>
    <x v="2"/>
    <x v="7"/>
    <x v="246"/>
    <n v="749944.95"/>
    <n v="0"/>
    <n v="19999.14"/>
    <x v="256"/>
    <x v="3"/>
    <s v="AA1+suspendare"/>
    <n v="232024"/>
    <n v="0"/>
    <s v="POC/398/1/1/"/>
    <n v="1"/>
    <s v="Axa 1"/>
  </r>
  <r>
    <x v="69"/>
    <x v="1"/>
    <x v="7"/>
    <m/>
    <n v="108473"/>
    <x v="254"/>
    <s v="UNIVERSITATEA &quot;BABES-BOLYAI&quot;"/>
    <s v="Obiectivul general al proiectului consta in cresterea implicarii universitatii cat si a altor actori interesati din mediul academic si din mediul de afaceri, in cercetare la nivelul Uniunii Europene prin masuri concrete de stimulare a participarii la competitii internationale in special in cadrul programului de finantare Orizont 2020."/>
    <s v="4"/>
    <n v="16"/>
    <x v="4"/>
    <s v="7"/>
    <n v="16"/>
    <n v="2023"/>
    <x v="1"/>
    <x v="5"/>
    <s v="Cluj"/>
    <x v="31"/>
    <x v="2"/>
    <x v="4"/>
    <x v="247"/>
    <n v="445555.26"/>
    <n v="0"/>
    <n v="5950"/>
    <x v="257"/>
    <x v="3"/>
    <m/>
    <n v="75270.69"/>
    <n v="13283.06"/>
    <s v="POC/80/1/2/"/>
    <n v="1"/>
    <s v="Axa 1"/>
  </r>
  <r>
    <x v="70"/>
    <x v="1"/>
    <x v="9"/>
    <m/>
    <n v="124493"/>
    <x v="255"/>
    <s v="UNIVERSITATEA TEHNICA DIN CLUJ - NAPOCA"/>
    <s v="Creşterea capacităţii de cercetare în scopul ridicării nivelului de competitivitate ştiinţifică pe plan internaţional al UTCN, prin crearea unei infrastructuri de tip cloud, numita CLOUDUT, integrabilă în structuri naţionale şi internaţionale de tip CLOUD şi INFRASTRUCTURI MASIVE DE DATE, care sa permită cercetarea şi dezvoltarea în domeniile big data, deep learning, date spaţiale şi IoT, precum şi utilizarea acestor tehnologii într-o gamă largă de aplicaţii inginereşti, economice şi administrative, solicitate de mediul economic regional si naţional. Infrastructura CLOUDUT va extinde posibilitatea de participare în proiecte de cercetare naţionale şi internaţionale de tip Orizont 2020._x000a_"/>
    <s v="4"/>
    <n v="21"/>
    <x v="4"/>
    <s v="4"/>
    <n v="21"/>
    <n v="2022"/>
    <x v="1"/>
    <x v="5"/>
    <s v="Cluj"/>
    <x v="31"/>
    <x v="2"/>
    <x v="7"/>
    <x v="248"/>
    <n v="742500"/>
    <n v="0"/>
    <n v="5000"/>
    <x v="258"/>
    <x v="3"/>
    <m/>
    <n v="492360.68"/>
    <n v="16082.05"/>
    <s v="POC/398/1/1/"/>
    <n v="1"/>
    <s v="Axa 1"/>
  </r>
  <r>
    <x v="71"/>
    <x v="1"/>
    <x v="9"/>
    <m/>
    <n v="124155"/>
    <x v="256"/>
    <s v="UNIVERSITATEA &quot;BABES-BOLYAI&quot;"/>
    <s v="Obiectivul general al proiectului: Modernizarea infrastructurii cloud a Universitatii Babes-Bolyai Cluj-Napoca prin realizarea unui sistem integrat de management academic_x000a_si suport decizional bazat pe Big&amp;Smart Data."/>
    <s v="4"/>
    <n v="22"/>
    <x v="4"/>
    <s v="12"/>
    <n v="22"/>
    <n v="2021"/>
    <x v="1"/>
    <x v="5"/>
    <s v="Cluj"/>
    <x v="31"/>
    <x v="2"/>
    <x v="7"/>
    <x v="249"/>
    <n v="750000"/>
    <n v="0"/>
    <n v="32844"/>
    <x v="259"/>
    <x v="3"/>
    <s v="AA1"/>
    <n v="464990.77"/>
    <n v="35009.230000000003"/>
    <s v="POC/398/1/1/"/>
    <n v="1"/>
    <s v="Axa 1"/>
  </r>
  <r>
    <x v="72"/>
    <x v="1"/>
    <x v="7"/>
    <m/>
    <n v="108428"/>
    <x v="257"/>
    <s v="UNIVERSITATEA TEHNICA DIN CLUJ - NAPOCA"/>
    <s v="Obiectivul general al proiectului vizeaza cresterea participarii romanesti in activitatile/proiectele de cercetare la nivelul Uniunii Europene, prin crearea unui Centru Suport - CeS-UTCN cu rolul de a sprijini entitatile de cercetare din UTCN (dar nu limitatuv) de a participa la competitiile programului cadru Orizont 2020 dar si de a oferi suport in implementarea proiectelele internationale castigate deja. "/>
    <s v="4"/>
    <n v="30"/>
    <x v="4"/>
    <s v="7"/>
    <n v="30"/>
    <n v="2023"/>
    <x v="1"/>
    <x v="5"/>
    <s v="Cluj"/>
    <x v="31"/>
    <x v="2"/>
    <x v="4"/>
    <x v="250"/>
    <n v="340008.6"/>
    <n v="0"/>
    <n v="4500"/>
    <x v="260"/>
    <x v="3"/>
    <m/>
    <n v="208022.3"/>
    <n v="17977.7"/>
    <s v="POC/80/1/2/"/>
    <n v="1"/>
    <s v="Axa 1"/>
  </r>
  <r>
    <x v="73"/>
    <x v="1"/>
    <x v="9"/>
    <m/>
    <n v="125371"/>
    <x v="258"/>
    <s v="UNIVERSITATEA DE MEDICINA SI FARMACIE ,, IULIU HATIEGANU&quot; CLUJ NAPOCA"/>
    <s v="Obiectivul general al proiectului este cresterea capacitatii de cercetare a UMF Iuliu Hatieganu Cluj Napoca, prin dezvoltarea unei infrastructuri de tip CLOUD, infrastructura care va furniza resursele informatice si de comunicatii necesare atat pentru stocarea si analiza volumelor mari de date care rezulta din activitatea de cercetare a universitatii, cat si pentru schimbul de date stiintifice la nivel european si international."/>
    <s v="5"/>
    <n v="7"/>
    <x v="4"/>
    <s v="11"/>
    <n v="7"/>
    <n v="2021"/>
    <x v="1"/>
    <x v="5"/>
    <s v="Cluj"/>
    <x v="31"/>
    <x v="2"/>
    <x v="7"/>
    <x v="251"/>
    <n v="747933.14"/>
    <n v="0"/>
    <n v="23800"/>
    <x v="261"/>
    <x v="3"/>
    <m/>
    <n v="63136.78"/>
    <n v="11141.77"/>
    <s v="POC/398/1/1/"/>
    <n v="1"/>
    <s v="Axa 1"/>
  </r>
  <r>
    <x v="74"/>
    <x v="2"/>
    <x v="2"/>
    <s v="A2.2.1 ap.2"/>
    <n v="129841"/>
    <x v="259"/>
    <s v="POWERSOFT BUSINESS SOLUTIONS SRL"/>
    <s v="Obiectivul general al proiectului este cercetarea unui algoritm , care se pliaza pe o noua viziune bazandu-se pe diferite mecanisme de predictie, astfel încat pe baza datelor care sunt puse la dispozitia sistemului respectiv si pe baza proprietatilor structurale a bazei de date sa se ajunga la o prognoza rapida si îndestulatoare. Astfel utilizatorii acestui sistem reusesc sa aiba acces la un instrument extrem de util , care ofera suportul necesar în luarea deciziilor strategice ideale, fiind sustinute de date concrete."/>
    <s v="5"/>
    <n v="29"/>
    <x v="4"/>
    <s v="5"/>
    <n v="29"/>
    <n v="2023"/>
    <x v="1"/>
    <x v="5"/>
    <s v="Cluj"/>
    <x v="31"/>
    <x v="1"/>
    <x v="2"/>
    <x v="252"/>
    <n v="692417.46"/>
    <n v="1104890.1499999999"/>
    <n v="699247.85"/>
    <x v="262"/>
    <x v="3"/>
    <m/>
    <n v="577960.85"/>
    <n v="101993.09"/>
    <s v="POC/524/2/2"/>
    <n v="1"/>
    <s v="Axa 2"/>
  </r>
  <r>
    <x v="75"/>
    <x v="2"/>
    <x v="2"/>
    <s v="A2.2.1 ap.2"/>
    <n v="130016"/>
    <x v="260"/>
    <s v="CRAFTING SOFTWARE INNOVATION SRL"/>
    <s v="Obiectivul general al programului este de a asigura trecerea de la outsourcing la dezvoltarea bazata pe inovare, precum si colaborarea între întreprinderile centrare pe domeniul TIC, precum si colaborarea între întreprinderile centrare pe domeniul TIC si clusterele din domeniu, pentru asigurarea unui acces rapid si facil la implementarea rezultatelor cercetarii / dezvoltarii în scopul obþinerii de produse inovatoare. Obiectivul general al proiectului de fata este dezvoltarea unei aplicatii inovative sub forma unei platforme interactive de jocuri terapeutice pentru copii cu probleme de dezvoltare."/>
    <s v="5"/>
    <n v="29"/>
    <x v="4"/>
    <s v="5"/>
    <n v="29"/>
    <n v="2021"/>
    <x v="1"/>
    <x v="5"/>
    <s v="Cluj"/>
    <x v="31"/>
    <x v="1"/>
    <x v="2"/>
    <x v="253"/>
    <n v="505990.29"/>
    <n v="979206.07"/>
    <n v="413216.32"/>
    <x v="263"/>
    <x v="3"/>
    <m/>
    <n v="997812.03"/>
    <n v="176084.46"/>
    <s v="POC/524/2/2"/>
    <n v="1"/>
    <s v="Axa 2"/>
  </r>
  <r>
    <x v="76"/>
    <x v="1"/>
    <x v="3"/>
    <s v="OS1.3-Secţiunea C-ap.2"/>
    <n v="121344"/>
    <x v="261"/>
    <s v="PENTRU CUPLU SRL"/>
    <s v="Obiect ivul general este de dezvolta si promova programe de formare si psihoeducationale bazate pe modele noi, inovative, validate empiric in domeniul psihologiei cu aplicare practica in domeniul sanatatii emotionale a copiilor, parintilor si cuplurilor."/>
    <s v="6"/>
    <n v="19"/>
    <x v="4"/>
    <s v="12"/>
    <n v="19"/>
    <n v="2021"/>
    <x v="1"/>
    <x v="5"/>
    <s v="Cluj"/>
    <x v="31"/>
    <x v="1"/>
    <x v="5"/>
    <x v="254"/>
    <n v="167666.4"/>
    <n v="93148"/>
    <n v="26702"/>
    <x v="264"/>
    <x v="3"/>
    <m/>
    <n v="24852.639999999999"/>
    <n v="6213.16"/>
    <s v="POC/62/1/3"/>
    <n v="1"/>
    <s v="Axa 1"/>
  </r>
  <r>
    <x v="77"/>
    <x v="1"/>
    <x v="3"/>
    <s v="OS1.3-Secţiunea C-ap.2"/>
    <n v="108954"/>
    <x v="262"/>
    <s v="MIBREX SOFT SRL"/>
    <s v="Obiectivul proiectului este de a răspunde unor nevoi de piaţă reale prin crearea de soluţii optime, fezabile şi sustenabile, care pot fi comercializate şi care produc efecte economice după lansarea lor pe piaţă, bazate pe rezultatele cercetării ştiinţifice din domeniul Cibernetică şi statistică, aplicate ca nouă tehnologie in IT."/>
    <s v="6"/>
    <n v="24"/>
    <x v="4"/>
    <s v="10"/>
    <n v="24"/>
    <n v="2021"/>
    <x v="1"/>
    <x v="5"/>
    <s v="Cluj"/>
    <x v="31"/>
    <x v="1"/>
    <x v="5"/>
    <x v="255"/>
    <n v="125875.93"/>
    <n v="93241.44"/>
    <n v="72863.509999999995"/>
    <x v="265"/>
    <x v="3"/>
    <m/>
    <n v="60360.92"/>
    <n v="10651.93"/>
    <s v="POC/62/1/3"/>
    <n v="1"/>
    <s v="Axa 1"/>
  </r>
  <r>
    <x v="78"/>
    <x v="1"/>
    <x v="3"/>
    <s v="OS1.3-Secţiunea C-ap.2"/>
    <n v="109466"/>
    <x v="263"/>
    <s v="NIPNTUCK SRL-D"/>
    <s v="Obiectivul general - Dezvoltarea de servicii inovative in domeniul chirurgiei plastice si a microchirurgiei reconstructive bazate pe rezultate ale cercetarii stiintifice."/>
    <s v="6"/>
    <n v="29"/>
    <x v="4"/>
    <s v="12"/>
    <n v="29"/>
    <n v="2021"/>
    <x v="1"/>
    <x v="5"/>
    <s v="Cluj"/>
    <x v="31"/>
    <x v="1"/>
    <x v="5"/>
    <x v="256"/>
    <n v="125024.25"/>
    <n v="92610.559999999998"/>
    <n v="22285"/>
    <x v="266"/>
    <x v="3"/>
    <m/>
    <n v="32997.17"/>
    <n v="5823.03"/>
    <s v="POC/62/1/3"/>
    <n v="1"/>
    <s v="Axa 1"/>
  </r>
  <r>
    <x v="79"/>
    <x v="1"/>
    <x v="3"/>
    <s v="OS1.3-Secţiunea C-ap.2"/>
    <n v="114981"/>
    <x v="264"/>
    <s v="RECONDUR SRL"/>
    <s v="Obiectivul general al proiectului constă în testarea şi implementarea unui procedeu inovativ de producere a pieselor solicitate la uzura realizate din oteluri nealiate sau slab aliate ca suport si pe care se depun straturi durificabile prin metalizare, iar apoi aceste straturi de supun unui tratament de durificare prin improscare cu alice din otel. Acest procedeu se poate aplica cu succes si la reconditionarea pieselor uzate si durificarea zonelor solicitate la uzare in scopul cresterii duratei de functionare a acestora"/>
    <s v="6"/>
    <n v="30"/>
    <x v="4"/>
    <s v="12"/>
    <n v="30"/>
    <n v="2021"/>
    <x v="1"/>
    <x v="5"/>
    <s v="Cluj"/>
    <x v="31"/>
    <x v="1"/>
    <x v="5"/>
    <x v="257"/>
    <n v="125724.29"/>
    <n v="93130"/>
    <n v="36823.440000000002"/>
    <x v="267"/>
    <x v="3"/>
    <m/>
    <n v="0"/>
    <n v="0"/>
    <s v="POC/62/1/3"/>
    <n v="1"/>
    <s v="Axa 1"/>
  </r>
  <r>
    <x v="80"/>
    <x v="2"/>
    <x v="2"/>
    <s v="A2.2.1 ap.2"/>
    <n v="129898"/>
    <x v="265"/>
    <s v="PRODIGY IT SOLUTIONS SRL"/>
    <s v="Obiectivul general al proiectului a fost stabilit,  în sensul ca prin implementarea prezentului proiect ce vizeaza automatizarea inteligenta, se va contribui la cresterea impactului sectorului TIC în viata profesionala a angajatilor din orice domeniu, asigurând astfel o diminuare de costuri, o crestere a flexibilitaþii si a acuratetei derularii proceselor, astfel generându-se, conform teoriei economice, competitivitate în mai multe ramuri economice. "/>
    <s v="7"/>
    <n v="9"/>
    <x v="4"/>
    <s v="7"/>
    <n v="9"/>
    <n v="2023"/>
    <x v="1"/>
    <x v="5"/>
    <s v="Cluj"/>
    <x v="31"/>
    <x v="1"/>
    <x v="2"/>
    <x v="258"/>
    <n v="1311251.3999999999"/>
    <n v="2428035.86"/>
    <n v="0"/>
    <x v="268"/>
    <x v="3"/>
    <m/>
    <n v="2140124.0499999998"/>
    <n v="377668.94"/>
    <s v="POC/524/2/2"/>
    <n v="1"/>
    <s v="Axa 2"/>
  </r>
  <r>
    <x v="81"/>
    <x v="1"/>
    <x v="3"/>
    <s v="OS1.3-Secţiunea C-ap.2"/>
    <n v="122348"/>
    <x v="266"/>
    <s v="ARTIFICIAL INTELLIGENCE EXPERT SRL"/>
    <s v="Cresterea competitivitaTtii companiei ARTIFICIAL INTELLIGENCE EXPERT SRL prin dezvoltarea si punerea in productie de servicii inovative, bazate pe inteligenta artificiala (AI), pentru crearea de teste moleculare de diagnostic, inclusiv precoce, tratamentul personalizat, monitorizarea si prognosticul în oncologie."/>
    <s v="7"/>
    <n v="10"/>
    <x v="4"/>
    <s v="7"/>
    <n v="10"/>
    <n v="2022"/>
    <x v="1"/>
    <x v="5"/>
    <s v="Cluj"/>
    <x v="31"/>
    <x v="1"/>
    <x v="5"/>
    <x v="259"/>
    <n v="101340.45"/>
    <n v="75067"/>
    <n v="191300"/>
    <x v="269"/>
    <x v="3"/>
    <m/>
    <n v="84148.47"/>
    <n v="5966.73"/>
    <s v="POC/62/1/3"/>
    <n v="1"/>
    <s v="Axa 1"/>
  </r>
  <r>
    <x v="82"/>
    <x v="1"/>
    <x v="3"/>
    <s v="OS1.3-Secţiunea C-ap.2"/>
    <n v="111216"/>
    <x v="267"/>
    <s v="3D X-RAY SRL (fost PETRUTIU ADRIAN STEFAN)"/>
    <s v="Scopul prezentului plan de afaceri este de a dezvolta servicii inovative pe baza rezultatelor obtinute din cercetarea doctorala, prin dezvoltarea unui protocol de examinare care sa permita identificarea imagistica a pacientilor cu diverse forme de afectare parodontala. În functie de gradul afectarii, pacientul va fi încadrat într-o anumita clasa de risc."/>
    <s v="7"/>
    <n v="10"/>
    <x v="4"/>
    <s v="7"/>
    <n v="10"/>
    <n v="2022"/>
    <x v="1"/>
    <x v="5"/>
    <s v="Cluj"/>
    <x v="36"/>
    <x v="1"/>
    <x v="5"/>
    <x v="260"/>
    <n v="125988.88"/>
    <n v="93325.11"/>
    <n v="27611.919999999998"/>
    <x v="270"/>
    <x v="3"/>
    <m/>
    <n v="15102.9"/>
    <n v="2665.21"/>
    <s v="POC/62/1/3"/>
    <n v="1"/>
    <s v="Axa 1"/>
  </r>
  <r>
    <x v="83"/>
    <x v="1"/>
    <x v="3"/>
    <s v="OS1.3-Secţiunea C-ap.2"/>
    <n v="110891"/>
    <x v="268"/>
    <s v="Ungureanu Loredana"/>
    <s v="Obiectivul general va fi acela de a inova si a optimiza practica actuala în ceea ce priveste adresarea nevoilor pacienþilor cu cancer de piele – malanoame, carcinoame bazocelulare si limfoame cutanate."/>
    <s v="7"/>
    <n v="16"/>
    <x v="4"/>
    <s v="1"/>
    <n v="16"/>
    <n v="2022"/>
    <x v="1"/>
    <x v="5"/>
    <s v="Cluj"/>
    <x v="31"/>
    <x v="1"/>
    <x v="5"/>
    <x v="261"/>
    <n v="125955.08"/>
    <n v="93300.06"/>
    <n v="22152.880000000001"/>
    <x v="271"/>
    <x v="3"/>
    <m/>
    <n v="21978.57"/>
    <n v="3878.57"/>
    <s v="POC/62/1/3"/>
    <n v="1"/>
    <s v="Axa 1"/>
  </r>
  <r>
    <x v="84"/>
    <x v="1"/>
    <x v="1"/>
    <s v="OS1.1-Secţiunea F - ap.2"/>
    <n v="126436"/>
    <x v="269"/>
    <s v="UNIVERSITATEA &quot;BABES-BOLYAI&quot;"/>
    <s v="ACTRIS-RI reprezinta o retea nationala de facilitati echipate cu instrumente pentru cercetarea aerosolilor, norilor si a gazelor cu durata scurta de viata, ACTRIS-RI monitorizarea componentele atmosferice cu ciclu de viata scurt (observatii cu un inalt nivel de calitate) pentru a imbunatati controlul calitatii aerului, pentru a monitoriza tendintele climatice, pentru a avertiza cu privire la hazardurile atmosferice si pentru a acumula cunostinte despre procesele care influenteaza manifestarea acestor hazarduri in atmosfera "/>
    <s v="7"/>
    <n v="17"/>
    <x v="4"/>
    <s v="1"/>
    <n v="17"/>
    <n v="2024"/>
    <x v="1"/>
    <x v="5"/>
    <s v="Cluj"/>
    <x v="31"/>
    <x v="2"/>
    <x v="7"/>
    <x v="262"/>
    <n v="3322385.7"/>
    <n v="0"/>
    <n v="115520.57"/>
    <x v="272"/>
    <x v="3"/>
    <m/>
    <n v="473735.27"/>
    <n v="26264.73"/>
    <s v="POC/448/1/1"/>
    <n v="1"/>
    <s v="Axa 1"/>
  </r>
  <r>
    <x v="85"/>
    <x v="2"/>
    <x v="2"/>
    <s v="A2.2.1 ap.2"/>
    <n v="129874"/>
    <x v="270"/>
    <s v="SITLINE TECHNOLOGY SRL"/>
    <s v="Obiectivul general al proiectul propune crearea unei platforma care sa aiba arhitectura deschisa, extensibilitatea sa se poate face si prin folosirea unor produse software open source bine cunoscute la nivel global si in aceeasi timp sa ajute la crearea unor solutii prin fluxuri de procesare gata pregatite care sa fie folosite ca si puncte de pornire diseminand practici validate."/>
    <s v="7"/>
    <n v="22"/>
    <x v="4"/>
    <s v="7"/>
    <n v="22"/>
    <n v="2021"/>
    <x v="1"/>
    <x v="5"/>
    <s v="Cluj"/>
    <x v="31"/>
    <x v="1"/>
    <x v="2"/>
    <x v="263"/>
    <n v="469648.75"/>
    <n v="1121260.04"/>
    <n v="385414.93"/>
    <x v="273"/>
    <x v="3"/>
    <m/>
    <n v="422395.46"/>
    <n v="74540.37"/>
    <s v="POC/524/2/2"/>
    <n v="1"/>
    <s v="Axa 2"/>
  </r>
  <r>
    <x v="86"/>
    <x v="2"/>
    <x v="2"/>
    <s v="A2.2.1 ap.2"/>
    <n v="128960"/>
    <x v="271"/>
    <s v="CICADA TECHNOLOGIES SRL"/>
    <s v="Obiectivul general al proiectului, este cresterea competitivitaþii companiei CICADA TECHNOLOGIES S.R.L prin dezvoltarea unui produs propriu, cu aplicabilitate în domeniul marketingului. Produsul consta intr-o platforma software inovativa pentru masurarea audientelor TV si identificarea automata a telespectatorilor din fata televizoarelor, informatii care sunt corelate cu date relevante despre publicul telespectator, extrase de pe platformele de socializare online."/>
    <s v="8"/>
    <n v="11"/>
    <x v="4"/>
    <s v="11"/>
    <n v="11"/>
    <n v="2022"/>
    <x v="1"/>
    <x v="5"/>
    <s v="Cluj"/>
    <x v="31"/>
    <x v="1"/>
    <x v="2"/>
    <x v="264"/>
    <n v="1364710.3"/>
    <n v="2228942.31"/>
    <n v="367641.5"/>
    <x v="274"/>
    <x v="3"/>
    <m/>
    <n v="2695500.18"/>
    <n v="210970.62"/>
    <s v="POC/524/2/2"/>
    <n v="1"/>
    <s v="Axa 2"/>
  </r>
  <r>
    <x v="87"/>
    <x v="2"/>
    <x v="2"/>
    <s v="A2.2.1 ap.2"/>
    <n v="129916"/>
    <x v="272"/>
    <s v="MYIT SOFTWARE SRL"/>
    <s v="Obiectivul general al proiectului consta în dezvoltarea unei aplicatii informatice si a unei metodologii de lucru care sa conduca la crearea unui cadru de servicii TIC de tip „cloud”, care sa impulsioneze cresterea competivitatii economice a sectorului de IMM prin simplificarea si eficientizarea activitatilor IT din cadrul intreprinderilor. Serviciile oferite vor fi de tip BaaS, SaaS, PaaS si vor putea fi oferite tuturor agentilor economici interesati, în special întreprinderilor din sectorul TIC."/>
    <s v="8"/>
    <n v="18"/>
    <x v="4"/>
    <s v="8"/>
    <n v="18"/>
    <n v="2023"/>
    <x v="1"/>
    <x v="5"/>
    <s v="Cluj"/>
    <x v="37"/>
    <x v="1"/>
    <x v="2"/>
    <x v="265"/>
    <n v="1211310.1499999999"/>
    <n v="3253383.69"/>
    <n v="1224611.01"/>
    <x v="275"/>
    <x v="3"/>
    <m/>
    <n v="1555456.05"/>
    <n v="224175.43"/>
    <s v="POC/524/2/2"/>
    <n v="1"/>
    <s v="Axa 2"/>
  </r>
  <r>
    <x v="88"/>
    <x v="2"/>
    <x v="2"/>
    <s v="A2.2.1 ap.2"/>
    <n v="129400"/>
    <x v="273"/>
    <s v="FRONTIER MANAGEMENT CONSULTING"/>
    <s v="Obiectivul general al proiectului PROMED consta in cresterea contributiei sectorului TIC prin trecerea de la outsourcing la dezvoltarea bazata pe inovare si obtinerea unui produs software inovativ si a unui serviciu inovativ, care vor oferi un diagnostic precoce in cancerul pulmonar si colorectal."/>
    <s v="8"/>
    <n v="20"/>
    <x v="4"/>
    <s v="8"/>
    <n v="20"/>
    <n v="2023"/>
    <x v="1"/>
    <x v="5"/>
    <s v="Cluj"/>
    <x v="37"/>
    <x v="1"/>
    <x v="2"/>
    <x v="266"/>
    <n v="2050354.88"/>
    <n v="3271044.29"/>
    <n v="2158628.14"/>
    <x v="276"/>
    <x v="3"/>
    <m/>
    <n v="267394.74"/>
    <n v="0"/>
    <s v="POC/524/2/2"/>
    <n v="1"/>
    <s v="Axa 2"/>
  </r>
  <r>
    <x v="89"/>
    <x v="2"/>
    <x v="2"/>
    <s v="A2.2.1 ap.2"/>
    <n v="129200"/>
    <x v="274"/>
    <s v="GLOBAL E BUSINESS SOLUTION GROUP SRL"/>
    <s v="Obiectivul general al prezentului proiect este dezvoltarea unui produs inovativ, sub forma unei platforme de administrare ierarhica, care are ca scop administrarea si gestionarea unor sisteme ierarhice ale organizatiilor mari, cum ar fi federatiile sportive, asociatiile_x000a_profesionale sau de business, organizatii de voluntariat, etc."/>
    <s v="9"/>
    <n v="18"/>
    <x v="4"/>
    <s v="3"/>
    <n v="18"/>
    <n v="2022"/>
    <x v="1"/>
    <x v="5"/>
    <s v="Cluj"/>
    <x v="31"/>
    <x v="1"/>
    <x v="2"/>
    <x v="267"/>
    <n v="1005347.94"/>
    <n v="2213093.56"/>
    <n v="1706560.95"/>
    <x v="277"/>
    <x v="3"/>
    <m/>
    <n v="2200088.5499999998"/>
    <n v="230920.09"/>
    <s v="POC/524/2/2"/>
    <n v="1"/>
    <s v="Axa 2"/>
  </r>
  <r>
    <x v="176"/>
    <x v="0"/>
    <x v="0"/>
    <m/>
    <m/>
    <x v="0"/>
    <m/>
    <m/>
    <m/>
    <m/>
    <x v="0"/>
    <m/>
    <m/>
    <m/>
    <x v="0"/>
    <x v="0"/>
    <m/>
    <x v="0"/>
    <x v="0"/>
    <x v="0"/>
    <x v="268"/>
    <n v="66071413.827124"/>
    <n v="107612290.72000001"/>
    <n v="52599417.410000011"/>
    <x v="278"/>
    <x v="0"/>
    <m/>
    <n v="212011840.93000004"/>
    <n v="36513408.989999995"/>
    <m/>
    <m/>
    <m/>
  </r>
  <r>
    <x v="177"/>
    <x v="0"/>
    <x v="0"/>
    <m/>
    <m/>
    <x v="0"/>
    <m/>
    <m/>
    <m/>
    <m/>
    <x v="0"/>
    <m/>
    <m/>
    <m/>
    <x v="0"/>
    <x v="0"/>
    <m/>
    <x v="0"/>
    <x v="0"/>
    <x v="0"/>
    <x v="0"/>
    <m/>
    <m/>
    <m/>
    <x v="0"/>
    <x v="0"/>
    <m/>
    <m/>
    <m/>
    <m/>
    <m/>
    <m/>
  </r>
  <r>
    <x v="1"/>
    <x v="1"/>
    <x v="3"/>
    <s v="OS1.4-Secţiunea G"/>
    <n v="105531"/>
    <x v="275"/>
    <s v="UNIVERSITATEA OVIDIUS CONSTANŢA"/>
    <s v="Scopul proiectului este facilitarea accesului unui grup de întreprinderi interesate in dezvoltarea de produse si servicii cu valoare adaugata ridicata prin transferul de cunostinþe din activitatea de cercetare, la expertiza avansata din cadrul UOC-INSAE in domeniul dezvoltarii de materiale nano-structurate si al integrarii acestora in sisteme energetice complexe si accesul la facilitaþile existente pe platforma de cercetare HyRES din cadrul institutului."/>
    <s v="9"/>
    <n v="1"/>
    <x v="1"/>
    <s v="9"/>
    <n v="1"/>
    <n v="2021"/>
    <x v="8"/>
    <x v="7"/>
    <s v="Constanta"/>
    <x v="38"/>
    <x v="2"/>
    <x v="8"/>
    <x v="269"/>
    <n v="1179797.1921999995"/>
    <n v="948026"/>
    <n v="60000"/>
    <x v="279"/>
    <x v="3"/>
    <s v="AA3"/>
    <n v="2936036.9199999995"/>
    <n v="570886.9"/>
    <s v="POC/71/1/4"/>
    <n v="1"/>
    <s v="Axa 1"/>
  </r>
  <r>
    <x v="2"/>
    <x v="2"/>
    <x v="2"/>
    <s v="A2.2.1"/>
    <n v="115978"/>
    <x v="276"/>
    <s v="YUKA MOBILI SRL"/>
    <s v="MARGO - UN START PENTRU IMM-URI COMPETITIVE"/>
    <s v="8"/>
    <n v="17"/>
    <x v="2"/>
    <s v="8"/>
    <n v="17"/>
    <n v="2020"/>
    <x v="1"/>
    <x v="7"/>
    <s v="Constanta"/>
    <x v="38"/>
    <x v="1"/>
    <x v="2"/>
    <x v="270"/>
    <n v="612030.75"/>
    <n v="2049045"/>
    <n v="621062.5"/>
    <x v="280"/>
    <x v="2"/>
    <s v="AA1"/>
    <n v="3096365.1100000008"/>
    <n v="605005.59000000008"/>
    <s v="POC/46/2/2"/>
    <n v="1"/>
    <s v="Axa 2"/>
  </r>
  <r>
    <x v="3"/>
    <x v="2"/>
    <x v="2"/>
    <s v="A2.2.1"/>
    <n v="115665"/>
    <x v="277"/>
    <s v="MULTISOFT SRL"/>
    <s v="Un sistem informatic inovativ - o colectie de servicii integrate"/>
    <s v="6"/>
    <n v="28"/>
    <x v="2"/>
    <s v="6"/>
    <n v="28"/>
    <n v="2019"/>
    <x v="1"/>
    <x v="7"/>
    <s v="Constanta"/>
    <x v="38"/>
    <x v="1"/>
    <x v="2"/>
    <x v="271"/>
    <n v="241572.85"/>
    <n v="1078008.7500000002"/>
    <n v="32923.929999999702"/>
    <x v="281"/>
    <x v="2"/>
    <m/>
    <n v="1361630.91"/>
    <n v="240287.8"/>
    <s v="POC/46/2/2"/>
    <n v="1"/>
    <s v="Axa 2"/>
  </r>
  <r>
    <x v="8"/>
    <x v="2"/>
    <x v="2"/>
    <s v="A2.2.1"/>
    <n v="115991"/>
    <x v="278"/>
    <s v="DIRECT CONSULTING &amp; ADVERTISING SRL"/>
    <s v="PLATFORMA CLOUD SAAS INOVATIVA DE ARHIVARE ELECTRONICA EDI SI NON EDI INTEGRATA CU SISTEM DE MANAGEMENT A DOCUMENTELOR"/>
    <s v="8"/>
    <n v="4"/>
    <x v="2"/>
    <s v="8"/>
    <n v="4"/>
    <n v="2020"/>
    <x v="1"/>
    <x v="7"/>
    <s v="Constanta"/>
    <x v="39"/>
    <x v="1"/>
    <x v="2"/>
    <x v="272"/>
    <n v="273060.59000000003"/>
    <n v="651027.91000000015"/>
    <n v="441382.50999999978"/>
    <x v="282"/>
    <x v="2"/>
    <m/>
    <n v="1454578"/>
    <n v="256690.21999999994"/>
    <s v="POC/46/2/2"/>
    <n v="1"/>
    <s v="Axa 2"/>
  </r>
  <r>
    <x v="9"/>
    <x v="2"/>
    <x v="2"/>
    <s v="A2.1.1 - NGA"/>
    <n v="127127"/>
    <x v="279"/>
    <s v="INVOKER TRANS IT SRL"/>
    <s v="Obiectivul principal al proiectului este dezvoltarea infrastructurii de comunicaþii în banda larga de mare viteza in localitatile albe din punct de vedere al conexiunii NGA din judetul Constant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x v="1"/>
    <x v="7"/>
    <s v="Constanta"/>
    <x v="40"/>
    <x v="1"/>
    <x v="3"/>
    <x v="273"/>
    <n v="1316903.43"/>
    <n v="1798181.38"/>
    <n v="2009600.85"/>
    <x v="283"/>
    <x v="3"/>
    <m/>
    <n v="3051034.94"/>
    <n v="538417.91999999993"/>
    <s v="POC/366/2/1"/>
    <n v="1"/>
    <s v="Axa 2"/>
  </r>
  <r>
    <x v="10"/>
    <x v="1"/>
    <x v="9"/>
    <m/>
    <n v="124883"/>
    <x v="280"/>
    <s v="UNIVERSITATEA MARITIMA DIN CONSTANTA"/>
    <s v="Obiectivul general este creşterea capacităţii de cercetare în scopul ridicării nivelului de competitivitate ştiinţifică pe plan internaţional al Universitaţii Maritime din Constanţa, prin crearea de infrastructuri CLOUD / centre de date cu performanţă înaltă, care să fie integrate în structuri internaţionale de tip CLOUD şi INFRASTRUCTURI MASIVE DE DATE._x000a_Obiectivul general este creşterea capacităţii de cercetare în scopul ridicării nivelului de competitivitate ştiinţifică pe plan internaţional al_x000a_Universitaţii Maritime din Constanţa, prin crearea de infrastructuri CLOUD / centre de date cu performanţă înaltă, care să fie integrate în structuri internaţionale de tip CLOUD şi INFRASTRUCTURI MASIVE DE DATE."/>
    <s v="4"/>
    <n v="16"/>
    <x v="4"/>
    <s v="4"/>
    <n v="16"/>
    <n v="2021"/>
    <x v="1"/>
    <x v="7"/>
    <s v="Constanta"/>
    <x v="38"/>
    <x v="2"/>
    <x v="7"/>
    <x v="274"/>
    <n v="722650.01"/>
    <n v="0"/>
    <n v="11900"/>
    <x v="284"/>
    <x v="3"/>
    <m/>
    <n v="481766.67"/>
    <n v="0"/>
    <s v="POC/398/1/1/"/>
    <n v="1"/>
    <s v="Axa 1"/>
  </r>
  <r>
    <x v="11"/>
    <x v="1"/>
    <x v="9"/>
    <m/>
    <n v="124984"/>
    <x v="281"/>
    <s v="UNIVERSITATEA OVIDIUS DIN CONSTANTA"/>
    <s v="Obiectivul general al proiectului este reprezentat de cresterea capacitatii de cercetare a Universitatii Ovidius in vederea ridicarii nivelului de competitivitate stiintifica pe plan international prin crearea unui Centru de Date mobil si a unei infrastructuri Cloud de inalta performantain vederea integrarii in structuri international de tip Cloud si infrastructuri masive de date."/>
    <s v="5"/>
    <n v="29"/>
    <x v="4"/>
    <s v="1"/>
    <n v="29"/>
    <n v="2022"/>
    <x v="1"/>
    <x v="7"/>
    <s v="Constanta"/>
    <x v="38"/>
    <x v="2"/>
    <x v="7"/>
    <x v="275"/>
    <n v="749696.87"/>
    <n v="0"/>
    <n v="20000"/>
    <x v="285"/>
    <x v="3"/>
    <m/>
    <n v="21689.51"/>
    <n v="3827.5599999999995"/>
    <s v="POC/398/1/1/"/>
    <n v="1"/>
    <s v="Axa 1"/>
  </r>
  <r>
    <x v="12"/>
    <x v="2"/>
    <x v="2"/>
    <s v="A2.2.1 ap.2"/>
    <n v="129680"/>
    <x v="282"/>
    <s v="RADCOM SRL"/>
    <s v="Obiectivul general al proiectului este ca societatea sa dezvolte produse si servicii TIC inovative si sa dezvolte capacitatea si infrastructura de cercetare-dezvoltare-inovare, conducand la cresterea competitivitatii econimice a societatii."/>
    <s v="6"/>
    <n v="25"/>
    <x v="4"/>
    <s v="12"/>
    <n v="25"/>
    <n v="2022"/>
    <x v="1"/>
    <x v="7"/>
    <s v="Constanta"/>
    <x v="38"/>
    <x v="1"/>
    <x v="2"/>
    <x v="276"/>
    <n v="1787202.08"/>
    <n v="5665873.5300000003"/>
    <n v="2012842.55"/>
    <x v="286"/>
    <x v="3"/>
    <m/>
    <n v="1000000"/>
    <n v="0"/>
    <s v="POC/524/2/2"/>
    <n v="1"/>
    <s v="Axa 2"/>
  </r>
  <r>
    <x v="15"/>
    <x v="1"/>
    <x v="10"/>
    <m/>
    <n v="108048"/>
    <x v="283"/>
    <s v="UNIVERSITATEA OVIDIUS DIN CONSTANTA"/>
    <s v="Obiectivul general al proiectului îl reprezinta sprijinirea participarii organizatiilor de cercetare dezvoltare si inovare din România la activitatile si proiectele derulate în cadrul Comunitatii pentru Inovare si Cunoastere specializata în managementul durabil al materiilor prime si materialelor avansate -EIT Raw Materials, ca parte a Institutului European pentru Inovare si Tehnologie –EIT."/>
    <s v="2"/>
    <n v="9"/>
    <x v="6"/>
    <s v="6"/>
    <n v="30"/>
    <n v="2023"/>
    <x v="1"/>
    <x v="7"/>
    <s v="Constanta"/>
    <x v="38"/>
    <x v="2"/>
    <x v="4"/>
    <x v="277"/>
    <n v="246510"/>
    <n v="0"/>
    <n v="366600"/>
    <x v="287"/>
    <x v="3"/>
    <m/>
    <n v="0"/>
    <n v="0"/>
    <s v="POC/77/1/2"/>
    <n v="1"/>
    <s v="Axa 1"/>
  </r>
  <r>
    <x v="176"/>
    <x v="0"/>
    <x v="0"/>
    <m/>
    <m/>
    <x v="0"/>
    <m/>
    <m/>
    <m/>
    <m/>
    <x v="0"/>
    <m/>
    <m/>
    <m/>
    <x v="0"/>
    <x v="0"/>
    <m/>
    <x v="0"/>
    <x v="0"/>
    <x v="0"/>
    <x v="278"/>
    <n v="7129423.7721999995"/>
    <n v="12190162.57"/>
    <n v="5576312.3399999999"/>
    <x v="288"/>
    <x v="0"/>
    <m/>
    <n v="13403102.060000001"/>
    <n v="2215115.9900000002"/>
    <m/>
    <m/>
    <m/>
  </r>
  <r>
    <x v="178"/>
    <x v="0"/>
    <x v="0"/>
    <m/>
    <m/>
    <x v="0"/>
    <m/>
    <m/>
    <m/>
    <m/>
    <x v="0"/>
    <m/>
    <m/>
    <m/>
    <x v="0"/>
    <x v="0"/>
    <m/>
    <x v="0"/>
    <x v="0"/>
    <x v="0"/>
    <x v="0"/>
    <m/>
    <m/>
    <m/>
    <x v="0"/>
    <x v="0"/>
    <m/>
    <m/>
    <m/>
    <m/>
    <m/>
    <m/>
  </r>
  <r>
    <x v="1"/>
    <x v="1"/>
    <x v="3"/>
    <s v="OS1.3-Secţiunea C"/>
    <n v="119828"/>
    <x v="284"/>
    <s v="AB INITIO RESEARCH SERVICES SRL-D"/>
    <s v="Obiectivul general al proiectului este dezvoltarea unui pachet de software comercial inovativ utilizat în designul materiilor avansate, nanomaterialelor și substanțelor farmaceutice, într-o perioadă de  24 de luni, care să răspundă nevoilor pieței identificate în cadrul SNCDI și care aparține unui domeniu de specializare inteligentă și sănătate. Rezultatele atinse vor influența în mod direct și pozitiv activitățile de cercetare-dezvoltare în România, prin urmare vor influența impactul economic a acestor activități pe plan național.    "/>
    <s v="9"/>
    <n v="27"/>
    <x v="2"/>
    <s v="9"/>
    <n v="27"/>
    <n v="2019"/>
    <x v="20"/>
    <x v="1"/>
    <s v="Covasna"/>
    <x v="41"/>
    <x v="1"/>
    <x v="5"/>
    <x v="279"/>
    <n v="124484.79"/>
    <n v="92210.99"/>
    <n v="8924.6"/>
    <x v="289"/>
    <x v="2"/>
    <s v="AA1"/>
    <n v="705411.07"/>
    <n v="124476.49"/>
    <s v="POC/63/1/3"/>
    <n v="1"/>
    <s v="Axa 1"/>
  </r>
  <r>
    <x v="2"/>
    <x v="1"/>
    <x v="3"/>
    <s v="OS1.3-Secţiunea C-ap.2"/>
    <n v="122390"/>
    <x v="285"/>
    <s v="TE-K 26 SYSTEM S.R.L."/>
    <s v="Obiectivul general al proiectului propus spre finantare este reprezentat de valorificarea unei idei tehnologice brevetabile privitoare la realizarea unor UPS-uri (surse neîntreruptibile de energie, folosite pe lânga calculatoare, servere si alte istalatii electrice care necesita sursa de energie constanta) de catre SC TE-K 26 SYSTEM SRL la un pret mult mai scazut, datorita diminuarii investitiei în acumulatoare."/>
    <s v="1"/>
    <n v="21"/>
    <x v="6"/>
    <s v="1"/>
    <n v="21"/>
    <n v="2023"/>
    <x v="1"/>
    <x v="1"/>
    <s v="Covasna"/>
    <x v="41"/>
    <x v="1"/>
    <x v="5"/>
    <x v="280"/>
    <n v="109038.08"/>
    <n v="80768.929999999993"/>
    <n v="146070"/>
    <x v="290"/>
    <x v="3"/>
    <m/>
    <n v="0"/>
    <n v="0"/>
    <s v="POC/62/1/3"/>
    <n v="1"/>
    <s v="Axa 1"/>
  </r>
  <r>
    <x v="179"/>
    <x v="0"/>
    <x v="0"/>
    <m/>
    <m/>
    <x v="0"/>
    <m/>
    <m/>
    <m/>
    <m/>
    <x v="0"/>
    <m/>
    <m/>
    <m/>
    <x v="0"/>
    <x v="0"/>
    <m/>
    <x v="0"/>
    <x v="0"/>
    <x v="0"/>
    <x v="281"/>
    <n v="233522.87"/>
    <n v="172979.91999999998"/>
    <n v="154994.6"/>
    <x v="291"/>
    <x v="0"/>
    <m/>
    <n v="705411.07"/>
    <n v="124476.49"/>
    <m/>
    <m/>
    <m/>
  </r>
  <r>
    <x v="180"/>
    <x v="0"/>
    <x v="0"/>
    <m/>
    <m/>
    <x v="0"/>
    <m/>
    <m/>
    <m/>
    <m/>
    <x v="0"/>
    <m/>
    <m/>
    <m/>
    <x v="0"/>
    <x v="0"/>
    <m/>
    <x v="0"/>
    <x v="0"/>
    <x v="0"/>
    <x v="0"/>
    <m/>
    <m/>
    <m/>
    <x v="0"/>
    <x v="0"/>
    <m/>
    <m/>
    <m/>
    <m/>
    <m/>
    <m/>
  </r>
  <r>
    <x v="1"/>
    <x v="1"/>
    <x v="1"/>
    <s v="OS1.1 -Secţiunea A"/>
    <n v="103195"/>
    <x v="286"/>
    <s v="RENAULT TECHNOLOGIE ROUMANIE SRL"/>
    <s v="Obiectivul general al proiectului propus spre finanțare este reprezentat de dezvoltarea activității de cercetare-dezvoltare a SC RENAULT TECHNOLOGIE ROUMANIE SRL prin modernizarea departamentelor de CD existente și dotarea acestora cu echipamente și instrumente de cercetare în scopul obținerii de produse inovative în sectorul de automobile, cu valoare adăugată mare, competitive atât pe piața națională cât şi cea internațională."/>
    <s v="9"/>
    <n v="8"/>
    <x v="1"/>
    <s v="10"/>
    <n v="8"/>
    <n v="2019"/>
    <x v="1"/>
    <x v="3"/>
    <s v="Dambovita"/>
    <x v="42"/>
    <x v="1"/>
    <x v="1"/>
    <x v="282"/>
    <n v="828723.97200000007"/>
    <n v="5524826.4800000004"/>
    <n v="8417771.75"/>
    <x v="292"/>
    <x v="2"/>
    <s v="AA5"/>
    <n v="4555667.33"/>
    <n v="803941.28"/>
    <s v="POC/65/1/1"/>
    <n v="1"/>
    <s v="Axa 1"/>
  </r>
  <r>
    <x v="2"/>
    <x v="1"/>
    <x v="3"/>
    <s v="OS1.3-Secţiunea D"/>
    <n v="105188"/>
    <x v="287"/>
    <s v="TOP AMBIENT SRL"/>
    <s v="Obiectivul general al proiectului, conform programului (POC 2-14-2020, Axa prioritară 1, Acţiunea 1.2.1) este de a stimula inovarea întreprinderii nou-înființate (Top Ambient SRL), prin valorificarea potenţialului ideii brevetate (Brevet nr. 123527 / 30.04.2013) pentru dezvoltarea de produse (constructii metalice ecologice si sustenabile) şi tehnologie eficientă de fabricare (profile metalice).  Atât pentru produsele menţionate, căt şi pentru tehnologia asociată acestora, întreprinderea inovatoare deţine două (2) pre-contracte ferme."/>
    <s v="9"/>
    <n v="9"/>
    <x v="1"/>
    <s v="9"/>
    <n v="9"/>
    <n v="2018"/>
    <x v="1"/>
    <x v="3"/>
    <s v="Dambovita"/>
    <x v="43"/>
    <x v="1"/>
    <x v="5"/>
    <x v="283"/>
    <n v="955431.81"/>
    <n v="0"/>
    <n v="1064929.8899999999"/>
    <x v="293"/>
    <x v="2"/>
    <s v="AA5"/>
    <n v="5295010.74"/>
    <n v="896945.72"/>
    <s v="POC/66/1/3"/>
    <n v="1"/>
    <s v="Axa 1"/>
  </r>
  <r>
    <x v="3"/>
    <x v="1"/>
    <x v="3"/>
    <s v="OS1.3-Secţiunea D"/>
    <n v="104873"/>
    <x v="288"/>
    <s v="PROSIG EXPERT SRL"/>
    <s v="Obiectivul General: Introducerea inovarii in intreprinderea nou-infiintata inovatoare „Prosig Expert_x000a_SRL”, pentru dezvoltarea de produse si procese noi, in scopul productiei si comercializarii, prin valorificarea rezultatelor de cercetare-dezvoltare obtinute in cadrul tezei de doctorat „Aplicarea tehnologiilor laser la studiul topografic al bazinului hidrografic Somes-Tisa”, ca baza de pornire pentru dezvoltarea noilor produse si procese, identificate de aplicantul „Prosig Expert” ca fiind cerute de piata pe baza de pre-contracte ferme detinute de aplicant._x000a_"/>
    <s v="9"/>
    <n v="16"/>
    <x v="1"/>
    <s v="9"/>
    <n v="16"/>
    <n v="2018"/>
    <x v="1"/>
    <x v="3"/>
    <s v="Dambovita"/>
    <x v="44"/>
    <x v="1"/>
    <x v="5"/>
    <x v="284"/>
    <n v="1008015"/>
    <n v="0"/>
    <n v="1011700"/>
    <x v="294"/>
    <x v="2"/>
    <s v="AA3"/>
    <n v="5683770.1799999997"/>
    <n v="1003017.87"/>
    <s v="POC/66/1/3"/>
    <n v="1"/>
    <s v="Axa 1"/>
  </r>
  <r>
    <x v="8"/>
    <x v="2"/>
    <x v="2"/>
    <s v="A2.2.1"/>
    <n v="115705"/>
    <x v="289"/>
    <s v="PHOENIX IT SRL"/>
    <s v="CaseBond"/>
    <s v="6"/>
    <n v="16"/>
    <x v="2"/>
    <s v="12"/>
    <n v="16"/>
    <n v="2018"/>
    <x v="1"/>
    <x v="3"/>
    <s v="Dambovita"/>
    <x v="44"/>
    <x v="1"/>
    <x v="2"/>
    <x v="285"/>
    <n v="397348.39"/>
    <n v="1494030.9000000004"/>
    <n v="657762.10000000009"/>
    <x v="295"/>
    <x v="2"/>
    <m/>
    <n v="2148432.41"/>
    <n v="379135.12"/>
    <s v="POC/46/2/2"/>
    <n v="1"/>
    <s v="Axa 2"/>
  </r>
  <r>
    <x v="9"/>
    <x v="1"/>
    <x v="3"/>
    <s v="OS1.3-Secţiunea D"/>
    <n v="104350"/>
    <x v="290"/>
    <s v="ENERGY&amp;ECO CONCEPT SRL"/>
    <s v="Obiectivul general al proiectului îl constituie stimularea inovării în cadrul SC ENERGY &amp; ECO CONCEPT SRL prin realizarea unui sistem inteligent de monitorizare și inspecţie avansată a infrastructurilor critice (IC) - SMIATIC, bazat pe utilizarea unor drone aeriene cu autonomie crescută, care achiziţionează informaţii provenite de la un ansamblu de senzori, în vederea detectării eventualelor evenimente apărute în zona operaţională. În cadrul soluţiei tehnice, se vor dezvolta algoritmi inovativi care stau la baza realizării unor pachete software de procesare şi prelucrare a imaginilor video, în vederea identificării şi soluţionării eventualelor incidente, defecte şi impedimente. De asemenea, în cadrul proiectului se va dezvolta atât o componentă software de generare a planului de management al zborului pentru dronele aflate în misiune, cât şi soluţii inovative de reîncărcare, inclusiv wireless sau în zbor, a acestor drone. "/>
    <s v="9"/>
    <n v="8"/>
    <x v="1"/>
    <s v="9"/>
    <n v="8"/>
    <n v="2018"/>
    <x v="1"/>
    <x v="3"/>
    <s v="Dambovita"/>
    <x v="45"/>
    <x v="1"/>
    <x v="5"/>
    <x v="286"/>
    <n v="1009821.9960000003"/>
    <n v="0"/>
    <n v="663486.93999999994"/>
    <x v="296"/>
    <x v="2"/>
    <s v="AA4"/>
    <n v="5709808.9699999997"/>
    <n v="1007613.3399999999"/>
    <s v="POC/66/1/3"/>
    <n v="1"/>
    <s v="Axa 1"/>
  </r>
  <r>
    <x v="10"/>
    <x v="2"/>
    <x v="2"/>
    <s v="A2.1.1 - NGA"/>
    <n v="127299"/>
    <x v="291"/>
    <s v="Cloudsys Telecom SRL"/>
    <s v="Obiectivul principal al proiectului este dezvoltarea infrastructurii de internet in banda larga, in zonele albe NGA din judetele Prahova si Dambovit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12"/>
    <x v="3"/>
    <s v="3"/>
    <n v="12"/>
    <n v="2022"/>
    <x v="1"/>
    <x v="3"/>
    <s v="Dambovita; Prahova;"/>
    <x v="46"/>
    <x v="1"/>
    <x v="3"/>
    <x v="287"/>
    <n v="1017747.92"/>
    <n v="2907851.26"/>
    <n v="1656650.92"/>
    <x v="297"/>
    <x v="3"/>
    <m/>
    <n v="1449302.74"/>
    <n v="255759.3"/>
    <s v="POC/366/2/1"/>
    <n v="1"/>
    <s v="Axa 2"/>
  </r>
  <r>
    <x v="11"/>
    <x v="2"/>
    <x v="2"/>
    <s v="A2.2.1 ap.2"/>
    <n v="129354"/>
    <x v="292"/>
    <s v="TEHNOBAT CONSULTING SRL"/>
    <s v="Proiectul propune realizarea unei aplicatii software complexe pentru gestionarea completa si autonoma a unei retele de drone aeriene capabila sa execute misiuni de cautare si salvare în situatii de urgenta, în zone cu acoperire larga si acces dificil, precum si alte misiuni de tip supraveghere si inspectie aeriana."/>
    <s v="3"/>
    <n v="25"/>
    <x v="4"/>
    <s v="3"/>
    <n v="19"/>
    <n v="2023"/>
    <x v="1"/>
    <x v="3"/>
    <s v="Dambovita"/>
    <x v="47"/>
    <x v="1"/>
    <x v="2"/>
    <x v="288"/>
    <n v="1134068.56"/>
    <n v="1793498.02"/>
    <n v="0"/>
    <x v="298"/>
    <x v="1"/>
    <m/>
    <n v="0"/>
    <n v="0"/>
    <s v="POC/524/2/2"/>
    <n v="1"/>
    <s v="Axa 2"/>
  </r>
  <r>
    <x v="12"/>
    <x v="2"/>
    <x v="2"/>
    <s v="A2.2.1 ap.2"/>
    <n v="130057"/>
    <x v="293"/>
    <s v="SIMARTIS TELECOM SRL"/>
    <s v="Obiectiv principal este cercetarea, proiectarea şi implementarea unui sistem de management a dispozitivelor compatibile eSIM denumit eSIM RSP precum şi actualizări majore la nivel funcţional, cu elemente de noutate şi originalitate pentru platformele curente OTA SIM Management şi Device Management, n scopul de a efectua configurarea la distanţă a planurilor celulare existente pe o cartelă eSIM."/>
    <s v="6"/>
    <n v="5"/>
    <x v="4"/>
    <s v="6"/>
    <n v="5"/>
    <n v="2023"/>
    <x v="1"/>
    <x v="3"/>
    <s v="Dambovita"/>
    <x v="48"/>
    <x v="1"/>
    <x v="2"/>
    <x v="289"/>
    <n v="1139753.77"/>
    <n v="2824975.9"/>
    <n v="1060392.18"/>
    <x v="299"/>
    <x v="3"/>
    <m/>
    <n v="212362.27"/>
    <n v="37475.69"/>
    <s v="POC/524/2/2"/>
    <n v="1"/>
    <s v="Axa 2"/>
  </r>
  <r>
    <x v="15"/>
    <x v="2"/>
    <x v="2"/>
    <s v="A2.2.1 ap.2"/>
    <n v="129405"/>
    <x v="294"/>
    <s v="COMPANIA DE SUNET SRL"/>
    <s v="Obiectivul general il constituie diversificarea serviciilor si cresterea productivitatii firmei COMPANIA DE SUNET srl prin dezvoltarea unei Solutii Inovative &amp; Colaborative pentru post-productia audio-video de inalta rezolutie utilizand mecanisme de Inteligenta Artificiala."/>
    <s v="7"/>
    <n v="30"/>
    <x v="4"/>
    <s v="7"/>
    <n v="30"/>
    <n v="2022"/>
    <x v="1"/>
    <x v="3"/>
    <s v="Dambovita"/>
    <x v="49"/>
    <x v="1"/>
    <x v="2"/>
    <x v="290"/>
    <n v="1483586.13"/>
    <n v="2900336.49"/>
    <n v="179061.91"/>
    <x v="300"/>
    <x v="3"/>
    <m/>
    <n v="2905142.61"/>
    <n v="94857.39"/>
    <s v="POC/524/2/2"/>
    <n v="1"/>
    <s v="Axa 2"/>
  </r>
  <r>
    <x v="24"/>
    <x v="2"/>
    <x v="2"/>
    <s v="A2.2.1 ap.2"/>
    <n v="129731"/>
    <x v="295"/>
    <s v="8000 PLUS DESIGN SOLUTIONS SRL"/>
    <s v="Obiectivul general al proiectuluiexperimental pentru realizarea unei platforme solftware inovatoare care va furniza instrumente de creare, optimizare si promovare automatizat a magazinelor online cu accent pe piaþa digital, care va integra pe verticala solutiile TIC obtinute prin abordarea domeniilor stiintifice: -Sisteme informatice avansate pentru e-servicii; -Noi metode manageriale, de marketing si dezvoltare antreprenoriala pentru competitivitate organizationala; -Tehnologie, organizatie si schimbare culturala; -Patrimoniul material/nonmaterial, turismul cultural; -industriile creative; -Capitalul uman, cultural si social;  -Calculatoare si sisteme automate;  -Tehnologia societatii informationale."/>
    <s v="8"/>
    <n v="6"/>
    <x v="4"/>
    <s v="8"/>
    <n v="6"/>
    <n v="2022"/>
    <x v="1"/>
    <x v="3"/>
    <s v="Dambovita"/>
    <x v="44"/>
    <x v="1"/>
    <x v="2"/>
    <x v="291"/>
    <n v="800154"/>
    <n v="1476920"/>
    <n v="974966"/>
    <x v="301"/>
    <x v="3"/>
    <m/>
    <n v="448632.57"/>
    <n v="79170.45"/>
    <s v="POC/524/2/2"/>
    <n v="1"/>
    <s v="Axa 2"/>
  </r>
  <r>
    <x v="25"/>
    <x v="2"/>
    <x v="2"/>
    <s v="A2.2.1 ap.2"/>
    <n v="129993"/>
    <x v="296"/>
    <s v="IMADO SRL"/>
    <s v="Obiectivul general al proiectului este cresterea competitivitatii economice a firmei IMADO SRL, prin activitati de inovare si inglobarea tehnologiilor TIC si realizarea unui produs inovativ nou, prin dezvoltarea unui aplicatii software inovative de management a activelor din spitale si optimizarea utilizarii acestora de catre stakeholderii interesati."/>
    <s v="8"/>
    <n v="11"/>
    <x v="4"/>
    <s v="8"/>
    <n v="11"/>
    <n v="2023"/>
    <x v="1"/>
    <x v="3"/>
    <s v="Dambovita"/>
    <x v="44"/>
    <x v="1"/>
    <x v="2"/>
    <x v="292"/>
    <n v="1876339.8"/>
    <n v="3693521.8"/>
    <n v="1049826.79"/>
    <x v="302"/>
    <x v="3"/>
    <m/>
    <n v="973852"/>
    <n v="171856.24"/>
    <s v="POC/524/2/2"/>
    <n v="1"/>
    <s v="Axa 2"/>
  </r>
  <r>
    <x v="26"/>
    <x v="2"/>
    <x v="2"/>
    <s v="A2.2.1 ap.2"/>
    <n v="129143"/>
    <x v="297"/>
    <s v="VERTET OIL SRL"/>
    <s v="Obiectivul general al proiectul îl reprezinta sustinerea inovarii si cresterea productivitatii societatii Vertet Oil SRL prin crearea unei platforme inovative (E-CIRCLE) pentru gestionarea integrata a deseurilor in vederea implementarii conceptului de economie circulara cu ajutorul a patru componente digitale: OPEN DATA si OPEN PLATFORM, AI (ARTIFICIAL INTELIGENCE), precum si CLOUD COMPUTING."/>
    <s v="8"/>
    <n v="21"/>
    <x v="4"/>
    <s v="8"/>
    <n v="21"/>
    <n v="2022"/>
    <x v="1"/>
    <x v="3"/>
    <s v="Dambovita"/>
    <x v="44"/>
    <x v="1"/>
    <x v="2"/>
    <x v="293"/>
    <n v="1840045.07"/>
    <n v="4305759.4800000004"/>
    <n v="3249521.65"/>
    <x v="303"/>
    <x v="3"/>
    <m/>
    <n v="110500"/>
    <n v="19500"/>
    <s v="POC/524/2/2"/>
    <n v="1"/>
    <s v="Axa 2"/>
  </r>
  <r>
    <x v="181"/>
    <x v="0"/>
    <x v="0"/>
    <m/>
    <m/>
    <x v="0"/>
    <m/>
    <m/>
    <m/>
    <m/>
    <x v="0"/>
    <m/>
    <m/>
    <m/>
    <x v="0"/>
    <x v="0"/>
    <m/>
    <x v="0"/>
    <x v="0"/>
    <x v="0"/>
    <x v="294"/>
    <n v="13491036.418000001"/>
    <n v="26921720.330000002"/>
    <n v="19986070.129999999"/>
    <x v="304"/>
    <x v="0"/>
    <m/>
    <n v="29492481.819999997"/>
    <n v="4749272.4000000004"/>
    <m/>
    <m/>
    <m/>
  </r>
  <r>
    <x v="182"/>
    <x v="0"/>
    <x v="0"/>
    <m/>
    <m/>
    <x v="0"/>
    <m/>
    <m/>
    <m/>
    <m/>
    <x v="0"/>
    <m/>
    <m/>
    <m/>
    <x v="0"/>
    <x v="0"/>
    <m/>
    <x v="0"/>
    <x v="0"/>
    <x v="0"/>
    <x v="0"/>
    <m/>
    <m/>
    <m/>
    <x v="0"/>
    <x v="0"/>
    <m/>
    <m/>
    <m/>
    <m/>
    <m/>
    <m/>
  </r>
  <r>
    <x v="1"/>
    <x v="1"/>
    <x v="1"/>
    <s v="OS1.2-Secţiunea E"/>
    <n v="103454"/>
    <x v="298"/>
    <s v="Universitatea de medicina si farmacie din Craiova "/>
    <s v="Obiectiv general 1: descrierea interacțiunii dintre genomul gazdă și flora bacteriană și fungică (bacteriom și micobiom), și efectele sale asupra imunității la persoanele sănătoase._x000a_Obiectiv general 2: identificarea dezechilibrelor dintre aceste interacțiuni la pacienții cu sepsis și asocierea cu vulnerabilitatea și severitatea sepsisului, pentru a proiecta noi strategii terapeutice._x000a_"/>
    <s v="9"/>
    <n v="1"/>
    <x v="1"/>
    <s v="12"/>
    <n v="1"/>
    <n v="2020"/>
    <x v="2"/>
    <x v="14"/>
    <s v="Dolj"/>
    <x v="50"/>
    <x v="2"/>
    <x v="4"/>
    <x v="295"/>
    <n v="1337287.0544360001"/>
    <n v="0"/>
    <n v="219231.31"/>
    <x v="305"/>
    <x v="4"/>
    <s v="AA3+suspendare"/>
    <n v="6885036.0199999986"/>
    <n v="1268990.75"/>
    <s v="POC/61/1/1"/>
    <n v="1"/>
    <s v="Axa 1"/>
  </r>
  <r>
    <x v="2"/>
    <x v="1"/>
    <x v="1"/>
    <s v="OS1.2-Secţiunea E"/>
    <n v="103633"/>
    <x v="299"/>
    <s v="Universitatea de medicina si farmacie din Craiova "/>
    <s v="Obiectivul general al proiectului constă în crearea unui nucleu de înaltă competență științifică şi tehnologică, la standarde internationale, în cadrul Universităţi din Craiova (UCV), pentru promovarea cercetării și inovației în medicină, sub conducerea unui specialist romano-american, Dr. Gabriel Gruionu cu peste 20 ani de experiență în științe și inginerie biomedicală de la Harvard Medical School, USA. Dr. Gruionu este originar din Craiova, a terminat cursurile Facultății de Matematică de la UCV și a lucrat în colaborare cu grupul de la Craiova neîntrerupt în tot acest timp. Acum vrea să extindă și să diversifice aceasta colaborare prin prezentul program de cercetare. "/>
    <s v="9"/>
    <n v="8"/>
    <x v="1"/>
    <s v="9"/>
    <n v="8"/>
    <n v="2020"/>
    <x v="2"/>
    <x v="14"/>
    <s v="Dolj"/>
    <x v="50"/>
    <x v="2"/>
    <x v="4"/>
    <x v="296"/>
    <n v="1329780.47"/>
    <n v="0"/>
    <n v="360595"/>
    <x v="306"/>
    <x v="2"/>
    <s v="AA4"/>
    <n v="6889099.8100000005"/>
    <n v="1254255.1600000001"/>
    <s v="POC/61/1/1"/>
    <n v="1"/>
    <s v="Axa 1"/>
  </r>
  <r>
    <x v="3"/>
    <x v="1"/>
    <x v="3"/>
    <s v="OS1.3-Secţiunea C"/>
    <n v="104769"/>
    <x v="300"/>
    <s v="INTERLAB MEDICAL SRL"/>
    <s v="Obiectivul general al proiectului se refera la cresterea competitivitatii societatii INTERLAB MEDICAL SRL pe piata medicala prin introducere inovării în activitatea proprie prin efectuarea unor explorari biochimice si imagistice care sa permita dezvoltarea unui proces substanțial îmbunătățit de depistare precoce a bolii cronice renale (BCR) bazata pe rezultatele cercetarii efectuate in cadrul tezei de doctorat a directorului de proiect."/>
    <s v="9"/>
    <n v="16"/>
    <x v="1"/>
    <s v="12"/>
    <n v="16"/>
    <n v="2017"/>
    <x v="1"/>
    <x v="14"/>
    <s v="Dolj"/>
    <x v="50"/>
    <x v="1"/>
    <x v="5"/>
    <x v="297"/>
    <n v="122842.49"/>
    <n v="90994.45"/>
    <n v="32903.230000000003"/>
    <x v="307"/>
    <x v="2"/>
    <s v="AA2"/>
    <n v="682788.85999999987"/>
    <n v="120492.13"/>
    <s v="POC/63/1/3"/>
    <n v="1"/>
    <s v="Axa 1"/>
  </r>
  <r>
    <x v="8"/>
    <x v="1"/>
    <x v="3"/>
    <s v="OS1.3-Secţiunea D"/>
    <n v="105076"/>
    <x v="301"/>
    <s v="ENDOGYN A.M. SRL"/>
    <s v="Obiectivul general al proiectului este cresterea competitivitatii firmei ENDOGYN A.M. SRL pe piata nationala si europeana prin crearea si aplicarea unui protocol investigational  imagistic ultrasonografic inovativ in vederea optimizarii metodei de detectie precoce a anomaliilor fetale.  Proiectul porneste de la cercetarea efectuata in cadrul tezei de doctorat: „FEZABILITATEA ECOGRAFIEI MORFOLOGICE ȘI GENETICE ÎN PRIMUL TRIMESTRU DE SARCINĂ (CHALLENGES IN SONOGRAPHIC DETECTION OF FETAL STRUCTURAL ABNORMALITIES AT THE 11–13 - WEEKS SCAN)”, a directorului de proiect, Lector Doctor Dominic – Gabriel Iliescu."/>
    <s v="9"/>
    <n v="8"/>
    <x v="1"/>
    <s v="9"/>
    <n v="8"/>
    <n v="2018"/>
    <x v="1"/>
    <x v="14"/>
    <s v="Dolj"/>
    <x v="50"/>
    <x v="1"/>
    <x v="5"/>
    <x v="298"/>
    <n v="289330.42500000005"/>
    <n v="0"/>
    <n v="25769.03"/>
    <x v="308"/>
    <x v="2"/>
    <s v="AA3"/>
    <n v="1605983.6899999997"/>
    <n v="283408.87999999995"/>
    <s v="POC/66/1/3"/>
    <n v="1"/>
    <s v="Axa 1"/>
  </r>
  <r>
    <x v="9"/>
    <x v="1"/>
    <x v="3"/>
    <s v="OS1.4-Secţiunea G"/>
    <n v="106021"/>
    <x v="302"/>
    <s v="Universitatea din Craiova"/>
    <s v="Obiectivul general al proiectului este creşterea competitivităţii economice atât a unor întreprinderi mari cât şi a unor întreprinderi mici, care, prin dezvoltarea de legături şi sinergii între întreprinderile respective şi centrele de cercetare şi dezvoltare din învăţământul superior create în ultimii ani, permit promovarea investiţiilor pentru elaborarea unui sistem de tracţiune inteligent, eficient energetic, pentru noi generaţii de maşini feroviare uşoare, simultan cu realizarea de modele experimentale care să ajute la verificări mai rapide ale soluţiilor inteligente propuse. "/>
    <s v="9"/>
    <n v="5"/>
    <x v="1"/>
    <s v="9"/>
    <n v="5"/>
    <n v="2021"/>
    <x v="8"/>
    <x v="14"/>
    <s v="Dolj"/>
    <x v="50"/>
    <x v="2"/>
    <x v="8"/>
    <x v="299"/>
    <n v="1144796.0875999993"/>
    <n v="1122000"/>
    <n v="6000"/>
    <x v="309"/>
    <x v="3"/>
    <s v="AA3"/>
    <n v="5257800.4400000004"/>
    <n v="896117.30999999982"/>
    <s v="POC/71/1/4"/>
    <n v="1"/>
    <s v="Axa 1"/>
  </r>
  <r>
    <x v="10"/>
    <x v="1"/>
    <x v="3"/>
    <s v="OS1.4-Secţiunea G"/>
    <n v="105736"/>
    <x v="303"/>
    <s v="Universitatea din Craiova"/>
    <s v="Obiectivul general al proiectului este creșterea interacțiunii Universității din Craiova (UCV) cu mediul industrial, bazată pe facilitarea accesului întreprinderilor la expertiza ştiinţifică și infrastructura de cercetare a Universității din Craiova, Facultatea de Automatică, Calculatoare și Electronică, în scopul transferării rezultatelor de cercetare către întreprinderile industriale. Atingerea acestui obiectiv se va concretiza prin obţinerea unor instrumente software aplicabile direct în mediul industrial specific întreprinderilor din regiune dar şi din ţară. "/>
    <s v="9"/>
    <n v="5"/>
    <x v="1"/>
    <s v="9"/>
    <n v="5"/>
    <n v="2021"/>
    <x v="8"/>
    <x v="14"/>
    <s v="Dolj"/>
    <x v="50"/>
    <x v="2"/>
    <x v="8"/>
    <x v="300"/>
    <n v="903435.1568"/>
    <n v="600000"/>
    <n v="29032"/>
    <x v="310"/>
    <x v="3"/>
    <s v="AA3"/>
    <n v="4048030.93"/>
    <n v="733342.4"/>
    <s v="POC/71/1/4"/>
    <n v="1"/>
    <s v="Axa 1"/>
  </r>
  <r>
    <x v="11"/>
    <x v="1"/>
    <x v="3"/>
    <s v="OS1.4-Secţiunea G"/>
    <n v="105687"/>
    <x v="304"/>
    <s v="Universitatea din Craiova"/>
    <s v="Obiectivul general - Realizarea unor parteneriate pe termen lung, pentru transfer de cunoștinţe, cercetare tehnologică și aplicată pentru soluţii inovative de sisteme inteligente destinate creşterii eficientei energetice, între Universitatea din Craiova şi întreprinderi."/>
    <s v="9"/>
    <n v="8"/>
    <x v="1"/>
    <s v="9"/>
    <n v="8"/>
    <n v="2021"/>
    <x v="8"/>
    <x v="14"/>
    <s v="Dolj"/>
    <x v="50"/>
    <x v="2"/>
    <x v="8"/>
    <x v="301"/>
    <n v="1153040.9307999993"/>
    <n v="917692"/>
    <n v="14400"/>
    <x v="311"/>
    <x v="3"/>
    <s v="AA3"/>
    <n v="5342381.08"/>
    <n v="986299.74000000011"/>
    <s v="POC/71/1/4"/>
    <n v="1"/>
    <s v="Axa 1"/>
  </r>
  <r>
    <x v="12"/>
    <x v="1"/>
    <x v="3"/>
    <s v="OS1.3-Secţiunea C"/>
    <n v="119868"/>
    <x v="305"/>
    <s v="DENTIMAGISTIC SRL"/>
    <s v="Obiectivul general al proiectului este acela de a dezvolta un serviciu bidirecţional de diagnostic şi tratament al afecţiunilor parodontale la pacienţii cu diabet zaharat, pornind de la o evaluare si apreciere precisă a gradului de evoluţie a bolii parodontale, precum şi a afecţiunii metabolice la aceşti pacienţi. Rolul acestei cercetări este acela de a crea o bază de date utilă în detectarea patologiei parodontale la pacienţii diabetici în scopul abordării în echipă a managementului pacientului diabetic."/>
    <s v="9"/>
    <n v="27"/>
    <x v="2"/>
    <s v="3"/>
    <n v="27"/>
    <n v="2019"/>
    <x v="21"/>
    <x v="14"/>
    <s v="Dolj"/>
    <x v="50"/>
    <x v="1"/>
    <x v="5"/>
    <x v="302"/>
    <n v="121240.39"/>
    <n v="89807.7"/>
    <n v="29405.5"/>
    <x v="312"/>
    <x v="2"/>
    <m/>
    <n v="635441.94000000006"/>
    <n v="112136.78000000001"/>
    <s v="POC/63/1/3"/>
    <n v="1"/>
    <s v="Axa 1"/>
  </r>
  <r>
    <x v="15"/>
    <x v="1"/>
    <x v="3"/>
    <s v="OS1.3-Secţiunea C"/>
    <n v="119903"/>
    <x v="306"/>
    <s v="Open Medical SRL "/>
    <s v="Obiectivul general al proiectului este cresterea competitivitatii societatii SC OPEN MEDICAL SRL pe piata medicala prin introducerea in platforma de servicii medicale a unei noi metode de diagnostic bazata pe un proces inovativ, un algoritm standardizat, pentru depistarea precoce a formatiunilor tumorale ovariene cu potential malign. Proiectul are ca punct de plecare Teza de doctorat a Directorului de proiect Dr. Dijmarescu Anda Lorena, cu titlul: „Corespondenţe clinice şi paraclinice în tumorile epiteliale ale ovarului”."/>
    <s v="9"/>
    <n v="27"/>
    <x v="2"/>
    <s v="11"/>
    <n v="27"/>
    <n v="2018"/>
    <x v="22"/>
    <x v="14"/>
    <s v="Dolj"/>
    <x v="50"/>
    <x v="1"/>
    <x v="5"/>
    <x v="303"/>
    <n v="125261.49"/>
    <n v="92786.29"/>
    <n v="7771.57"/>
    <x v="313"/>
    <x v="2"/>
    <m/>
    <n v="707463.2699999999"/>
    <n v="124846.46"/>
    <s v="POC/63/1/3"/>
    <n v="1"/>
    <s v="Axa 1"/>
  </r>
  <r>
    <x v="24"/>
    <x v="1"/>
    <x v="3"/>
    <s v="OS1.3-Secţiunea C"/>
    <n v="119867"/>
    <x v="307"/>
    <s v="Cadiax Med SRL"/>
    <s v="Obiectivul general al proiectului se refera la realizarea de produse, tehnologii/procese noi sau semnificativ îmbunătăţite în scopul producţiei şi comercializării, prin introducerea pe piața medicala a unui nou serviciu „Algoritm de diagnostic si management al ischemiei cardiace -ADMIC-” bazata pe rezultatele cercetării efectuate in cadrul tezei de doctorat a directorului de proiect."/>
    <s v="9"/>
    <n v="27"/>
    <x v="2"/>
    <s v="9"/>
    <n v="27"/>
    <n v="2019"/>
    <x v="23"/>
    <x v="14"/>
    <s v="Dolj"/>
    <x v="50"/>
    <x v="1"/>
    <x v="5"/>
    <x v="304"/>
    <n v="125087.56"/>
    <n v="92657.46"/>
    <n v="34447.33"/>
    <x v="314"/>
    <x v="2"/>
    <m/>
    <n v="703749.51000000024"/>
    <n v="124191.09"/>
    <s v="POC/63/1/3"/>
    <n v="1"/>
    <s v="Axa 1"/>
  </r>
  <r>
    <x v="25"/>
    <x v="2"/>
    <x v="2"/>
    <s v="A2.2.1"/>
    <n v="118302"/>
    <x v="308"/>
    <s v="SYNCHRO SRL"/>
    <s v="DEZVOLTAREA UNOR GAME DE PRODUSE/SERVICII TIC CU APLICABILITATE IN RESTUL ECONOMIEI ROMANESTI PENTRU INTEGRAREA PE VERTICALA A SOLUTIILOR TIC"/>
    <s v="8"/>
    <n v="10"/>
    <x v="2"/>
    <s v="8"/>
    <n v="10"/>
    <n v="2019"/>
    <x v="1"/>
    <x v="14"/>
    <s v="Dolj"/>
    <x v="50"/>
    <x v="1"/>
    <x v="2"/>
    <x v="305"/>
    <n v="42423.28"/>
    <n v="165820.5"/>
    <n v="32268.309999999998"/>
    <x v="315"/>
    <x v="2"/>
    <m/>
    <n v="211008.15"/>
    <n v="37236.729999999996"/>
    <s v="POC/46/2/2"/>
    <n v="1"/>
    <s v="Axa 2"/>
  </r>
  <r>
    <x v="26"/>
    <x v="2"/>
    <x v="2"/>
    <s v="A2.2.1"/>
    <n v="115921"/>
    <x v="309"/>
    <s v="INTELIVE METRICS SRL"/>
    <s v="CRESTEREA COMPETITIVITATII SC INTELIVE METRICS SRL PRIN DEZVOLTAREA UNEI SOLUTII INFORMATICE INOVATOARE"/>
    <s v="9"/>
    <n v="28"/>
    <x v="2"/>
    <s v="9"/>
    <n v="28"/>
    <n v="2020"/>
    <x v="1"/>
    <x v="14"/>
    <s v="Dolj"/>
    <x v="50"/>
    <x v="1"/>
    <x v="2"/>
    <x v="306"/>
    <n v="274836.45"/>
    <n v="378297"/>
    <n v="121662"/>
    <x v="316"/>
    <x v="2"/>
    <m/>
    <n v="1436390.5700000003"/>
    <n v="253480.95000000007"/>
    <s v="POC/46/2/2"/>
    <n v="1"/>
    <s v="Axa 2"/>
  </r>
  <r>
    <x v="27"/>
    <x v="2"/>
    <x v="2"/>
    <s v="A2.2.1"/>
    <n v="115586"/>
    <x v="310"/>
    <s v="DEMIUMA COMIMPEX SRL"/>
    <s v="CRESTEREA CONTRIBUTIEI SECTORULUI TIC PENTRU COMPETITIVITATEA ECONOMICĂ PRIN DEZVOLTAREA UNEI PLATFORME ELECTRONICE INOVATIVE E-RETAIL"/>
    <s v="6"/>
    <n v="29"/>
    <x v="2"/>
    <s v="6"/>
    <n v="29"/>
    <n v="2019"/>
    <x v="1"/>
    <x v="14"/>
    <s v="Dolj"/>
    <x v="50"/>
    <x v="1"/>
    <x v="2"/>
    <x v="307"/>
    <n v="526601.82999999996"/>
    <n v="1767040.1"/>
    <n v="842349.61000000034"/>
    <x v="317"/>
    <x v="2"/>
    <s v="AA1"/>
    <n v="2974396.86"/>
    <n v="524893.54"/>
    <s v="POC/46/2/2"/>
    <n v="1"/>
    <s v="Axa 2"/>
  </r>
  <r>
    <x v="28"/>
    <x v="1"/>
    <x v="3"/>
    <s v="OS1.4-Secţiunea G"/>
    <n v="106020"/>
    <x v="311"/>
    <s v="Universitatea din Craiova"/>
    <s v="Obiectivul general al proiectului este creşterea competitivităţii economice atăt a unor întreprinderi mari cât şi a unor întreprinderi mici, care, prin dezvoltarea de legături şi sinergii între întreprinderile respective şi centrele de cercetare şi dezvoltare din învăţământul superior create în ultimii ani, permit promovarea investiţiilor pentru elaborarea de Soluţii inteligente pentru creşterea securităţii şi competitivităţii grupurilor energetice de putere prin monitorizare, diagnoză şi prin reducerea efectelor energetice nedorite şi creşterea eficienţei energetice la generare şi la consumatori industriali, simultan cu realizarea de instalaţii-pilot care să ajute la verificări mai rapide ale soluţiilor inteligente propuse. "/>
    <s v="9"/>
    <n v="8"/>
    <x v="1"/>
    <s v="9"/>
    <n v="8"/>
    <n v="2021"/>
    <x v="8"/>
    <x v="14"/>
    <s v="Dolj"/>
    <x v="50"/>
    <x v="2"/>
    <x v="8"/>
    <x v="308"/>
    <n v="1014639.7667999994"/>
    <n v="910899"/>
    <n v="6000"/>
    <x v="318"/>
    <x v="3"/>
    <s v="AA2"/>
    <n v="4442407.38"/>
    <n v="803258.53"/>
    <s v="POC/71/1/4"/>
    <n v="1"/>
    <s v="Axa 1"/>
  </r>
  <r>
    <x v="31"/>
    <x v="2"/>
    <x v="2"/>
    <s v="A2.1.1 - NGA"/>
    <n v="126953"/>
    <x v="312"/>
    <s v="INVITE SYSTEMS SRL"/>
    <s v="Obiectivul principal al proiectului este dezvoltarea infrastructurii de internet in banda larga, in zonele albe NGA din judetul Dolj,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2"/>
    <n v="25"/>
    <x v="3"/>
    <s v="2"/>
    <n v="25"/>
    <n v="2022"/>
    <x v="1"/>
    <x v="14"/>
    <s v="Dolj"/>
    <x v="51"/>
    <x v="1"/>
    <x v="3"/>
    <x v="309"/>
    <n v="2023904.58"/>
    <n v="1839912.99"/>
    <n v="2913412.98"/>
    <x v="319"/>
    <x v="3"/>
    <m/>
    <n v="8738663.75"/>
    <n v="1542117.13"/>
    <s v="POC/366/2/1"/>
    <n v="1"/>
    <s v="Axa 2"/>
  </r>
  <r>
    <x v="32"/>
    <x v="2"/>
    <x v="2"/>
    <s v="A2.2.1 ap.2"/>
    <n v="129325"/>
    <x v="313"/>
    <s v="DEMIUMA COMIMPEX SRL"/>
    <s v="OBIECTUL GENERAL AL PROIECTULUI il constituie cresterea productivitatii si a vanzarilor companiei Demiuma Comimpex SRL prin realizarea unui produs inovativ si complex de marketig – AIDAA (Artificial Intelligence Data Automation Assistant) platforma software inovativa pentru procesarea automata a informatiilor pentru afaceri atat pentru domeniul online, cat si pentru campaniile desfasurata in cadrul propriilor magazine."/>
    <s v="1"/>
    <n v="15"/>
    <x v="4"/>
    <s v="1"/>
    <n v="15"/>
    <n v="2022"/>
    <x v="1"/>
    <x v="14"/>
    <s v="Dolj"/>
    <x v="50"/>
    <x v="1"/>
    <x v="2"/>
    <x v="310"/>
    <n v="1804930.46"/>
    <n v="6161761.8399999999"/>
    <n v="3190052.07"/>
    <x v="320"/>
    <x v="3"/>
    <m/>
    <n v="8611164.120000001"/>
    <n v="1454355.9300000002"/>
    <s v="POC/524/2/2"/>
    <n v="1"/>
    <s v="Axa 2"/>
  </r>
  <r>
    <x v="33"/>
    <x v="1"/>
    <x v="7"/>
    <m/>
    <n v="107885"/>
    <x v="314"/>
    <s v="UNIVERSITATEA DIN CRAIOVA"/>
    <s v="Obiectivul general al proiectului constă în crearea unui centru suport pentru regiunea de Sud-Vest, cu rolul de a creşte capacitatea de participare la competiţiile europene pentru proiecte de cercetare-dezvoltare internaţionale a tuturor entităţilor care solicită sprijinul, precum si a Universitatii din Craiova."/>
    <s v="4"/>
    <n v="15"/>
    <x v="4"/>
    <s v="8"/>
    <n v="15"/>
    <n v="2023"/>
    <x v="1"/>
    <x v="14"/>
    <s v="Dolj"/>
    <x v="50"/>
    <x v="2"/>
    <x v="4"/>
    <x v="311"/>
    <n v="420497.72"/>
    <n v="0"/>
    <n v="30000"/>
    <x v="321"/>
    <x v="3"/>
    <s v="suspendare"/>
    <n v="120840"/>
    <n v="0"/>
    <s v="POC/80/1/2/"/>
    <n v="1"/>
    <s v="Axa 1"/>
  </r>
  <r>
    <x v="34"/>
    <x v="1"/>
    <x v="9"/>
    <m/>
    <n v="124488"/>
    <x v="315"/>
    <s v="UNIVERSITATEA DIN CRAIOVA"/>
    <s v="Obiectivul general al proiectului vizează creşterea capacităţii de cercetare a Universitatii din Craiova prin realizarea de investiţii în infrastructura de tip CLOUD şi integrarea acesteia în structuri internaţionale de tip CLOUD şi infrastructuri masive de date, in scopul ridicarii nivelului de competitivitate stiintifica. "/>
    <s v="4"/>
    <n v="21"/>
    <x v="4"/>
    <s v="4"/>
    <n v="21"/>
    <n v="2021"/>
    <x v="1"/>
    <x v="14"/>
    <s v="Dolj"/>
    <x v="50"/>
    <x v="2"/>
    <x v="7"/>
    <x v="312"/>
    <n v="741164.66"/>
    <n v="0"/>
    <n v="11900"/>
    <x v="322"/>
    <x v="3"/>
    <m/>
    <n v="0"/>
    <n v="0"/>
    <s v="POC/398/1/1/"/>
    <n v="1"/>
    <s v="Axa 1"/>
  </r>
  <r>
    <x v="35"/>
    <x v="1"/>
    <x v="4"/>
    <s v=" Proiect Tehnologic Inovativ - LDR"/>
    <n v="121863"/>
    <x v="316"/>
    <s v="SOFTRONIC SRL"/>
    <s v="Obiectivul general al proiectului urmareste îmbunataţirea substanţiala a performanþelor energetice ale locomotivei LEMA prin cresterea eficienþei frânarii recuperative. Obiectivul va fi atins prin obiective specifice al caror rezultat se va obþine prin activitaþi de cercetare derulate în parteneriat cu o organizaþie de cercetare."/>
    <s v="6"/>
    <n v="22"/>
    <x v="4"/>
    <s v="1"/>
    <n v="22"/>
    <n v="2023"/>
    <x v="1"/>
    <x v="14"/>
    <s v="Dolj"/>
    <x v="50"/>
    <x v="1"/>
    <x v="6"/>
    <x v="313"/>
    <n v="482515.13"/>
    <n v="1977844.14"/>
    <n v="901270.7"/>
    <x v="323"/>
    <x v="3"/>
    <m/>
    <n v="463664.41"/>
    <n v="18741.53"/>
    <s v="POC/163/1/3/"/>
    <n v="1"/>
    <s v="Axa 1"/>
  </r>
  <r>
    <x v="36"/>
    <x v="1"/>
    <x v="3"/>
    <s v="OS1.3-Secţiunea C-ap.2"/>
    <n v="109722"/>
    <x v="317"/>
    <s v="ONCOMETRICS SRL"/>
    <s v="Obiectivul general al proiectului este cresterea competitivitaþii intreprinderii SC ONCOMETRICS SRL pe piaþa medicala prin introducerea în platforma de servicii medicale a unui nou sistem expert computerizat bazat pe reþele neuronale pentru clasificarea si prognosticul formatiunilor tumorale hepatice."/>
    <s v="6"/>
    <n v="24"/>
    <x v="4"/>
    <s v="6"/>
    <n v="24"/>
    <n v="2022"/>
    <x v="1"/>
    <x v="14"/>
    <s v="Dolj"/>
    <x v="50"/>
    <x v="1"/>
    <x v="5"/>
    <x v="314"/>
    <n v="125978.98"/>
    <n v="93317.81"/>
    <n v="14193.84"/>
    <x v="324"/>
    <x v="3"/>
    <m/>
    <n v="125000.3"/>
    <n v="9868.51"/>
    <s v="POC/62/1/3"/>
    <n v="1"/>
    <s v="Axa 1"/>
  </r>
  <r>
    <x v="37"/>
    <x v="1"/>
    <x v="3"/>
    <s v="OS1.3-Secţiunea C-ap.2"/>
    <n v="109022"/>
    <x v="318"/>
    <s v="NOVAMED RESEARCH CENTER SRL"/>
    <s v="Obiectivul general al proiectului este acela de a implementa un serviciu medical inovativ de de diagnostic precoce, stadializare si terapie personalizata in carcinoamele gastrice, bazat pe rezultatele cercetarii efectuate in cadrul tezei de doctorat a directorului de proiect."/>
    <s v="6"/>
    <n v="25"/>
    <x v="4"/>
    <s v="6"/>
    <n v="25"/>
    <n v="2022"/>
    <x v="1"/>
    <x v="14"/>
    <s v="Dolj "/>
    <x v="50"/>
    <x v="1"/>
    <x v="5"/>
    <x v="315"/>
    <n v="125832.53"/>
    <n v="93209.27"/>
    <n v="42662.5"/>
    <x v="325"/>
    <x v="3"/>
    <m/>
    <n v="35886.15"/>
    <n v="6332.85"/>
    <s v="POC/62/1/3"/>
    <n v="1"/>
    <s v="Axa 1"/>
  </r>
  <r>
    <x v="38"/>
    <x v="1"/>
    <x v="3"/>
    <s v="OS1.3-Secţiunea C-ap.2"/>
    <n v="108758"/>
    <x v="319"/>
    <s v="FLUID STRUCT SRL"/>
    <s v="Obiectivul general al proiectului se refera la cresterea competitivitaþii întreprinderii FLUID STRUCT SRL pe piaþa de software prin introducerea în practica a unui program software inovativ de analiza cu elemente finite pentru studiul vibraþiilor neliniare si aleatoare."/>
    <s v="6"/>
    <n v="26"/>
    <x v="4"/>
    <s v="6"/>
    <n v="26"/>
    <n v="2022"/>
    <x v="1"/>
    <x v="14"/>
    <s v="Dolj "/>
    <x v="50"/>
    <x v="1"/>
    <x v="5"/>
    <x v="316"/>
    <n v="125733.93"/>
    <n v="93136.24"/>
    <n v="18847.28"/>
    <x v="326"/>
    <x v="3"/>
    <m/>
    <n v="76799.259999999995"/>
    <n v="3851.25"/>
    <s v="POC/62/1/3"/>
    <n v="1"/>
    <s v="Axa 1"/>
  </r>
  <r>
    <x v="39"/>
    <x v="1"/>
    <x v="3"/>
    <s v="OS1.3-Secţiunea C-ap.2"/>
    <n v="122578"/>
    <x v="320"/>
    <s v="ATB VISION CARE SRL"/>
    <s v="Obiectivul general al proiectului este de a dezvolta in perioada de implementare prin activitatile de cercetare industriala si dezvoltare experimentala un serviciu inovativ de screening si diagnostic precoce in tumorile maligne oculare si perioculare, ce are la baza rezultatele activitatii de cercetare realizate in cadrul tezei de doctorat a directorului de proiect cu titlul ,,Studiul clinic, histopatologic, imunohistochimic si genetic al carcinoamelor de pleoapa&quot;"/>
    <s v="6"/>
    <n v="30"/>
    <x v="4"/>
    <s v="6"/>
    <n v="30"/>
    <n v="2021"/>
    <x v="1"/>
    <x v="14"/>
    <s v="Dolj"/>
    <x v="50"/>
    <x v="1"/>
    <x v="5"/>
    <x v="317"/>
    <n v="125461.45"/>
    <n v="92934.42"/>
    <n v="31624"/>
    <x v="327"/>
    <x v="3"/>
    <m/>
    <n v="84098.75"/>
    <n v="14840.95"/>
    <s v="POC/62/1/3"/>
    <n v="1"/>
    <s v="Axa 1"/>
  </r>
  <r>
    <x v="40"/>
    <x v="1"/>
    <x v="1"/>
    <s v="OS1.1-Secţiunea F - ap.2"/>
    <n v="127115"/>
    <x v="321"/>
    <s v="INSTITUTUL NATIONAL DE CERCETARE-DEZVOLTARE AEROSPATIALA &quot;ELIE CARAFOLI&quot; - I.N.C.A.S. BUCURESTI"/>
    <s v="Obiectivul general al proiectului îl reprezinta dezvoltarea unui centru de tehnologii avansate pentru industria aerospaþiala bazat pe principiile Industry 4.0, ca o componenta de baza a infrastructurii unice de cercetare a INCAS (AEROSPATIAL), concomitent cu asigurarea mediului de valorificare a potentialului inovativ asociat dezvoltarilor tehnologice de tip ”Green” în domeniul aerospatial."/>
    <s v="7"/>
    <n v="14"/>
    <x v="4"/>
    <s v="3"/>
    <n v="14"/>
    <n v="2024"/>
    <x v="1"/>
    <x v="14"/>
    <s v="Dolj"/>
    <x v="52"/>
    <x v="2"/>
    <x v="7"/>
    <x v="318"/>
    <n v="12713510.68"/>
    <n v="0"/>
    <n v="478182.78"/>
    <x v="328"/>
    <x v="3"/>
    <m/>
    <n v="296028.84999999998"/>
    <n v="9864.15"/>
    <s v="POC/448/1/1"/>
    <n v="1"/>
    <s v="Axa 1"/>
  </r>
  <r>
    <x v="41"/>
    <x v="2"/>
    <x v="2"/>
    <s v="A2.2.1 ap.2"/>
    <n v="129906"/>
    <x v="322"/>
    <s v="ROM ELECTRONIC COMPANY SRL"/>
    <s v="Obiectivul general al proiectului consta in dezvoltarea competitivitatii economice a firmelor partenere in proiect - ROM ELECTRONIC COMPANY SRL si ROFIND SOLUTIONS SRL – prin sprijin acordat activitatilor de cercetare-dezvoltare-inovare in scopul dezvoltarii unui sistem de telecitire a contoarelor de utilitati casnice (electricitate, gaz, apa) – TEL - EGA - utilizand infrastructura bazata pe protocolul LoRaWan, in orasul Craiova si imprejurimi (o zona cu o raza de 2-3 km in mediul urban, utilizand frecventa 868 MHz, respectiv o zona cu_x000a_o raza de 10-15 km in mediul rural, utilizand frecventa 433 MHz)."/>
    <s v="8"/>
    <n v="5"/>
    <x v="4"/>
    <s v="2"/>
    <n v="5"/>
    <n v="2023"/>
    <x v="1"/>
    <x v="14"/>
    <s v="Dolj"/>
    <x v="50"/>
    <x v="1"/>
    <x v="2"/>
    <x v="319"/>
    <n v="1248513.08"/>
    <n v="2870622.7"/>
    <n v="0"/>
    <x v="329"/>
    <x v="3"/>
    <m/>
    <n v="0"/>
    <n v="0"/>
    <s v="POC/524/2/2"/>
    <n v="1"/>
    <s v="Axa 2"/>
  </r>
  <r>
    <x v="183"/>
    <x v="0"/>
    <x v="0"/>
    <m/>
    <m/>
    <x v="0"/>
    <m/>
    <m/>
    <m/>
    <m/>
    <x v="0"/>
    <m/>
    <m/>
    <m/>
    <x v="0"/>
    <x v="0"/>
    <m/>
    <x v="0"/>
    <x v="0"/>
    <x v="0"/>
    <x v="320"/>
    <n v="28448646.581435993"/>
    <n v="19450733.91"/>
    <n v="9393981.0399999972"/>
    <x v="330"/>
    <x v="0"/>
    <m/>
    <n v="60374124.099999987"/>
    <n v="10582922.75"/>
    <m/>
    <m/>
    <m/>
  </r>
  <r>
    <x v="184"/>
    <x v="0"/>
    <x v="0"/>
    <m/>
    <m/>
    <x v="0"/>
    <m/>
    <m/>
    <m/>
    <m/>
    <x v="0"/>
    <m/>
    <m/>
    <m/>
    <x v="0"/>
    <x v="0"/>
    <m/>
    <x v="0"/>
    <x v="0"/>
    <x v="0"/>
    <x v="0"/>
    <m/>
    <m/>
    <m/>
    <x v="0"/>
    <x v="0"/>
    <m/>
    <m/>
    <m/>
    <m/>
    <m/>
    <m/>
  </r>
  <r>
    <x v="1"/>
    <x v="1"/>
    <x v="1"/>
    <s v="OS1.1 -Secţiunea A"/>
    <n v="108511"/>
    <x v="323"/>
    <s v="GRUPUL DE MASURATORI SI DIAGNOZA SRL Galati"/>
    <s v="Obiectivul principal al proiectului il constituie cresterea capacitatii de cercetare-dezvoltare a companiei Grupul de Masuratori si Diagnoza SRL prin infiintarea unui centru de cercetare in domeniul materialelor avansate pentru membrane polimerice nanostructurale care sa conduca pe termen mediu si lung la cresterea competitivitatii firmei pe piata. Investiție se va concretizată prin construirea unei clădiri ce va avea ca scop crearea unui centru regional și dotarea acestuia cu echipamente de cercetare. În plus, acest centru va valorifica potențialul CD și baza materială aflată în cadrul societății Grupul de Măsurători și Diagnoză S.R.L"/>
    <s v="11"/>
    <n v="7"/>
    <x v="1"/>
    <s v="11"/>
    <n v="7"/>
    <n v="2019"/>
    <x v="1"/>
    <x v="7"/>
    <s v="Galati"/>
    <x v="53"/>
    <x v="1"/>
    <x v="1"/>
    <x v="321"/>
    <n v="675133.49100000004"/>
    <n v="1928952.83"/>
    <n v="1784040.55"/>
    <x v="331"/>
    <x v="1"/>
    <s v="AA1"/>
    <n v="0"/>
    <n v="0"/>
    <s v="POC/65/1/1"/>
    <n v="1"/>
    <s v="Axa 1"/>
  </r>
  <r>
    <x v="2"/>
    <x v="1"/>
    <x v="3"/>
    <s v="OS1.4-Secţiunea G"/>
    <n v="105803"/>
    <x v="324"/>
    <s v="UNIVERSITATEA „DUNĂREA DE JOS” DIN GALAȚI"/>
    <s v="Obiectivul general al proiectului îl reprezintă creșterea transferului de cunoștințe tehnologice și personal cu competențe CDI între Universitatea „Dunărea de Jos” din Galați și întreprinderi care dezvoltă afaceri în domeniul energiei electrice cu rezultate cerute de piață. Proiectul vizează constituirea de parteneriate între Universitatea „Dunărea de Jos” din Galați și întreprinderile interesate să obțină cunoștințe, inclusiv abilități și competențe privind creșterea eficienței energetice și sisteme inteligente de putere în vederea obținerii unei soluții competitive, tehnice și economice, pentru un sistem inteligent de tip Filtru Activ de Putere (FAP). "/>
    <s v="9"/>
    <n v="1"/>
    <x v="1"/>
    <s v="9"/>
    <n v="1"/>
    <n v="2021"/>
    <x v="8"/>
    <x v="7"/>
    <s v="Galati"/>
    <x v="54"/>
    <x v="2"/>
    <x v="8"/>
    <x v="322"/>
    <n v="1915882.5285599995"/>
    <n v="4655725.8099999996"/>
    <n v="136129.03"/>
    <x v="332"/>
    <x v="3"/>
    <s v="AA2"/>
    <n v="6183926.0999999987"/>
    <n v="1172642.8100000003"/>
    <s v="POC/71/1/4"/>
    <n v="1"/>
    <s v="Axa 1"/>
  </r>
  <r>
    <x v="3"/>
    <x v="2"/>
    <x v="2"/>
    <s v="A2.2.1"/>
    <n v="115869"/>
    <x v="325"/>
    <s v="EUROPEAN FUNDS INVEST SRL"/>
    <s v="ESV – APLICATIE DE COMUNICATII MOBILE SECURIZATE"/>
    <s v="8"/>
    <n v="24"/>
    <x v="2"/>
    <s v="6"/>
    <n v="24"/>
    <n v="2019"/>
    <x v="1"/>
    <x v="7"/>
    <s v="Galati"/>
    <x v="54"/>
    <x v="1"/>
    <x v="2"/>
    <x v="323"/>
    <n v="540179.37"/>
    <n v="810680.96999999974"/>
    <n v="231210.3900000006"/>
    <x v="333"/>
    <x v="1"/>
    <m/>
    <n v="315197"/>
    <n v="55623"/>
    <s v="POC/46/2/2"/>
    <n v="1"/>
    <s v="Axa 2"/>
  </r>
  <r>
    <x v="8"/>
    <x v="2"/>
    <x v="2"/>
    <s v="A2.2.1"/>
    <n v="116428"/>
    <x v="326"/>
    <s v="EXPREMIO MARKETING SRL"/>
    <s v="TEMPO – solutie pentru cresterea relevantei in relatia cu clientul si oferirea de beneficii de fidelitate pentru stimularea vanzarilor"/>
    <s v="8"/>
    <n v="8"/>
    <x v="2"/>
    <s v="2"/>
    <n v="8"/>
    <n v="2020"/>
    <x v="1"/>
    <x v="7"/>
    <s v="Galati"/>
    <x v="54"/>
    <x v="1"/>
    <x v="2"/>
    <x v="324"/>
    <n v="437281"/>
    <n v="813694.44"/>
    <n v="150666.41"/>
    <x v="334"/>
    <x v="2"/>
    <s v="AA1"/>
    <n v="2327379.62"/>
    <n v="410714.04999999993"/>
    <s v="POC/46/2/2"/>
    <n v="1"/>
    <s v="Axa 2"/>
  </r>
  <r>
    <x v="9"/>
    <x v="2"/>
    <x v="2"/>
    <s v="A2.2.1"/>
    <n v="119223"/>
    <x v="327"/>
    <s v="XCOMM TELECOM SRL"/>
    <s v="DEZVOLTAREA APLICATIILOR TIC INOVATIVE MULTIMODALE ADAPTATE LA NEVOILE CLIENTULUI"/>
    <s v="8"/>
    <n v="4"/>
    <x v="2"/>
    <s v="2"/>
    <n v="4"/>
    <n v="2019"/>
    <x v="1"/>
    <x v="6"/>
    <s v="Galati"/>
    <x v="54"/>
    <x v="1"/>
    <x v="2"/>
    <x v="325"/>
    <n v="507658.29"/>
    <n v="2036651.88"/>
    <n v="0"/>
    <x v="335"/>
    <x v="1"/>
    <s v="AA1"/>
    <n v="0"/>
    <n v="0"/>
    <s v="POC/46/2/2"/>
    <n v="1"/>
    <s v="Axa 2"/>
  </r>
  <r>
    <x v="10"/>
    <x v="2"/>
    <x v="2"/>
    <s v="A2.2.1"/>
    <n v="115732"/>
    <x v="328"/>
    <s v="MIRA TECHNOLOGIES GROUP SRL"/>
    <s v="SISTEM DE SUPORT DECIZIONAL PENTRU VITICULTURA DE PRECIZIE"/>
    <s v="8"/>
    <n v="4"/>
    <x v="2"/>
    <s v="8"/>
    <n v="4"/>
    <n v="2019"/>
    <x v="1"/>
    <x v="7"/>
    <s v="Galati"/>
    <x v="54"/>
    <x v="1"/>
    <x v="2"/>
    <x v="326"/>
    <n v="442079.88"/>
    <n v="918663.86999999965"/>
    <n v="385366.3200000003"/>
    <x v="336"/>
    <x v="1"/>
    <m/>
    <n v="0"/>
    <n v="0"/>
    <s v="POC/46/2/2"/>
    <n v="1"/>
    <s v="Axa 2"/>
  </r>
  <r>
    <x v="11"/>
    <x v="2"/>
    <x v="2"/>
    <s v="A2.2.1"/>
    <n v="115945"/>
    <x v="329"/>
    <s v="CONVEX NETWORK SRL"/>
    <s v="APLICAȚIE INFORMATICA INOVATIVA BAZATA PE MODELE MATEMATICE PENTRU OPTIMIZAREA BUGETELOR DE MARKETING"/>
    <s v="8"/>
    <n v="4"/>
    <x v="2"/>
    <s v="1"/>
    <n v="4"/>
    <n v="2020"/>
    <x v="1"/>
    <x v="7"/>
    <s v="Galati"/>
    <x v="54"/>
    <x v="1"/>
    <x v="2"/>
    <x v="327"/>
    <n v="614276.28"/>
    <n v="1099479.2000000002"/>
    <n v="276400.08"/>
    <x v="337"/>
    <x v="2"/>
    <s v="AA2"/>
    <n v="3142203.65"/>
    <n v="554506.52"/>
    <s v="POC/46/2/2"/>
    <n v="1"/>
    <s v="Axa 2"/>
  </r>
  <r>
    <x v="12"/>
    <x v="2"/>
    <x v="2"/>
    <s v="A2.2.1"/>
    <n v="118840"/>
    <x v="330"/>
    <s v="HD PHOTO PRINT SOLUTIONS SRL"/>
    <s v="AKADEMIA.RO – SPECIALIZARE INTELIGENTA, TESTARE SI RECRUTARE IN DOMENIUL TEHNOLOGIEI INFORMATIEI"/>
    <s v="9"/>
    <n v="22"/>
    <x v="2"/>
    <s v="10"/>
    <n v="22"/>
    <n v="2020"/>
    <x v="1"/>
    <x v="7"/>
    <s v="Galati"/>
    <x v="54"/>
    <x v="1"/>
    <x v="2"/>
    <x v="328"/>
    <n v="515743.99"/>
    <n v="931446.85000000056"/>
    <n v="0"/>
    <x v="338"/>
    <x v="2"/>
    <s v="AA3"/>
    <n v="2639854.1500000004"/>
    <n v="465856.6"/>
    <s v="POC/46/2/2"/>
    <n v="1"/>
    <s v="Axa 2"/>
  </r>
  <r>
    <x v="15"/>
    <x v="2"/>
    <x v="2"/>
    <s v="A2.2.1"/>
    <n v="119148"/>
    <x v="331"/>
    <s v="ACTIVE HD PRINTING SOLUTIONS SRL"/>
    <s v="CONTROL PANEL – SISTEM DE ADMINISTRARE SERVERE SI DOMENII WEB"/>
    <s v="9"/>
    <n v="22"/>
    <x v="2"/>
    <s v="10"/>
    <n v="22"/>
    <n v="2020"/>
    <x v="1"/>
    <x v="7"/>
    <s v="Galati"/>
    <x v="54"/>
    <x v="1"/>
    <x v="2"/>
    <x v="329"/>
    <n v="529307.19999999995"/>
    <n v="945807.5"/>
    <n v="0"/>
    <x v="339"/>
    <x v="2"/>
    <s v="AA2"/>
    <n v="2690000.08"/>
    <n v="474705.9"/>
    <s v="POC/46/2/2"/>
    <n v="1"/>
    <s v="Axa 2"/>
  </r>
  <r>
    <x v="24"/>
    <x v="2"/>
    <x v="2"/>
    <s v="A2.2.1"/>
    <n v="116371"/>
    <x v="332"/>
    <s v="TOPALIS ENGINEERING SRL"/>
    <s v="SISTEM INTEGRAT TIC, ACCESIBIL, PENTRU CONTROLUL MICROCLIMATULUI, OPTIMIZAREA INTELIGENTĂ A PRODUCȚIEI ȘI A CONSUMULUI DE APĂ ȘI SUBSTANȚE NUTRITIVE, ÎN VEDEREA CREȘTERII COMPETITIVITĂȚII ECONOMICE A PRODUCĂTORILOR AGRICOLI- SOLATIC"/>
    <s v="8"/>
    <n v="4"/>
    <x v="2"/>
    <s v="8"/>
    <n v="4"/>
    <n v="2020"/>
    <x v="1"/>
    <x v="7"/>
    <s v="Galati"/>
    <x v="54"/>
    <x v="1"/>
    <x v="2"/>
    <x v="330"/>
    <n v="335228.96999999997"/>
    <n v="637863.23"/>
    <n v="59344.780000000261"/>
    <x v="340"/>
    <x v="2"/>
    <s v="AA1"/>
    <n v="1769296.1800000006"/>
    <n v="304971.52999999997"/>
    <s v="POC/46/2/2"/>
    <n v="1"/>
    <s v="Axa 2"/>
  </r>
  <r>
    <x v="25"/>
    <x v="2"/>
    <x v="2"/>
    <s v="A2.2.1"/>
    <n v="115783"/>
    <x v="333"/>
    <s v="ALTFACTOR SRL"/>
    <s v="EDUVR APPS – APLICATIE PENTRU GENERAREA CURSURILOR MULTIMEDIA INTERACTIVE FOLOSIND REALITATE VIRTUALA SI AUGMENTATA"/>
    <s v="8"/>
    <n v="10"/>
    <x v="2"/>
    <s v="12"/>
    <n v="10"/>
    <n v="2019"/>
    <x v="1"/>
    <x v="7"/>
    <s v="Galati"/>
    <x v="54"/>
    <x v="1"/>
    <x v="2"/>
    <x v="331"/>
    <n v="419274.38"/>
    <n v="832137.5"/>
    <n v="123946.5"/>
    <x v="341"/>
    <x v="2"/>
    <s v="AA1"/>
    <n v="2344921.5400000005"/>
    <n v="413809.68"/>
    <s v="POC/46/2/2"/>
    <n v="1"/>
    <s v="Axa 2"/>
  </r>
  <r>
    <x v="26"/>
    <x v="2"/>
    <x v="2"/>
    <s v="A2.1.1 - NGA"/>
    <n v="127135"/>
    <x v="334"/>
    <s v="NETWORK INNOVATION FUTURE  SRL"/>
    <s v="Obiectivul principal al proiectului este realizarea de investitii in infrastructura broadband in zonele albe NGA din judetul Galati,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x v="1"/>
    <x v="7"/>
    <s v="Galati"/>
    <x v="55"/>
    <x v="1"/>
    <x v="3"/>
    <x v="332"/>
    <n v="2027677.09"/>
    <n v="1501983.04"/>
    <n v="2767306.78"/>
    <x v="342"/>
    <x v="3"/>
    <m/>
    <n v="5352183.05"/>
    <n v="944502.88"/>
    <s v="POC/366/2/1"/>
    <n v="1"/>
    <s v="Axa 2"/>
  </r>
  <r>
    <x v="27"/>
    <x v="2"/>
    <x v="2"/>
    <s v="A2.2.1 ap.2"/>
    <n v="130084"/>
    <x v="335"/>
    <s v="REDANS SRL"/>
    <s v="Obiectivul general este obţinerea unui prototip de sistem hard/soft inovativ ce va funcţiona în Cloud cu scop de monitorizare, diagnoza şi integrare inteligenta a proceselor tehnologice în domenii diverse."/>
    <s v="6"/>
    <n v="18"/>
    <x v="4"/>
    <s v="6"/>
    <n v="18"/>
    <n v="2023"/>
    <x v="1"/>
    <x v="7"/>
    <s v="Galati"/>
    <x v="54"/>
    <x v="1"/>
    <x v="2"/>
    <x v="333"/>
    <n v="1420584.81"/>
    <n v="2720379.09"/>
    <n v="587171.96"/>
    <x v="343"/>
    <x v="3"/>
    <m/>
    <n v="932491.15"/>
    <n v="164557.25"/>
    <s v="POC/524/2/2"/>
    <n v="1"/>
    <s v="Axa 2"/>
  </r>
  <r>
    <x v="28"/>
    <x v="2"/>
    <x v="2"/>
    <s v="A2.2.1 ap.2"/>
    <n v="129817"/>
    <x v="336"/>
    <s v="DATAWARE CONSULTING SRL"/>
    <s v="Obiectivul general al proiectului il reprezinta dezvoltarea prin inovare a capacitatii firmelor partenere, Synergetix Educational si Dataware Consulting, de a raspunde cu produse competitive de e-educatie, bazate pe strategii personalizate de instruire si pe solutii tehnice inovatoare, la nevoia sistemului educational de a asigura generatii mai bine pregatite de absolventi si promovarea unui model viabil de implementare a rezultatelor cercetarii si dezvoltarii in produse inovatoare in cadrul mediului colaborativ al cluster-ului IT&amp;C Dunarea de Jos."/>
    <s v="7"/>
    <n v="6"/>
    <x v="4"/>
    <s v="7"/>
    <n v="6"/>
    <n v="2023"/>
    <x v="1"/>
    <x v="7"/>
    <s v="Galati"/>
    <x v="54"/>
    <x v="1"/>
    <x v="2"/>
    <x v="334"/>
    <n v="1539068.36"/>
    <n v="2862825.08"/>
    <n v="1252571.3500000001"/>
    <x v="344"/>
    <x v="3"/>
    <m/>
    <n v="1519913.9"/>
    <n v="268220.09999999998"/>
    <s v="POC/524/2/2"/>
    <n v="1"/>
    <s v="Axa 2"/>
  </r>
  <r>
    <x v="31"/>
    <x v="1"/>
    <x v="1"/>
    <s v="OS1.1-Secţiunea F - ap.2"/>
    <n v="127065"/>
    <x v="337"/>
    <s v="UNIVERSITATEA „DUNĂREA DE JOS” DIN GALAŢI"/>
    <s v="Obiectivul general este cresterea capacitatii de cercetare a Universitatii “Dunarea de Jos” din Galati in domeniul de specializare inteligenta: Energie, mediu, schimbari climatice in bazinul hidrografic al Dunarii in virtutea includerii infrastructurii finantate prin proiect in Roadmap-ul naþional al infrastructurilor de cercetare din România 2017-2027, aprobat prin Ordinul ministrului cercetarii si inovarii nr. 624/03.10.2017 si pentru asigurarea sinergiilor cu proiectul Danubius RI si cu proiectul ACTRIS, ambele incluse in Forumul de Strategie Europeana privind Infrastructurile de Cercetare (European Strategy Forum on Research Infrastructures - ESFRI)."/>
    <s v="7"/>
    <n v="10"/>
    <x v="4"/>
    <s v="1"/>
    <n v="10"/>
    <n v="2024"/>
    <x v="1"/>
    <x v="7"/>
    <s v="Galati"/>
    <x v="54"/>
    <x v="2"/>
    <x v="7"/>
    <x v="335"/>
    <n v="13782015.640000001"/>
    <n v="0"/>
    <n v="91992"/>
    <x v="345"/>
    <x v="3"/>
    <m/>
    <n v="4009674.6900000004"/>
    <n v="366843.22"/>
    <s v="POC/448/1/1"/>
    <n v="1"/>
    <s v="Axa 1"/>
  </r>
  <r>
    <x v="32"/>
    <x v="2"/>
    <x v="2"/>
    <s v="A2.2.1 ap.2"/>
    <n v="129318"/>
    <x v="338"/>
    <s v="THECON SRL"/>
    <s v="Obiectivul general al proiectului propus este dezvoltarea unei platforme de digital marketing care sa raspunda cerinþelor moderne de  promovare online."/>
    <s v="9"/>
    <n v="1"/>
    <x v="4"/>
    <s v="9"/>
    <n v="1"/>
    <n v="2023"/>
    <x v="1"/>
    <x v="7"/>
    <s v="Galati"/>
    <x v="54"/>
    <x v="1"/>
    <x v="2"/>
    <x v="336"/>
    <n v="1705461.53"/>
    <n v="3173894.82"/>
    <n v="413238.27"/>
    <x v="346"/>
    <x v="3"/>
    <m/>
    <n v="1250548.23"/>
    <n v="220684.98"/>
    <s v="POC/524/2/2"/>
    <n v="1"/>
    <s v="Axa 2"/>
  </r>
  <r>
    <x v="185"/>
    <x v="0"/>
    <x v="0"/>
    <m/>
    <m/>
    <x v="0"/>
    <m/>
    <m/>
    <m/>
    <m/>
    <x v="0"/>
    <m/>
    <m/>
    <m/>
    <x v="0"/>
    <x v="0"/>
    <m/>
    <x v="0"/>
    <x v="0"/>
    <x v="0"/>
    <x v="337"/>
    <n v="27406852.809560001"/>
    <n v="25870186.109999999"/>
    <n v="8259384.4200000018"/>
    <x v="347"/>
    <x v="0"/>
    <m/>
    <n v="34477589.339999996"/>
    <n v="5817638.5200000005"/>
    <m/>
    <m/>
    <m/>
  </r>
  <r>
    <x v="186"/>
    <x v="0"/>
    <x v="0"/>
    <m/>
    <m/>
    <x v="0"/>
    <m/>
    <m/>
    <m/>
    <m/>
    <x v="0"/>
    <m/>
    <m/>
    <m/>
    <x v="0"/>
    <x v="0"/>
    <m/>
    <x v="0"/>
    <x v="0"/>
    <x v="0"/>
    <x v="0"/>
    <m/>
    <m/>
    <m/>
    <x v="0"/>
    <x v="0"/>
    <m/>
    <m/>
    <m/>
    <m/>
    <m/>
    <m/>
  </r>
  <r>
    <x v="1"/>
    <x v="1"/>
    <x v="3"/>
    <s v="OS1.3-Secţiunea C"/>
    <n v="119692"/>
    <x v="339"/>
    <s v="PRO MEDIU DUNAREAN SRL"/>
    <s v="Obiectivul principal al proiectului il reprezinta lansarea in productie a caramizilor si tencuielii realizate pe baza namolului rezultat de la statia de preepurare aflata in gestiunea SC PRO MEDIU DUNAREAN SRL. Astfel, prin prezentul proiect se realizeaza implementarea unei tehnologii inovative de valorificare si reutilizare a deseurilor rezultate din tratarea apelor uzate provenite din procese industriale inlaturandu-se impactul negativ asupra mediului si a sanatatii umane. "/>
    <s v="9"/>
    <n v="9"/>
    <x v="1"/>
    <s v="7"/>
    <n v="9"/>
    <n v="2018"/>
    <x v="1"/>
    <x v="3"/>
    <s v="Giurgiu"/>
    <x v="56"/>
    <x v="1"/>
    <x v="5"/>
    <x v="338"/>
    <n v="123141.80550000002"/>
    <n v="91216.15"/>
    <n v="244253.7"/>
    <x v="348"/>
    <x v="2"/>
    <s v="AA1"/>
    <n v="691392.91"/>
    <n v="122010.53"/>
    <s v="POC/63/1/3"/>
    <n v="1"/>
    <s v="Axa 1"/>
  </r>
  <r>
    <x v="2"/>
    <x v="1"/>
    <x v="3"/>
    <s v="OS1.3-Secţiunea D"/>
    <n v="104269"/>
    <x v="340"/>
    <s v="Process Innovation Nucleus SRL"/>
    <s v="Obiectivul proiectului_x000a_Prin prezentul proiect, societatea Process Innovation Nucleus S.R.L. (PIN) urmăreşte cercetarea-dezvoltarea unei noi metode industriale de producere a nanopulberilor şi a echipamentului aferent şi, ulterior, introducerea în producţia la scară largă şi vânzarea unor astfel de echipamente. Noua tehnologie va permite o productivitate foarte ridicată şi costuri reduse faţă de metodele convenţionale,  la o calitate foarte înaltă, într-un timp mai scurt de procesare. Ca şi activitate conexă, se urmăreşte inclusiv comercializarea nanopulberilor astfel produse._x000a_"/>
    <s v="9"/>
    <n v="8"/>
    <x v="1"/>
    <s v="9"/>
    <n v="8"/>
    <n v="2018"/>
    <x v="1"/>
    <x v="3"/>
    <s v="Giurgiu"/>
    <x v="57"/>
    <x v="1"/>
    <x v="5"/>
    <x v="339"/>
    <n v="973025.01150000002"/>
    <n v="0"/>
    <n v="75088.789999999994"/>
    <x v="349"/>
    <x v="2"/>
    <s v="AA3"/>
    <n v="5485030.3099999996"/>
    <n v="967946.52"/>
    <s v="POC/66/1/3"/>
    <n v="1"/>
    <s v="Axa 1"/>
  </r>
  <r>
    <x v="3"/>
    <x v="1"/>
    <x v="3"/>
    <s v="OS1.3-Secţiunea D"/>
    <n v="104809"/>
    <x v="341"/>
    <s v="DENTIX MILLENNIUM SRL"/>
    <s v="Obiectivul general al acestui proiect este creşterea competitivităţii SC DENTIX MILLENNIUM SRL pe piata nationala a implanturilor dentare prin introducerea in productie a unui implant cu acoperire cu nanotuburi de titan ce permit funcţionalizarea suprafeţei prin adaugarea de proteină osteoindutoare, NPs-Ag, antibiotice sau anti-inflamatoare, bazat pe rezultatele de cercetare-dezvoltare efectuate în cadrul  societăţii în ultimii doi ani. Atingerea acestui obiectiv va duce la :_x000a_• Realizarea unei cifre de afaceri mai mare de peste 19 ori încă din primul an de funcţionare;_x000a_• Locuri de muncă create - menţinute – trei ani de  la sfârşitul perioadei de implementare: Creşterea numărului de angajaţi cu 7 persoane_x000a_• Brevete rezultate din proiect: 1 brevet pentru implant dentar cu suprafaţa funcţionalizată_x000a_"/>
    <s v="9"/>
    <n v="8"/>
    <x v="1"/>
    <s v="9"/>
    <n v="8"/>
    <n v="2018"/>
    <x v="1"/>
    <x v="3"/>
    <s v="Giurgiu"/>
    <x v="58"/>
    <x v="1"/>
    <x v="5"/>
    <x v="340"/>
    <n v="1012500"/>
    <n v="0"/>
    <n v="1409400"/>
    <x v="350"/>
    <x v="2"/>
    <s v="AA3"/>
    <n v="5724704.5299999993"/>
    <n v="1010241.9600000001"/>
    <s v="POC/66/1/3"/>
    <n v="1"/>
    <s v="Axa 1"/>
  </r>
  <r>
    <x v="8"/>
    <x v="2"/>
    <x v="2"/>
    <s v="A2.2.1"/>
    <m/>
    <x v="342"/>
    <s v="SANIMED INTERNATIONAL IMPEX SRL"/>
    <s v="DEZVOLTARE PLATFORMĂ COLABORATIVĂ ÎN DOMENIUL CERCETĂRII"/>
    <s v="9"/>
    <n v="22"/>
    <x v="2"/>
    <s v="9"/>
    <n v="22"/>
    <n v="2019"/>
    <x v="1"/>
    <x v="3"/>
    <s v="Giurgiu"/>
    <x v="59"/>
    <x v="1"/>
    <x v="2"/>
    <x v="341"/>
    <n v="450254.87"/>
    <n v="1190748.2799999998"/>
    <n v="316160.0700000003"/>
    <x v="351"/>
    <x v="1"/>
    <m/>
    <n v="0"/>
    <n v="0"/>
    <s v="POC/46/2/2"/>
    <n v="1"/>
    <s v="Axa 2"/>
  </r>
  <r>
    <x v="9"/>
    <x v="1"/>
    <x v="3"/>
    <s v="OS1.3-Secţiunea C"/>
    <n v="105518"/>
    <x v="343"/>
    <s v="Global Electronics Solutions SRL"/>
    <s v="Obiectivul general al proiectului il reprezinta valorificarea sprijinului public si privat acordat microintreprinderii start-up pentru dotarea tehnologica si de personal, in scopul cercetarii/dezvoltarii, introducerii in fabricatie si comercializarii rezultatelor CD referitoare la un nou produs numit Sistem Mobil de Informare si Dirijare Optica a Traficului  - SMIDOT, avand la baza conceptul si rezultatele brevetului de inventie nr  RO125937 B1 / 30.07.2012, intitulat  „Element programabil de semnalizare optica, multifunctional, policrom si poligrafic” ."/>
    <s v="11"/>
    <n v="15"/>
    <x v="2"/>
    <s v="2"/>
    <n v="15"/>
    <n v="2020"/>
    <x v="1"/>
    <x v="3"/>
    <s v="Giurgiu"/>
    <x v="60"/>
    <x v="1"/>
    <x v="5"/>
    <x v="342"/>
    <n v="116707.5"/>
    <n v="86450"/>
    <n v="35000"/>
    <x v="352"/>
    <x v="2"/>
    <s v="AA4"/>
    <n v="660607.95000000019"/>
    <n v="116577.85"/>
    <s v="POC/63/1/3"/>
    <n v="1"/>
    <s v="Axa 1"/>
  </r>
  <r>
    <x v="10"/>
    <x v="1"/>
    <x v="1"/>
    <s v="OS1.1 -Secţiunea A"/>
    <n v="121358"/>
    <x v="344"/>
    <s v="Sanimed International Impex SRL"/>
    <s v="Obiectivul general al proiectului: realizarea unui Centru de Cercetare-Dezvoltare în Recuperare Medicala si Bioreconstrucþie, într-un interval de maxim 24 luni;"/>
    <s v="6"/>
    <n v="7"/>
    <x v="5"/>
    <s v="10"/>
    <n v="15"/>
    <n v="2019"/>
    <x v="1"/>
    <x v="3"/>
    <s v="Giurgiu"/>
    <x v="61"/>
    <x v="1"/>
    <x v="1"/>
    <x v="343"/>
    <n v="2184679.62"/>
    <n v="9709687.1799999997"/>
    <n v="7131178.6900000004"/>
    <x v="353"/>
    <x v="2"/>
    <s v="AA1"/>
    <n v="12274390.659999998"/>
    <n v="2166068.9399999995"/>
    <s v="POC/65/1/1"/>
    <n v="1"/>
    <s v="Axa 1"/>
  </r>
  <r>
    <x v="11"/>
    <x v="2"/>
    <x v="2"/>
    <s v="A2.1.1 - NGA"/>
    <n v="127136"/>
    <x v="345"/>
    <s v="NETWORK INNOVATION FUTURE  SRL"/>
    <s v="Obiectivul principal al proiectului este realizarea de investitii in infrastructura broadband in zonele albe NGA din judetele Giurgiu si Teleorman,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x v="3"/>
    <s v="7"/>
    <n v="12"/>
    <n v="2022"/>
    <x v="1"/>
    <x v="15"/>
    <s v="Giurgiu; Teleorman"/>
    <x v="62"/>
    <x v="1"/>
    <x v="3"/>
    <x v="344"/>
    <n v="1320345.6200000001"/>
    <n v="1364367.31"/>
    <n v="1929500.96"/>
    <x v="354"/>
    <x v="3"/>
    <m/>
    <n v="2806058.36"/>
    <n v="495186.78"/>
    <s v="POC/366/2/1"/>
    <n v="1"/>
    <s v="Axa 2"/>
  </r>
  <r>
    <x v="12"/>
    <x v="2"/>
    <x v="2"/>
    <s v="A2.2.1 ap.2"/>
    <n v="129003"/>
    <x v="346"/>
    <s v="LIGHTNING NET SRL"/>
    <s v="Obiectivul General al proiectului il reprezinta cresterea gradului de colaborare intre intreprinderi centrate pe domeniul TIC prin realizarea unei platforme bazata pe inteligenta artificiala si realitate augmentata pentru evidenta si mentenanta structurilor complexe de resurse si mijloace fixe ale companiilor si institutiilor, cu rolul de a eficientiza activitatea echipelor de mentenanta din teren."/>
    <s v="12"/>
    <n v="17"/>
    <x v="3"/>
    <s v="6"/>
    <n v="17"/>
    <n v="2021"/>
    <x v="1"/>
    <x v="3"/>
    <s v="Giurgiu"/>
    <x v="56"/>
    <x v="1"/>
    <x v="2"/>
    <x v="345"/>
    <n v="2046547.86"/>
    <n v="4849481.5199999996"/>
    <n v="1522870.41"/>
    <x v="355"/>
    <x v="3"/>
    <m/>
    <n v="8960393.7599999998"/>
    <n v="1187068.31"/>
    <s v="POC/524/2/2"/>
    <n v="1"/>
    <s v="Axa 2"/>
  </r>
  <r>
    <x v="15"/>
    <x v="2"/>
    <x v="2"/>
    <s v="A2.2.1 ap.2"/>
    <n v="128975"/>
    <x v="347"/>
    <s v="SMART LEAGUE SRL"/>
    <s v="Obiectivul general al proiectului il reprezinta sporirea capacitatii de cercetare dezvoltare a societatii SMART LEAGUE S.R.L. in vederea cercetarii si dezvoltarii a unei solutii integrate care imbina o serie de inovatii privind utilizarea retelelor de comunicatii cu energie scazuta pe distante mari si surse de alimentare alternative pentru obtinerea unor sisteme independente energetic si eficiente din punct de vedere al mentenantei, cu aplicabilitate in diverse domenii de afaceri precum agricultura, mediu, orase inteligente, utilitati, logistica, productie, etc._x000a_Pentru realizarea acestui obiectiv in etapa de cercetare dezvoltare, precum si in etapa de punere pe piata a produsului inovativ, societatea va primi sprijin din partea Clusterului Technology Hub din care face parte."/>
    <s v="3"/>
    <n v="19"/>
    <x v="4"/>
    <s v="3"/>
    <n v="19"/>
    <n v="2023"/>
    <x v="1"/>
    <x v="3"/>
    <s v="Giurgiu"/>
    <x v="56"/>
    <x v="1"/>
    <x v="2"/>
    <x v="346"/>
    <n v="1723907.23"/>
    <n v="3627410"/>
    <n v="0"/>
    <x v="356"/>
    <x v="3"/>
    <m/>
    <n v="788763.28"/>
    <n v="139193.51999999999"/>
    <s v="POC/524/2/2"/>
    <n v="1"/>
    <s v="Axa 2"/>
  </r>
  <r>
    <x v="24"/>
    <x v="2"/>
    <x v="2"/>
    <s v="A2.2.1 ap.2"/>
    <n v="129459"/>
    <x v="348"/>
    <s v="MEDICAMED MARKET SRL"/>
    <s v="Obiectivul general al proiectului il reprezinta cresterea competitivitatii economice a societatii la nivel national prin dezvoltarea unui produs inovativ TIC, respectiv realizarea unei aplicatii informatice inovative cu aplicabilitate in domeniul microbiologiei."/>
    <s v="4"/>
    <n v="7"/>
    <x v="4"/>
    <s v="4"/>
    <n v="7"/>
    <n v="2023"/>
    <x v="1"/>
    <x v="3"/>
    <s v="Giurgiu"/>
    <x v="63"/>
    <x v="1"/>
    <x v="2"/>
    <x v="347"/>
    <n v="1722685.76"/>
    <n v="3585041.22"/>
    <n v="78713.75"/>
    <x v="357"/>
    <x v="3"/>
    <m/>
    <n v="1254883.31"/>
    <n v="95714.67"/>
    <s v="POC/524/2/2"/>
    <n v="1"/>
    <s v="Axa 2"/>
  </r>
  <r>
    <x v="25"/>
    <x v="2"/>
    <x v="2"/>
    <s v="A2.2.1 ap.2"/>
    <n v="129869"/>
    <x v="349"/>
    <s v="SANIMED INTERNATIONAL DISTRIBUTION SRL"/>
    <s v="Obiectivul general al proiectului consta in cresterea competitivitatii economice a S.C. SANIMED INTERNATIONAL DISTRIBUTION S.R.L., sustinerea inovarii in cadrul sectorului TIC si desfasurare unor activitati de cercetare-dezvoltare tehnologica, prin crearea unei platforme avansate de tip cloud pentru  stocare, arhivare si interogare fisiere de imagistica medicala utilizand standardul DICOM."/>
    <s v="6"/>
    <n v="18"/>
    <x v="4"/>
    <s v="7"/>
    <n v="18"/>
    <n v="2022"/>
    <x v="1"/>
    <x v="3"/>
    <s v="Giurgiu"/>
    <x v="63"/>
    <x v="1"/>
    <x v="2"/>
    <x v="348"/>
    <n v="2522138.5"/>
    <n v="6369913.1900000004"/>
    <n v="3404989.84"/>
    <x v="358"/>
    <x v="1"/>
    <m/>
    <n v="137574.83999999997"/>
    <n v="0"/>
    <s v="POC/524/2/2"/>
    <n v="1"/>
    <s v="Axa 2"/>
  </r>
  <r>
    <x v="26"/>
    <x v="2"/>
    <x v="2"/>
    <s v="A2.2.1 ap.2"/>
    <n v="129926"/>
    <x v="350"/>
    <s v="SANIMED INTERNATIONAL IMPEX SRL"/>
    <s v="Obiectivul general al proiectului propus este „Sprijinirea cresterii valorii adaugate generate de sectorul TIC prin crearea unei unitati medicale virtuale (spital virtual) in Romania”._x000a_"/>
    <s v="6"/>
    <n v="18"/>
    <x v="4"/>
    <s v="6"/>
    <n v="18"/>
    <n v="2022"/>
    <x v="1"/>
    <x v="3"/>
    <s v="Giurgiu"/>
    <x v="63"/>
    <x v="1"/>
    <x v="2"/>
    <x v="349"/>
    <n v="2467013.52"/>
    <n v="9506504.5299999993"/>
    <n v="3911503.66"/>
    <x v="359"/>
    <x v="1"/>
    <m/>
    <n v="1750000"/>
    <n v="0"/>
    <s v="POC/524/2/2"/>
    <n v="1"/>
    <s v="Axa 2"/>
  </r>
  <r>
    <x v="27"/>
    <x v="1"/>
    <x v="4"/>
    <s v=" Proiect Tehnologic Inovativ - LDR"/>
    <n v="121266"/>
    <x v="351"/>
    <s v="HOLLAND FARMING AGRO SRL"/>
    <s v="Obiectivul general al proiectului este diversificarea activitatii Holland Farming Agro SRL prin cercetarea si dezvoltarea unui serviciu integrat de analiza a solului, propunere a culturilor potrivite tipului de sol analizat, precum si monitorizare a implementarii propunerilor, pentru comercializarea serviciului pe piata, dar si introducerea pe piata a unei platforme online inovative de gestionare a culturii."/>
    <s v="9"/>
    <n v="1"/>
    <x v="4"/>
    <s v="3"/>
    <n v="1"/>
    <n v="2022"/>
    <x v="1"/>
    <x v="3"/>
    <s v="Giurgiu"/>
    <x v="64"/>
    <x v="1"/>
    <x v="5"/>
    <x v="350"/>
    <n v="476475.19"/>
    <n v="1795069.73"/>
    <n v="1010204.46"/>
    <x v="360"/>
    <x v="3"/>
    <m/>
    <n v="111641.37999999999"/>
    <n v="0"/>
    <s v="POC/163/1/3/"/>
    <n v="1"/>
    <s v="Axa 1"/>
  </r>
  <r>
    <x v="187"/>
    <x v="0"/>
    <x v="0"/>
    <m/>
    <m/>
    <x v="0"/>
    <m/>
    <m/>
    <m/>
    <m/>
    <x v="0"/>
    <m/>
    <m/>
    <m/>
    <x v="0"/>
    <x v="0"/>
    <m/>
    <x v="0"/>
    <x v="0"/>
    <x v="0"/>
    <x v="351"/>
    <n v="17139422.487"/>
    <n v="42175889.109999992"/>
    <n v="21068864.330000002"/>
    <x v="361"/>
    <x v="0"/>
    <m/>
    <n v="40645441.290000007"/>
    <n v="6300009.0800000001"/>
    <m/>
    <m/>
    <m/>
  </r>
  <r>
    <x v="188"/>
    <x v="0"/>
    <x v="0"/>
    <m/>
    <m/>
    <x v="0"/>
    <m/>
    <m/>
    <m/>
    <m/>
    <x v="0"/>
    <m/>
    <m/>
    <m/>
    <x v="0"/>
    <x v="0"/>
    <m/>
    <x v="0"/>
    <x v="0"/>
    <x v="0"/>
    <x v="0"/>
    <m/>
    <m/>
    <m/>
    <x v="0"/>
    <x v="0"/>
    <m/>
    <m/>
    <m/>
    <m/>
    <m/>
    <m/>
  </r>
  <r>
    <x v="1"/>
    <x v="1"/>
    <x v="1"/>
    <s v="OS1.1 -Secţiunea B"/>
    <n v="107754"/>
    <x v="352"/>
    <s v="ASOCIAȚIA CLUSTER INOVATIV MANAGEMENTUL ENERGIEI ȘI DEZVOLTĂRII DURABILE"/>
    <s v="Obiectivul general al proiectului este creștereacapacitațiiștiințifice în domeniile de specializare inteligenta: resurse energetice conventionale, neconventionale și regenerabileși tehnologii curate de producere a energiei pe baza combustibililor fosili  prin investiții în cercetare–dezvoltare, dobândirea de competente și know-how în managementul clusterului, identificarea și transferul de bune practici și cunoștințe de la  partenerii cu care se va intra în colaborare"/>
    <s v="11"/>
    <n v="7"/>
    <x v="1"/>
    <s v="11"/>
    <n v="7"/>
    <n v="2021"/>
    <x v="1"/>
    <x v="14"/>
    <s v="Gorj"/>
    <x v="65"/>
    <x v="1"/>
    <x v="1"/>
    <x v="352"/>
    <n v="845154.90000000037"/>
    <n v="4414156"/>
    <n v="87635"/>
    <x v="362"/>
    <x v="1"/>
    <m/>
    <n v="0"/>
    <n v="0"/>
    <s v="POC/64/1/1"/>
    <n v="1"/>
    <s v="Axa 1"/>
  </r>
  <r>
    <x v="2"/>
    <x v="1"/>
    <x v="3"/>
    <s v="OS1.4-Secţiunea G"/>
    <n v="105628"/>
    <x v="353"/>
    <s v="Universitatea &quot;Constantin Brancusi&quot; Targu Jiu"/>
    <s v="Obiectivul UCB este de a transfera în cadrul proiectului cunoaştere şi expertiză, susţinute de suportul unei infrastructuri de cercetare-dezvoltare ultramodernă, asigurată în cadrul “Centrului regional de cercetare pentru tehnologii energetice durabile” prin achiziţia de aparate şi echipamente de ultimă generaţie, în perioada 2011-2014, cu fonduri europene nerambursabile accesate prin programele specifice de CD (LIFE 10+, POS-CCE). "/>
    <s v="9"/>
    <n v="8"/>
    <x v="1"/>
    <s v="2"/>
    <n v="8"/>
    <n v="2022"/>
    <x v="8"/>
    <x v="14"/>
    <s v="Gorj"/>
    <x v="65"/>
    <x v="2"/>
    <x v="8"/>
    <x v="353"/>
    <n v="1211633.3019999992"/>
    <n v="792000"/>
    <n v="58064"/>
    <x v="363"/>
    <x v="3"/>
    <s v="AA5"/>
    <n v="3418063.0200000005"/>
    <n v="605783.99"/>
    <s v="POC/71/1/4"/>
    <n v="1"/>
    <s v="Axa 1"/>
  </r>
  <r>
    <x v="3"/>
    <x v="2"/>
    <x v="2"/>
    <s v="A2.2.1"/>
    <n v="115676"/>
    <x v="354"/>
    <s v="SOFTTEHNICA SRL"/>
    <s v="Dezvoltarea unei soluții inovative de management SaaS pentru domeniile HoReCa și Retail"/>
    <s v="8"/>
    <n v="3"/>
    <x v="2"/>
    <s v="4"/>
    <n v="3"/>
    <n v="2020"/>
    <x v="1"/>
    <x v="14"/>
    <s v="Gorj"/>
    <x v="65"/>
    <x v="1"/>
    <x v="2"/>
    <x v="354"/>
    <n v="452866.95"/>
    <n v="1190457"/>
    <n v="891944.54999999981"/>
    <x v="364"/>
    <x v="2"/>
    <s v="AA1"/>
    <n v="2513395.98"/>
    <n v="443540.43000000005"/>
    <s v="POC/46/2/2"/>
    <n v="1"/>
    <s v="Axa 2"/>
  </r>
  <r>
    <x v="8"/>
    <x v="2"/>
    <x v="2"/>
    <s v="A2.2.1 ap.2"/>
    <n v="129077"/>
    <x v="355"/>
    <s v="SOFTTEHNICA SRL"/>
    <s v="Obiectivul general al proiectului este reprezentat de crearea unei platforme inovatoare de training in realitatea augmentata, asistat de holograme fotorealistice interactive, care va permite interactiunea personalizata , bi-directională si scalabila pentru un numar mare de cursanti simultan instructorul HoloTrain."/>
    <s v="4"/>
    <n v="7"/>
    <x v="4"/>
    <s v="4"/>
    <n v="7"/>
    <n v="2023"/>
    <x v="1"/>
    <x v="14"/>
    <s v="Gorj"/>
    <x v="65"/>
    <x v="1"/>
    <x v="2"/>
    <x v="355"/>
    <n v="1969261.86"/>
    <n v="4219692.21"/>
    <n v="2475735.84"/>
    <x v="365"/>
    <x v="3"/>
    <m/>
    <n v="4105060.07"/>
    <n v="530304.72"/>
    <s v="POC/524/2/2"/>
    <n v="1"/>
    <s v="Axa 2"/>
  </r>
  <r>
    <x v="189"/>
    <x v="0"/>
    <x v="0"/>
    <m/>
    <m/>
    <x v="0"/>
    <m/>
    <m/>
    <m/>
    <m/>
    <x v="0"/>
    <m/>
    <m/>
    <m/>
    <x v="0"/>
    <x v="0"/>
    <m/>
    <x v="0"/>
    <x v="0"/>
    <x v="0"/>
    <x v="356"/>
    <n v="4478917.0120000001"/>
    <n v="10616305.210000001"/>
    <n v="3513379.3899999997"/>
    <x v="366"/>
    <x v="0"/>
    <m/>
    <n v="10036519.07"/>
    <n v="1579629.14"/>
    <m/>
    <m/>
    <m/>
  </r>
  <r>
    <x v="190"/>
    <x v="0"/>
    <x v="0"/>
    <m/>
    <m/>
    <x v="0"/>
    <m/>
    <m/>
    <m/>
    <m/>
    <x v="0"/>
    <m/>
    <m/>
    <m/>
    <x v="0"/>
    <x v="0"/>
    <m/>
    <x v="0"/>
    <x v="0"/>
    <x v="0"/>
    <x v="0"/>
    <m/>
    <m/>
    <m/>
    <x v="0"/>
    <x v="0"/>
    <m/>
    <m/>
    <m/>
    <m/>
    <m/>
    <m/>
  </r>
  <r>
    <x v="1"/>
    <x v="2"/>
    <x v="2"/>
    <s v="A2.2.1"/>
    <n v="115714"/>
    <x v="356"/>
    <s v="ENETIX SOFTWARE SRL"/>
    <s v="DEZVOLTAREA PLATFORMEI ELECTRONICE – PIATA GELIOR"/>
    <s v="5"/>
    <n v="25"/>
    <x v="2"/>
    <s v="11"/>
    <n v="30"/>
    <n v="2020"/>
    <x v="1"/>
    <x v="1"/>
    <s v="Harghita"/>
    <x v="66"/>
    <x v="1"/>
    <x v="2"/>
    <x v="357"/>
    <n v="221818.7"/>
    <n v="684616.8"/>
    <n v="82498"/>
    <x v="367"/>
    <x v="2"/>
    <s v="AA1+suspendare"/>
    <n v="1038747.26"/>
    <n v="183308.34000000003"/>
    <s v="POC/46/2/2"/>
    <n v="1"/>
    <s v="Axa 2"/>
  </r>
  <r>
    <x v="2"/>
    <x v="2"/>
    <x v="2"/>
    <s v="A2.2.1"/>
    <n v="115790"/>
    <x v="357"/>
    <s v="MAGIC SOLUTIONS SRL"/>
    <s v="DEZVOLTAREA ȘI PUNEREA PE PIAȚĂ A APLICAȚIEI KPEYE"/>
    <s v="6"/>
    <n v="29"/>
    <x v="2"/>
    <s v="10"/>
    <n v="15"/>
    <n v="2019"/>
    <x v="1"/>
    <x v="1"/>
    <s v="Harghita"/>
    <x v="66"/>
    <x v="1"/>
    <x v="2"/>
    <x v="358"/>
    <n v="178799.52"/>
    <n v="827731.2"/>
    <n v="103650.31999999983"/>
    <x v="368"/>
    <x v="2"/>
    <s v="AA2"/>
    <n v="866287.72000000009"/>
    <n v="152874.29"/>
    <s v="POC/46/2/2"/>
    <n v="1"/>
    <s v="Axa 2"/>
  </r>
  <r>
    <x v="3"/>
    <x v="2"/>
    <x v="2"/>
    <s v="A2.1.1 - NGA"/>
    <n v="127128"/>
    <x v="358"/>
    <s v="INVOKER TRANS IT SRL"/>
    <s v="Obiectivul principal al proiectului este dezvoltarea infrastructurii de comunicatii in banda larga de mare viteza in localitatile albe din punct de vedere al conexiunii NGA din judetul Harghit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x v="1"/>
    <x v="1"/>
    <s v="Harghita"/>
    <x v="67"/>
    <x v="1"/>
    <x v="3"/>
    <x v="359"/>
    <n v="1320421.01"/>
    <n v="1858370.42"/>
    <n v="3881620.88"/>
    <x v="369"/>
    <x v="3"/>
    <m/>
    <n v="3487213.31"/>
    <n v="615390.56999999995"/>
    <s v="POC/366/2/1"/>
    <n v="1"/>
    <s v="Axa 2"/>
  </r>
  <r>
    <x v="8"/>
    <x v="2"/>
    <x v="2"/>
    <s v="A2.2.1 ap.2"/>
    <n v="129891"/>
    <x v="359"/>
    <s v="WEB-GURU SRL"/>
    <s v="Obiectivul general este dezvoltarea unui software integrat pentru gestionarea, monitorizarea si administrarea firmelor pe mai multe nivele. Prezentul proiect abordeaza realizarea unui software care integreaza mai multe module necesare pentru monitorizarea firmelor, astfel reprezinta o unealta special destinata pentru administratorii firmelor, si nu numai."/>
    <s v="8"/>
    <n v="7"/>
    <x v="4"/>
    <s v="8"/>
    <n v="7"/>
    <n v="2023"/>
    <x v="1"/>
    <x v="1"/>
    <s v="Harghita"/>
    <x v="66"/>
    <x v="1"/>
    <x v="2"/>
    <x v="360"/>
    <n v="666091.65"/>
    <n v="2039519.62"/>
    <n v="452641.49"/>
    <x v="370"/>
    <x v="1"/>
    <m/>
    <n v="0"/>
    <n v="0"/>
    <s v="POC/524/2/2"/>
    <n v="1"/>
    <s v="Axa 2"/>
  </r>
  <r>
    <x v="191"/>
    <x v="0"/>
    <x v="0"/>
    <m/>
    <m/>
    <x v="0"/>
    <m/>
    <m/>
    <m/>
    <m/>
    <x v="0"/>
    <m/>
    <m/>
    <m/>
    <x v="0"/>
    <x v="0"/>
    <m/>
    <x v="0"/>
    <x v="0"/>
    <x v="0"/>
    <x v="361"/>
    <n v="2387130.88"/>
    <n v="5410238.04"/>
    <n v="4520410.6899999995"/>
    <x v="371"/>
    <x v="0"/>
    <m/>
    <n v="5392248.29"/>
    <n v="951573.2"/>
    <m/>
    <m/>
    <m/>
  </r>
  <r>
    <x v="192"/>
    <x v="0"/>
    <x v="0"/>
    <m/>
    <m/>
    <x v="0"/>
    <m/>
    <m/>
    <m/>
    <m/>
    <x v="0"/>
    <m/>
    <m/>
    <m/>
    <x v="0"/>
    <x v="0"/>
    <m/>
    <x v="0"/>
    <x v="0"/>
    <x v="0"/>
    <x v="0"/>
    <m/>
    <m/>
    <m/>
    <x v="0"/>
    <x v="0"/>
    <m/>
    <m/>
    <m/>
    <m/>
    <m/>
    <m/>
  </r>
  <r>
    <x v="1"/>
    <x v="2"/>
    <x v="2"/>
    <s v="A2.1.1 - NGA"/>
    <n v="127129"/>
    <x v="360"/>
    <s v="INVOKER TRANS IT SRL"/>
    <s v="Obiectivul principal al proiectului este dezvoltarea infrastructurii de comunicatii in banda larga de mare viteza in localitatile albe din punct de vedere al conexiunii NGA din judetul Hunedoar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x v="1"/>
    <x v="2"/>
    <s v="Hunedoara"/>
    <x v="68"/>
    <x v="1"/>
    <x v="3"/>
    <x v="362"/>
    <n v="2031416.81"/>
    <n v="2522332.39"/>
    <n v="3047372.17"/>
    <x v="372"/>
    <x v="3"/>
    <m/>
    <n v="3450135.23"/>
    <n v="608847.39"/>
    <s v="POC/366/2/1"/>
    <n v="1"/>
    <s v="Axa 2"/>
  </r>
  <r>
    <x v="193"/>
    <x v="0"/>
    <x v="0"/>
    <m/>
    <m/>
    <x v="0"/>
    <m/>
    <m/>
    <m/>
    <m/>
    <x v="0"/>
    <m/>
    <m/>
    <m/>
    <x v="0"/>
    <x v="0"/>
    <m/>
    <x v="0"/>
    <x v="0"/>
    <x v="0"/>
    <x v="362"/>
    <n v="2031416.81"/>
    <n v="2522332.39"/>
    <n v="3047372.17"/>
    <x v="372"/>
    <x v="0"/>
    <m/>
    <n v="3450135.23"/>
    <n v="608847.39"/>
    <m/>
    <m/>
    <m/>
  </r>
  <r>
    <x v="194"/>
    <x v="0"/>
    <x v="0"/>
    <m/>
    <m/>
    <x v="0"/>
    <m/>
    <m/>
    <m/>
    <m/>
    <x v="0"/>
    <m/>
    <m/>
    <m/>
    <x v="0"/>
    <x v="0"/>
    <m/>
    <x v="0"/>
    <x v="0"/>
    <x v="0"/>
    <x v="0"/>
    <m/>
    <m/>
    <m/>
    <x v="0"/>
    <x v="0"/>
    <m/>
    <m/>
    <m/>
    <m/>
    <m/>
    <m/>
  </r>
  <r>
    <x v="1"/>
    <x v="1"/>
    <x v="3"/>
    <s v="OS1.3-Secţiunea D"/>
    <n v="104235"/>
    <x v="361"/>
    <s v="Lambda MAT Bucuresti SRL"/>
    <s v="Obiectivul principal al proiectului consta in transpunerea la nivel industrial a echipamentelor de cercetare realizate in faza de demonstrator de COSFEL ACTUAL, implementarea si preluarea tehnologiilor dezvoltate de aceasta in conformitate cu rezultatul de cercetare achizitionat prin contractul NR.15/05.05.2015 cu titlul „Experimentarea polimerizarii in camp de microunde in strat controlat respectiv in sistem dispers”."/>
    <s v="9"/>
    <n v="8"/>
    <x v="1"/>
    <s v="5"/>
    <n v="8"/>
    <n v="2018"/>
    <x v="1"/>
    <x v="3"/>
    <s v="Ialomita"/>
    <x v="69"/>
    <x v="1"/>
    <x v="5"/>
    <x v="363"/>
    <n v="694266.75"/>
    <n v="0"/>
    <n v="276480"/>
    <x v="373"/>
    <x v="2"/>
    <s v="AA2"/>
    <n v="3867780.6000000006"/>
    <n v="682549.5199999999"/>
    <s v="POC/66/1/3"/>
    <n v="1"/>
    <s v="Axa 1"/>
  </r>
  <r>
    <x v="2"/>
    <x v="1"/>
    <x v="3"/>
    <s v="OS1.3-Secţiunea C"/>
    <n v="119792"/>
    <x v="362"/>
    <s v="JUNKOEKO SRL"/>
    <s v="Obiectivul principal al proiectului propus il reprezinta cresterea capacitatii si infrastructurii de Cercetare-Dezvoltare a aplicantului prin realizarea unui echipament inovativ de topire in camp de microunde a deseurilor metalice neferoase si DEEE-uri (deseuri de echipamente electrice si electronice), prevazut cu un sistem inovator de filtrare a noxelor rezultate din topire. Diversificarea tehnologiilor pentru topirea si rafinarea metalelor din  deseuri neferoase si  DEEE-uri"/>
    <s v="10"/>
    <n v="4"/>
    <x v="2"/>
    <s v="4"/>
    <n v="4"/>
    <n v="2019"/>
    <x v="1"/>
    <x v="3"/>
    <s v="Ialomita"/>
    <x v="69"/>
    <x v="1"/>
    <x v="5"/>
    <x v="364"/>
    <n v="125354.16"/>
    <n v="92854.94"/>
    <n v="20904.34"/>
    <x v="374"/>
    <x v="2"/>
    <m/>
    <n v="634111.26"/>
    <n v="111901.96"/>
    <s v="POC/63/1/3"/>
    <n v="1"/>
    <s v="Axa 1"/>
  </r>
  <r>
    <x v="3"/>
    <x v="2"/>
    <x v="2"/>
    <s v="A2.2.1 ap.2"/>
    <n v="129987"/>
    <x v="363"/>
    <s v="SYSCAD SOLUTIONS SRL"/>
    <s v="Obiectivul principal al proiectului este cercetarea şi dezvoltarea unei suite de soluţii software inovative, extrem de uşor de folosit, soluţii software pentru accelerarea implementării cadastrului general şi a cadastrului sectorial, denumit in continuare SysCAD Application Suite."/>
    <s v="6"/>
    <n v="23"/>
    <x v="4"/>
    <s v="6"/>
    <n v="23"/>
    <n v="2022"/>
    <x v="1"/>
    <x v="3"/>
    <s v="Ialomita"/>
    <x v="70"/>
    <x v="1"/>
    <x v="2"/>
    <x v="365"/>
    <n v="887470.93"/>
    <n v="2052919.43"/>
    <n v="967836.87"/>
    <x v="375"/>
    <x v="3"/>
    <m/>
    <n v="2413170.02"/>
    <n v="425853.53"/>
    <s v="POC/524/2/2"/>
    <n v="1"/>
    <s v="Axa 2"/>
  </r>
  <r>
    <x v="195"/>
    <x v="0"/>
    <x v="0"/>
    <m/>
    <m/>
    <x v="0"/>
    <m/>
    <m/>
    <m/>
    <m/>
    <x v="0"/>
    <m/>
    <m/>
    <m/>
    <x v="0"/>
    <x v="0"/>
    <m/>
    <x v="0"/>
    <x v="0"/>
    <x v="0"/>
    <x v="366"/>
    <n v="1707091.84"/>
    <n v="2145774.37"/>
    <n v="1265221.21"/>
    <x v="376"/>
    <x v="0"/>
    <m/>
    <n v="6915061.8800000008"/>
    <n v="1220305.0099999998"/>
    <m/>
    <m/>
    <m/>
  </r>
  <r>
    <x v="196"/>
    <x v="0"/>
    <x v="0"/>
    <m/>
    <m/>
    <x v="0"/>
    <m/>
    <m/>
    <m/>
    <m/>
    <x v="0"/>
    <m/>
    <m/>
    <m/>
    <x v="0"/>
    <x v="0"/>
    <m/>
    <x v="0"/>
    <x v="0"/>
    <x v="0"/>
    <x v="0"/>
    <m/>
    <m/>
    <m/>
    <x v="0"/>
    <x v="0"/>
    <m/>
    <m/>
    <m/>
    <m/>
    <m/>
    <m/>
  </r>
  <r>
    <x v="1"/>
    <x v="1"/>
    <x v="1"/>
    <s v="OS1.2-Secţiunea E"/>
    <n v="104810"/>
    <x v="364"/>
    <s v="Institutul de Chimie Macromoleculara &quot;Petru Poni&quot;"/>
    <s v="Obiectivul general al proiectului consta in cresterea capacitatii si calitatii activitatii de cercetare dezvoltare inovare (CDI)  prin atragerea de specialisti cu competente avansate,  deschiderea unei noi directii de cercetare in domeniul retelelor metalo-organice (RMO) si diversificarea gamei de servicii de cercetare  si transferul acestora catre partenerii industriali,  in scopul stimularii competitivitatii cercetarii stintifice romanesti la nivel european si a competitivitatii economice nationale/ regionale ale Institutului si ale actorilor economici in domeniul de specializare inteligenta eco-nano-tehnologii si materiale avansate._x000a_Proiectul POCPOLIG isi propune sa dezvolte noi materiale avansate nanostructurate, cu caracteristici functionale extinse, destinate pentru aplicatii de nisa, in domenii stiintifice si industriale actuale si viitoare._x000a_Obiectivul general al proiectului consta in cresterea capacitatii si calitatii activitatii de cercetare dezvoltare inovare (CDI)  prin atragerea de specialisti cu competente avansate,  deschiderea unei noi directii de cercetare in domeniul retelelor metalo-organice (RMO) si diversificarea gamei de servicii de cercetare  si transferul acestora catre partenerii industriali,  in scopul stimularii competitivitatii cercetarii stintifice romanesti la nivel european si a competitivitatii economice nationale/ regionale ale Institutului si ale actorilor economici in domeniul de specializare inteligenta eco-nano-tehnologii si materiale avansate._x000a_Proiectul POCPOLIG isi propune sa dezvolte noi materiale avansate nanostructurate, cu caracteristici functionale extinse, destinate pentru aplicatii de nisa, in domenii stiintifice si industriale actuale si viitoare._x000a_"/>
    <s v="9"/>
    <n v="8"/>
    <x v="1"/>
    <s v="9"/>
    <n v="8"/>
    <n v="2020"/>
    <x v="2"/>
    <x v="6"/>
    <s v="Iasi"/>
    <x v="71"/>
    <x v="2"/>
    <x v="4"/>
    <x v="367"/>
    <n v="1320379.1103079999"/>
    <n v="0"/>
    <n v="466651.06"/>
    <x v="377"/>
    <x v="2"/>
    <s v="AA6"/>
    <n v="6930573.3899999997"/>
    <n v="0"/>
    <s v="POC/61/1/1"/>
    <n v="1"/>
    <s v="Axa 1"/>
  </r>
  <r>
    <x v="2"/>
    <x v="1"/>
    <x v="1"/>
    <s v="OS1.2-Secţiunea E"/>
    <n v="103847"/>
    <x v="365"/>
    <s v="Intelectro Iasi SRL"/>
    <s v="Obiectivul general al proiectului il constituie consolidarea capacității de CDI a SC Intelectro Iasi SRL în vederea pregătirii pentru participarea la Orizont 2020 si la alte programe europene, prin angajarea unui cercetător universitar cu o mare experienta pe o perioada egală cel puţin cu durata proiectului, si prin consolidarea si intinerirea resursei umane angajata in sectorul CDI al companiei, prin cooptarea de doctoranzi in faza de cercetare pentru teza de doctorat si, respectiv, doctori in stiinte ai Univ. Tehnice Iasi care au sustinut teza de doctorat in ultimii 5 ani. "/>
    <s v="9"/>
    <n v="8"/>
    <x v="1"/>
    <s v="9"/>
    <n v="8"/>
    <n v="2020"/>
    <x v="2"/>
    <x v="6"/>
    <s v="Iasi"/>
    <x v="71"/>
    <x v="1"/>
    <x v="5"/>
    <x v="368"/>
    <n v="1340791.6705799997"/>
    <n v="2524481.25"/>
    <n v="1027942.7"/>
    <x v="378"/>
    <x v="2"/>
    <s v="AA1"/>
    <n v="6369795.3299999991"/>
    <n v="1173872.25"/>
    <s v="POC/61/1/1"/>
    <n v="1"/>
    <s v="Axa 1"/>
  </r>
  <r>
    <x v="3"/>
    <x v="1"/>
    <x v="1"/>
    <s v="OS1.2-Secţiunea E"/>
    <n v="104089"/>
    <x v="366"/>
    <s v="ALL GREEN SRL"/>
    <s v="Obiectivul general al proiectului il constituie consolidarea capacității de CDI a SC ALL GREEN SRL în vederea pregătirii pentru participarea la Orizont 2020 si la alte programe europene, prin angajarea unui cercetător universitar cu o mare experienta pe o perioada egală cel puţin cu durata proiectului, si prin consolidarea si intinerirea resursei umane angajata in sectorul CDI al companiei, prin cooptarea de doctoranzi in faza de cercetare pentru teza de doctorat si, respectiv, doctori in stiinte ai Univ. Tehnice Iasi care au sustinut teza de doctorat in ultimii 5 ani. "/>
    <s v="9"/>
    <n v="16"/>
    <x v="1"/>
    <s v="9"/>
    <n v="16"/>
    <n v="2020"/>
    <x v="2"/>
    <x v="6"/>
    <s v="Iasi"/>
    <x v="71"/>
    <x v="1"/>
    <x v="5"/>
    <x v="369"/>
    <n v="1340863.92"/>
    <n v="2522993.6"/>
    <n v="1085238"/>
    <x v="379"/>
    <x v="4"/>
    <s v="AA4"/>
    <n v="6762862.8100000024"/>
    <n v="1246308.3100000003"/>
    <s v="POC/61/1/1"/>
    <n v="1"/>
    <s v="Axa 1"/>
  </r>
  <r>
    <x v="8"/>
    <x v="1"/>
    <x v="3"/>
    <s v="OS1.3-Secţiunea D"/>
    <n v="104962"/>
    <x v="367"/>
    <s v="BUILDING TECHNOLOGY GROUP R SRL"/>
    <s v="In acest proiect se urmareste crearea lui BRAIN-IN  soft - convertor de limbaj al Sistemelor de Automatizare Inteligente (SAI) pentru cladiri inteligente, managementul productiei si automatizari industriale bazat pe inovarea – imbunatatirea unei platforme software denumita SMART  CONVERT care la acest moment are proprietatea de a aduce la un punct comun tehnologiile: PROFIBUS, LON, CAN, MODBUS. Inovarea consta in integrarea in SMART CONVERT a doua noi tipuri de protocoale de comunicatii (KNX si un limbaj wireless), transformand platforma initiala intr-un produs foarte flexibil si competitiv, care va detine si caracteristici standardizate pentru 5 aplicabilitati ce se pot combina in functie de nevoile si structura cladirilor, productiei si industriei: optimizare consumuri energie, asigurare securitate, confort, optimizare management productie, automatizari industriale, oprimizare functionalitati specifice spitalelor."/>
    <s v="9"/>
    <n v="27"/>
    <x v="1"/>
    <s v="9"/>
    <n v="27"/>
    <n v="2018"/>
    <x v="1"/>
    <x v="6"/>
    <s v="Iasi"/>
    <x v="71"/>
    <x v="1"/>
    <x v="5"/>
    <x v="370"/>
    <n v="903908.58000000007"/>
    <n v="0"/>
    <n v="1207083.72"/>
    <x v="380"/>
    <x v="2"/>
    <s v="AA7"/>
    <n v="4992852.5500000007"/>
    <n v="888219.64999999991"/>
    <s v="POC/66/1/3"/>
    <n v="1"/>
    <s v="Axa 1"/>
  </r>
  <r>
    <x v="9"/>
    <x v="1"/>
    <x v="3"/>
    <s v="OS1.4-Secţiunea G"/>
    <n v="106611"/>
    <x v="368"/>
    <s v="Universitatea &quot;Alexandru Ioan Cuza&quot; din Iași"/>
    <s v="Principalul obiectiv al proiectului PrivateSky îl constituie transferul de cunoștințe rezultate în urma activității de cercetare desfășurate în cadrul Facultății de Informatică, Universitatea “Alexandru Ioan Cuza” din Iași (UAIC) către industria de IT._x000a_Ideea nou introdusă de acest proiect este concretizată prin utilizarea unei arhitecturi Cloud inovative bazată pe coreografii executabile în crearea de noi tehnologii, instrumente și metode pentru dezvoltarea de software în cloud._x000a_"/>
    <s v="9"/>
    <n v="1"/>
    <x v="1"/>
    <s v="9"/>
    <n v="1"/>
    <n v="2021"/>
    <x v="8"/>
    <x v="6"/>
    <s v="Iasi"/>
    <x v="71"/>
    <x v="2"/>
    <x v="8"/>
    <x v="371"/>
    <n v="2182737.743999999"/>
    <n v="1808937.5"/>
    <n v="50000"/>
    <x v="381"/>
    <x v="3"/>
    <s v="AA6"/>
    <n v="9657047.370000001"/>
    <n v="1877654.06"/>
    <s v="POC/71/1/4"/>
    <n v="1"/>
    <s v="Axa 1"/>
  </r>
  <r>
    <x v="10"/>
    <x v="1"/>
    <x v="3"/>
    <s v="OS1.4-Secţiunea G"/>
    <n v="105689"/>
    <x v="369"/>
    <s v="INSTITUTUL DE CHIMIE MACROMOLECULARĂ “PETRU PONI&quot; "/>
    <s v="Obiectivul general: Creşterea competitivităţii economice a 5 întreprinderi în perioada 2016-2020,_x000a_în urma transferului de cunoştinţe ce vizează expertiza ştiinţifică şi tehnologică în proiectarea şi_x000a_realizarea de sisteme polimere multifuncţionale, care pot stimula un răspuns biologic specific şi care permit aderarea şi proliferarea unui anumit tip de celule, funcţie de ţesutul ce trebuie tratat._x000a_"/>
    <s v="9"/>
    <n v="8"/>
    <x v="1"/>
    <s v="3"/>
    <n v="8"/>
    <n v="2022"/>
    <x v="8"/>
    <x v="6"/>
    <s v="Iasi"/>
    <x v="71"/>
    <x v="2"/>
    <x v="8"/>
    <x v="372"/>
    <n v="2181520"/>
    <n v="2370000"/>
    <n v="70978.25"/>
    <x v="382"/>
    <x v="3"/>
    <s v="AA5"/>
    <n v="7576272.3000000007"/>
    <n v="0"/>
    <s v="POC/71/1/4"/>
    <n v="1"/>
    <s v="Axa 1"/>
  </r>
  <r>
    <x v="11"/>
    <x v="1"/>
    <x v="3"/>
    <s v="OS1.4-Secţiunea G"/>
    <n v="105524"/>
    <x v="370"/>
    <s v="Universitatea Tehnica Gheorghe Asachi din Iasi"/>
    <s v="Obiectivul general al proiectului este creşterea eficienţei energetice la consumator, înțelegând prin consumator construcţiile civile, industriale şi agricole care adăpostesc funcţiuni multiple, denumite într-un cuvânt clădiri. _x000a_Proiectul va dezvolta interacțiunea dintre Facultatea de Construcţii şi Instalații din cadrul Universității Tehnice „Gh. Asachi” din Iași cu mediul de afaceri din domeniul construcţiilor, prin finanțarea accesului întreprinderilor la expertiză extinsă și la facilitățile oferite în laboratoarele facultăţii, în scopul comercializării rezultatelor de cercetare privind asigurarea eficienței energetice, către consumatorul exprimat prin construcțiile civile, industriale și agricole, concepute şi executate de către întreprinderile cu activitate în domeniul construcţiilor."/>
    <s v="9"/>
    <n v="23"/>
    <x v="1"/>
    <s v="5"/>
    <n v="22"/>
    <n v="2022"/>
    <x v="8"/>
    <x v="6"/>
    <s v="Iasi"/>
    <x v="71"/>
    <x v="2"/>
    <x v="8"/>
    <x v="373"/>
    <n v="1214284.5"/>
    <n v="1260000"/>
    <n v="144000"/>
    <x v="383"/>
    <x v="3"/>
    <s v="AA4"/>
    <n v="3764649.9200000004"/>
    <n v="618951.32000000018"/>
    <s v="POC/71/1/4"/>
    <n v="1"/>
    <s v="Axa 1"/>
  </r>
  <r>
    <x v="12"/>
    <x v="1"/>
    <x v="1"/>
    <s v="OS1.1-Secţiunea F"/>
    <n v="107464"/>
    <x v="371"/>
    <s v="Institutul de Chimie Macromoleculara „Petru Poni” Iasi"/>
    <s v="Obiectivul general al proiectului Institutul de Chimie Macromoleculara “Petru Poni” – Pol interdisciplinar de specializare inteligenta prin cercetare-inovare si transfer tehnologic in (bio/nano)materiale polimere si (eco)tehnologii (InoMatPol) consta in cresterea capacitatii, calitatii si eficientei activitatii CDI prin deschiderea de noi directii de cercetare si diversificarea gamei de servicii de cercetare orientate in special catre industrie – conform cerintelor de inovare ale agentilor economici din cadrul structurilor de tip cluster, in scopul stimularii competitivitatii cercetarii stintifice romanesti la nivel european si a competitivitatii economice nationale/ regionale ale Institutului si ale actorilor economici in domeniul de specializare inteligenta eco-nano-tehnologii si materiale avansate."/>
    <s v="10"/>
    <n v="10"/>
    <x v="1"/>
    <s v="7"/>
    <n v="10"/>
    <n v="2020"/>
    <x v="1"/>
    <x v="6"/>
    <s v="Iasi"/>
    <x v="71"/>
    <x v="2"/>
    <x v="7"/>
    <x v="374"/>
    <n v="9493465.8150000051"/>
    <n v="0"/>
    <n v="7182196.9000000004"/>
    <x v="384"/>
    <x v="2"/>
    <s v="AA3"/>
    <n v="53311768.259999998"/>
    <n v="0"/>
    <s v="POC/70/1/1"/>
    <n v="1"/>
    <s v="Axa 1"/>
  </r>
  <r>
    <x v="15"/>
    <x v="1"/>
    <x v="1"/>
    <s v="OS1.1-Secţiunea F"/>
    <n v="107563"/>
    <x v="372"/>
    <s v="UNIVERSITATEA DE STIINTE AGRICOLE SI MEDICINA VETERINARA „ION IONESCU DE LA BRAD” Iasi"/>
    <s v="Scopul proiectului ROVETEMERG este de a dezvolta un Centru regional de cercetare avansată capabil sa efectueze cercetare interdisciplinară, aplicată și experimentală, privind microorganismele înalt patogene cu potențial de răspândire în masă, bolile infecțioase (re-) emergente și rare, rezistența microbiană la medicamente, siguranța microbiologica a alimentelor, rezultatele obținute având menirea de a îmbunătăți sănătatea animalelor, omului și mediului, în spiritul conceptului One Health.  "/>
    <s v="10"/>
    <n v="13"/>
    <x v="1"/>
    <s v="4"/>
    <n v="12"/>
    <n v="2021"/>
    <x v="1"/>
    <x v="6"/>
    <s v="Iasi"/>
    <x v="71"/>
    <x v="2"/>
    <x v="7"/>
    <x v="375"/>
    <n v="5358255"/>
    <n v="0"/>
    <n v="3978998"/>
    <x v="385"/>
    <x v="3"/>
    <s v="AA7"/>
    <n v="14530428.090000002"/>
    <n v="1819083.6999999997"/>
    <s v="POC/70/1/1"/>
    <n v="1"/>
    <s v="Axa 1"/>
  </r>
  <r>
    <x v="24"/>
    <x v="1"/>
    <x v="3"/>
    <s v="OS1.3-Secţiunea C"/>
    <n v="113382"/>
    <x v="373"/>
    <s v=" GEN MOTOR SRL (solicitant initial la depunere: VÎRLAN BOGDAN)"/>
    <s v="Principalul obiectiv al proiectului este acela  de a scoate pe piață un produs nou, inovativ: un generator electric cu rotor exterior și flux radial antrenat  turbină verticală, pe baza rezultatelor obținute de directorul de proiect în timpul stagiului doctoral finalizat. "/>
    <s v="10"/>
    <n v="4"/>
    <x v="2"/>
    <s v="1"/>
    <n v="4"/>
    <n v="2019"/>
    <x v="24"/>
    <x v="6"/>
    <s v="Iasi"/>
    <x v="71"/>
    <x v="1"/>
    <x v="5"/>
    <x v="376"/>
    <n v="125897.95"/>
    <n v="93257.75"/>
    <n v="145255.72"/>
    <x v="386"/>
    <x v="2"/>
    <s v="AA1"/>
    <n v="702561.19"/>
    <n v="123981.38000000002"/>
    <s v="POC/63/1/3"/>
    <n v="1"/>
    <s v="Axa 1"/>
  </r>
  <r>
    <x v="25"/>
    <x v="1"/>
    <x v="3"/>
    <s v="OS1.3-Secţiunea C"/>
    <n v="109591"/>
    <x v="374"/>
    <s v="PROSUPPORT CONSULTING SRL"/>
    <s v="Proiectul are ca obiectiv general îmbunătățirea capacității start-up-ului SC ProSupport Consulting SRL de inovare și derulare a unor activități de cercetare-dezvoltare de avangardă într-un domeniu de specializare inteligentă (4. Eco-nano-tehnologii și materiale avansate/4.4.2 Materiale polimerice, nanomateriale, nanotehnologii)pentru introducerea în producție a unui nou produs inovator (platforme senzoriale prevăzute cu microelectrozi interdigitați printați pe substraturi nanodielectrice flexibile) cu aplicabilitate într-un domeniu nou, Internetul Tuturor Lucrurilor (ITL)."/>
    <s v="10"/>
    <n v="4"/>
    <x v="2"/>
    <s v="10"/>
    <n v="4"/>
    <n v="2019"/>
    <x v="16"/>
    <x v="6"/>
    <s v="Iasi"/>
    <x v="72"/>
    <x v="1"/>
    <x v="5"/>
    <x v="377"/>
    <n v="125998.2"/>
    <n v="93332"/>
    <n v="86064"/>
    <x v="387"/>
    <x v="2"/>
    <s v="AA1"/>
    <n v="708323.74"/>
    <n v="124998.27"/>
    <s v="POC/63/1/3"/>
    <n v="1"/>
    <s v="Axa 1"/>
  </r>
  <r>
    <x v="26"/>
    <x v="2"/>
    <x v="2"/>
    <s v="A2.2.1"/>
    <n v="115881"/>
    <x v="375"/>
    <s v="RED POINT SOFTWARE SOLUTIONS SRL"/>
    <s v="”LOGIOS - CERCETAREA SI DEZVOLTAREA UNUI SISTEM INOVATIV DE E-LEARNING DEDICAT MEDIILOR DE INVATAMÂNT UNIVERSITAR SI PREUNIVERSITAR”"/>
    <s v="8"/>
    <n v="2"/>
    <x v="2"/>
    <s v="12"/>
    <n v="2"/>
    <n v="2019"/>
    <x v="1"/>
    <x v="6"/>
    <s v="Iasi"/>
    <x v="71"/>
    <x v="1"/>
    <x v="2"/>
    <x v="378"/>
    <n v="171590.54"/>
    <n v="518393.82000000007"/>
    <n v="170528.28000000003"/>
    <x v="388"/>
    <x v="2"/>
    <s v="AA3"/>
    <n v="859600.7300000001"/>
    <n v="151694.24000000002"/>
    <s v="POC/46/2/2"/>
    <n v="1"/>
    <s v="Axa 2"/>
  </r>
  <r>
    <x v="27"/>
    <x v="2"/>
    <x v="2"/>
    <s v="A2.2.1"/>
    <n v="115605"/>
    <x v="376"/>
    <s v="FORTYFOUR SRL"/>
    <s v="QODEMO – TEHNOLOGIE SPECIALIZATA PENTRU MAKER MOVEMENT"/>
    <s v="8"/>
    <n v="7"/>
    <x v="2"/>
    <s v="8"/>
    <n v="7"/>
    <n v="2020"/>
    <x v="1"/>
    <x v="6"/>
    <s v=" Iasi"/>
    <x v="73"/>
    <x v="1"/>
    <x v="2"/>
    <x v="379"/>
    <n v="602462.06000000006"/>
    <n v="803986.69"/>
    <n v="0"/>
    <x v="389"/>
    <x v="1"/>
    <m/>
    <n v="0"/>
    <n v="0"/>
    <s v="POC/46/2/2"/>
    <n v="1"/>
    <s v="Axa 2"/>
  </r>
  <r>
    <x v="28"/>
    <x v="2"/>
    <x v="2"/>
    <s v="A2.2.1"/>
    <n v="115686"/>
    <x v="377"/>
    <s v="ROMSOFT SRL"/>
    <s v="ECOSISTEM MULTIFUNCTIONAL PENTRU INTEGRAREA SERVICIILOR MEDICALE DE TIP “SELF-MANAGEMENT DISEASE” (EMIM)"/>
    <s v="8"/>
    <n v="31"/>
    <x v="2"/>
    <s v="8"/>
    <n v="31"/>
    <n v="2020"/>
    <x v="1"/>
    <x v="6"/>
    <s v="Iasi"/>
    <x v="71"/>
    <x v="1"/>
    <x v="2"/>
    <x v="380"/>
    <n v="423465.89"/>
    <n v="2008125"/>
    <n v="92451.410000000149"/>
    <x v="390"/>
    <x v="2"/>
    <s v="AA1"/>
    <n v="2146543.4700000002"/>
    <n v="378801.72"/>
    <s v="POC/46/2/2"/>
    <n v="1"/>
    <s v="Axa 2"/>
  </r>
  <r>
    <x v="31"/>
    <x v="2"/>
    <x v="2"/>
    <s v="A2.2.1"/>
    <n v="116445"/>
    <x v="378"/>
    <s v="NERA COMPUTERS SRL"/>
    <s v="“DEZVOLTAREA UNEI SOLUȚII TIC INOVATIVE CERTIFICATE PENTRU PROTEJAREA CONFIDENȚIALITĂȚII DATELOR DE PE DISPOZITIVELE MOBILE PRIN ȘTERGERE DEFINITIVĂ”"/>
    <s v="8"/>
    <n v="16"/>
    <x v="2"/>
    <s v="8"/>
    <n v="16"/>
    <n v="2019"/>
    <x v="1"/>
    <x v="6"/>
    <s v="Iasi"/>
    <x v="71"/>
    <x v="1"/>
    <x v="2"/>
    <x v="381"/>
    <n v="366020.43"/>
    <n v="1603999.7999999998"/>
    <n v="100826.91999999993"/>
    <x v="391"/>
    <x v="1"/>
    <m/>
    <n v="0"/>
    <n v="0"/>
    <s v="POC/46/2/2"/>
    <n v="1"/>
    <s v="Axa 2"/>
  </r>
  <r>
    <x v="32"/>
    <x v="2"/>
    <x v="2"/>
    <s v="A2.2.1"/>
    <m/>
    <x v="379"/>
    <s v="FOCALITY SRL"/>
    <s v="SOLUTIE MOBILA DE COLECTARE SI INTRETINERE DATE PENTRU SISTEMELE DE TIP ASSET MANAGEMENT"/>
    <s v="5"/>
    <n v="25"/>
    <x v="2"/>
    <s v="8"/>
    <n v="25"/>
    <n v="2018"/>
    <x v="1"/>
    <x v="6"/>
    <s v="Iasi"/>
    <x v="71"/>
    <x v="1"/>
    <x v="2"/>
    <x v="382"/>
    <n v="289949.84999999998"/>
    <n v="839936"/>
    <n v="275145.64999999991"/>
    <x v="392"/>
    <x v="1"/>
    <m/>
    <n v="0"/>
    <n v="0"/>
    <s v="POC/46/2/2"/>
    <n v="1"/>
    <s v="Axa 2"/>
  </r>
  <r>
    <x v="33"/>
    <x v="2"/>
    <x v="2"/>
    <s v="A2.2.1"/>
    <n v="115624"/>
    <x v="380"/>
    <s v="GEMINI CAD SYSTEMS SRL"/>
    <s v="Cercetare,dezvoltare si implementare a unei noi generatii de algoritmi de optimizare si reducere a consumului de materiale bazati pe calcul paralel intensiv pe tehnologie CUDA"/>
    <s v="9"/>
    <n v="14"/>
    <x v="2"/>
    <s v="6"/>
    <n v="14"/>
    <n v="2020"/>
    <x v="1"/>
    <x v="6"/>
    <s v="Iasi"/>
    <x v="71"/>
    <x v="1"/>
    <x v="2"/>
    <x v="383"/>
    <n v="487820.48"/>
    <n v="1576597.6800000002"/>
    <n v="188595.24000000022"/>
    <x v="393"/>
    <x v="2"/>
    <m/>
    <n v="2565429.46"/>
    <n v="452722.84"/>
    <s v="POC/46/2/2"/>
    <n v="1"/>
    <s v="Axa 2"/>
  </r>
  <r>
    <x v="34"/>
    <x v="2"/>
    <x v="2"/>
    <s v="A2.2.1"/>
    <n v="115919"/>
    <x v="381"/>
    <s v="EXPERT ACCIDENT RECONSTRUCTION SRL"/>
    <s v="CUTIE NEAGRA ȘI PLATFORMA TIP CRM PENTRU EVALUAREA SI DIMINUAREA RISCURILOR IN TRAFICUL RUTIER"/>
    <s v="8"/>
    <n v="3"/>
    <x v="2"/>
    <s v="11"/>
    <n v="3"/>
    <n v="2019"/>
    <x v="1"/>
    <x v="6"/>
    <s v="Iasi"/>
    <x v="74"/>
    <x v="1"/>
    <x v="2"/>
    <x v="384"/>
    <n v="274508.42"/>
    <n v="473070.49"/>
    <n v="72029.310000000056"/>
    <x v="394"/>
    <x v="2"/>
    <s v="AA2"/>
    <n v="1455255.65"/>
    <n v="256809.80999999997"/>
    <s v="POC/46/2/2"/>
    <n v="1"/>
    <s v="Axa 2"/>
  </r>
  <r>
    <x v="35"/>
    <x v="2"/>
    <x v="2"/>
    <s v="A2.2.1"/>
    <n v="117324"/>
    <x v="382"/>
    <s v="3D MAG SRL"/>
    <s v="Nou produs inovativ software – Visio 3D MAG, platforma hardware si servicii pentru proiectarea interactiva de case din lemn, mobilier si amenajari interioare"/>
    <s v="8"/>
    <n v="8"/>
    <x v="2"/>
    <s v="8"/>
    <n v="8"/>
    <n v="2020"/>
    <x v="1"/>
    <x v="6"/>
    <s v="Iasi"/>
    <x v="71"/>
    <x v="1"/>
    <x v="2"/>
    <x v="385"/>
    <n v="435064.37"/>
    <n v="1232879.1499999999"/>
    <n v="0"/>
    <x v="395"/>
    <x v="1"/>
    <m/>
    <n v="63060"/>
    <n v="11128.24"/>
    <s v="POC/46/2/2"/>
    <n v="1"/>
    <s v="Axa 2"/>
  </r>
  <r>
    <x v="36"/>
    <x v="2"/>
    <x v="2"/>
    <s v="A2.2.1"/>
    <n v="119805"/>
    <x v="383"/>
    <s v="LOGICA INFORMATICA RO SRL"/>
    <s v="Contact - Accesibilitate la purtator"/>
    <s v="11"/>
    <n v="20"/>
    <x v="2"/>
    <s v="11"/>
    <n v="20"/>
    <n v="2019"/>
    <x v="1"/>
    <x v="6"/>
    <s v="Iasi"/>
    <x v="71"/>
    <x v="1"/>
    <x v="2"/>
    <x v="386"/>
    <n v="425020.15"/>
    <n v="792618.29999999981"/>
    <n v="395359.54000000004"/>
    <x v="396"/>
    <x v="1"/>
    <m/>
    <n v="0"/>
    <n v="0"/>
    <s v="POC/46/2/2"/>
    <n v="1"/>
    <s v="Axa 2"/>
  </r>
  <r>
    <x v="37"/>
    <x v="2"/>
    <x v="2"/>
    <s v="A2.2.1"/>
    <n v="116086"/>
    <x v="384"/>
    <s v="APPSBROKER CONSULTING SRL"/>
    <s v="APPSFLOW – DEZVOLTAREA SAAS A SISTEMULUI DE APLICATII CONFIGURABILE DE PROCESE DE BUSINESS CE ACCELEREAZA INITIATIVELE DE LUCRU INTELIGENT IN ORGANIZATII"/>
    <s v="8"/>
    <n v="4"/>
    <x v="2"/>
    <s v="8"/>
    <n v="4"/>
    <n v="2019"/>
    <x v="1"/>
    <x v="6"/>
    <s v="Iasi"/>
    <x v="71"/>
    <x v="1"/>
    <x v="2"/>
    <x v="387"/>
    <n v="546986.15"/>
    <n v="1690167.5499999998"/>
    <n v="68819.69000000041"/>
    <x v="397"/>
    <x v="2"/>
    <m/>
    <n v="2656480.5900000003"/>
    <n v="468790.69"/>
    <s v="POC/46/2/2"/>
    <n v="1"/>
    <s v="Axa 2"/>
  </r>
  <r>
    <x v="38"/>
    <x v="1"/>
    <x v="3"/>
    <s v="OS1.4-Secţiunea G"/>
    <n v="119611"/>
    <x v="385"/>
    <s v="Universitatea de Stiinte Agricole si Medicina Veterinara &quot;Ion Ionescu de la Brad&quot; Iasi"/>
    <s v="Obiectivul general este cresterea accesului mediului economic privat agricol la cunoastere. Accesul la cunoastere se va realiza prin valorificarea infrastructurii de cercetare Institutul de Cercetari pentru Agricultura si Mediu (ICAM) din cadrul Universitatii de tiinþe Agricole si Medicina Veterinara &quot;Ion Ionescu de la Brad&quot; Iasi (USAMV – Iasi). Valorificarea infrastructurii de cercetare se va realiza prin constituirea si implementarea de parteneriate cu întreprinderi din mediul economic agricol. În cadrul parteneriatelor se va realiza transfer de cunostinþe, respectiv de inovaþie si progres tehnic."/>
    <s v="6"/>
    <n v="5"/>
    <x v="5"/>
    <s v="6"/>
    <n v="5"/>
    <n v="2023"/>
    <x v="8"/>
    <x v="6"/>
    <s v="Iasi"/>
    <x v="71"/>
    <x v="2"/>
    <x v="8"/>
    <x v="388"/>
    <n v="2020755"/>
    <n v="0"/>
    <n v="2478375"/>
    <x v="398"/>
    <x v="3"/>
    <m/>
    <n v="3061447.43"/>
    <n v="368028.87000000005"/>
    <s v="POC/71/1/4"/>
    <n v="1"/>
    <s v="Axa 1"/>
  </r>
  <r>
    <x v="39"/>
    <x v="1"/>
    <x v="1"/>
    <s v="OS1.1 -Secţiunea A"/>
    <n v="121822"/>
    <x v="386"/>
    <s v="INTERNATIONAL MODELING COMPANY SRL"/>
    <s v="Obiectivul general al proiectului este înfiinţarea unui departament în vederea cercetarii de metode inovative pentru tratarea afecţiunilor aparatului neuro-locomotor prin concentrarea de resurse umane si materiale de vârf în domeniul sanataţii."/>
    <s v="6"/>
    <n v="11"/>
    <x v="5"/>
    <s v="12"/>
    <n v="10"/>
    <n v="2020"/>
    <x v="1"/>
    <x v="6"/>
    <s v="Iasi"/>
    <x v="71"/>
    <x v="1"/>
    <x v="1"/>
    <x v="389"/>
    <n v="2679534.5299999998"/>
    <n v="7655812.96"/>
    <n v="8138565.6399999997"/>
    <x v="399"/>
    <x v="4"/>
    <s v="AA2"/>
    <n v="8070553.7000000002"/>
    <n v="1424215.35"/>
    <s v="POC/65/1/1"/>
    <n v="1"/>
    <s v="Axa 1"/>
  </r>
  <r>
    <x v="40"/>
    <x v="1"/>
    <x v="1"/>
    <s v="OS1.1 -Secţiunea A"/>
    <n v="121902"/>
    <x v="387"/>
    <s v="O.V.A GENERAL CONSTRUCT SRL"/>
    <s v="Obiectivul general al proiectului este înfiinţarea unui departament de cercetare programe software inovative pentru combaterea traficului ilegal de bunuri de lux si de larg consum. "/>
    <s v="6"/>
    <n v="20"/>
    <x v="5"/>
    <s v="12"/>
    <n v="20"/>
    <n v="2020"/>
    <x v="1"/>
    <x v="6"/>
    <s v="Iasi"/>
    <x v="71"/>
    <x v="1"/>
    <x v="1"/>
    <x v="390"/>
    <n v="956615.05"/>
    <n v="2733185.85"/>
    <n v="8112424.2199999997"/>
    <x v="400"/>
    <x v="4"/>
    <m/>
    <n v="5036943.17"/>
    <n v="888872.33"/>
    <s v="POC/65/1/1"/>
    <n v="1"/>
    <s v="Axa 1"/>
  </r>
  <r>
    <x v="41"/>
    <x v="2"/>
    <x v="2"/>
    <s v="A2.1.1 - NGA"/>
    <n v="126951"/>
    <x v="388"/>
    <s v="INVITE SYSTEMS SRL"/>
    <s v="Obiectivul principal al proiectului este dezvoltarea infrastructurii de internet in banda larga, in zonele albe NGA din judetul Iasi, cu o larga raspandire a nodurilor de comunicatii si partea de transmisie a datelor (backbone si blackhaul), cat mai aproape de utilizatorul final si cu niveluri adecvate de simetrie si de interactivitate, pentru a garanta transmitere mai buna de informatii in ambele sensuri."/>
    <s v="6"/>
    <n v="13"/>
    <x v="3"/>
    <s v="6"/>
    <n v="13"/>
    <n v="2022"/>
    <x v="1"/>
    <x v="6"/>
    <s v="Iasi"/>
    <x v="75"/>
    <x v="1"/>
    <x v="3"/>
    <x v="391"/>
    <n v="3235979.23"/>
    <n v="2397024.09"/>
    <n v="4360864.4800000004"/>
    <x v="401"/>
    <x v="3"/>
    <m/>
    <n v="14928160.48"/>
    <n v="1367792.68"/>
    <s v="POC/366/2/1"/>
    <n v="1"/>
    <s v="Axa 2"/>
  </r>
  <r>
    <x v="42"/>
    <x v="2"/>
    <x v="2"/>
    <s v="A2.2.1 ap.2"/>
    <n v="129007"/>
    <x v="389"/>
    <s v="URBIOLED SRL"/>
    <s v="Obiectivul general al proiectului este reprezentat de cresterea competivitaþii economice si dezvoltarea durabila a solicitantului, bazata pe inovare in sectorul Tehnologiei, Informaþiei si Comunicaþiilor, în conditii de crestere inteligenta, durabila si favorabila incluziunii."/>
    <s v="12"/>
    <n v="11"/>
    <x v="3"/>
    <s v="12"/>
    <n v="11"/>
    <n v="2022"/>
    <x v="1"/>
    <x v="6"/>
    <s v="Iasi"/>
    <x v="71"/>
    <x v="1"/>
    <x v="2"/>
    <x v="392"/>
    <n v="2560411"/>
    <n v="6282358.0700000003"/>
    <n v="3455481.86"/>
    <x v="402"/>
    <x v="3"/>
    <m/>
    <n v="6863260.0099999998"/>
    <n v="920693.12000000011"/>
    <s v="POC/524/2/2"/>
    <n v="1"/>
    <s v="Axa 2"/>
  </r>
  <r>
    <x v="43"/>
    <x v="2"/>
    <x v="2"/>
    <s v="A2.2.1 ap.2"/>
    <n v="129803"/>
    <x v="390"/>
    <s v="AVAL NET SRL"/>
    <s v="Obiectivul general al proiectului propus spre finantare il reprezinta cresterea competitivitatii si a gradului de cercetare-dezvoltare si inovare a societatii Aval Net SRL, prin crearea unui produs software inovativ, si anume o platforma tehnica integrata pentru facilitarea accesului la informatii publice, denumita MEDIAWIRE."/>
    <s v="4"/>
    <n v="2"/>
    <x v="4"/>
    <s v="4"/>
    <n v="2"/>
    <n v="2022"/>
    <x v="1"/>
    <x v="6"/>
    <s v="Iasi"/>
    <x v="71"/>
    <x v="1"/>
    <x v="2"/>
    <x v="393"/>
    <n v="2555845.5699999998"/>
    <n v="6699559.5"/>
    <n v="4510320.7"/>
    <x v="403"/>
    <x v="3"/>
    <m/>
    <n v="7298699.29"/>
    <n v="1288005.76"/>
    <s v="POC/524/2/2"/>
    <n v="1"/>
    <s v="Axa 2"/>
  </r>
  <r>
    <x v="44"/>
    <x v="2"/>
    <x v="2"/>
    <s v="A2.2.1 ap.2"/>
    <n v="130039"/>
    <x v="391"/>
    <s v="ELOQUENTIA SRL"/>
    <s v="Obiectivul general al proiectului este reprezentat de sporirea capacitatii de cercetare, dezvoltare si inovare a societatii ELOQUENTIA S.R.L., in vederea dezvoltarii unei platforme inovative, modulare, de tranzactionare in timp real, securizata, axata pe ultimele tehnologii TIC in domeniu, cu aplicabilitate in restul economiei romanesti pentru integrarea pe verticala a solutiilor TIC."/>
    <s v="4"/>
    <n v="9"/>
    <x v="4"/>
    <s v="4"/>
    <n v="9"/>
    <n v="2022"/>
    <x v="1"/>
    <x v="6"/>
    <s v="Iasi"/>
    <x v="71"/>
    <x v="1"/>
    <x v="2"/>
    <x v="394"/>
    <n v="1643088.69"/>
    <n v="3268649.27"/>
    <n v="0"/>
    <x v="404"/>
    <x v="3"/>
    <m/>
    <n v="1383455.92"/>
    <n v="0"/>
    <s v="POC/524/2/2"/>
    <n v="1"/>
    <s v="Axa 2"/>
  </r>
  <r>
    <x v="45"/>
    <x v="1"/>
    <x v="9"/>
    <m/>
    <n v="124759"/>
    <x v="392"/>
    <s v="UNIVERSITATEA &quot;ALEXANDRU IOAN CUZA&quot; din IASI"/>
    <s v="Dezvoltarea cercetarii-dezvoltarii si inovarii prin crearea unui centru de tip cloud si infrastructuri masive de date (centrul RaaS-IS) care sa furnizeze resurse si servicii de stocare, procesare si analiza de date de mari dimensiuni pentru comunitatea academica, institutii de cercetare si echipe de cercetare din organizatii si companii din arealul Iasului si nord-estul Moldovei."/>
    <s v="4"/>
    <n v="21"/>
    <x v="4"/>
    <s v="4"/>
    <n v="21"/>
    <n v="2022"/>
    <x v="1"/>
    <x v="6"/>
    <s v="Iasi"/>
    <x v="71"/>
    <x v="2"/>
    <x v="7"/>
    <x v="395"/>
    <n v="747446.73"/>
    <n v="0"/>
    <n v="4760"/>
    <x v="405"/>
    <x v="3"/>
    <m/>
    <n v="124574.45"/>
    <n v="0"/>
    <s v="POC/398/1/1/"/>
    <n v="1"/>
    <s v="Axa 1"/>
  </r>
  <r>
    <x v="46"/>
    <x v="1"/>
    <x v="7"/>
    <m/>
    <n v="107524"/>
    <x v="393"/>
    <s v="INSTITUTUL DE CHIMIE MACROMOLECULARA 'PETRU PONI'"/>
    <s v="Proiectul BioNanoTech-Suport isi propune imbunatatirea participarii Romaniei in cadrul programului Orizont 2020 pe domeniile: ecomateriale avansate, nanomateriale si biotehnologii - focus beneficiari din regiunea de NE a Romaniei (institute de cercetare, universitati, intreprinderi innovative, etc.)"/>
    <s v="4"/>
    <n v="27"/>
    <x v="4"/>
    <s v="7"/>
    <n v="24"/>
    <n v="2023"/>
    <x v="1"/>
    <x v="6"/>
    <s v="Iasi"/>
    <x v="71"/>
    <x v="2"/>
    <x v="4"/>
    <x v="396"/>
    <n v="450000"/>
    <n v="0"/>
    <n v="20000"/>
    <x v="406"/>
    <x v="3"/>
    <m/>
    <n v="373228.49"/>
    <n v="0"/>
    <s v="POC/80/1/2/"/>
    <n v="1"/>
    <s v="Axa 1"/>
  </r>
  <r>
    <x v="47"/>
    <x v="1"/>
    <x v="7"/>
    <m/>
    <n v="107417"/>
    <x v="394"/>
    <s v="UNIVERSITATEA TEHNICĂ &quot;GHEORGHE ASACHI&quot; DIN IAŞI"/>
    <s v="Obiectivul general al ACCESS2020 este creşterea gradului de participare şi a ratei de succes a organizaţiilor de cercetare şi a întreprinderilor din Regiunea Nord-Est la iniţiativele sau programele europene (în particular Orizont2020) ori internaţionale, prin crearea unui Centru Suport pentru Proiecte de Cercetare-Dezvoltare Internaţionale în Domeniul Tehnologiilor Noi şi Emergente în cadrul Universităţii Tehnice Gheorghe Asachi din Iaşi."/>
    <s v="4"/>
    <n v="30"/>
    <x v="4"/>
    <s v="7"/>
    <n v="30"/>
    <n v="2023"/>
    <x v="1"/>
    <x v="6"/>
    <s v="Iasi"/>
    <x v="71"/>
    <x v="2"/>
    <x v="4"/>
    <x v="397"/>
    <n v="449971.91"/>
    <n v="0"/>
    <n v="24500"/>
    <x v="407"/>
    <x v="3"/>
    <m/>
    <n v="401502.32999999996"/>
    <n v="29206.35"/>
    <s v="POC/80/1/2/"/>
    <n v="1"/>
    <s v="Axa 1"/>
  </r>
  <r>
    <x v="48"/>
    <x v="2"/>
    <x v="2"/>
    <s v="A2.2.1 ap.2"/>
    <n v="129017"/>
    <x v="395"/>
    <s v="WEBMAGNAT SRL"/>
    <s v="Obiectivul general al proiectului este de a creste competitivitatea solicitantilor prin introducerea pe piata a unei platforme de automatizare a proceselor repetitive pe bază de informaţii comportamentale a proceselor de business._x000a_"/>
    <s v="4"/>
    <n v="16"/>
    <x v="4"/>
    <s v="4"/>
    <n v="16"/>
    <n v="2022"/>
    <x v="1"/>
    <x v="16"/>
    <s v="Iasi; Brasov"/>
    <x v="76"/>
    <x v="1"/>
    <x v="2"/>
    <x v="398"/>
    <n v="714622.23"/>
    <n v="1664904.84"/>
    <n v="585061.71"/>
    <x v="408"/>
    <x v="3"/>
    <m/>
    <n v="2695071.44"/>
    <n v="311602.39999999997"/>
    <s v="POC/524/2/2"/>
    <n v="1"/>
    <s v="Axa 2"/>
  </r>
  <r>
    <x v="49"/>
    <x v="2"/>
    <x v="2"/>
    <s v="A2.2.1 ap.2"/>
    <n v="129023"/>
    <x v="396"/>
    <s v="VETRO SOLUTIONS SRL"/>
    <s v="Obiectivul general al proiectului este cresterea competitivitaþii companiei Vetro Solutions SRL prin dezvoltarea unui produs software care sa digitalizeze industria veterinara de sanatate automatizând procesele redundante la care sunt supusi în acest moment membri acestui ecosistem si sa creeze legatura intre ei, facilitând astfel colaborarea si cresterea industriei la nivel national."/>
    <s v="5"/>
    <n v="29"/>
    <x v="4"/>
    <s v="5"/>
    <n v="29"/>
    <n v="2023"/>
    <x v="1"/>
    <x v="6"/>
    <s v="Iasi"/>
    <x v="71"/>
    <x v="1"/>
    <x v="2"/>
    <x v="399"/>
    <n v="1669192.18"/>
    <n v="4189562.04"/>
    <n v="460005.31"/>
    <x v="409"/>
    <x v="3"/>
    <m/>
    <n v="1639807.68"/>
    <n v="284385.82999999996"/>
    <s v="POC/524/2/2"/>
    <n v="1"/>
    <s v="Axa 2"/>
  </r>
  <r>
    <x v="50"/>
    <x v="1"/>
    <x v="4"/>
    <s v=" Proiect Tehnologic Inovativ - LDR"/>
    <n v="121823"/>
    <x v="397"/>
    <s v="SPECCHIASOL ROMANIA SRL"/>
    <s v="Obiectivul proiectului este introducerea inovarii in activitatea companiei Specchiasol Romania SRL prin identificarea de tehnologii naturale de pastrare si prelucrare a produselor alimentare si infiintarea unei noi unitati de productie pentru fabricarea de aditivi naturali extrasi din microorganisme(microalge si cianobacterii)."/>
    <s v="6"/>
    <n v="17"/>
    <x v="4"/>
    <s v="6"/>
    <n v="17"/>
    <n v="2023"/>
    <x v="1"/>
    <x v="6"/>
    <s v="Iasi"/>
    <x v="71"/>
    <x v="1"/>
    <x v="6"/>
    <x v="400"/>
    <n v="1340272.52"/>
    <n v="3235166.33"/>
    <n v="1272576.5900000001"/>
    <x v="410"/>
    <x v="3"/>
    <m/>
    <n v="0"/>
    <n v="0"/>
    <s v="POC/163/1/3/"/>
    <n v="1"/>
    <s v="Axa 1"/>
  </r>
  <r>
    <x v="51"/>
    <x v="2"/>
    <x v="2"/>
    <s v="A2.2.1 ap.2"/>
    <n v="129765"/>
    <x v="398"/>
    <s v="AREUS TECHNOLOGY SRL"/>
    <s v="Obiectivul general al proiectului este dezvoltarea unei aplicaþii TIC pe baza amprentei genetice ca unic e-service DTC GT (“Direct-to- Customer Genetic Testing”) la nivel naþional cu scopul cresterii competitivitaþii companiei S.C. AREUS TECHNOLOGY S.R.L. Scopul Proiectului Proiectul este implementat de consorþiul S.C. AREUS TECHNOLOGY S.R.L. - S.C. GENETIC LAB S.R.L., respectiv o companie centrata pe producþia de software si o companie care opereaza în domeniul medical, respectiv analize genetice. S.C. AREUS TECHNOLOGY S.R.L. este membra a clusterului SMART ALLIANCE, iar S.C. GENETIC LAB S.R.L. este membra a Clusterului Regional Inovativ EURONEST IT&amp;C Hub, ambele clustere centrate pe TIC."/>
    <s v="6"/>
    <n v="26"/>
    <x v="4"/>
    <s v="6"/>
    <n v="26"/>
    <n v="2023"/>
    <x v="1"/>
    <x v="6"/>
    <s v="Iasi"/>
    <x v="71"/>
    <x v="1"/>
    <x v="2"/>
    <x v="401"/>
    <n v="1074918"/>
    <n v="1806710"/>
    <n v="0"/>
    <x v="411"/>
    <x v="3"/>
    <m/>
    <n v="91763.79"/>
    <n v="16193.61"/>
    <s v="POC/524/2/2"/>
    <n v="1"/>
    <s v="Axa 2"/>
  </r>
  <r>
    <x v="52"/>
    <x v="1"/>
    <x v="3"/>
    <s v="OS1.3-Secţiunea C-ap.2"/>
    <n v="120155"/>
    <x v="399"/>
    <s v="MASKLOGIK SRL"/>
    <s v="Imbunătăţirea capacităţii tehnice si tehnologice si dezvoltarea start-up-ului inovativ Masklogik SRL care sa fructifice rezultatele tezei de doctorat intitulata „Contributii privind realizarea de compozite cu proprietati electrice predefinite pe baza reciclarii deseurilor electrice si electronice” dezvoltata in cadrul Univ. Tehnice Iasi  in vederea inovarii si realizarii de produse si tehnologii noi de tipul ‚vopsele si grunduri nano-structurate cu proprietati de ecranare electromagnetica’ în scopul producţiei şi comercializării acestora, cu precadere in sectorul economic al ‚componentelor pentru autoturisme’ care prezinta potential de crestere important"/>
    <s v="6"/>
    <n v="30"/>
    <x v="4"/>
    <s v="6"/>
    <n v="30"/>
    <n v="2022"/>
    <x v="1"/>
    <x v="6"/>
    <s v="Iasi"/>
    <x v="71"/>
    <x v="1"/>
    <x v="5"/>
    <x v="402"/>
    <n v="125995.5"/>
    <n v="93330"/>
    <n v="93752"/>
    <x v="412"/>
    <x v="3"/>
    <m/>
    <n v="0"/>
    <n v="0"/>
    <s v="POC/62/1/3"/>
    <n v="1"/>
    <s v="Axa 1"/>
  </r>
  <r>
    <x v="53"/>
    <x v="1"/>
    <x v="3"/>
    <s v="OS1.3-Secţiunea C-ap.2"/>
    <n v="122490"/>
    <x v="400"/>
    <s v="INNOVA MOTION SENSORS SRL"/>
    <s v="Proiectul isi propune realizarea si introducerea pe piata romaneasca a unui Sistem Pedometric alcatuit din 4 produse noi, innovatoare: senzorul pedometric, platforma pedometrica, pantofii inteligenti si ciorapii inteligenti. Produsele raspund unei oportunitati identificate din domeniul de specializare inteligenta si sanatate 4. ECO-NANO- TEHNOLOGII SI MATERIALE AVANSATE, 4.4.3. Materiale si tehnologii pentru sanatate."/>
    <s v="6"/>
    <n v="30"/>
    <x v="4"/>
    <s v="8"/>
    <n v="30"/>
    <n v="2021"/>
    <x v="1"/>
    <x v="6"/>
    <s v="Iasi"/>
    <x v="71"/>
    <x v="1"/>
    <x v="5"/>
    <x v="403"/>
    <n v="125653.64"/>
    <n v="93076.85"/>
    <n v="10000"/>
    <x v="413"/>
    <x v="3"/>
    <m/>
    <n v="19977.560000000001"/>
    <n v="3525.45"/>
    <s v="POC/62/1/3"/>
    <n v="1"/>
    <s v="Axa 1"/>
  </r>
  <r>
    <x v="54"/>
    <x v="2"/>
    <x v="2"/>
    <s v="A2.2.1 ap.2"/>
    <n v="130052"/>
    <x v="401"/>
    <s v="ALL GREEN SRL"/>
    <s v="Imbunatatirea capacitatii tehnice si tehnologice a parteneriatului de companii, aflate în colaborare în cadrul clusterului EURONEST IT&amp;C HUB, pe baza activitatilor de cercetare-dezvoltare-inovare si a realizarii practice de produse si tehnologii noi software de tipul‚ SISTEME SOFTWARE CU ARHITECTURI VERSATILE DE MANAGEMENT AL ENERGIEI SI DE OPTIMIZARE A INDICATORILOR DE PERFORMANA ENERGETICA A CLADIRILOR INTELIGENTE’ în scopul producþiei si  omercializarii acestora, cu precadere in sectorul economic de Energie – Cladiri inteligente, cu mare valoare adaugata, care prezinta potential de crestere important, si care va asigura cadrul tehnico-economic al dezvoltarii de noi domenii de afaceri si activitaþi inovatoare"/>
    <s v="8"/>
    <n v="14"/>
    <x v="4"/>
    <s v="8"/>
    <n v="14"/>
    <n v="2022"/>
    <x v="1"/>
    <x v="6"/>
    <s v="Iasi"/>
    <x v="71"/>
    <x v="1"/>
    <x v="2"/>
    <x v="404"/>
    <n v="936812.91"/>
    <n v="2497188.2200000002"/>
    <n v="1138869.08"/>
    <x v="414"/>
    <x v="3"/>
    <m/>
    <n v="0"/>
    <n v="0"/>
    <s v="POC/524/2/2"/>
    <n v="1"/>
    <s v="Axa 2"/>
  </r>
  <r>
    <x v="55"/>
    <x v="2"/>
    <x v="2"/>
    <s v="A2.2.1 ap.2"/>
    <n v="129410"/>
    <x v="402"/>
    <s v="BEACON WAVE SRL-D"/>
    <s v="Obiectivul general il reprezinta imbunatatirea metodelor de monitorizare a starii de sanatate a pacientilor prin realizarea unui sistem integrat portabil de monitorizare a pacientilor prin telemedicina, denumit iSense, în colaborare în cadrul unui cluster IT ICONIC."/>
    <s v="8"/>
    <n v="21"/>
    <x v="4"/>
    <s v="8"/>
    <n v="21"/>
    <n v="2022"/>
    <x v="1"/>
    <x v="6"/>
    <s v="Iasi"/>
    <x v="71"/>
    <x v="1"/>
    <x v="2"/>
    <x v="405"/>
    <n v="1165867.3"/>
    <n v="2187192.92"/>
    <n v="684027.2"/>
    <x v="415"/>
    <x v="3"/>
    <m/>
    <n v="0"/>
    <n v="0"/>
    <s v="POC/524/2/2"/>
    <n v="1"/>
    <s v="Axa 2"/>
  </r>
  <r>
    <x v="56"/>
    <x v="1"/>
    <x v="3"/>
    <s v="OS1.3-Secţiunea C-ap.2"/>
    <n v="122286"/>
    <x v="403"/>
    <s v="YourSubstitute SRL ( solicitant la depunere: Neagu Bogdan Constantin)"/>
    <s v="Obiectivul general il reprezinta îmbunatatirea capacitatii tehnice si tehnologice si dezvoltarea spin-off-ului inovativ YourSubstitute SRL care sa fructifice rezultatele tezei de doctorat intitulata „CONTRIBUTII PRIVIND OPTIMIZAREA STRUCTURII SI REGIMURILOR DE FUNCTIONARE ALE SISTEMELOR DE REPARTITIE SI DISTRIBUTIE A ENERGIEI ELECTRICE” dezvoltata in cadrul Universitatii Tehnice Iasi ."/>
    <s v="9"/>
    <n v="1"/>
    <x v="4"/>
    <s v="9"/>
    <n v="1"/>
    <n v="2022"/>
    <x v="1"/>
    <x v="6"/>
    <s v="Iasi"/>
    <x v="71"/>
    <x v="1"/>
    <x v="5"/>
    <x v="402"/>
    <n v="125995.5"/>
    <n v="93330"/>
    <n v="71142"/>
    <x v="416"/>
    <x v="3"/>
    <m/>
    <n v="0"/>
    <n v="0"/>
    <s v="POC/62/1/3"/>
    <n v="1"/>
    <s v="Axa 1"/>
  </r>
  <r>
    <x v="57"/>
    <x v="1"/>
    <x v="1"/>
    <s v="OS1.1-Secţiunea F - ap.2"/>
    <n v="127324"/>
    <x v="404"/>
    <s v="UNIVERSITATEA &quot;ALEXANDRU IOAN CUZA&quot; din IASI"/>
    <s v="Obiectivul general al proictului vizeaza dezvoltarea unei noi componente de infrastructura care sa genereze/furnizeze date de încredere necesare pentru aflarea raspunsurilor la o serie de probleme semnalate recent la nivel internaþional de catre Agentia Europeana de Mediu._x000a_Environment Agency, EEA Report, 2017; European Environment Agency Report, Air quality in Europe-2017 report, ISSN 1977-8449,_x000a_Report No. 13, 2017), legate de aspecte precum:_x000a_i) Dezvoltarea unor acþiuni si activitaþi de colaborare la nivel global, European, naþional si local, în care sa fie implicate cele mai_x000a_multe sectoare economice si, implicit, publicul larg, în vederea elaborarii unor acte normative eficiente pentru diverse domenii si sectoare_x000a_economice;_x000a_ii) Identificarea unor soluþii holistice care sa implice dezvoltarea tehnologica, producerea unor schimbari structurale si_x000a_comportamentale, în efortul global de atingere a bunastarii umane si dezvoltarii sociale, cu protejarea capitalului natural si susþinerea_x000a_prosperitaþii economice, toate acestea facând parte din viziunea Uniunii Europene pentru anul 2050, legata de un trai mai bun în limitele_x000a_planetei Pamânt, cu gestionarea corespunzatoare a riscurilor induse de schimbarile climatice asupra resurselor existente la nivel global."/>
    <s v="9"/>
    <n v="4"/>
    <x v="4"/>
    <s v="9"/>
    <n v="4"/>
    <n v="2023"/>
    <x v="1"/>
    <x v="17"/>
    <s v="Iasi; Suceava; Constanta; Vrancea;"/>
    <x v="77"/>
    <x v="2"/>
    <x v="7"/>
    <x v="406"/>
    <n v="13423532.529999999"/>
    <n v="0"/>
    <n v="80741.5"/>
    <x v="417"/>
    <x v="3"/>
    <m/>
    <n v="447451.08"/>
    <n v="0"/>
    <s v="POC/448/1/1"/>
    <n v="1"/>
    <s v="Axa 1"/>
  </r>
  <r>
    <x v="58"/>
    <x v="1"/>
    <x v="3"/>
    <s v="OS1.3-Secţiunea C-ap.2"/>
    <n v="110744"/>
    <x v="405"/>
    <s v="MAXENDO MEDICA SRL"/>
    <s v="Obiectivul general al proiectului este dezvoltarea start-up-ului inovativ SC MAXENDO MEDICA SRL pe baza transferului unui rezultat de cercetare-dezvoltare, achizitionat de la o institutie de cercetare, în vederea realizarii de tehnologii/ procese noi sau semnificativ îmbunatatite, în scopul realizarii, punerii în aplicare si comercializarii de noi servicii si proceduri medicale de chirurgie maxilo-faciala."/>
    <s v="12"/>
    <n v="23"/>
    <x v="4"/>
    <s v="6"/>
    <n v="23"/>
    <n v="2022"/>
    <x v="1"/>
    <x v="6"/>
    <s v="Iasi"/>
    <x v="71"/>
    <x v="1"/>
    <x v="5"/>
    <x v="407"/>
    <n v="118588.05"/>
    <n v="87843"/>
    <n v="68640"/>
    <x v="418"/>
    <x v="3"/>
    <m/>
    <n v="0"/>
    <n v="0"/>
    <s v="POC/62/1/3"/>
    <n v="1"/>
    <s v="Axa 1"/>
  </r>
  <r>
    <x v="59"/>
    <x v="1"/>
    <x v="11"/>
    <m/>
    <n v="108983"/>
    <x v="406"/>
    <s v="INSTITUTUL DE CHIMIE MACROMOLECULARA &quot;PETRU PONI&quot;"/>
    <s v="Obiectivul general al proiectului Infra SupraChem Lab este de a crea o infrastructura avansata care sa deservesca grupul de lucru in_x000a_domeniul chimiei supramoleculare SupraChem Lab, grup creat in cadrul Proiectului Orizont 2020 WIDESPREAD 2-2014: ERA Chairs (667387) - SupraChem Lab Laboratory of Supramolecular Chemistry for Adaptive Delivery Systems ERA Chair initiative"/>
    <s v="2"/>
    <n v="25"/>
    <x v="6"/>
    <s v="6"/>
    <n v="30"/>
    <n v="2023"/>
    <x v="1"/>
    <x v="6"/>
    <s v="Iasi"/>
    <x v="71"/>
    <x v="2"/>
    <x v="4"/>
    <x v="408"/>
    <n v="2999015.49"/>
    <n v="0"/>
    <n v="2000000"/>
    <x v="419"/>
    <x v="3"/>
    <m/>
    <n v="0"/>
    <n v="0"/>
    <s v="POC/81/1/2"/>
    <n v="1"/>
    <s v="Axa 1"/>
  </r>
  <r>
    <x v="197"/>
    <x v="0"/>
    <x v="0"/>
    <m/>
    <m/>
    <x v="0"/>
    <m/>
    <m/>
    <m/>
    <m/>
    <x v="0"/>
    <m/>
    <m/>
    <m/>
    <x v="0"/>
    <x v="0"/>
    <m/>
    <x v="0"/>
    <x v="0"/>
    <x v="0"/>
    <x v="409"/>
    <n v="70731104.389887974"/>
    <n v="67197670.520000011"/>
    <n v="54378271.680000015"/>
    <x v="420"/>
    <x v="0"/>
    <m/>
    <n v="177489401.66999999"/>
    <n v="16495538.229999997"/>
    <m/>
    <m/>
    <m/>
  </r>
  <r>
    <x v="198"/>
    <x v="0"/>
    <x v="0"/>
    <m/>
    <m/>
    <x v="0"/>
    <m/>
    <m/>
    <m/>
    <m/>
    <x v="0"/>
    <m/>
    <m/>
    <m/>
    <x v="0"/>
    <x v="0"/>
    <m/>
    <x v="0"/>
    <x v="0"/>
    <x v="0"/>
    <x v="0"/>
    <m/>
    <m/>
    <m/>
    <x v="0"/>
    <x v="0"/>
    <m/>
    <m/>
    <m/>
    <m/>
    <m/>
    <m/>
  </r>
  <r>
    <x v="1"/>
    <x v="1"/>
    <x v="1"/>
    <s v="OS1.1 -Proiect major"/>
    <n v="115989"/>
    <x v="407"/>
    <s v="INSTITUTUL NATIONAL DE CERCETARE-DEZVOLTARE PENTRU FIZICA SI INGINERIE NUCLEARA &quot;HORIA HULUBEI&quot; - IFIN-HH"/>
    <s v="Constructia in Romania a 2 facilitati stiintifice majore: High Power Laser System ( HPLS) si Gamma Beam System (GBS)."/>
    <s v="7"/>
    <n v="7"/>
    <x v="1"/>
    <s v="6"/>
    <n v="30"/>
    <n v="2023"/>
    <x v="7"/>
    <x v="8"/>
    <s v="Ilfov"/>
    <x v="78"/>
    <x v="2"/>
    <x v="7"/>
    <x v="410"/>
    <n v="157574806.56999999"/>
    <n v="0"/>
    <n v="138487242.09999999"/>
    <x v="421"/>
    <x v="3"/>
    <s v="AA3"/>
    <n v="497958452.31999999"/>
    <n v="0"/>
    <s v="POC/69/1/1"/>
    <n v="1"/>
    <s v="Axa 1"/>
  </r>
  <r>
    <x v="2"/>
    <x v="1"/>
    <x v="1"/>
    <s v="OS1.2-Secţiunea E"/>
    <n v="103528"/>
    <x v="408"/>
    <s v="Institutul Naţional de Cercetare-Dezvoltare pentru Fizica Materialelor"/>
    <s v="Obiectivul principal al proiectului este de a impulsiona activitatea noului laborator creat în cadrul INCDFM, L2. Producerea, procesarea și analiza materialelor pentru îmbunătăţirea calității vieții prin demararea de studii privind dezvoltarea de (bio)senzori nanostructurați pentru detecţia de (bio)molecule biomarkeri de afecțiuni medicale și pentru screening-ul de liganzi inhibitori și compuși cu proprietăți farmaceutice. Biosenzorii electrochimici oferă soluții în cadrul Bioeconomiei, în general, și în special în cadrul Biotehnologiei Medicale și Farmacetice prin reducerea costurilor de R&amp;D în Industria Farmaceutică și de Diagnoză Medicală"/>
    <s v="9"/>
    <n v="1"/>
    <x v="1"/>
    <s v="6"/>
    <n v="1"/>
    <n v="2021"/>
    <x v="2"/>
    <x v="8"/>
    <s v="Ilfov"/>
    <x v="78"/>
    <x v="2"/>
    <x v="4"/>
    <x v="49"/>
    <n v="1340883"/>
    <n v="0"/>
    <n v="296816"/>
    <x v="422"/>
    <x v="3"/>
    <s v="AA5"/>
    <n v="6523104.5700000003"/>
    <n v="1202177.8400000001"/>
    <s v="POC/61/1/1"/>
    <n v="1"/>
    <s v="Axa 1"/>
  </r>
  <r>
    <x v="3"/>
    <x v="1"/>
    <x v="1"/>
    <s v="OS1.2-Secţiunea E"/>
    <n v="103529"/>
    <x v="409"/>
    <s v="Institutul Naţional de Cercetare-Dezvoltare pentru Fizica Materialelor"/>
    <s v="Obiectivul general al proiectului consta in cresterea contributiei cercetarii romanesti la progresul cunoasterii de frontiera prin abordarea complexa (elaborare si studiu aprofundat si interdisciplinar) a unor noi materiale functionale avansate pe baza de bor si/sau pamanturi rare. Este vizata  dezvoltarea de noi sisteme cu proprietati supraconductoare, magnetice si structurale imbunatatite, inclusiv cu functionalitati combinate, care sa se preteze unei largi clase de aplicatii tehnologice.  "/>
    <s v="9"/>
    <n v="1"/>
    <x v="1"/>
    <s v="8"/>
    <n v="1"/>
    <n v="2021"/>
    <x v="2"/>
    <x v="8"/>
    <s v="Ilfov"/>
    <x v="78"/>
    <x v="2"/>
    <x v="4"/>
    <x v="49"/>
    <n v="1340883"/>
    <n v="0"/>
    <n v="210000"/>
    <x v="423"/>
    <x v="3"/>
    <s v="AA3"/>
    <n v="6243523.3099999987"/>
    <n v="1150664.7900000003"/>
    <s v="POC/61/1/1"/>
    <n v="1"/>
    <s v="Axa 1"/>
  </r>
  <r>
    <x v="8"/>
    <x v="1"/>
    <x v="3"/>
    <s v="OS1.3-Secţiunea C"/>
    <n v="104349"/>
    <x v="410"/>
    <s v="CLOUDIFIER SRL"/>
    <s v="Obiectivul proiectului „PLATFORMA DE MIGRARE AUTOMATIZATA IN CLOUD A APLICATIILOR SI SISTEMELOR INFORMATICE CLASICE- Cloudifier.NET” este cercetarea, dezvoltarea si punerea in functiune in mediul comercial a produsului platforma  inovativ Cloudifier.NET, ce se adreseaza domeniului tehnologiilor informatiei si comunicatiilor. In cadrul acestui obiectiv mentionam si intentia de diseminare publica partiala a rezultatelor proiectului sub licenta European Public License. "/>
    <s v="9"/>
    <n v="9"/>
    <x v="1"/>
    <s v="9"/>
    <n v="9"/>
    <n v="2018"/>
    <x v="7"/>
    <x v="8"/>
    <s v="Ilfov"/>
    <x v="79"/>
    <x v="1"/>
    <x v="5"/>
    <x v="411"/>
    <n v="159736.19999999995"/>
    <n v="88743"/>
    <n v="17806"/>
    <x v="424"/>
    <x v="2"/>
    <s v="AA4"/>
    <n v="629419.40999999992"/>
    <n v="157354.85999999999"/>
    <s v="POC/63/1/3"/>
    <n v="1"/>
    <s v="Axa 1"/>
  </r>
  <r>
    <x v="9"/>
    <x v="1"/>
    <x v="3"/>
    <s v="OS1.3-Secţiunea C"/>
    <n v="106642"/>
    <x v="411"/>
    <s v="GODRIVE SRL"/>
    <s v="Obiectivul principal al proiectului “GoDrive CarBox - CUTIE NEAGRA IN CLOUD PENTRU AUTOMOBILE” il reprezinta realizarea unei platforme completata de un dispozitiv incapsulat pentru monitorizarea, evaluarea si inregistrarea in timp real in mediu de tip cloud-computing si inspectarea prin dispozitive de tip  “smart” a functionarii automobilului personal prin tehnologii de tip Internetul Lucrurilor (Internet-of-Things sau IoT). "/>
    <s v="9"/>
    <n v="9"/>
    <x v="1"/>
    <s v="9"/>
    <n v="9"/>
    <n v="2018"/>
    <x v="7"/>
    <x v="8"/>
    <s v="Ilfov"/>
    <x v="80"/>
    <x v="1"/>
    <x v="5"/>
    <x v="412"/>
    <n v="163347.39999999991"/>
    <n v="90748"/>
    <n v="18871"/>
    <x v="425"/>
    <x v="2"/>
    <s v="AA3"/>
    <n v="569783.79"/>
    <n v="142445.93"/>
    <s v="POC/63/1/3"/>
    <n v="1"/>
    <s v="Axa 1"/>
  </r>
  <r>
    <x v="10"/>
    <x v="1"/>
    <x v="3"/>
    <s v="OS1.4-Secţiunea G"/>
    <n v="105532"/>
    <x v="412"/>
    <s v="INSTITUTUL NAŢIONAL DE CERCETARE – DEZVOLTARE PENTRU METALE NEFEROASE ŞI RARE - IMNR"/>
    <s v="Proiectul urmareste satisfacerea nevoilor de cercetare ale intreprinderilor interesate pentru susţinerea activităţilor cu caracter economic in domenii stiintifice prioritare la nivel european si de interes pentru Romania, cum este cel al tehnologiilor avansate cu aplicatii in ecologizarea mediului. Tehnologia inovativa de valorificare/prelucrare a deseurilor cu continut de metale neferoase se va verifica/demonstra pe o instalatie prototip, iar implementarea ei in economie va avea un impact deosebit asupra reducerii poluarii mediului, a cresterii gradului de recuperare a metalelor neferoase, pretioase si critice continute in deseuri si a reintroducerii lor in circuitul economic"/>
    <s v="9"/>
    <n v="1"/>
    <x v="1"/>
    <s v="2"/>
    <n v="1"/>
    <n v="2020"/>
    <x v="8"/>
    <x v="8"/>
    <s v="Ilfov"/>
    <x v="81"/>
    <x v="2"/>
    <x v="8"/>
    <x v="413"/>
    <n v="792114.95879999967"/>
    <n v="784000"/>
    <n v="5000"/>
    <x v="426"/>
    <x v="2"/>
    <s v="AA2"/>
    <n v="4058154.66"/>
    <n v="789063.42"/>
    <s v="POC/71/1/4"/>
    <n v="1"/>
    <s v="Axa 1"/>
  </r>
  <r>
    <x v="11"/>
    <x v="1"/>
    <x v="3"/>
    <s v="OS1.4-Secţiunea G"/>
    <n v="105623"/>
    <x v="413"/>
    <s v="INSTITUTUL NAŢIONAL DE CERCETARE-DEZVOLTARE PENTRU  MICROTEHNOLOGIE - IMT BUCURESTI"/>
    <s v="Propunerea de proiect „Parteneriat in exploatarea in Tehnologiilor Generice Esentiale (TGE) utilizand o PLATforma de interactiune cu intreprinderile competitive” (TGE-PLAT)” este destinata parteneriatului pentru transferul de cunostiinte in domeniul definit de prioritatea de specializare inteligenta „Tehnologiile informatiei si comunicatiilor, spatiu si securitate”, cu cele 3 subdomenii, dar cu focalizare pe subdomeniul 2.3 (securitate)."/>
    <s v="9"/>
    <n v="8"/>
    <x v="1"/>
    <s v="12"/>
    <n v="8"/>
    <n v="2021"/>
    <x v="8"/>
    <x v="8"/>
    <s v="Ilfov"/>
    <x v="79"/>
    <x v="2"/>
    <x v="8"/>
    <x v="414"/>
    <n v="2187625"/>
    <n v="1900000"/>
    <n v="60000"/>
    <x v="427"/>
    <x v="3"/>
    <s v="AA3"/>
    <n v="7149341.8900000006"/>
    <n v="1390072.9600000002"/>
    <s v="POC/71/1/4"/>
    <n v="1"/>
    <s v="Axa 1"/>
  </r>
  <r>
    <x v="12"/>
    <x v="1"/>
    <x v="3"/>
    <s v="OS1.4-Secţiunea G"/>
    <n v="106093"/>
    <x v="414"/>
    <s v="Institutul National de Cercetare Dezvoltare pentru Fizica Laserilor Plasmei si Radiatiei"/>
    <s v="Prezenta propunere de proiect propune dezvoltarea de noi solutii pentru obtinerea de produse si procese, precum si tehnologii noi si/sau îmbunatatite in vederea cresterii fiabilitatii si performantelor materialelor prin acoperiri functionale. O aplicatie extrem de importanta este reconditionarea si repararea de suprafete supuse uzurii datorate ciclului de lucru. "/>
    <s v="9"/>
    <n v="23"/>
    <x v="1"/>
    <s v="9"/>
    <n v="23"/>
    <n v="2021"/>
    <x v="8"/>
    <x v="8"/>
    <s v="Ilfov"/>
    <x v="78"/>
    <x v="2"/>
    <x v="8"/>
    <x v="415"/>
    <n v="2165966.7400000002"/>
    <n v="2099880"/>
    <n v="165148"/>
    <x v="428"/>
    <x v="3"/>
    <m/>
    <n v="6436313.21"/>
    <n v="1174958.5"/>
    <s v="POC/71/1/4"/>
    <n v="1"/>
    <s v="Axa 1"/>
  </r>
  <r>
    <x v="15"/>
    <x v="1"/>
    <x v="3"/>
    <s v="OS1.4-Secţiunea G"/>
    <n v="107514"/>
    <x v="415"/>
    <s v="Institutul National de Cercetare Dezvoltare pentru Fizica si Inginerie Nucleara &quot;Horia Hulubei&quot;"/>
    <s v="Proiectul GAMMA PLUS isi propune sa sprijine intreprinderile din domeniul medico-farmaceutic sa utilizeze infrastructura si competentele departamentului de Iradieri cu Scopuri Multiple (IRASM) din IFIN-HH in procesele lor de productie si in dezvoltarea de produse sau servicii inovatoare. Pentru aceasta au fost stabilite 3 obiective principale:_x000a_ Transferul de cunostinte pentru introducerea iradierilor tehnologice cu radiatii gamma in fluxul de fabricatie al produselor medico-farmaceutice._x000a_ Dezvoltarea unor produse noi sau imbunatite prin utilizarea iradierii cu radiatii gamma. _x000a_ Cresterea competitivitatii economice prin introducerea noului procedeu de fabricatie si/sau optimizarea proceselor existente. _x000a_"/>
    <s v="9"/>
    <n v="27"/>
    <x v="1"/>
    <s v="9"/>
    <n v="27"/>
    <n v="2021"/>
    <x v="8"/>
    <x v="8"/>
    <s v="Ilfov"/>
    <x v="78"/>
    <x v="2"/>
    <x v="8"/>
    <x v="416"/>
    <n v="1196580"/>
    <n v="1875000"/>
    <n v="92250"/>
    <x v="429"/>
    <x v="3"/>
    <s v="AA4"/>
    <n v="1762518.55"/>
    <n v="341596.50999999995"/>
    <s v="POC/71/1/4"/>
    <n v="1"/>
    <s v="Axa 1"/>
  </r>
  <r>
    <x v="24"/>
    <x v="1"/>
    <x v="3"/>
    <s v="OS1.4-Secţiunea G"/>
    <n v="107697"/>
    <x v="416"/>
    <s v="Institutul National de Cercetare-Dezvoltare  pentru Biologie si Nutritie Animala (IBNA Balotesti)"/>
    <s v="Obiectivul principal al proiectului este acela de a dezvolta, în parteneriat cu firmele private din domeniul avicol, soluții de furajare inovative pentru galinacee, în vederea obținerii de alimente accesibile, cu calități nutriționale imbunătățite"/>
    <s v="10"/>
    <n v="13"/>
    <x v="1"/>
    <s v="10"/>
    <n v="13"/>
    <n v="2022"/>
    <x v="8"/>
    <x v="8"/>
    <s v="Ilfov"/>
    <x v="21"/>
    <x v="2"/>
    <x v="8"/>
    <x v="417"/>
    <n v="945720.63"/>
    <n v="960000"/>
    <n v="79543.16"/>
    <x v="430"/>
    <x v="3"/>
    <s v="AA4"/>
    <n v="1788826.0800000005"/>
    <n v="410025.36999999982"/>
    <s v="POC/71/1/4"/>
    <n v="1"/>
    <s v="Axa 1"/>
  </r>
  <r>
    <x v="25"/>
    <x v="1"/>
    <x v="1"/>
    <s v="OS1.1-Secţiunea F"/>
    <n v="108159"/>
    <x v="417"/>
    <s v="INSTITUTUL NATIONAL DE CERCETARE-DEZVOLTARE PENTRU FIZICA LASERILOR, PLASMEI SI RADIATIEI  Magurele"/>
    <s v="Obiectivul general al proiectului il constituie cresterea capacitatii de cercetare-dezvoltare si de transfer de cunostinte a INFLPR Bucuresti prin crearea unui Centru de Inovare Interdisciplinar de Fotonica si Plasma pentru Eco-Nano Tehnologii Si Materiale Avansate care va deservi cerintelor de inovare ale companiilor din cluster-ul MHTC si din sectoarele economice competitive. Prin aceasta investitie se urmareste indeplinirea mai multor obiective incluse in strategia INFLPR de a se alinia la standardele, nevoile si performantele cerute de mediul industrial si programele de finantare a cercetarii in special cele  europene precum H2020."/>
    <s v="11"/>
    <n v="25"/>
    <x v="1"/>
    <s v="12"/>
    <n v="31"/>
    <n v="2022"/>
    <x v="7"/>
    <x v="8"/>
    <s v="Ilfov"/>
    <x v="78"/>
    <x v="2"/>
    <x v="7"/>
    <x v="418"/>
    <n v="12312531.779999999"/>
    <n v="0"/>
    <n v="4991999.74"/>
    <x v="431"/>
    <x v="3"/>
    <s v="AA4"/>
    <n v="15149071.200000007"/>
    <n v="2174613.63"/>
    <s v="POC/70/1/1"/>
    <n v="1"/>
    <s v="Axa 1"/>
  </r>
  <r>
    <x v="26"/>
    <x v="1"/>
    <x v="1"/>
    <s v="OS1.1-Secţiunea F"/>
    <n v="109640"/>
    <x v="418"/>
    <s v="Institutul National de Cercetare Dezvoltare pentru Fizica si Inginerie Nucleara &quot;Horia Hulubei&quot;  Magurele"/>
    <s v="Prin acest proiect, IFIN-HH își propune constituirea primului laborator de criminalistică nucleară din România dedicat analizei materialelor ce conțin uraniu, plutoniu sau descendenți ai acestora. Acest obiectiv a fost definit în scopul consolidării capacităților de securitate națională și cercetare în domeniu. "/>
    <s v="12"/>
    <n v="19"/>
    <x v="1"/>
    <s v="12"/>
    <n v="19"/>
    <n v="2021"/>
    <x v="7"/>
    <x v="8"/>
    <s v="Ilfov"/>
    <x v="78"/>
    <x v="2"/>
    <x v="7"/>
    <x v="419"/>
    <n v="1857084.58"/>
    <n v="0"/>
    <n v="661822.21"/>
    <x v="432"/>
    <x v="3"/>
    <s v="AA4"/>
    <n v="1859116.7199999997"/>
    <n v="464779.17999999993"/>
    <s v="POC/70/1/1"/>
    <n v="1"/>
    <s v="Axa 1"/>
  </r>
  <r>
    <x v="27"/>
    <x v="1"/>
    <x v="3"/>
    <s v="OS1.3-Secţiunea C"/>
    <n v="114019"/>
    <x v="419"/>
    <s v="S.A CLINICHEM SRL"/>
    <s v="Obiectivul general al proiectului AUTOELFO  este cresterea competitivitatii unei companii de tip start-up inovativ, prin dezvoltarea si implementarea unei  tehnologii de proiectare si realizare a unui sistem automat inovativ de electroforeza in gel si a unui nou biogel pentru separarea unei game de proteine din proba biologica umana (ser) care vor fi utilizate in laboratoare medicale din spitale si policlinici. Sistemul va permite utilizarea a doua tipuri de biogeluri ce vor separa: 1) 6 fractii proteice, 2)10 fractii proteice. Va avea software specializat pentru comenzi automatizari, prelucrare date, baza de date pacienti, eliberare buletin de analiza. Acest model (tip) de analizor este un concept nou, inovativ, care nu exista pe piata in acest moment dar pentru care cererea este ridicata. "/>
    <s v="10"/>
    <n v="4"/>
    <x v="2"/>
    <s v="10"/>
    <n v="4"/>
    <n v="2019"/>
    <x v="7"/>
    <x v="8"/>
    <s v="Ilfov"/>
    <x v="79"/>
    <x v="1"/>
    <x v="5"/>
    <x v="420"/>
    <n v="165929.76"/>
    <n v="92183.2"/>
    <n v="37770"/>
    <x v="433"/>
    <x v="1"/>
    <m/>
    <n v="0"/>
    <n v="0"/>
    <s v="POC/63/1/3"/>
    <n v="1"/>
    <s v="Axa 1"/>
  </r>
  <r>
    <x v="28"/>
    <x v="1"/>
    <x v="3"/>
    <s v="OS1.3-Secţiunea C"/>
    <n v="106955"/>
    <x v="420"/>
    <s v="POINTLET RESEARCH SRL"/>
    <s v="Obiectivul general al proiectului DEZVOLTAREA UNEI PLATFORME HARDWARE ȘI SOFTWARE PENTRU PREVENȚIA ȘI DETECȚIA ATACURILOR CIBERNETICE este reprezentat de:_x000a_1. Realizarea unui produs inovator in domeniul Tehnologii Informaționale și de Comunicații având ca bază de cercetare Cererea de Brevet pentru Invenția “Platformă hardware și software pentru prevenția și detecția atacurilor cibernetice”. Societatea beneficiară va concretiza la finele perioadei de implementare de 24 de luni prin obținerea unei platforme IT hardware și software pentru prevenția și detecția atacurilor cibernetice în rețelele de calculatoare, prin folosirea de tehnici avansate de calcul paralel în identificarea tiparelor de atac cibernetic și metode avansate de statistică a clusterelor pentru modelarea vectorilor de atac precum și a atacurilor distribuite cu identificarea celor mai bune măsuri de apărare prin reconfigurarea dinamică a echipamentelor de rețea. _x000a_2. Utilizarea de către echipa de implementarea a unor metode și procedee avansate tehnologic în etapa de introducerea în producție a rezultatelor cercetărilor efectuate în proiect urmărind realizarea produsului informatic innovator cu arhitectura definite pentru a veni în ajutorul utilizatorilor prin simplificarea procedurilor de preventie a atacurilor cibernetice asupra calculatoarelor si a retelelor de calculatoare; _x000a_3. Diversificarea activităţii inovatoare a societății, creşterea calităţii proceselor și produselor şi stimularea cererii de inovare din partea sectorului Tehnologiei Informației și Comunicațiilor._x000a_"/>
    <s v="10"/>
    <n v="4"/>
    <x v="2"/>
    <s v="10"/>
    <n v="4"/>
    <n v="2019"/>
    <x v="7"/>
    <x v="8"/>
    <s v="Ilfov"/>
    <x v="82"/>
    <x v="1"/>
    <x v="5"/>
    <x v="421"/>
    <n v="167929.2"/>
    <n v="93294"/>
    <n v="88014.69"/>
    <x v="434"/>
    <x v="2"/>
    <s v="AA1"/>
    <n v="665682.88"/>
    <n v="166420.72"/>
    <s v="POC/63/1/3"/>
    <n v="1"/>
    <s v="Axa 1"/>
  </r>
  <r>
    <x v="31"/>
    <x v="1"/>
    <x v="3"/>
    <s v="OS1.3-Secţiunea C"/>
    <n v="113328"/>
    <x v="421"/>
    <s v="TERMOSOLAR AKTIV SRL"/>
    <s v="Obiectivul general al proiectului propus spre finantare este reprezentat de valorificarea unei idei tehnologice brevetabile privitoare la realizarea unui sistem solar pentru producerea de apa calda si caldura de catre SC TERMOSOLAR AKTIV SRL, inclusiv prin diversificarea sa in solutii inovative de producere de energie electrica si energie termica, in vederea dezvoltarii unor produse noi, cu valoare adaugata mare, competitive atat pe piata nationala cat si pe cea internationala"/>
    <s v="10"/>
    <n v="4"/>
    <x v="2"/>
    <s v="10"/>
    <n v="4"/>
    <n v="2019"/>
    <x v="7"/>
    <x v="8"/>
    <s v="Ilfov"/>
    <x v="83"/>
    <x v="1"/>
    <x v="5"/>
    <x v="422"/>
    <n v="164768.4"/>
    <n v="91538"/>
    <n v="17720"/>
    <x v="435"/>
    <x v="2"/>
    <s v="AA1"/>
    <n v="643784.87"/>
    <n v="160946.22"/>
    <s v="POC/63/1/3"/>
    <n v="1"/>
    <s v="Axa 1"/>
  </r>
  <r>
    <x v="32"/>
    <x v="1"/>
    <x v="3"/>
    <s v="OS1.3-Secţiunea C"/>
    <n v="119873"/>
    <x v="422"/>
    <s v="Activ Protonic Art SRL"/>
    <s v="Obiectivul general al proiectului este îmbunătățirea semnificativă a tehnologiei de producere a încălțămintei individualizate și terapeutice prin dezvoltarea și implementarea unui sistem CAD / CAM inovativ de măsurare, proiectare și realizare a ansamblului superior și părților componente.  "/>
    <s v="10"/>
    <n v="12"/>
    <x v="2"/>
    <s v="10"/>
    <n v="12"/>
    <n v="2019"/>
    <x v="7"/>
    <x v="8"/>
    <s v="Ilfov"/>
    <x v="84"/>
    <x v="1"/>
    <x v="5"/>
    <x v="423"/>
    <n v="167078.79"/>
    <n v="92821.55"/>
    <n v="24456"/>
    <x v="436"/>
    <x v="2"/>
    <s v="AA1"/>
    <n v="664136.84000000008"/>
    <n v="166034.22"/>
    <s v="POC/63/1/3"/>
    <n v="1"/>
    <s v="Axa 1"/>
  </r>
  <r>
    <x v="33"/>
    <x v="2"/>
    <x v="2"/>
    <s v="A2.2.1"/>
    <n v="115800"/>
    <x v="423"/>
    <s v="AD NET MARKET MEDIA SA"/>
    <s v="APLICATIE INOVATIVA DE ADMINISTRARE A INFRASTRUCTURII IT VIRTUALIZATE"/>
    <s v="10"/>
    <n v="11"/>
    <x v="2"/>
    <s v="10"/>
    <n v="11"/>
    <n v="2019"/>
    <x v="7"/>
    <x v="8"/>
    <s v="Ilfov"/>
    <x v="79"/>
    <x v="1"/>
    <x v="2"/>
    <x v="424"/>
    <n v="811174.66"/>
    <n v="2560930.5"/>
    <n v="1257192.7199999997"/>
    <x v="437"/>
    <x v="2"/>
    <s v="AA1"/>
    <n v="3212920.69"/>
    <n v="803232.09"/>
    <s v="POC/46/2/2"/>
    <n v="1"/>
    <s v="Axa 2"/>
  </r>
  <r>
    <x v="34"/>
    <x v="2"/>
    <x v="2"/>
    <s v="A2.2.1"/>
    <n v="115920"/>
    <x v="424"/>
    <s v="ARCADIA PROMO SRL"/>
    <s v="CRESTEREA COMPETITIVITATII SC ARCADIA PROMO SRL PRIN DEZVOLTAREA UNEI SOLUTII INFORMATICE INOVATOARE – OGLINDA INTELIGENTA"/>
    <s v="8"/>
    <n v="3"/>
    <x v="2"/>
    <s v="8"/>
    <n v="3"/>
    <n v="2020"/>
    <x v="7"/>
    <x v="8"/>
    <s v="Ilfov"/>
    <x v="21"/>
    <x v="1"/>
    <x v="2"/>
    <x v="425"/>
    <n v="357091.4"/>
    <n v="396783"/>
    <n v="108603.5"/>
    <x v="438"/>
    <x v="1"/>
    <m/>
    <n v="101338.71"/>
    <n v="25334.68"/>
    <s v="POC/46/2/2"/>
    <n v="1"/>
    <s v="Axa 2"/>
  </r>
  <r>
    <x v="35"/>
    <x v="1"/>
    <x v="1"/>
    <s v="OS1.2-Secţiunea E"/>
    <n v="105058"/>
    <x v="425"/>
    <s v="Institutul National de Cercetare Dezvoltare în Silvicultura Marin Dracea"/>
    <s v="EO-ROFORMON va dezvolta un sistem prototip pentru monitorizarea și prognoza evoluției  fondului forestier bazat pe integrarea de date în situ și teledetecție. Proiectul va dezvolta modele de prognoza adaptate la condițiile forestiere din Romania, pentru studiul evoluției fondului forestier utilizând informații cu privire la trecutul istoric și situația prezentă a stării pădurilor, practicile de management forestier, precum și regimul perturbărilor naturale și antropice."/>
    <s v="9"/>
    <n v="9"/>
    <x v="1"/>
    <s v="9"/>
    <n v="9"/>
    <n v="2020"/>
    <x v="2"/>
    <x v="8"/>
    <s v="Ilfov"/>
    <x v="79"/>
    <x v="2"/>
    <x v="4"/>
    <x v="426"/>
    <n v="574000.72425199999"/>
    <n v="0"/>
    <n v="194350"/>
    <x v="439"/>
    <x v="4"/>
    <s v="AA3"/>
    <n v="2839057.5599999996"/>
    <n v="523236.11999999994"/>
    <s v="POC/61/1/1"/>
    <n v="1"/>
    <s v="Axa 1"/>
  </r>
  <r>
    <x v="36"/>
    <x v="1"/>
    <x v="3"/>
    <s v="OS1.4-Secţiunea G"/>
    <n v="105726"/>
    <x v="426"/>
    <s v="Institutul National de Cercetare Dezvoltare pentru Fizica Materialelor"/>
    <s v="Obiectivul major al proiectului consta in dezvoltarea, in colaborare cu partenerii industriali, de materiale multifunctionale inteligente pe baza carora sa se dezvolte aplicatii in domenii precum: automotive; tehnologia informatiei si comunicatii; cladiri inteligente; energie; automatizari industriale si domestice; securitate; sectoare de nisa ale economiei (materiale, dispozitive si tehnologii pentru infrastructuri mari: ELI-NP, CERN; tehnologii de reciclare a deseurilor, materiale biocompatibile pentru protezare, senzori integrati in tesuturi biologice)."/>
    <s v="9"/>
    <n v="5"/>
    <x v="1"/>
    <s v="9"/>
    <n v="5"/>
    <n v="2021"/>
    <x v="8"/>
    <x v="8"/>
    <s v="Ilfov"/>
    <x v="78"/>
    <x v="2"/>
    <x v="8"/>
    <x v="146"/>
    <n v="2197800"/>
    <n v="2400000"/>
    <n v="50000"/>
    <x v="440"/>
    <x v="3"/>
    <s v="AA4"/>
    <n v="7616208.5699999984"/>
    <n v="1480770.25"/>
    <s v="POC/71/1/4"/>
    <n v="1"/>
    <s v="Axa 1"/>
  </r>
  <r>
    <x v="37"/>
    <x v="1"/>
    <x v="3"/>
    <s v="OS1.4-Secţiunea G"/>
    <n v="105725"/>
    <x v="427"/>
    <s v="Institutul National de Cercetare Dezvoltare pentru Fizica Materialelor"/>
    <s v="Prezenta propunere de proiect are ca obiectiv general realizarea transferului de cunoștinte de la INCDFM la întreprinderi din domeniul economic al sănătății și industriei farmaceutice și a unui Centru de analize pentru industria farmaceutica, acreditat GMP (good manufacturing practice). "/>
    <s v="9"/>
    <n v="5"/>
    <x v="1"/>
    <s v="9"/>
    <n v="5"/>
    <n v="2021"/>
    <x v="8"/>
    <x v="8"/>
    <s v="Ilfov"/>
    <x v="78"/>
    <x v="2"/>
    <x v="8"/>
    <x v="146"/>
    <n v="2197800"/>
    <n v="2515663"/>
    <n v="50000"/>
    <x v="441"/>
    <x v="3"/>
    <s v="AA4"/>
    <n v="4732999.4400000004"/>
    <n v="920236.08"/>
    <s v="POC/71/1/4"/>
    <n v="1"/>
    <s v="Axa 1"/>
  </r>
  <r>
    <x v="38"/>
    <x v="1"/>
    <x v="1"/>
    <s v="OS1.1-Secţiunea F"/>
    <n v="108109"/>
    <x v="428"/>
    <s v="Institutul National de Cercetare Dezvoltare pentru Optoelectronica Magurele"/>
    <s v="Obiectivul general: Crearea unei infrastructuri de nivel mondial pentru observarea și caracterizarea mediului prin metode optoelectronice avansate, relevantă pentru segmentul de sol din programul ESA de observare a Terrei, și componentă integrantă a infrastructurilor pan-europene de cercetare ACTRIS-RI și InGOS"/>
    <s v="11"/>
    <n v="25"/>
    <x v="1"/>
    <s v="5"/>
    <n v="31"/>
    <n v="2021"/>
    <x v="7"/>
    <x v="8"/>
    <s v="Ilfov"/>
    <x v="78"/>
    <x v="2"/>
    <x v="7"/>
    <x v="427"/>
    <n v="11452126.140000001"/>
    <n v="0"/>
    <n v="3941325.59"/>
    <x v="442"/>
    <x v="3"/>
    <s v="AA4"/>
    <n v="45711048.830000006"/>
    <n v="9985523.3200000003"/>
    <s v="POC/70/1/1"/>
    <n v="1"/>
    <s v="Axa 1"/>
  </r>
  <r>
    <x v="39"/>
    <x v="1"/>
    <x v="3"/>
    <s v="OS1.3-Secţiunea C"/>
    <n v="113177"/>
    <x v="429"/>
    <s v="AQUA MUNDI STARS SRL-D"/>
    <s v="Obiectivul general al proiectului este stimularea cercetarii si inovarii in intreprindere prin cercetarea unui produs inovativ, dezvoltarea prototipului “ImSTAR” si a software-ului aferent acestui produs si lansarea acestuia in productie in scopul comercializarii."/>
    <s v="10"/>
    <n v="4"/>
    <x v="2"/>
    <s v="1"/>
    <n v="3"/>
    <n v="2020"/>
    <x v="25"/>
    <x v="8"/>
    <s v=" Ilfov"/>
    <x v="85"/>
    <x v="1"/>
    <x v="5"/>
    <x v="428"/>
    <n v="162208.32000000001"/>
    <n v="90115.73"/>
    <n v="10950.73"/>
    <x v="443"/>
    <x v="2"/>
    <s v="AA4"/>
    <n v="648830.39"/>
    <n v="162207.6"/>
    <s v="POC/63/1/3"/>
    <n v="1"/>
    <s v="Axa 1"/>
  </r>
  <r>
    <x v="40"/>
    <x v="1"/>
    <x v="3"/>
    <s v="OS1.3-Secţiunea C"/>
    <n v="119875"/>
    <x v="430"/>
    <s v="Activ Robionic SRL"/>
    <s v="Obiectivul general:  Implementarea rezultatelor unei cercetări efectuate de Universitatea Politehnica București, finanțată de către firma solicitantă, pentru dezvoltarea unei tehnologii de măsurare și introducerea în fabricație a unui instrument de amprentare plantară computerizată (computer podograf) in scopul comercializării pe scară largă."/>
    <s v="11"/>
    <n v="15"/>
    <x v="2"/>
    <s v="11"/>
    <n v="15"/>
    <n v="2019"/>
    <x v="7"/>
    <x v="8"/>
    <s v=" Ilfov"/>
    <x v="86"/>
    <x v="1"/>
    <x v="5"/>
    <x v="429"/>
    <n v="166941.18"/>
    <n v="92745.1"/>
    <n v="11231"/>
    <x v="444"/>
    <x v="2"/>
    <m/>
    <n v="654730.37999999989"/>
    <n v="163682.59999999998"/>
    <s v="POC/63/1/3"/>
    <n v="1"/>
    <s v="Axa 1"/>
  </r>
  <r>
    <x v="41"/>
    <x v="1"/>
    <x v="7"/>
    <m/>
    <n v="107894"/>
    <x v="431"/>
    <s v="INSTITUTUL NATIONAL DE CERCETARE- DEZVOLTARE PENTRU MICROTEHNOLOGIE - IMT BUCURESTI INCD"/>
    <s v="Obiectivul general: Cresterea participarii in “Orizont 2020” si in alte programe CDI europene a IMT si a altor entitati din Romania (inclusiv intreprinderi), cu focalizare pe dezvoltarea si aplicatiile micro- si nanotehnologiilor ._x000a_"/>
    <s v="4"/>
    <n v="16"/>
    <x v="4"/>
    <s v="6"/>
    <n v="16"/>
    <n v="2023"/>
    <x v="7"/>
    <x v="8"/>
    <s v="Ilfov"/>
    <x v="79"/>
    <x v="2"/>
    <x v="4"/>
    <x v="430"/>
    <n v="568058.4"/>
    <n v="0"/>
    <n v="89580"/>
    <x v="445"/>
    <x v="3"/>
    <m/>
    <n v="240022"/>
    <n v="60005.5"/>
    <s v="POC/80/1/2/"/>
    <n v="1"/>
    <s v="Axa 1"/>
  </r>
  <r>
    <x v="42"/>
    <x v="1"/>
    <x v="9"/>
    <m/>
    <n v="124405"/>
    <x v="432"/>
    <s v="INSTITUTUL NATIONAL DE CERCETARE - DEZVOLTARE PENTRU FIZICA SI INGINERIE NUCLEARA &quot; HORIA HULUBEI &quot; - IFIN - HH/DFCTI"/>
    <s v="Obiectivul general al proiectului CeCBiD-EOSC este cresterea capacitatii de cercetare in scopul ridicarii nivelului de competitivitate stiintifica pe plan international al IFIN-HH, prin modernizarea infrastructurii Cloud, extinderea infrastructurii masive de date si realizarea unui centru de date cu performante inalte, care sa fie integrat in Cloud-ul European pentru Stiinta Deschisa (European Open Science Cloud – EOSC)."/>
    <s v="5"/>
    <n v="19"/>
    <x v="4"/>
    <s v="8"/>
    <n v="19"/>
    <n v="2022"/>
    <x v="7"/>
    <x v="8"/>
    <s v="Ilfov"/>
    <x v="87"/>
    <x v="2"/>
    <x v="7"/>
    <x v="431"/>
    <n v="808584.94"/>
    <n v="0"/>
    <n v="759750.46"/>
    <x v="446"/>
    <x v="3"/>
    <m/>
    <n v="0"/>
    <n v="0"/>
    <s v="POC/397/1/1/"/>
    <n v="1"/>
    <s v="Axa 1"/>
  </r>
  <r>
    <x v="43"/>
    <x v="1"/>
    <x v="7"/>
    <m/>
    <n v="107874"/>
    <x v="433"/>
    <s v="INSTITUTUL NATIONAL DE CERCETARE-DEZVOLTARE PENTRU OPTOELECTRONICA INOE 2000 INCD"/>
    <s v="OBIECTIVUL GENERAL este crearea “Centrului Suport Orizont 2020” de management de proiecte si promovare europeana, în cadrul INCD INOE 2000, în vederea cresterii participarii institutului la programul Orizont 2020 si în subsidiar al organizaþiilor de cercetare din cadrul consorþiului ACTRIS-RO. SCOPUL PROIECTULUI este acela de a creste participarea INOE (si în subsidiar a tuturor organizaþiilor de cercetare stiinþifice partenere în consorþiul ACTRIS-RO) la Programele cadru de cercetare ale Uniunii Europene - Orizont 2020 - prin crearea “Centrului Suport Orizont 2020” de management de proiecte si promovare europeana, în cadrul INCD INOE-2000."/>
    <s v="6"/>
    <n v="2"/>
    <x v="4"/>
    <s v="8"/>
    <n v="2"/>
    <n v="2023"/>
    <x v="7"/>
    <x v="8"/>
    <s v="Ilfov"/>
    <x v="87"/>
    <x v="2"/>
    <x v="4"/>
    <x v="432"/>
    <n v="595626.68000000005"/>
    <n v="0"/>
    <n v="12000"/>
    <x v="447"/>
    <x v="3"/>
    <m/>
    <n v="369329.4"/>
    <n v="29832.35"/>
    <s v="POC/80/1/2/"/>
    <n v="1"/>
    <s v="Axa 1"/>
  </r>
  <r>
    <x v="44"/>
    <x v="1"/>
    <x v="4"/>
    <s v=" Proiect Tehnologic Inovativ - MDR"/>
    <n v="121420"/>
    <x v="434"/>
    <s v="GNOSIS KERNEL SRL"/>
    <s v="Obiectivul general al proiectului il constituie dezvoltarea unui produs inovativ, o familie de sisteme automate inteligente de vanzari, eficienta energetic pentru produse alimentare reci şi calde, care poate fi alimentata cu ajutorul energiei electrice obtinuta din surse regenerabile şi / sau combinat cu energia produsă de către persoanele care sunt de acord să obţină aceste produse reci sau calde, în schimbul unui efort fizic realizat în apropierea automatului cu ajutorul unui dispozitiv de transformare a energiei umane in energie electrica"/>
    <s v="6"/>
    <n v="5"/>
    <x v="4"/>
    <s v="3"/>
    <n v="5"/>
    <n v="2022"/>
    <x v="7"/>
    <x v="8"/>
    <s v="Ilfov"/>
    <x v="88"/>
    <x v="1"/>
    <x v="6"/>
    <x v="433"/>
    <n v="357650"/>
    <n v="536125"/>
    <n v="327075"/>
    <x v="448"/>
    <x v="3"/>
    <m/>
    <n v="285572.08"/>
    <n v="54705.52"/>
    <s v="POC/222/1/3/"/>
    <n v="1"/>
    <s v="Axa 1"/>
  </r>
  <r>
    <x v="45"/>
    <x v="1"/>
    <x v="4"/>
    <s v=" Proiect Tehnologic Inovativ - MDR"/>
    <n v="122180"/>
    <x v="435"/>
    <s v="BIOTEHNOS SA"/>
    <s v="Obiectivul general al proiectului este dezvoltarea unui algoritm inovativ eficient pentru obtinerea unor substante farmaceutice noi prin valorificarea unor resurse marine /entomologice fara afectarea ecosistemului si a unor solutii pentru investigarea de noi valente terapeutice ale unor medicamente."/>
    <s v="6"/>
    <n v="9"/>
    <x v="4"/>
    <s v="6"/>
    <n v="9"/>
    <n v="2023"/>
    <x v="7"/>
    <x v="8"/>
    <s v="Ilfov"/>
    <x v="88"/>
    <x v="1"/>
    <x v="6"/>
    <x v="434"/>
    <n v="742511.6"/>
    <n v="2545852"/>
    <n v="1604407.9"/>
    <x v="449"/>
    <x v="3"/>
    <m/>
    <n v="0"/>
    <n v="0"/>
    <s v="POC/222/1/3/"/>
    <n v="1"/>
    <s v="Axa 1"/>
  </r>
  <r>
    <x v="46"/>
    <x v="1"/>
    <x v="4"/>
    <s v=" Proiect Tehnologic Inovativ - MDR"/>
    <n v="122027"/>
    <x v="436"/>
    <s v="BIOTEHNOS SA"/>
    <s v="Obiectivul general al proiectului este realizarea autentica a unui material inovativ prin dezvoltarea unui sistem multifunctional reprezentat de un suport silice structurat prototip cu capacitate de incarcare de principii active incapsulat biopolimeric. Acesta va fi obtinut prin tehnologie originala high-tech si este proiectat a fi utilizabil in mai multe sectoare ale sanatatii, in industria alimentara, farmaceutica, dermatocosmetica si medicina."/>
    <s v="6"/>
    <n v="9"/>
    <x v="4"/>
    <s v="6"/>
    <n v="9"/>
    <n v="2023"/>
    <x v="7"/>
    <x v="8"/>
    <s v="Ilfov"/>
    <x v="88"/>
    <x v="1"/>
    <x v="6"/>
    <x v="435"/>
    <n v="770600"/>
    <n v="2287000"/>
    <n v="1600950"/>
    <x v="450"/>
    <x v="3"/>
    <m/>
    <n v="0"/>
    <n v="0"/>
    <s v="POC/222/1/3/"/>
    <n v="1"/>
    <s v="Axa 1"/>
  </r>
  <r>
    <x v="47"/>
    <x v="1"/>
    <x v="4"/>
    <s v=" Proiect Tehnologic Inovativ - MDR"/>
    <n v="119960"/>
    <x v="437"/>
    <s v="GREEN WATERNANOTECHNOLOGY SRL"/>
    <s v="Obiectivul General include realizarea de investiţii iniţiale pentru inovare în vederea introducerii în producţie a rezultatelor de cercetaredezvoltare obţinute de SC Green WaterNanoTechnology SRL. Dezvoltarea unei unităţi de producţie noi pentru implementarea unui proces nou de fabricaţie, respectiv instalărea şi operarea unei facilităţi de fabricaţie la scară industrială a unui produs nou, respectiv a unui material compozit nanostructurat inovativ, destinat îndepărtării metalelor grele şi derivaţilor petrolieri din apele industriale uzate. "/>
    <s v="6"/>
    <n v="19"/>
    <x v="4"/>
    <s v="2"/>
    <n v="19"/>
    <n v="2022"/>
    <x v="7"/>
    <x v="8"/>
    <s v="Ilfov"/>
    <x v="89"/>
    <x v="1"/>
    <x v="6"/>
    <x v="436"/>
    <n v="293188.81"/>
    <n v="566610.84"/>
    <n v="50823"/>
    <x v="451"/>
    <x v="3"/>
    <m/>
    <n v="206144.25999999998"/>
    <n v="31896.07"/>
    <s v="POC/222/1/3/"/>
    <n v="1"/>
    <s v="Axa 1"/>
  </r>
  <r>
    <x v="48"/>
    <x v="1"/>
    <x v="3"/>
    <s v="OS1.3-Secţiunea C-ap.2"/>
    <n v="111308"/>
    <x v="438"/>
    <s v="FRACTAL SCIENCES SRL"/>
    <s v="Obiectivul principal al acestui proiect il reprezinta crearea unui sistem informatic corespunzator nevoilor actuale ale mediului investitional si financiar, alcatuit din investitori institutionali, reprezentati de societati de servicii de investitii financiare (firme de brokeraj), fonduri de investitii, fonduri de pensii, societati de administrare a investitiilor, societati de asigurari, dar si investitori individuali, dar si academic, de gestionare a riscului pe piata de capital, printr-o abordare sinergica dintre scoala clasica a pietelor de capital, bazata pe ipoteza pietelor eficiente si pe analiza fundamentala a valorii unui titlu (necesara pentru identificarea valorii “reale” a unui activ), si scoala moderna a pietelor de capital, bazata pe teoria pietelor fractale."/>
    <s v="6"/>
    <n v="22"/>
    <x v="4"/>
    <s v="6"/>
    <n v="22"/>
    <n v="2022"/>
    <x v="7"/>
    <x v="8"/>
    <s v="Ilfov"/>
    <x v="90"/>
    <x v="1"/>
    <x v="5"/>
    <x v="437"/>
    <n v="167171.42000000001"/>
    <n v="92873.03"/>
    <n v="38995"/>
    <x v="452"/>
    <x v="3"/>
    <m/>
    <n v="79200"/>
    <n v="0"/>
    <s v="POC/62/1/3"/>
    <n v="1"/>
    <s v="Axa 1"/>
  </r>
  <r>
    <x v="49"/>
    <x v="1"/>
    <x v="3"/>
    <s v="OS1.3-Secţiunea C-ap.2"/>
    <n v="108615"/>
    <x v="439"/>
    <s v="OPTIPLUS INTERNATIONAL SRL"/>
    <s v="Obiectivul general este realizarea unui produs inovativ competitiv care consta dintr-un sistem de observare complex, performant, de tip multispectral, destinat platformelor de observare la mare distanþa si a unei tehnologii de integrare care sa permita realizarea compatibilizarii performanþelor modulelor de observare în domeniul VIS si SWIR cu modulul de observare in domeniul MWIR, considerat de referinta."/>
    <s v="6"/>
    <n v="24"/>
    <x v="4"/>
    <s v="6"/>
    <n v="24"/>
    <n v="2022"/>
    <x v="7"/>
    <x v="8"/>
    <s v="Ilfov"/>
    <x v="91"/>
    <x v="1"/>
    <x v="5"/>
    <x v="438"/>
    <n v="167714"/>
    <n v="93180"/>
    <n v="104670"/>
    <x v="453"/>
    <x v="1"/>
    <m/>
    <n v="0"/>
    <n v="0"/>
    <s v="POC/62/1/3"/>
    <n v="1"/>
    <s v="Axa 1"/>
  </r>
  <r>
    <x v="50"/>
    <x v="1"/>
    <x v="3"/>
    <s v="OS1.3-Secţiunea C-ap.2"/>
    <n v="109653"/>
    <x v="440"/>
    <s v="SILICON ACUITY SRL"/>
    <s v="Obiectivul general al proiectului este dezvoltarea unui produs inovativ, complex, de înalta tehnicitate, cu utilitate în domeniul sistemelor de supraveghere pe timp de noapte si de zi, în cadrul societaþii Silicon Acuity SRL."/>
    <s v="6"/>
    <n v="25"/>
    <x v="4"/>
    <s v="12"/>
    <n v="25"/>
    <n v="2021"/>
    <x v="7"/>
    <x v="8"/>
    <s v="Ilfov"/>
    <x v="91"/>
    <x v="1"/>
    <x v="5"/>
    <x v="439"/>
    <n v="167996"/>
    <n v="93350"/>
    <n v="101456.88"/>
    <x v="454"/>
    <x v="3"/>
    <m/>
    <n v="0"/>
    <n v="0"/>
    <s v="POC/62/1/3"/>
    <n v="1"/>
    <s v="Axa 1"/>
  </r>
  <r>
    <x v="51"/>
    <x v="1"/>
    <x v="3"/>
    <s v="OS1.3-Secţiunea C-ap.2"/>
    <n v="108688"/>
    <x v="441"/>
    <s v="INOSEARCH SRL"/>
    <s v="Obiectivul general al proiectului INO-ORBITAL este realizarea unei tehnologii noi pentru obtinerea unei proteze personalizate de reconstructie oculo-orbitala la pacientii cu traumatisme faciale si a unui soft de reconstructie CT 3D semnificativ imbunatatit, adaptat imprimantei 3D pentru implant personalizat, in scopul comercializarii si productiei de catre start-up-ul SC INOSEARCH SRL."/>
    <s v="6"/>
    <n v="30"/>
    <x v="4"/>
    <s v="6"/>
    <n v="30"/>
    <n v="2022"/>
    <x v="7"/>
    <x v="8"/>
    <s v="Ilfov"/>
    <x v="80"/>
    <x v="1"/>
    <x v="5"/>
    <x v="440"/>
    <n v="137682.82"/>
    <n v="76490.45"/>
    <n v="265000.46000000002"/>
    <x v="455"/>
    <x v="3"/>
    <m/>
    <n v="7179.46"/>
    <n v="1794.86"/>
    <s v="POC/62/1/3"/>
    <n v="1"/>
    <s v="Axa 1"/>
  </r>
  <r>
    <x v="52"/>
    <x v="1"/>
    <x v="3"/>
    <s v="OS1.3-Secţiunea C-ap.2"/>
    <n v="109905"/>
    <x v="442"/>
    <s v="INTELLIGENT TRANSPORT SOLUTIONS SRL"/>
    <s v="Obiectivul general al proiectului il reprezinta inovarea de produse si servicii intr-o intreprindere de tip start-up Intelligent Transport Solutions SRL pe baza transferului rezultatelor obtinute in teza de doctorat ”_x000a_Metode de detectare si analiza a defectelor in instalatiile fotovoltaice” autor dr.ing. Florin Ancuta."/>
    <s v="6"/>
    <n v="30"/>
    <x v="4"/>
    <s v="9"/>
    <n v="30"/>
    <n v="2021"/>
    <x v="7"/>
    <x v="8"/>
    <s v="Ilfov"/>
    <x v="92"/>
    <x v="1"/>
    <x v="5"/>
    <x v="441"/>
    <n v="166980.46"/>
    <n v="92766.9"/>
    <n v="68039.05"/>
    <x v="456"/>
    <x v="3"/>
    <m/>
    <n v="166545.28"/>
    <n v="18454.72"/>
    <s v="POC/62/1/3"/>
    <n v="1"/>
    <s v="Axa 1"/>
  </r>
  <r>
    <x v="53"/>
    <x v="1"/>
    <x v="3"/>
    <s v="OS1.3-Secţiunea C-ap.2"/>
    <n v="122377"/>
    <x v="443"/>
    <s v="NEXT PLANET SRL"/>
    <s v="Obiectivul general al proiectului „SISTEM INTEGRAT DE VERIFICARE SI TESTARE A CALITATII APLICATIILOR MOBILE” este realizarea unui produs inovator în domeniul TIC având ca baza de cercetare transferul rezultatelor cercetării realizate în cadrul Tezei de doctorat aparţinând Directorului de Proiect – Zamfiroiu Ionuţ-Alin."/>
    <s v="6"/>
    <n v="30"/>
    <x v="4"/>
    <s v="12"/>
    <n v="30"/>
    <n v="2021"/>
    <x v="7"/>
    <x v="8"/>
    <s v="Ilfov"/>
    <x v="88"/>
    <x v="1"/>
    <x v="5"/>
    <x v="442"/>
    <n v="167928.39"/>
    <n v="93293.54"/>
    <n v="95744.23"/>
    <x v="457"/>
    <x v="3"/>
    <m/>
    <n v="12150"/>
    <n v="3037.5"/>
    <s v="POC/62/1/3"/>
    <n v="1"/>
    <s v="Axa 1"/>
  </r>
  <r>
    <x v="54"/>
    <x v="1"/>
    <x v="3"/>
    <s v="OS1.3-Secţiunea C-ap.2"/>
    <n v="110551"/>
    <x v="444"/>
    <s v="CONCEPT CAR SOLUTION SRL"/>
    <s v="Obiectivul general al proiectului il reprezinta realizarea si punerea in productie a unui sistem inteligent de monitorizare a jocurilor sistemului de directie si puntilor vehiculelor in timpul inspectiei efectuate la operatorii economici autorizati de catre Registrul Auto Roman (R.A.R.) sa efectueze inspectii tehnice periodice."/>
    <s v="7"/>
    <n v="1"/>
    <x v="4"/>
    <s v="10"/>
    <n v="1"/>
    <n v="2021"/>
    <x v="7"/>
    <x v="8"/>
    <s v="Ilfov"/>
    <x v="92"/>
    <x v="1"/>
    <x v="5"/>
    <x v="443"/>
    <n v="167433.63"/>
    <n v="93018.67"/>
    <n v="8570"/>
    <x v="458"/>
    <x v="3"/>
    <m/>
    <n v="87637.48000000001"/>
    <n v="18045.36"/>
    <s v="POC/62/1/3"/>
    <n v="1"/>
    <s v="Axa 1"/>
  </r>
  <r>
    <x v="55"/>
    <x v="1"/>
    <x v="3"/>
    <s v="OS1.3-Secţiunea C-ap.2"/>
    <n v="111022"/>
    <x v="445"/>
    <s v="BIOMA DELLY TRADING SRL"/>
    <s v="Obiectivul general al proiectului il reprezinta stimularea inovarii in cadrul companiei de tip start-up, BIOMA DELLY TRADING SRL, prin realizarea unui sistem multi-senzor pentru estimarea starii de oboseala, somnolenta si a nivelului de stres a pilotilor de aeronave, conducatorilor de vehicule si personalului din infrastructurile critice, bazat pe analiza densitatii spectrului de putere (PSD) al electroencefalogramei (EEG) si corelarea cu ritmul cardiac (ECG) sau a celui respirator ."/>
    <s v="7"/>
    <n v="17"/>
    <x v="4"/>
    <s v="1"/>
    <n v="17"/>
    <n v="2022"/>
    <x v="7"/>
    <x v="8"/>
    <s v="Ilfov"/>
    <x v="78"/>
    <x v="1"/>
    <x v="5"/>
    <x v="444"/>
    <n v="166931.35999999999"/>
    <n v="92739.64"/>
    <n v="75540.100000000006"/>
    <x v="459"/>
    <x v="3"/>
    <m/>
    <n v="22519.439999999999"/>
    <n v="5629.86"/>
    <s v="POC/62/1/3"/>
    <n v="1"/>
    <s v="Axa 1"/>
  </r>
  <r>
    <x v="56"/>
    <x v="2"/>
    <x v="2"/>
    <s v="A2.2.1 ap.2"/>
    <n v="130075"/>
    <x v="446"/>
    <s v="BLUESPACE TECHNOLOGY SRL"/>
    <s v="Obiectivul general al proiectului este cresterea valorii adaugate generate de sectorul TIC, in cadrul Blue Space Technology, prin dezvoltarea unui produs TIC si a serviciilor aferente acestuia, contribuind astfel la cresterea implicarii sectorului TIC pentru competitivitatea economica."/>
    <s v="7"/>
    <n v="31"/>
    <x v="4"/>
    <s v="7"/>
    <n v="31"/>
    <n v="2023"/>
    <x v="14"/>
    <x v="18"/>
    <s v="Ilfov; Teleorman;"/>
    <x v="93"/>
    <x v="1"/>
    <x v="2"/>
    <x v="445"/>
    <n v="1057561.8799999999"/>
    <n v="2152639.35"/>
    <n v="744514.74"/>
    <x v="460"/>
    <x v="3"/>
    <m/>
    <n v="1849782.82"/>
    <n v="24000"/>
    <s v="POC/524/2/2"/>
    <n v="1"/>
    <s v="Axa 2"/>
  </r>
  <r>
    <x v="57"/>
    <x v="1"/>
    <x v="3"/>
    <s v="OS1.3-Secţiunea C-ap.2"/>
    <n v="114698"/>
    <x v="447"/>
    <s v="SPIN OFF HYNAMAT SRL (solicitant initial la depunere: CURSARUL LAURA MADALINA)"/>
    <s v="Obiectivul general al proiectului este crearea unui spin-off pe baza unui brevet si dezvoltarea de produse inovatoare in cadrul noii intreprinderi, spre a fi lansate pe piata biomaterialelor nanostructurate, sector economic cu potential de crestere."/>
    <s v="8"/>
    <n v="28"/>
    <x v="4"/>
    <s v="8"/>
    <n v="28"/>
    <n v="2022"/>
    <x v="7"/>
    <x v="8"/>
    <s v="Ilfov"/>
    <x v="81"/>
    <x v="1"/>
    <x v="5"/>
    <x v="446"/>
    <n v="149366.93"/>
    <n v="82981.62"/>
    <n v="9520"/>
    <x v="461"/>
    <x v="3"/>
    <m/>
    <n v="0"/>
    <n v="0"/>
    <s v="POC/62/1/3"/>
    <n v="1"/>
    <s v="Axa 1"/>
  </r>
  <r>
    <x v="58"/>
    <x v="1"/>
    <x v="8"/>
    <m/>
    <n v="109522"/>
    <x v="448"/>
    <s v="INSTITUTUL NAŢIONAL DE CERCETARE-DEZVOLTARE PENTRU FIZICA MATERIALELOR - INCDFM BUCUREŞTI"/>
    <s v="Obiectivul general este consolidarea participarii romanesti prin INCD Fizica Materialelor la CERIC – ERIC (Central European Infrastructure Consortium), infrastructura europeana distribuita pentru cercetare si caracterizare avansata a materialelor. In acest context se urmareste finantarea pentru trei ani a activitatii de cercetare desfasurate de echipa din INCDFM parte a CERIC, activitati de cercetare desfasurate intr-o abordare de tip open access. "/>
    <s v="12"/>
    <n v="29"/>
    <x v="4"/>
    <s v="6"/>
    <n v="29"/>
    <n v="2023"/>
    <x v="7"/>
    <x v="8"/>
    <s v="Ilfov"/>
    <x v="78"/>
    <x v="2"/>
    <x v="4"/>
    <x v="447"/>
    <n v="883500"/>
    <n v="0"/>
    <n v="92500"/>
    <x v="462"/>
    <x v="3"/>
    <m/>
    <n v="0"/>
    <n v="0"/>
    <s v="POC/78/1/2"/>
    <n v="1"/>
    <s v="Axa 1"/>
  </r>
  <r>
    <x v="59"/>
    <x v="1"/>
    <x v="8"/>
    <m/>
    <n v="107596"/>
    <x v="449"/>
    <s v="INSTITUTUL NATIONAL DE CERCETARE-DEZVOLTARE PENTRU OPTOELECTRONICA INOE 2000 INCD"/>
    <s v="Obiectivul general al proiectului ACTRIS-ROc este consolidarea participarii institutiilor stiintifice din Romania care sunt parte a consortiului ACTRIS-RO la structurarea, constructia si operarea infrastructurii pan-europene ACTRIS. Romania (prin consortiul ACTRIS-RO condus de INOE) participa la infrastructura pan-europeana ACTRIS (Aerosol, Cloud and Trace gases Research InfraStructure) care a fost recent inclusa pe roadmap-ul ESFRI ca proiect activ."/>
    <s v="2"/>
    <n v="1"/>
    <x v="6"/>
    <s v="6"/>
    <n v="30"/>
    <n v="2023"/>
    <x v="14"/>
    <x v="19"/>
    <s v="Ilfov; Cluj; Prahova"/>
    <x v="94"/>
    <x v="2"/>
    <x v="4"/>
    <x v="448"/>
    <n v="760000"/>
    <n v="0"/>
    <n v="5000"/>
    <x v="463"/>
    <x v="3"/>
    <m/>
    <n v="0"/>
    <n v="0"/>
    <s v="POC/78/1/2"/>
    <n v="1"/>
    <s v="Axa 1"/>
  </r>
  <r>
    <x v="199"/>
    <x v="0"/>
    <x v="0"/>
    <m/>
    <m/>
    <x v="0"/>
    <m/>
    <m/>
    <m/>
    <m/>
    <x v="0"/>
    <m/>
    <m/>
    <m/>
    <x v="0"/>
    <x v="0"/>
    <m/>
    <x v="0"/>
    <x v="0"/>
    <x v="0"/>
    <x v="449"/>
    <n v="208918615.75305194"/>
    <n v="25123366.120000001"/>
    <n v="156932249.26000002"/>
    <x v="464"/>
    <x v="0"/>
    <m/>
    <n v="620944447.09000039"/>
    <n v="24202778.630000003"/>
    <m/>
    <m/>
    <m/>
  </r>
  <r>
    <x v="200"/>
    <x v="0"/>
    <x v="0"/>
    <m/>
    <m/>
    <x v="0"/>
    <m/>
    <m/>
    <m/>
    <m/>
    <x v="0"/>
    <m/>
    <m/>
    <m/>
    <x v="0"/>
    <x v="0"/>
    <m/>
    <x v="0"/>
    <x v="0"/>
    <x v="0"/>
    <x v="0"/>
    <m/>
    <m/>
    <m/>
    <x v="0"/>
    <x v="0"/>
    <m/>
    <m/>
    <m/>
    <m/>
    <m/>
    <m/>
  </r>
  <r>
    <x v="1"/>
    <x v="2"/>
    <x v="2"/>
    <s v="A2.2.1"/>
    <n v="118785"/>
    <x v="450"/>
    <s v="TRENCADIS CORP SRL"/>
    <s v="TALOS - COMUNICARE INTRAORGANIZAŢIONALĂ MOBILĂ SECURIZATĂ"/>
    <s v="9"/>
    <n v="22"/>
    <x v="2"/>
    <s v="9"/>
    <n v="22"/>
    <n v="2019"/>
    <x v="1"/>
    <x v="5"/>
    <s v="Maramures"/>
    <x v="95"/>
    <x v="1"/>
    <x v="2"/>
    <x v="450"/>
    <n v="493499.3"/>
    <n v="1593524.6300000004"/>
    <n v="78000"/>
    <x v="465"/>
    <x v="2"/>
    <s v="suspendare"/>
    <n v="2490583.14"/>
    <n v="440990.5"/>
    <s v="POC/46/2/2"/>
    <n v="1"/>
    <s v="Axa 2"/>
  </r>
  <r>
    <x v="2"/>
    <x v="2"/>
    <x v="2"/>
    <s v="A2.2.1"/>
    <n v="116017"/>
    <x v="451"/>
    <s v="MEMOX VISION SRL"/>
    <s v="Microsere Inteligente – Sistem inovativ de automatizare si monitorizare a culturilor „micro-greens”"/>
    <s v="8"/>
    <n v="4"/>
    <x v="2"/>
    <s v="8"/>
    <n v="4"/>
    <n v="2020"/>
    <x v="1"/>
    <x v="5"/>
    <s v="Maramures"/>
    <x v="95"/>
    <x v="1"/>
    <x v="2"/>
    <x v="451"/>
    <n v="499704.47"/>
    <n v="988628.37999999989"/>
    <n v="52800"/>
    <x v="466"/>
    <x v="2"/>
    <m/>
    <n v="2590187.2399999998"/>
    <n v="457091.84000000003"/>
    <s v="POC/46/2/2"/>
    <n v="1"/>
    <s v="Axa 2"/>
  </r>
  <r>
    <x v="3"/>
    <x v="2"/>
    <x v="2"/>
    <s v="A2.2.1"/>
    <n v="115823"/>
    <x v="452"/>
    <s v="INDECO SOFT SRL"/>
    <s v="FAMILIA – ASISTENȚĂ MEDICO-SOCIALĂ INTEGRATĂ STIMULÂND ÎMBĂTRÂNIREA ACTIVĂ"/>
    <s v="8"/>
    <n v="3"/>
    <x v="2"/>
    <s v="10"/>
    <n v="3"/>
    <n v="2020"/>
    <x v="1"/>
    <x v="5"/>
    <s v="Maramures"/>
    <x v="95"/>
    <x v="1"/>
    <x v="2"/>
    <x v="452"/>
    <n v="336277.92"/>
    <n v="805699.20000000019"/>
    <n v="120935.33999999985"/>
    <x v="467"/>
    <x v="2"/>
    <s v="AA+suspendare 2 luni"/>
    <n v="1890913.33"/>
    <n v="333690.58"/>
    <s v="POC/46/2/2"/>
    <n v="1"/>
    <s v="Axa 2"/>
  </r>
  <r>
    <x v="8"/>
    <x v="2"/>
    <x v="2"/>
    <s v="A2.2.1"/>
    <n v="115878"/>
    <x v="453"/>
    <s v="BRINGO VISION SRL"/>
    <s v="a unei solutii software inovative, care va permite trecerea de la outsourcing la tehnologia bazata pe inovare"/>
    <s v="6"/>
    <n v="29"/>
    <x v="2"/>
    <s v="6"/>
    <n v="29"/>
    <n v="2019"/>
    <x v="1"/>
    <x v="5"/>
    <s v="Maramures"/>
    <x v="95"/>
    <x v="1"/>
    <x v="2"/>
    <x v="453"/>
    <n v="474261.19"/>
    <n v="1030875.2999999998"/>
    <n v="347221.37999999989"/>
    <x v="468"/>
    <x v="2"/>
    <m/>
    <n v="2130343.7600000007"/>
    <n v="375943.04"/>
    <s v="POC/46/2/2"/>
    <n v="1"/>
    <s v="Axa 2"/>
  </r>
  <r>
    <x v="9"/>
    <x v="2"/>
    <x v="2"/>
    <s v="A2.2.1"/>
    <n v="116038"/>
    <x v="454"/>
    <s v="AUTOWASS MANAGER SRL"/>
    <s v="DEZVOLTARE APLICAȚIE ÎN CADRUL S.C. AUTOWASS MANAGER S.R.L."/>
    <s v="8"/>
    <n v="4"/>
    <x v="2"/>
    <s v="9"/>
    <n v="9"/>
    <n v="2020"/>
    <x v="1"/>
    <x v="5"/>
    <s v="Maramures"/>
    <x v="95"/>
    <x v="1"/>
    <x v="2"/>
    <x v="454"/>
    <n v="376297.55"/>
    <n v="1443616.24"/>
    <n v="204076"/>
    <x v="469"/>
    <x v="2"/>
    <s v="AA1+suspendare"/>
    <n v="974130.17"/>
    <n v="171905.32"/>
    <s v="POC/46/2/2"/>
    <n v="1"/>
    <s v="Axa 2"/>
  </r>
  <r>
    <x v="10"/>
    <x v="2"/>
    <x v="2"/>
    <s v="A2.2.1 ap.2"/>
    <n v="129002"/>
    <x v="455"/>
    <s v="TECHNOHUB SRL"/>
    <s v="Obiectivul general al proiectului vizeaza dezvoltarea in parteneriat intre 3 membri de tip IMM a unei game de produse si aplicaþii TIC inovative – PLATES – platforma inovativa de auditare si testare a performantelor si de monitorizare continua a operationalitatii, adaptata pe necesitaþile de disponibilitate si performanþe ale aplicaþiilor de tip Contact Center respectiv Centre de Comanda si Control, cu aplicabilitate si în restul sectoarelor economiei românesti prin integrarea pe verticala a solutiilor TIC."/>
    <s v="12"/>
    <n v="17"/>
    <x v="3"/>
    <s v="6"/>
    <n v="17"/>
    <n v="2021"/>
    <x v="1"/>
    <x v="5"/>
    <s v="Maramures"/>
    <x v="95"/>
    <x v="1"/>
    <x v="2"/>
    <x v="455"/>
    <n v="1890468.04"/>
    <n v="4862615.3099999996"/>
    <n v="1581949.21"/>
    <x v="470"/>
    <x v="3"/>
    <m/>
    <n v="6266512.3100000005"/>
    <n v="797868.54"/>
    <s v="POC/524/2/2"/>
    <n v="1"/>
    <s v="Axa 2"/>
  </r>
  <r>
    <x v="11"/>
    <x v="2"/>
    <x v="2"/>
    <s v="A2.2.1 ap.2"/>
    <n v="128985"/>
    <x v="456"/>
    <s v="INTELLIGENCE ACT SRL"/>
    <s v="Obiectiv general al proiectului este cresterea competitivitatii economice a companiei Intelligence Act SRL in sectorul TIC, prin dezvoltarea experimentala a unei platforme inovative de recrutare a personalului."/>
    <s v="4"/>
    <n v="1"/>
    <x v="4"/>
    <s v="4"/>
    <n v="1"/>
    <n v="2022"/>
    <x v="1"/>
    <x v="5"/>
    <s v="Maramures"/>
    <x v="95"/>
    <x v="1"/>
    <x v="2"/>
    <x v="456"/>
    <n v="667744.81000000006"/>
    <n v="2632430.71"/>
    <n v="893549.96"/>
    <x v="471"/>
    <x v="3"/>
    <m/>
    <n v="572323.05000000005"/>
    <n v="100998.19"/>
    <s v="POC/524/2/2"/>
    <n v="1"/>
    <s v="Axa 2"/>
  </r>
  <r>
    <x v="12"/>
    <x v="1"/>
    <x v="4"/>
    <s v=" Proiect Tehnologic Inovativ - LDR"/>
    <n v="120906"/>
    <x v="457"/>
    <s v="AC HELCOR SRL"/>
    <s v="Obiectivul general al proiectului tehnologic inovativ din cadrul actiunii 1.2.1 are ca scop introducerea inovarii in activitatea proprie a firmei AC HELCOR_x000a_SRL prin realizarea de 1 (un) produs nou pe piata romaneasca si la nivelul firmei (Rofemin - bionanoprodus de origine vegetala pentru optimizare  hormonala si a potentialului propriu antioxidant pentru femei cu varsta peste 45 de ani) si 1 (o) tehnologie noua la nivelul firmei AC HELCOR SRL, in scopul productiei si comercializarii, bazate pe cercetare."/>
    <s v="6"/>
    <n v="16"/>
    <x v="4"/>
    <s v="6"/>
    <n v="16"/>
    <n v="2023"/>
    <x v="1"/>
    <x v="5"/>
    <s v="Maramures"/>
    <x v="95"/>
    <x v="1"/>
    <x v="6"/>
    <x v="457"/>
    <n v="506139.37"/>
    <n v="1537523.1"/>
    <n v="782294.93"/>
    <x v="472"/>
    <x v="3"/>
    <m/>
    <n v="203553.5"/>
    <n v="35921.19"/>
    <s v="POC/163/1/3/"/>
    <n v="1"/>
    <s v="Axa 1"/>
  </r>
  <r>
    <x v="15"/>
    <x v="1"/>
    <x v="4"/>
    <s v=" Proiect Tehnologic Inovativ - LDR"/>
    <n v="121434"/>
    <x v="458"/>
    <s v="TAPARO SA"/>
    <s v="Obiectivul general al proiectului consta in infiintarea unei unitati noi de productie in vederea cresterea competitivitatii S.C. TAPARO S.A. prin achizitionarea de echipamente pentru elaborarea si implementarea unei tehnologii inovative de obtinere a unui material compozit avand ca destinatie inlocuirea unor elemente din structura produselor tapitate."/>
    <s v="6"/>
    <n v="22"/>
    <x v="4"/>
    <s v="6"/>
    <n v="22"/>
    <n v="2023"/>
    <x v="1"/>
    <x v="5"/>
    <s v="Maramures"/>
    <x v="96"/>
    <x v="1"/>
    <x v="6"/>
    <x v="458"/>
    <n v="3353480.6"/>
    <n v="17409246.789999999"/>
    <n v="8537044.9700000007"/>
    <x v="473"/>
    <x v="3"/>
    <m/>
    <n v="1018129.0099999999"/>
    <n v="63173.210000000006"/>
    <s v="POC/163/1/3/"/>
    <n v="1"/>
    <s v="Axa 1"/>
  </r>
  <r>
    <x v="201"/>
    <x v="0"/>
    <x v="0"/>
    <m/>
    <m/>
    <x v="0"/>
    <m/>
    <m/>
    <m/>
    <m/>
    <x v="0"/>
    <m/>
    <m/>
    <m/>
    <x v="0"/>
    <x v="0"/>
    <m/>
    <x v="0"/>
    <x v="0"/>
    <x v="0"/>
    <x v="459"/>
    <n v="8597873.25"/>
    <n v="32304159.659999996"/>
    <n v="12597871.790000001"/>
    <x v="474"/>
    <x v="0"/>
    <m/>
    <n v="18136675.510000002"/>
    <n v="2777582.41"/>
    <m/>
    <m/>
    <m/>
  </r>
  <r>
    <x v="202"/>
    <x v="0"/>
    <x v="0"/>
    <m/>
    <m/>
    <x v="0"/>
    <m/>
    <m/>
    <m/>
    <m/>
    <x v="0"/>
    <m/>
    <m/>
    <m/>
    <x v="0"/>
    <x v="0"/>
    <m/>
    <x v="0"/>
    <x v="0"/>
    <x v="0"/>
    <x v="0"/>
    <m/>
    <m/>
    <m/>
    <x v="0"/>
    <x v="0"/>
    <m/>
    <m/>
    <m/>
    <m/>
    <m/>
    <m/>
  </r>
  <r>
    <x v="1"/>
    <x v="2"/>
    <x v="2"/>
    <s v="A2.1.1 - NGA"/>
    <n v="127130"/>
    <x v="459"/>
    <s v="INVOKER TRANS IT SRL"/>
    <s v="Obiectivul principal al proiectului este dezvoltarea infrastructurii de comunicaþii în banda larga de mare viteza in localitatile albe din punct de vedere al conexiunii NGA din judetul Mehedinti,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x v="3"/>
    <s v="7"/>
    <n v="12"/>
    <n v="2022"/>
    <x v="1"/>
    <x v="14"/>
    <s v="Mehedinti"/>
    <x v="97"/>
    <x v="1"/>
    <x v="3"/>
    <x v="460"/>
    <n v="3250266.91"/>
    <n v="3298063.82"/>
    <n v="4546996.74"/>
    <x v="475"/>
    <x v="3"/>
    <m/>
    <n v="6761279.3199999994"/>
    <n v="1193166.95"/>
    <s v="POC/366/2/1"/>
    <n v="1"/>
    <s v="Axa 2"/>
  </r>
  <r>
    <x v="203"/>
    <x v="0"/>
    <x v="0"/>
    <m/>
    <m/>
    <x v="0"/>
    <m/>
    <m/>
    <m/>
    <m/>
    <x v="0"/>
    <m/>
    <m/>
    <m/>
    <x v="0"/>
    <x v="0"/>
    <m/>
    <x v="0"/>
    <x v="0"/>
    <x v="0"/>
    <x v="460"/>
    <n v="3250266.91"/>
    <n v="3298063.82"/>
    <n v="4546996.74"/>
    <x v="475"/>
    <x v="0"/>
    <m/>
    <n v="6761279.3199999994"/>
    <n v="1193166.95"/>
    <m/>
    <m/>
    <m/>
  </r>
  <r>
    <x v="204"/>
    <x v="0"/>
    <x v="0"/>
    <m/>
    <m/>
    <x v="0"/>
    <m/>
    <m/>
    <m/>
    <m/>
    <x v="0"/>
    <m/>
    <m/>
    <m/>
    <x v="0"/>
    <x v="0"/>
    <m/>
    <x v="0"/>
    <x v="0"/>
    <x v="0"/>
    <x v="0"/>
    <m/>
    <m/>
    <m/>
    <x v="0"/>
    <x v="0"/>
    <m/>
    <m/>
    <m/>
    <m/>
    <m/>
    <m/>
  </r>
  <r>
    <x v="1"/>
    <x v="1"/>
    <x v="1"/>
    <s v="OS1.1 -Secţiunea A"/>
    <n v="103545"/>
    <x v="460"/>
    <s v="CARDIO MED SRL"/>
    <s v="Obiectivul principal al proiectului constă în creșterea capacității de cercetare a Centrului de Cercetare Imagistică Multimodală Avansată din cadrul SC Cardio Med SRL prin realizarea unei platforme imagistice multimodale CT/RMN de înaltă performanţă destinată cercetării avansate a bolilor aterotrombotice."/>
    <s v="9"/>
    <n v="5"/>
    <x v="1"/>
    <s v="5"/>
    <n v="5"/>
    <n v="2017"/>
    <x v="1"/>
    <x v="1"/>
    <s v="Mures"/>
    <x v="98"/>
    <x v="1"/>
    <x v="1"/>
    <x v="461"/>
    <n v="760446.41399999987"/>
    <n v="2172704.04"/>
    <n v="652057.81000000006"/>
    <x v="476"/>
    <x v="2"/>
    <s v="AA1"/>
    <n v="4309196.3499999996"/>
    <n v="760446.41"/>
    <s v="POC/65/1/1"/>
    <n v="1"/>
    <s v="Axa 1"/>
  </r>
  <r>
    <x v="2"/>
    <x v="1"/>
    <x v="1"/>
    <s v="OS1.1 -Secţiunea A"/>
    <n v="103850"/>
    <x v="461"/>
    <s v="GALENUS MEDICA SA "/>
    <s v="Obiectivul general al proiectului constă în creșterii capacității de cercetare-dezvoltare și inovare în cadrul întreprinderii GALENUS MEDICA S.A. prin introducerea de noi direcții de cercetare, precum și contribuția lor la creearea de valoare adăugată din punct de vedere științific și economic."/>
    <s v="9"/>
    <n v="5"/>
    <x v="1"/>
    <s v="3"/>
    <n v="5"/>
    <n v="2019"/>
    <x v="1"/>
    <x v="1"/>
    <s v="Mures"/>
    <x v="98"/>
    <x v="1"/>
    <x v="1"/>
    <x v="462"/>
    <n v="681895.29750000034"/>
    <n v="3030645.77"/>
    <n v="239633.98"/>
    <x v="477"/>
    <x v="1"/>
    <s v="AA3"/>
    <n v="0"/>
    <n v="0"/>
    <s v="POC/65/1/1"/>
    <n v="1"/>
    <s v="Axa 1"/>
  </r>
  <r>
    <x v="3"/>
    <x v="1"/>
    <x v="1"/>
    <s v="OS1.2-Secţiunea E"/>
    <n v="103544"/>
    <x v="462"/>
    <s v="CARDIO MED SRL"/>
    <s v="Obiectivul principal al proiectului constă în crearea și consolidarea unui nucleu de înaltă competență științifică în domeniul cercetării avansate a bolilor aterotrombotice,  prin formarea și perfecționarea, în cadrul Centrului de Cercetare Imagistică Multimodală Avansată din cadrul SC Cardio Med SRL, a unei echipe de cercetători avansați care vor deveni experți în cercetarea bolilor aterotrombotice."/>
    <s v="9"/>
    <n v="1"/>
    <x v="1"/>
    <s v="3"/>
    <n v="1"/>
    <n v="2021"/>
    <x v="2"/>
    <x v="1"/>
    <s v="Mures"/>
    <x v="98"/>
    <x v="1"/>
    <x v="5"/>
    <x v="49"/>
    <n v="1340883"/>
    <n v="509292.01"/>
    <n v="1059856.72"/>
    <x v="478"/>
    <x v="3"/>
    <s v="AA6"/>
    <n v="6813085.4400000004"/>
    <n v="1255512.5599999998"/>
    <s v="POC/61/1/1"/>
    <n v="1"/>
    <s v="Axa 1"/>
  </r>
  <r>
    <x v="8"/>
    <x v="1"/>
    <x v="1"/>
    <s v="OS1.2-Secţiunea E"/>
    <n v="103431"/>
    <x v="463"/>
    <s v="Universitatea de Medicina si Farmacie din Tirgu Mures"/>
    <s v="Obiectivele științifice ale acestui proiect sunt: 1) evaluarea utilitatii celulelor cardiovasculare obținute prin diferențierea in vitro a celulelor stem adulte, 2) optimizarea însămânțarii de celule in zone anatomice interne specifice din cadrul scaffoldului (interstițial), precum si externe (endoteliu, adventitia), 3) evaluarea condițiilor optime pentru adaptare mecanică și condiționare in vitro a scaffoldurilor valvulare însămânțate cu celule și 4) implantarea valvelor regenerate in vitro la oaie pentru validare pre-clinica. In viziunea noastra, pe un orizont mai largit, un obiectiv important al acestui proiect este de a genera un nucleu de competență în Medicina Regenerativa la Universitatea de Medicină și Farmacie (UMF) din Târgu Mureș."/>
    <s v="9"/>
    <n v="5"/>
    <x v="1"/>
    <s v="3"/>
    <n v="5"/>
    <n v="2021"/>
    <x v="2"/>
    <x v="1"/>
    <s v="Mures"/>
    <x v="98"/>
    <x v="2"/>
    <x v="4"/>
    <x v="463"/>
    <n v="1318777.5288439998"/>
    <n v="0"/>
    <n v="304042.34999999998"/>
    <x v="479"/>
    <x v="3"/>
    <s v="AA4"/>
    <n v="7099979.7400000002"/>
    <n v="1262410.9000000004"/>
    <s v="POC/61/1/1"/>
    <n v="1"/>
    <s v="Axa 1"/>
  </r>
  <r>
    <x v="9"/>
    <x v="1"/>
    <x v="1"/>
    <s v="OS1.2-Secţiunea E"/>
    <n v="103432"/>
    <x v="464"/>
    <s v="Universitatea de Medicina si Farmacie din Tirgu Mures"/>
    <s v="Inițierea și planificarea acțiunilor coordonate, prin această inițiativă va permite dezvoltarea semnificativă a capacităților individuale din cadrul institutului gazdă și în cele din urmă va permite organizarea unui model pentru extinderea și repetarea de-a lungul altor domenii. Pe o scară mai larga, dezvoltarea unei culturi de cercetare, ethos și concordat, va permite un accesoriu strategic in activitatea de cercetare și optimizarea creșterii efective. In primul rand colaborari  în cadrul neurostiintei si mai tarziu in domeniul mai larg al științelor vieții va permite dezvoltari viitoare și va asigura stabilitatea pe termen lung a masei critice."/>
    <s v="9"/>
    <n v="5"/>
    <x v="1"/>
    <s v="3"/>
    <n v="5"/>
    <n v="2021"/>
    <x v="2"/>
    <x v="1"/>
    <s v="Mures"/>
    <x v="98"/>
    <x v="2"/>
    <x v="4"/>
    <x v="464"/>
    <n v="1319950.0230799997"/>
    <n v="0"/>
    <n v="373162.09"/>
    <x v="480"/>
    <x v="3"/>
    <s v="AA4"/>
    <n v="7075092.1699999999"/>
    <n v="1248697.1499999997"/>
    <s v="POC/61/1/1"/>
    <n v="1"/>
    <s v="Axa 1"/>
  </r>
  <r>
    <x v="10"/>
    <x v="1"/>
    <x v="3"/>
    <s v="OS1.3-Secţiunea C"/>
    <n v="106968"/>
    <x v="465"/>
    <s v="PET FIGHTER SRL"/>
    <s v="Obiectivul general al Proiectului consta in implementarea industriala - ȋn scopul comercializarii - a unei solutii tehnice inovatoare care sa permita un grad sporit de resorbtie a deseurilor de plastic din ambient, prin crearea posibilitatii de implicare industriala la nivel local a unor mici intreprinzatori care nu dispun de resursele financiare si de logistica a celor cateva firme mari amintite. Aceastǎ solutie se materializeaza printr-un echipament nou: o masina de injectat materiale plastice de mici dimensiuni, capabila sa proceseze deseuri de material plastic fara adaos de granule noi."/>
    <s v="10"/>
    <n v="4"/>
    <x v="2"/>
    <s v="12"/>
    <n v="4"/>
    <n v="2019"/>
    <x v="26"/>
    <x v="1"/>
    <s v="Mures"/>
    <x v="98"/>
    <x v="1"/>
    <x v="5"/>
    <x v="465"/>
    <n v="124885.66"/>
    <n v="92507.9"/>
    <n v="72876"/>
    <x v="481"/>
    <x v="2"/>
    <s v="AA2"/>
    <n v="707682.35999999987"/>
    <n v="124885.14"/>
    <s v="POC/63/1/3"/>
    <n v="1"/>
    <s v="Axa 1"/>
  </r>
  <r>
    <x v="11"/>
    <x v="1"/>
    <x v="3"/>
    <s v="OS1.3-Secţiunea C"/>
    <n v="108076"/>
    <x v="466"/>
    <s v="LEAFWALL SRL"/>
    <s v="Obiectivul general al proiecului de cercetare este realizarea unui produs destinat comercializarii, bazat pe o tehnologie semnificativ_x000a_imbunatatita, (actualmente peretii vegetali au doar un sistem de irigare primitiv) reprezentata de sistem complet automatizat de irigare si_x000a_monitorizare a peretilor vegetali pentru a optimiza utilizarea resurselor de apa conventionale sau neconventionale. Sistemului automatizat_x000a_de irigare i se vor adauga senzori pentru monitorizare (temperatura, umiditatea, pH-ul, conductivitatea electrica a apei"/>
    <s v="11"/>
    <n v="24"/>
    <x v="2"/>
    <s v="11"/>
    <n v="24"/>
    <n v="2019"/>
    <x v="1"/>
    <x v="1"/>
    <s v="Mures"/>
    <x v="98"/>
    <x v="1"/>
    <x v="5"/>
    <x v="466"/>
    <n v="125248.49"/>
    <n v="92776.68"/>
    <n v="61342.5"/>
    <x v="482"/>
    <x v="2"/>
    <s v="AA2"/>
    <n v="709741.43"/>
    <n v="125248.48999999996"/>
    <s v="POC/63/1/3"/>
    <n v="1"/>
    <s v="Axa 1"/>
  </r>
  <r>
    <x v="12"/>
    <x v="2"/>
    <x v="2"/>
    <s v="A2.2.1"/>
    <n v="117373"/>
    <x v="467"/>
    <s v="SVT ELECTRONICS SRL"/>
    <s v="tehnologie inovativa in domeniile orizontale TIC si multimedia cu scopul dezvoltarii finale a unui produs/serviciu menit sa acopere o nevoie"/>
    <s v="8"/>
    <n v="3"/>
    <x v="2"/>
    <s v="8"/>
    <n v="3"/>
    <n v="2019"/>
    <x v="1"/>
    <x v="1"/>
    <s v="Mures"/>
    <x v="98"/>
    <x v="1"/>
    <x v="2"/>
    <x v="467"/>
    <n v="103302.05"/>
    <n v="536078.44000000006"/>
    <n v="52556.119999999879"/>
    <x v="483"/>
    <x v="2"/>
    <m/>
    <n v="549129.37999999989"/>
    <n v="96905.170000000013"/>
    <s v="POC/46/2/2"/>
    <n v="1"/>
    <s v="Axa 2"/>
  </r>
  <r>
    <x v="15"/>
    <x v="2"/>
    <x v="2"/>
    <s v="A2.2.1"/>
    <n v="116348"/>
    <x v="468"/>
    <s v="GLOBUS SOFTWARE DEVELOPMENT COMPANY SRL"/>
    <s v="INOVAREA SI DEZVOLTAREA SISTEMULUI GLOOBUS SERVICE BUS (GSB) ÎN VEDEREA CREȘTERII COMPETITIVITĂȚII ECONOMIEI NAȚIONALE ȘI INTERNAȚIONALE"/>
    <s v="8"/>
    <n v="3"/>
    <x v="2"/>
    <s v="2"/>
    <n v="3"/>
    <n v="2019"/>
    <x v="1"/>
    <x v="1"/>
    <s v="Mures"/>
    <x v="99"/>
    <x v="1"/>
    <x v="2"/>
    <x v="468"/>
    <n v="74427.17"/>
    <n v="235914.43"/>
    <n v="28171.690000000061"/>
    <x v="484"/>
    <x v="2"/>
    <m/>
    <n v="381324.23"/>
    <n v="67292.52"/>
    <s v="POC/46/2/2"/>
    <n v="1"/>
    <s v="Axa 2"/>
  </r>
  <r>
    <x v="24"/>
    <x v="2"/>
    <x v="2"/>
    <s v="A2.2.1"/>
    <n v="115970"/>
    <x v="469"/>
    <s v="NAVIGATOR SOFTWARE SRL"/>
    <s v="DEZVOLTAREA SISTEMULUI INOVATIV IOT “NAVIGATOR CLOUD” PENTRU O ECONOMIE MODERNĂ"/>
    <s v="8"/>
    <n v="3"/>
    <x v="2"/>
    <s v="8"/>
    <n v="3"/>
    <n v="2020"/>
    <x v="1"/>
    <x v="1"/>
    <s v="Mures"/>
    <x v="100"/>
    <x v="1"/>
    <x v="2"/>
    <x v="469"/>
    <n v="247496.92"/>
    <n v="758551.05"/>
    <n v="206178.97999999998"/>
    <x v="485"/>
    <x v="2"/>
    <m/>
    <n v="1391865.2699999998"/>
    <n v="245623.23"/>
    <s v="POC/46/2/2"/>
    <n v="1"/>
    <s v="Axa 2"/>
  </r>
  <r>
    <x v="25"/>
    <x v="2"/>
    <x v="2"/>
    <s v="A2.2.1"/>
    <n v="115654"/>
    <x v="470"/>
    <s v="CATTUS SRL"/>
    <s v="REALIZAREA UNUI SISTEM DE DERMATO-MICROSCOPIE CU SOFTWARE DE RECUNOAŞTERE A LEZIUNILOR CUTANATE DE TIP MELANOM MALIGN ŞI PREMALIGN"/>
    <s v="8"/>
    <n v="3"/>
    <x v="2"/>
    <s v="8"/>
    <n v="3"/>
    <n v="2020"/>
    <x v="1"/>
    <x v="1"/>
    <s v="Mures"/>
    <x v="98"/>
    <x v="1"/>
    <x v="2"/>
    <x v="470"/>
    <n v="242433.17"/>
    <n v="416610.68000000017"/>
    <n v="1085367.9000000001"/>
    <x v="486"/>
    <x v="2"/>
    <m/>
    <n v="1340847.3900000001"/>
    <n v="236620.13"/>
    <s v="POC/46/2/2"/>
    <n v="1"/>
    <s v="Axa 2"/>
  </r>
  <r>
    <x v="26"/>
    <x v="1"/>
    <x v="1"/>
    <s v="OS1.1 -Secţiunea A"/>
    <n v="103845"/>
    <x v="471"/>
    <s v="ACTAMEDICA SRL"/>
    <s v="Obiectivul general al proiectului IMAGE constă în Crearea și Dezvoltarea Rețelei Naționale de Cercetare-Dezvoltare-Inovare (CDI) în Imagistică Hibridă (de Fuziune) și TeleMedicină Avansată în GastroEnterologie și Cardiologie. În acest scop, vor fi create două centre regionale (pentru jumătatea de Nord și jumătate de Sud a țării) de CDI în Imagistică Hibridă şi Telemedicină Avansată ca şi suport diagnostic şi second opinion pentru o reţea naţională de centre de telemedicină."/>
    <s v="9"/>
    <n v="16"/>
    <x v="1"/>
    <s v="3"/>
    <n v="16"/>
    <n v="2020"/>
    <x v="1"/>
    <x v="1"/>
    <s v="Mures"/>
    <x v="98"/>
    <x v="1"/>
    <x v="1"/>
    <x v="471"/>
    <n v="1717374.41"/>
    <n v="4906784.04"/>
    <n v="3870865.57"/>
    <x v="487"/>
    <x v="2"/>
    <s v="AA3"/>
    <n v="9131248.120000001"/>
    <n v="1611396.7200000002"/>
    <s v="POC/65/1/1"/>
    <n v="1"/>
    <s v="Axa 1"/>
  </r>
  <r>
    <x v="27"/>
    <x v="2"/>
    <x v="2"/>
    <s v="A2.2.1"/>
    <n v="115641"/>
    <x v="472"/>
    <s v="COMPANIA DE INFORMATICA APLICATA SA"/>
    <s v="„Platformă digitală multifuncţională pentru integrare economică inteligentă şi promovarea serviciilor şi produselor locale / tradiţionale din Transilvania – „TDD-Transilvania Digital Dominion””"/>
    <s v="8"/>
    <n v="7"/>
    <x v="2"/>
    <s v="8"/>
    <n v="7"/>
    <n v="2020"/>
    <x v="1"/>
    <x v="1"/>
    <s v="Mures"/>
    <x v="98"/>
    <x v="1"/>
    <x v="2"/>
    <x v="472"/>
    <n v="618059.65"/>
    <n v="1383427.29"/>
    <n v="383093.25999999978"/>
    <x v="488"/>
    <x v="2"/>
    <m/>
    <n v="3142510.1300000004"/>
    <n v="540540.92999999993"/>
    <s v="POC/46/2/2"/>
    <n v="1"/>
    <s v="Axa 2"/>
  </r>
  <r>
    <x v="28"/>
    <x v="2"/>
    <x v="2"/>
    <s v="A2.1.1 - NGA"/>
    <n v="127137"/>
    <x v="473"/>
    <s v="NETWORK INNOVATION FUTURE  SRL"/>
    <s v="Obiectivul principal al proiectului este realizarea de investitii in infrastructura broadband in zonele albe NGA din judetul Mures,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x v="3"/>
    <s v="7"/>
    <n v="12"/>
    <n v="2022"/>
    <x v="1"/>
    <x v="1"/>
    <s v="Mures"/>
    <x v="101"/>
    <x v="1"/>
    <x v="3"/>
    <x v="473"/>
    <n v="1320293.8700000001"/>
    <n v="1087882.58"/>
    <n v="1877315.64"/>
    <x v="489"/>
    <x v="3"/>
    <m/>
    <n v="2587186.12"/>
    <n v="456562.26"/>
    <s v="POC/366/2/1"/>
    <n v="1"/>
    <s v="Axa 2"/>
  </r>
  <r>
    <x v="31"/>
    <x v="2"/>
    <x v="2"/>
    <s v="A2.2.1 ap.2"/>
    <n v="130106"/>
    <x v="474"/>
    <s v="CATTUS SRL"/>
    <s v="Obiectivul general al proiectului este cresterea capacitatii de cercetare-dezvoltare-inovare a firmei SC Cattus SRL prin proiectarea, crearea si dezvoltarea unui software de recunoastere a leziunilor de col uterin ce include algoritmi de tip  inteligenta artificiala si machine learning pentru incuzand date si imagini ce se pot vizualiza, compara, evalua si arhiva în sistemul de colo-microscopie si astfel se furnizeaza cu acuratete datele necesare pentru diagnosticarea pe baza imaginilor in format 3D a leziunilor colului uterin de tip malign si premalign, si pentru indrumarea medicilor in alegerea celei mai bune solutii de conizatie in tratarea pacientelor."/>
    <s v="8"/>
    <n v="21"/>
    <x v="4"/>
    <s v="8"/>
    <n v="21"/>
    <n v="2023"/>
    <x v="1"/>
    <x v="1"/>
    <s v="Mures"/>
    <x v="98"/>
    <x v="1"/>
    <x v="2"/>
    <x v="474"/>
    <n v="575751.14"/>
    <n v="988698.67"/>
    <n v="1479583.31"/>
    <x v="490"/>
    <x v="3"/>
    <m/>
    <n v="1709127.59"/>
    <n v="274459.94"/>
    <s v="POC/524/2/2"/>
    <n v="1"/>
    <s v="Axa 2"/>
  </r>
  <r>
    <x v="205"/>
    <x v="0"/>
    <x v="0"/>
    <m/>
    <m/>
    <x v="0"/>
    <m/>
    <m/>
    <m/>
    <m/>
    <x v="0"/>
    <m/>
    <m/>
    <m/>
    <x v="0"/>
    <x v="0"/>
    <m/>
    <x v="0"/>
    <x v="0"/>
    <x v="0"/>
    <x v="475"/>
    <n v="10571224.793423999"/>
    <n v="16211873.579999998"/>
    <n v="11746103.92"/>
    <x v="491"/>
    <x v="0"/>
    <m/>
    <n v="46948015.720000006"/>
    <n v="8306601.5499999998"/>
    <m/>
    <m/>
    <m/>
  </r>
  <r>
    <x v="206"/>
    <x v="0"/>
    <x v="0"/>
    <m/>
    <m/>
    <x v="0"/>
    <m/>
    <m/>
    <m/>
    <m/>
    <x v="0"/>
    <m/>
    <m/>
    <m/>
    <x v="0"/>
    <x v="0"/>
    <m/>
    <x v="0"/>
    <x v="0"/>
    <x v="0"/>
    <x v="0"/>
    <m/>
    <m/>
    <m/>
    <x v="0"/>
    <x v="0"/>
    <m/>
    <m/>
    <m/>
    <m/>
    <m/>
    <m/>
  </r>
  <r>
    <x v="1"/>
    <x v="2"/>
    <x v="2"/>
    <s v="A2.1.1 - NGA"/>
    <n v="127131"/>
    <x v="475"/>
    <s v="INVOKER TRANS IT SRL"/>
    <s v="Obiectivul principal al proiectului este dezvoltarea infrastructurii de comunicatii in banda larga de mare viteza in localitatile albe din punct de vedere al conexiunii NGA din judetul Neamt,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x v="1"/>
    <x v="6"/>
    <s v="Neamt"/>
    <x v="102"/>
    <x v="1"/>
    <x v="3"/>
    <x v="476"/>
    <n v="2031416.79"/>
    <n v="1551691.43"/>
    <n v="2866953.75"/>
    <x v="492"/>
    <x v="3"/>
    <m/>
    <n v="9187070.3900000025"/>
    <n v="1621247.73"/>
    <s v="POC/366/2/1"/>
    <n v="1"/>
    <s v="Axa 2"/>
  </r>
  <r>
    <x v="207"/>
    <x v="0"/>
    <x v="0"/>
    <m/>
    <m/>
    <x v="0"/>
    <m/>
    <m/>
    <m/>
    <m/>
    <x v="0"/>
    <m/>
    <m/>
    <m/>
    <x v="0"/>
    <x v="0"/>
    <m/>
    <x v="0"/>
    <x v="0"/>
    <x v="0"/>
    <x v="476"/>
    <n v="2031416.79"/>
    <n v="1551691.43"/>
    <n v="2866953.75"/>
    <x v="492"/>
    <x v="0"/>
    <m/>
    <n v="9187070.3900000025"/>
    <n v="1621247.73"/>
    <m/>
    <m/>
    <m/>
  </r>
  <r>
    <x v="208"/>
    <x v="0"/>
    <x v="0"/>
    <m/>
    <m/>
    <x v="0"/>
    <m/>
    <m/>
    <m/>
    <m/>
    <x v="0"/>
    <m/>
    <m/>
    <m/>
    <x v="0"/>
    <x v="0"/>
    <m/>
    <x v="0"/>
    <x v="0"/>
    <x v="0"/>
    <x v="0"/>
    <m/>
    <m/>
    <m/>
    <x v="0"/>
    <x v="0"/>
    <m/>
    <m/>
    <m/>
    <m/>
    <m/>
    <m/>
  </r>
  <r>
    <x v="1"/>
    <x v="1"/>
    <x v="1"/>
    <s v="OS1.1 -Secţiunea A"/>
    <n v="103655"/>
    <x v="476"/>
    <s v="ALRO SA"/>
    <s v="Obiectul proiectului de finanţare “Investiţii în departamentul de CD al ALRO destinate îmbunătăţirii infrastructurii de cercetare pe segmentul tablă tratată termic din aliaje de aluminiu cu aplicaţii industriale de înaltă calificare” este reprezentat de achiziţia de active corporale pentru C-D, respectiv echipamente pentru cercetarea tehnologiilor de obţinere a tablelor tratate termic din aliaje de aluminiu pentru aplicaţii industriale de înaltă calificare. "/>
    <s v="9"/>
    <n v="5"/>
    <x v="1"/>
    <s v="3"/>
    <n v="4"/>
    <n v="2019"/>
    <x v="1"/>
    <x v="14"/>
    <s v="Olt"/>
    <x v="103"/>
    <x v="1"/>
    <x v="1"/>
    <x v="477"/>
    <n v="5397652.0575000001"/>
    <n v="35984347.049999997"/>
    <n v="43069193.659999996"/>
    <x v="493"/>
    <x v="2"/>
    <s v="AA2"/>
    <n v="29505017.050000001"/>
    <n v="5206767.71"/>
    <s v="POC/65/1/1"/>
    <n v="1"/>
    <s v="Axa 1"/>
  </r>
  <r>
    <x v="2"/>
    <x v="1"/>
    <x v="1"/>
    <s v="OS1.1 -Secţiunea A"/>
    <n v="121367"/>
    <x v="477"/>
    <s v="PRYSMIAN Cabluri si Sisteme SA "/>
    <s v="Obiectivul general al proiectului AdFiOTech (Advanced Fiber Optics Technology) este cresterea capacitatii de cercetare a departamentului de R&amp;D existent in cadrul companiei Prysmian Cabluri si Sisteme, prin investitia in utilaje si echipamente cu un inalt grad de  inovare, cu scopul imbunatatirii produselor existente si a crearii de noi produse, din materiale avansate, pentru piata nationala si europeana a cablurilor de fibra optica."/>
    <s v="7"/>
    <n v="30"/>
    <x v="5"/>
    <s v="7"/>
    <n v="30"/>
    <n v="2019"/>
    <x v="1"/>
    <x v="14"/>
    <s v="Olt"/>
    <x v="103"/>
    <x v="1"/>
    <x v="1"/>
    <x v="478"/>
    <n v="868678.66"/>
    <n v="5791191.0899999999"/>
    <n v="5344219.49"/>
    <x v="494"/>
    <x v="1"/>
    <m/>
    <n v="0"/>
    <n v="0"/>
    <s v="POC/65/1/1"/>
    <n v="1"/>
    <s v="Axa 1"/>
  </r>
  <r>
    <x v="3"/>
    <x v="2"/>
    <x v="2"/>
    <s v="A2.1.1 - NGA"/>
    <n v="127134"/>
    <x v="478"/>
    <s v="NETWORK INNOVATION FUTURE  SRL"/>
    <s v="Obiectivul principal al proiectului este realizarea de investitii in infrastructura broadband in zonele albe NGA din judetul Olt,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x v="1"/>
    <x v="14"/>
    <s v="Olt"/>
    <x v="104"/>
    <x v="1"/>
    <x v="3"/>
    <x v="479"/>
    <n v="1320317.29"/>
    <n v="993250.04"/>
    <n v="1803206.51"/>
    <x v="495"/>
    <x v="3"/>
    <m/>
    <n v="2449494.37"/>
    <n v="432263.71"/>
    <s v="POC/366/2/1"/>
    <n v="1"/>
    <s v="Axa 2"/>
  </r>
  <r>
    <x v="209"/>
    <x v="0"/>
    <x v="0"/>
    <m/>
    <m/>
    <x v="0"/>
    <m/>
    <m/>
    <m/>
    <m/>
    <x v="0"/>
    <m/>
    <m/>
    <m/>
    <x v="0"/>
    <x v="0"/>
    <m/>
    <x v="0"/>
    <x v="0"/>
    <x v="0"/>
    <x v="480"/>
    <n v="7586648.0075000003"/>
    <n v="42768788.18"/>
    <n v="50216619.659999996"/>
    <x v="496"/>
    <x v="0"/>
    <m/>
    <n v="31954511.420000002"/>
    <n v="5639031.4199999999"/>
    <m/>
    <m/>
    <m/>
  </r>
  <r>
    <x v="210"/>
    <x v="0"/>
    <x v="0"/>
    <m/>
    <m/>
    <x v="0"/>
    <m/>
    <m/>
    <m/>
    <m/>
    <x v="0"/>
    <m/>
    <m/>
    <m/>
    <x v="0"/>
    <x v="0"/>
    <m/>
    <x v="0"/>
    <x v="0"/>
    <x v="0"/>
    <x v="0"/>
    <m/>
    <m/>
    <m/>
    <x v="0"/>
    <x v="0"/>
    <m/>
    <m/>
    <m/>
    <m/>
    <m/>
    <m/>
  </r>
  <r>
    <x v="1"/>
    <x v="1"/>
    <x v="1"/>
    <s v="OS1.1 -Secţiunea A"/>
    <n v="103278"/>
    <x v="479"/>
    <s v="2K TELECOM SRL"/>
    <s v="Prin proiect se urmareste realizarea primului centru de cercetare 5G din Romania pentru sprijinirea cercetarii in acest domeniu, in 14 luni de la semnarea contractului de finantare. Folosirea infrastructurii de telecomunicatii virtualizate in Cloud este abordarea inovativa a 2K Telecom si va fi motorul platformei de Laborator 5G."/>
    <s v="9"/>
    <n v="5"/>
    <x v="1"/>
    <s v="11"/>
    <n v="5"/>
    <n v="2017"/>
    <x v="1"/>
    <x v="3"/>
    <s v="Prahova"/>
    <x v="105"/>
    <x v="1"/>
    <x v="1"/>
    <x v="481"/>
    <n v="843484.97699999996"/>
    <n v="3748822.12"/>
    <n v="4878392.17"/>
    <x v="497"/>
    <x v="1"/>
    <m/>
    <n v="0"/>
    <n v="0"/>
    <s v="POC/65/1/1"/>
    <n v="1"/>
    <s v="Axa 1"/>
  </r>
  <r>
    <x v="2"/>
    <x v="1"/>
    <x v="1"/>
    <s v="OS1.1 -Secţiunea A"/>
    <n v="103279"/>
    <x v="480"/>
    <s v="AD NET MARKET MEDIA SRL "/>
    <s v="Obiectivul general al proiectului constă în realizarea unei investiții pentru dotarea laboratoarelor de cercetare din cadrul departamentului de CD în domeniul comunicațiilor mobile ale viitorului, în dezvoltare în cadrul SC Ad Net Market Media. Achiziția de echipamente și instrumente de cercetare în domeniul tehnologiei informațiilor și telecomunicații specifice Internetului viitorului contribuie la îmbunătățirea infrastructurii de cercetare și inovare a firmei, cu repercusiuni imediate și evidente asupra creșterii capacității de cercetare și inovare și a sporirii competitivității și prezenței pe piața de profil și la valorificarea  potențialul tehnico-științific și a bazei materiale existente."/>
    <s v="9"/>
    <n v="5"/>
    <x v="1"/>
    <s v="9"/>
    <n v="5"/>
    <n v="2018"/>
    <x v="1"/>
    <x v="3"/>
    <s v="Prahova"/>
    <x v="105"/>
    <x v="1"/>
    <x v="1"/>
    <x v="482"/>
    <n v="3103936.4910000004"/>
    <n v="8868389.9800000004"/>
    <n v="13436666.810000001"/>
    <x v="498"/>
    <x v="2"/>
    <s v="AA3"/>
    <n v="17588970"/>
    <n v="3103935.89"/>
    <s v="POC/65/1/1"/>
    <n v="1"/>
    <s v="Axa 1"/>
  </r>
  <r>
    <x v="3"/>
    <x v="1"/>
    <x v="3"/>
    <s v="OS1.3-Secţiunea C"/>
    <n v="106101"/>
    <x v="481"/>
    <s v="GEODRILLING  LABORATORY SRL Brazi"/>
    <s v="Obiectivul general al proiectului este realizarea unui produs nou, pe baza rezultatelor unei cercetări in domeniul roboticii realizate de directorul de proiect in cadrul tezei de doctorat. Prin proiect se urmărește extinderea aplicării principiilor de comandă și control studiate în cadrul tezei pentru comanda unui echipament de tip ambarcaţiune care, prin dotarea sa, să permită intervenţia în zonele unde au existat scurgeri de hidrocarburi în apă, în vederea îndepărtării acestora. Acest proces, va implica strângerea şi separarea faţă de apă a hidrocarburilor scurse, realizându-se astfel, pe lângă limitarea extinderii scurgerilor si un proces de curăţare a apei şi ecologizare a zonei afectate, realizându-se astfel o protecţie a mediului."/>
    <s v="10"/>
    <n v="10"/>
    <x v="1"/>
    <s v="10"/>
    <n v="10"/>
    <n v="2018"/>
    <x v="1"/>
    <x v="3"/>
    <s v="Prahova"/>
    <x v="106"/>
    <x v="1"/>
    <x v="5"/>
    <x v="483"/>
    <n v="125632.43850000005"/>
    <n v="93061.07"/>
    <n v="120773.53"/>
    <x v="499"/>
    <x v="2"/>
    <s v="AA1"/>
    <n v="703599.73"/>
    <n v="124164.67000000001"/>
    <s v="POC/63/1/3"/>
    <n v="1"/>
    <s v="Axa 1"/>
  </r>
  <r>
    <x v="8"/>
    <x v="1"/>
    <x v="3"/>
    <s v="OS1.3-Secţiunea D"/>
    <n v="105000"/>
    <x v="482"/>
    <s v="SYSTEGRA ENGINEERING SRL"/>
    <s v="Obiectivul general al proiectului îl reprezintă creșterea gradului de cercetare-dezvoltare si de know-how in întreprinderea nou-înființată inovatoare, SC SYSTEGRA ENGINEERING SRL, prin realizarea unei platforme integrate care înglobează module inovative, flexibile si interconectabile, destinată să gestioneze şi să sintetizeze fluxurile informaționale dintr-o comunitate în scopul informăriişi securizării membrilor acesteia. _x000a_Soluția tehnică dezvoltată își propune:_x000a_- Realizarea unei infrastructuri configurabile si adaptabile fiecărei regiuni;_x000a_- Dezvoltarea de module independente, ajustabile („self awareness”) ce pot fi interconectate în orice configurație;_x000a_- Implementarea unei infrastructuri ce permite adoptarea noilor tehnologii ce vor apare în piață într-un mod facil/fluid;_x000a_- Automatizarea, într-o măsură cât mai avansată a extracțiilor de date considerate perimate, din sisteme existente/vechi, şi transformarea acestora într-oinformație activă, dinamică, care prelucrată printr-o platformă capabilă să ofere o mai bun înțelegere a conținutului conduc la previziuni socio-economice, fluidizări logistice, trenduri regionale._x000a_- Creșterea semnificativă a gradului de integrare de noi informații in mediile sociale ale regiunii ce oferă astfel o nouă viziune de ansamblu asupra comunitățiice implementează această infrastructură. _x000a_- Îmbunătățirea calitățiivieții inclusiv pentru diverse segmente din populație (persoane cu dizabilități, vârstnici, copii), marginalizate până la acestmoment, prin transpunerea într-un contact mai coerent cu restul societății şi prin o mai bună monitorizare a acestora._x000a_- Stimularea interacțiunilor între instituții prin promovarea unor sinteze informaționale, în timp real cu agregări de date în segmente de timp preferate, cu posibilitatea alegerii modulelor software preferate şi considerate utile. _x000a_"/>
    <s v="9"/>
    <n v="9"/>
    <x v="1"/>
    <s v="9"/>
    <n v="9"/>
    <n v="2018"/>
    <x v="1"/>
    <x v="3"/>
    <s v="Prahova"/>
    <x v="105"/>
    <x v="1"/>
    <x v="5"/>
    <x v="484"/>
    <n v="984035.57100000046"/>
    <n v="0"/>
    <n v="776748.51"/>
    <x v="500"/>
    <x v="2"/>
    <s v="AA1"/>
    <n v="4458820.7299999995"/>
    <n v="786850.72"/>
    <s v="POC/66/1/3"/>
    <n v="1"/>
    <s v="Axa 1"/>
  </r>
  <r>
    <x v="9"/>
    <x v="1"/>
    <x v="1"/>
    <s v="OS1.1-Secţiunea F"/>
    <n v="119636"/>
    <x v="483"/>
    <s v="INSTITUTUL NAŢIONAL DE CERCETARE-DEZVOLTARE AEROSPATIALĂ “ELIE CARAFOLI” – I.N.C.A.S. Bucureşti"/>
    <s v="Obiectivul general al proiectului îl reprezintă creşterea capacităţii de cercetare a Institutului de Cercetare-Dezvoltare Aerospaţială „Elie Carafoli” - I.N.C.A.S. Bucureşti, în domeniul ştiinţelor aerospaţiale prin introducerea celor mai noi tehnologii cheie din domeniul roboticii spaţiale întru-un mediu  de cercetare de nouă generaţie, bazat pe „Harware – In – the – Loop” (HIL) concept  și conceptul „Human – Machine – Interface” (HMI) capabile să asigure condiţii de simulare necesare pentru cercetările în perspective anilor 2020 precum şi interfaţa de comunicare în proiectele colaborative internaţionale în care INCAS este implicat ( ex: vehiculul spaţial PRIDE-USV3 pentru lansatorul VEGA, “Demise Observation Capsule - DOC “ și “LV Mission and Stages Re-entry Trajectory Analysis“, ESA - FLPP – RIBRE – CON – 0016 “Vertical Take-Off Vertical Landing Test Bench”,“Small Innovative Launcher for Europe” – SMILE  pentru  EC Horizon 2020 Program Space)."/>
    <s v="10"/>
    <n v="10"/>
    <x v="1"/>
    <s v="10"/>
    <n v="10"/>
    <n v="2018"/>
    <x v="1"/>
    <x v="20"/>
    <s v="Prahova"/>
    <x v="107"/>
    <x v="2"/>
    <x v="7"/>
    <x v="485"/>
    <n v="831131.41500000004"/>
    <n v="0"/>
    <n v="1548950"/>
    <x v="501"/>
    <x v="2"/>
    <s v="AA2"/>
    <n v="4650756.5300000012"/>
    <n v="820721.73"/>
    <s v="POC/70/1/1"/>
    <n v="1"/>
    <s v="Axa 1"/>
  </r>
  <r>
    <x v="10"/>
    <x v="1"/>
    <x v="3"/>
    <s v="OS1.3-Secţiunea C"/>
    <n v="119849"/>
    <x v="484"/>
    <s v="EURO ENVIROTECH BIOTECHNOLOGY SRL"/>
    <s v="Obiectiv general:_x000a_Obiectivul general al proiectului este reprezentat de realizarea unui produs nou inovativ care contribuie la creșterea calității compoziției și valorificarea dejecțiilor din fermele de suine, precum și reducerea emisiilor de gaze din depozitele de dejecții, produs care va fi  obținut ca urmare a activității de cercetare-dezvoltare desfășurate în decursul a 24 luni de implementare a proiectului. Activitatea de cercetare aplicativă va fi demarată prin  valorificarea conceptelor elaborate în cadrul  tezei de doctorat cu titlul „Utilizarea zeoliţilor naturali în depoluarea diverselor fluxuri” concepută pentru utilizări în domeniul depoluării mediului._x000a_"/>
    <s v="9"/>
    <n v="27"/>
    <x v="2"/>
    <s v="9"/>
    <n v="27"/>
    <n v="2019"/>
    <x v="27"/>
    <x v="3"/>
    <s v="Prahova"/>
    <x v="105"/>
    <x v="1"/>
    <x v="5"/>
    <x v="486"/>
    <n v="125746.18"/>
    <n v="93145.35"/>
    <n v="159716.85"/>
    <x v="502"/>
    <x v="1"/>
    <m/>
    <n v="0"/>
    <n v="0"/>
    <s v="POC/63/1/3"/>
    <n v="1"/>
    <s v="Axa 1"/>
  </r>
  <r>
    <x v="11"/>
    <x v="2"/>
    <x v="2"/>
    <s v="A2.2.1"/>
    <n v="115549"/>
    <x v="485"/>
    <s v="AEGO BUSINESS CONSULTING SRL"/>
    <s v="PLATFORMA UNIFICATA INOVATIVA DE SECURITATE CIBERNETICA"/>
    <s v="5"/>
    <n v="25"/>
    <x v="2"/>
    <s v="5"/>
    <n v="25"/>
    <n v="2019"/>
    <x v="1"/>
    <x v="3"/>
    <s v="Prahova"/>
    <x v="105"/>
    <x v="1"/>
    <x v="2"/>
    <x v="487"/>
    <n v="607081.24"/>
    <n v="2115708"/>
    <n v="1170954.0899999999"/>
    <x v="503"/>
    <x v="2"/>
    <m/>
    <n v="3336540.28"/>
    <n v="588801.22"/>
    <s v="POC/46/2/2"/>
    <n v="1"/>
    <s v="Axa 2"/>
  </r>
  <r>
    <x v="12"/>
    <x v="2"/>
    <x v="2"/>
    <s v="A2.2.1"/>
    <n v="116063"/>
    <x v="486"/>
    <s v="INVOKERNET CONNECTION SRL"/>
    <s v="PLATFORMA CONVERGENTA INOVATIVA DE DIFUZARE VIDEO"/>
    <s v="8"/>
    <n v="8"/>
    <x v="2"/>
    <s v="8"/>
    <n v="8"/>
    <n v="2019"/>
    <x v="1"/>
    <x v="3"/>
    <s v="Prahova"/>
    <x v="105"/>
    <x v="1"/>
    <x v="2"/>
    <x v="488"/>
    <n v="475990.57"/>
    <n v="1065463.5"/>
    <n v="826005.96"/>
    <x v="504"/>
    <x v="2"/>
    <m/>
    <n v="2618068.4300000002"/>
    <n v="462012.07"/>
    <s v="POC/46/2/2"/>
    <n v="1"/>
    <s v="Axa 2"/>
  </r>
  <r>
    <x v="15"/>
    <x v="2"/>
    <x v="2"/>
    <s v="A2.2.1"/>
    <n v="115607"/>
    <x v="487"/>
    <s v="FUTURE ENGINEERING SRL"/>
    <s v="SISTEM INTEGRAT DE MANAGEMENT AUTOMAT AL UTILITATILOR - SMART ADMIN"/>
    <s v="8"/>
    <n v="7"/>
    <x v="2"/>
    <s v="4"/>
    <n v="7"/>
    <n v="2019"/>
    <x v="1"/>
    <x v="3"/>
    <s v="Prahova"/>
    <x v="105"/>
    <x v="1"/>
    <x v="2"/>
    <x v="489"/>
    <n v="590321.07999999996"/>
    <n v="1132968.1100000003"/>
    <n v="68622.349999999627"/>
    <x v="505"/>
    <x v="2"/>
    <s v="AA2"/>
    <n v="2941783.01"/>
    <n v="519138.19000000006"/>
    <s v="POC/46/2/2"/>
    <n v="1"/>
    <s v="Axa 2"/>
  </r>
  <r>
    <x v="24"/>
    <x v="2"/>
    <x v="2"/>
    <s v="A2.2.1"/>
    <n v="115793"/>
    <x v="488"/>
    <s v="BEBECOM SYSTEM SRL"/>
    <s v="PLATFORMA INOVATIVA DE AGREGARE A CONEXIUNILOR RADIO CU FACILITATI DE OPTIMIZARE A TRAFICULUI"/>
    <s v="11"/>
    <n v="20"/>
    <x v="2"/>
    <s v="2"/>
    <n v="20"/>
    <n v="2020"/>
    <x v="1"/>
    <x v="3"/>
    <s v="Prahova"/>
    <x v="105"/>
    <x v="1"/>
    <x v="2"/>
    <x v="490"/>
    <n v="434122.35"/>
    <n v="964537.5"/>
    <n v="801920.54"/>
    <x v="506"/>
    <x v="2"/>
    <s v="AA1"/>
    <n v="2331325.4900000002"/>
    <n v="411410.38"/>
    <s v="POC/46/2/2"/>
    <n v="1"/>
    <s v="Axa 2"/>
  </r>
  <r>
    <x v="25"/>
    <x v="2"/>
    <x v="2"/>
    <s v="A2.2.1"/>
    <n v="117293"/>
    <x v="489"/>
    <s v="BOLD TECHNOLOGIES SRL"/>
    <s v="DEZVOLTARE APLICAȚIE DE SIMULARE AVANSATĂ A PIEȚELOR INTERNAȚIONALE DE CAPITAL CU UTILIZAREA INTELIGENȚEI ARTIFICIALE"/>
    <s v="6"/>
    <n v="29"/>
    <x v="2"/>
    <s v="6"/>
    <n v="29"/>
    <n v="2020"/>
    <x v="1"/>
    <x v="3"/>
    <s v="Prahova"/>
    <x v="105"/>
    <x v="1"/>
    <x v="2"/>
    <x v="491"/>
    <n v="282014.15999999997"/>
    <n v="1456962.8"/>
    <n v="0"/>
    <x v="507"/>
    <x v="2"/>
    <s v="AA1"/>
    <n v="1551548.54"/>
    <n v="273802.69"/>
    <s v="POC/46/2/2"/>
    <n v="1"/>
    <s v="Axa 2"/>
  </r>
  <r>
    <x v="26"/>
    <x v="2"/>
    <x v="2"/>
    <s v="A2.2.1"/>
    <n v="115906"/>
    <x v="490"/>
    <s v="TRANSCENDENCE SYSTEMS GROUP SRL"/>
    <s v="„ASI IN INFORMATICA – DEZVOLTARE APLICATIE DE SECURITATE INFRASTUCTURA IT&amp;C (ASI)”"/>
    <s v="8"/>
    <n v="4"/>
    <x v="2"/>
    <s v="6"/>
    <n v="4"/>
    <n v="2019"/>
    <x v="1"/>
    <x v="3"/>
    <s v="Prahova"/>
    <x v="105"/>
    <x v="1"/>
    <x v="2"/>
    <x v="492"/>
    <n v="542863.14"/>
    <n v="769918.06000000052"/>
    <n v="183630.81999999937"/>
    <x v="508"/>
    <x v="1"/>
    <m/>
    <n v="380380.1"/>
    <n v="67125.899999999994"/>
    <s v="POC/46/2/2"/>
    <n v="1"/>
    <s v="Axa 2"/>
  </r>
  <r>
    <x v="27"/>
    <x v="2"/>
    <x v="2"/>
    <s v="A2.2.1 ap.2"/>
    <n v="129052"/>
    <x v="491"/>
    <s v="CLARITY SOLUTIONS SRL"/>
    <s v="Obiectivul general al proiectului in reprezinta sustinerea inovarii si cresterea productivitatii societatii Clarity Solutions prin realizarea unei platforme inovative de comunicaþii IoT bazata pe tehnologia LoRaWAN. Proiectul propus spre finantare vizeaza realizarea  unei platforme inovative de comunicatii specifice pentru monitorizarea si protejarea oraselor inteligente, cu ajutorul unor matrici senzoriale si elemente de control la distanta, bazata pe reþele de internet de banda larga, Internet of Things (IoT), LoRa WAN."/>
    <s v="12"/>
    <n v="11"/>
    <x v="3"/>
    <s v="12"/>
    <n v="11"/>
    <n v="2021"/>
    <x v="1"/>
    <x v="3"/>
    <s v="Prahova"/>
    <x v="105"/>
    <x v="1"/>
    <x v="2"/>
    <x v="493"/>
    <n v="2408235"/>
    <n v="6655900"/>
    <n v="4370625"/>
    <x v="509"/>
    <x v="3"/>
    <m/>
    <n v="7429765"/>
    <n v="1311135"/>
    <s v="POC/524/2/2"/>
    <n v="1"/>
    <s v="Axa 2"/>
  </r>
  <r>
    <x v="28"/>
    <x v="2"/>
    <x v="2"/>
    <s v="A2.2.1 ap.2"/>
    <n v="128998"/>
    <x v="492"/>
    <s v="NETWORK INNOVATION FUTURE  SRL"/>
    <s v="Obiectivul general al proiectului il reprezinta sustinerea inovarii si cresterea productivitatii societatii Network Innovation Future prin realizarea unei platforme inovative pentru difuzarea continutului video folosind mecanisme de machine learning."/>
    <s v="12"/>
    <n v="11"/>
    <x v="3"/>
    <s v="12"/>
    <n v="11"/>
    <n v="2021"/>
    <x v="1"/>
    <x v="3"/>
    <s v="Prahova"/>
    <x v="105"/>
    <x v="1"/>
    <x v="2"/>
    <x v="494"/>
    <n v="2451802.4900000002"/>
    <n v="6836292.8600000003"/>
    <n v="4539910.51"/>
    <x v="510"/>
    <x v="3"/>
    <m/>
    <n v="0"/>
    <n v="0"/>
    <s v="POC/524/2/2"/>
    <n v="1"/>
    <s v="Axa 2"/>
  </r>
  <r>
    <x v="31"/>
    <x v="2"/>
    <x v="2"/>
    <s v="A2.2.1 ap.2"/>
    <n v="129084"/>
    <x v="493"/>
    <s v="ARS INDUSTRIAL SRL"/>
    <s v="Obiectivul general al proiectul îl reprezinta susþinerea inovarii si cresterea productivitaþii companiei ARS INDUSTRIAL prin realizarea unui produs inovativ complex si a unor servicii inovative, bazate pe acest produs. Prin proiect se urmareste crearea unei platforme inovative deschise (OPEN DATA – OPEN PLATFORM) pentru managementul centralizat pe nivele multiple la nivel de administraþie publica sau privata (PAIR - AI – Platforma pentru Administrarea Inteligenta a resurselor bazata pe Inteligenþa Artificiala) ce are ca scop cresterea competitivitaþii economice a societatii."/>
    <s v="12"/>
    <n v="11"/>
    <x v="3"/>
    <s v="12"/>
    <n v="11"/>
    <n v="2021"/>
    <x v="1"/>
    <x v="3"/>
    <s v="Prahova"/>
    <x v="105"/>
    <x v="1"/>
    <x v="2"/>
    <x v="495"/>
    <n v="2538452.1"/>
    <n v="6788406"/>
    <n v="4505169.8"/>
    <x v="511"/>
    <x v="3"/>
    <m/>
    <n v="108800"/>
    <n v="19200"/>
    <s v="POC/524/2/2"/>
    <n v="1"/>
    <s v="Axa 2"/>
  </r>
  <r>
    <x v="32"/>
    <x v="2"/>
    <x v="2"/>
    <s v="A2.2.1 ap.2"/>
    <n v="129020"/>
    <x v="494"/>
    <s v="CYMBIOT SOLUTIONS SRL"/>
    <s v="Obiectivul general al proiectul îl reprezinta susþinerea inovarii si cresterea productivitaþii societaþii Cymbiot Solutions S.R.L. prin realizarea unui produs inovativ complex si a unor servicii inovative, bazate pe acest produs. Se urmareste crearea unei platforme inovative (R.A.R.E – Resource Allocation and Reservation Enabler) integrate pentru identificarea si rezervarea resurselor disponibile prin si de la diverse surse cu ajutorul a patru componente digitale: Cloud Computing, IOT (INTERNET OF THINGS), AI (ARTIFICIAL INTELIGENCE), prelucare si procesare imagini video ce are ca scop cresterea competitivitaþii economice a societatii."/>
    <s v="12"/>
    <n v="13"/>
    <x v="3"/>
    <s v="12"/>
    <n v="13"/>
    <n v="2021"/>
    <x v="1"/>
    <x v="3"/>
    <s v="Prahova"/>
    <x v="105"/>
    <x v="1"/>
    <x v="2"/>
    <x v="496"/>
    <n v="2536061.1"/>
    <n v="6805396"/>
    <n v="4505369.3"/>
    <x v="512"/>
    <x v="3"/>
    <m/>
    <n v="9789432.1500000004"/>
    <n v="1727546.85"/>
    <s v="POC/524/2/2"/>
    <n v="1"/>
    <s v="Axa 2"/>
  </r>
  <r>
    <x v="33"/>
    <x v="2"/>
    <x v="2"/>
    <s v="A2.2.1 ap.2"/>
    <n v="129076"/>
    <x v="495"/>
    <s v="INVITE SYSTEMS SRL"/>
    <s v="Obiectivul general al proiectului il reprezinta sustinerea inovarii si cresterea productivitatii societatii Invite Systems prin realizarea unui sistem automatizat inovativ pentru acoperire radio si cartografiere 3D folosind vehicule aeriene fara pilot."/>
    <s v="12"/>
    <n v="23"/>
    <x v="3"/>
    <s v="12"/>
    <n v="23"/>
    <n v="2021"/>
    <x v="1"/>
    <x v="3"/>
    <s v="Prahova"/>
    <x v="105"/>
    <x v="1"/>
    <x v="2"/>
    <x v="497"/>
    <n v="2414816.25"/>
    <n v="6718475"/>
    <n v="4462786"/>
    <x v="513"/>
    <x v="3"/>
    <m/>
    <n v="6262314.2800000003"/>
    <n v="1105114.28"/>
    <s v="POC/524/2/2"/>
    <n v="1"/>
    <s v="Axa 2"/>
  </r>
  <r>
    <x v="34"/>
    <x v="2"/>
    <x v="2"/>
    <s v="A2.2.1 ap.2"/>
    <n v="129221"/>
    <x v="496"/>
    <s v="ID SOLUTIONS TECH SRL"/>
    <s v="Obiectivul general al proiectului MY IDENTITY - PLATFORMA INOVATIVA DESTINATA IDENTIFICARII SI AUTENTIFICARII PERSOANELOR il reprezinta sustinerea inovarii si cresterea productivitatii societatii ID SOLUTIONS TECH prin realizarea unei platforme inovative destinata identificarii si autentificarii persoanelor in vederea definirii unei identitati electronice unice care sa poate fi folosita pentru accesul la orice sistem informatic."/>
    <s v="12"/>
    <n v="24"/>
    <x v="3"/>
    <s v="12"/>
    <n v="24"/>
    <n v="2021"/>
    <x v="1"/>
    <x v="3"/>
    <s v="Prahova"/>
    <x v="108"/>
    <x v="1"/>
    <x v="2"/>
    <x v="498"/>
    <n v="2569740.6"/>
    <n v="6869540.2800000003"/>
    <n v="4560217.41"/>
    <x v="514"/>
    <x v="3"/>
    <m/>
    <n v="9810802.8599999994"/>
    <n v="1731318.16"/>
    <s v="POC/524/2/2"/>
    <n v="1"/>
    <s v="Axa 2"/>
  </r>
  <r>
    <x v="35"/>
    <x v="2"/>
    <x v="2"/>
    <s v="A2.2.1 ap.2"/>
    <n v="129092"/>
    <x v="497"/>
    <s v="ATLAS APPS SRL"/>
    <s v="Obiectivul general al proiectului este cresterea competitivitatii si a productivitatii societatii pe piata TIC prin trecerea de la outsourcing la dezvoltarea bazata pe inovare, dezvoltand in cadrul firmei SC ATLAS APPS SRL o platforma inovativa &quot;Software-as-a-Service&quot; aplicatii smartphone pentru industria de transport, avand la baza cooperarea intre SC ATLAS APPS SRL si SC EVEREST ROPACK SRL membre in clusterul ICONIC din domeniul TIC si cooperarea intre societatea SC ATLAS APPS SRL si clusterul ICONIC din domeniul TIC, pentru asigurarea unui acces rapid si facil la implementarea rezultatelor cercetarii/dezvoltarii în scopul obþinerii de produse inovatoare."/>
    <s v="1"/>
    <n v="23"/>
    <x v="4"/>
    <s v="1"/>
    <n v="23"/>
    <n v="2022"/>
    <x v="1"/>
    <x v="3"/>
    <s v="Prahova"/>
    <x v="109"/>
    <x v="1"/>
    <x v="2"/>
    <x v="499"/>
    <n v="713433.78"/>
    <n v="1775393.7"/>
    <n v="830698.81"/>
    <x v="515"/>
    <x v="3"/>
    <m/>
    <n v="3022376.84"/>
    <n v="384078.14"/>
    <s v="POC/524/2/2"/>
    <n v="1"/>
    <s v="Axa 2"/>
  </r>
  <r>
    <x v="36"/>
    <x v="2"/>
    <x v="2"/>
    <s v="A2.2.1 ap.2"/>
    <n v="129006"/>
    <x v="498"/>
    <s v="TRUSTCHAIN SRL"/>
    <s v="Obiectivul general al proiectului îl reprezinta susþinerea inovarii si cresterea productivitatii SC TrustChain SRL prin realizarea unei platforme unificate inovative de comunicare si control al echipamentelor integrate în casele inteligente. Platforma dezvoltata va agrega protocoalele de comunicare ale echipamentelor de tip „smart home” disponibile pe piata de profil si va asigura controlul si comanda acestora pe baza unui instrument inovativ de inteligenta artificiala."/>
    <s v="1"/>
    <n v="27"/>
    <x v="4"/>
    <s v="1"/>
    <n v="27"/>
    <n v="2022"/>
    <x v="1"/>
    <x v="3"/>
    <s v="Prahova"/>
    <x v="105"/>
    <x v="1"/>
    <x v="2"/>
    <x v="500"/>
    <n v="2374893.2599999998"/>
    <n v="6067128.9199999999"/>
    <n v="2335.0500000000002"/>
    <x v="516"/>
    <x v="3"/>
    <m/>
    <n v="8628806.1500000004"/>
    <n v="1522730.4799999997"/>
    <s v="POC/524/2/2"/>
    <n v="1"/>
    <s v="Axa 2"/>
  </r>
  <r>
    <x v="37"/>
    <x v="2"/>
    <x v="2"/>
    <s v="A2.2.1 ap.2"/>
    <n v="129332"/>
    <x v="499"/>
    <s v="INVOKER TRANS IT SRL"/>
    <s v="Obiectivul general al proiectului il reprezinta sustinerea inovarii si cresterea productivitatii societatii Invoker Trans IT prin realizarea unei platforme inovative care va gestiona un vehicul autonom ce va fi partajat pe sosea intr-un mediu controlat, destinat transportului public."/>
    <s v="3"/>
    <n v="18"/>
    <x v="4"/>
    <s v="3"/>
    <n v="18"/>
    <n v="2022"/>
    <x v="1"/>
    <x v="3"/>
    <s v="Prahova"/>
    <x v="110"/>
    <x v="1"/>
    <x v="2"/>
    <x v="501"/>
    <n v="2435245.5"/>
    <n v="6901130"/>
    <n v="5296927"/>
    <x v="517"/>
    <x v="3"/>
    <m/>
    <n v="2124150"/>
    <n v="374850"/>
    <s v="POC/524/2/2"/>
    <n v="1"/>
    <s v="Axa 2"/>
  </r>
  <r>
    <x v="38"/>
    <x v="2"/>
    <x v="2"/>
    <s v="A2.2.1 ap.2"/>
    <n v="129321"/>
    <x v="500"/>
    <s v="BUSINESS SERVICE CONSULT INTERNATIONAL  SRL"/>
    <s v="Obiectivul general al proiectului este reprezentat de cresterea competitivitaþii economice a SC Business Service Consult International SRL si susþinerea inovarii în cadrul companiei, prin realizarea unei produs inovativ si a unor servicii inovative, bazate pe o infrastructura de cloud, cu caracteristici unice in Romania, cu aplicabilitate în cadrul clusterului Internet of Things, cât si în restul economiei."/>
    <s v="3"/>
    <n v="19"/>
    <x v="4"/>
    <s v="3"/>
    <n v="19"/>
    <n v="2022"/>
    <x v="1"/>
    <x v="3"/>
    <s v="Prahova"/>
    <x v="105"/>
    <x v="1"/>
    <x v="2"/>
    <x v="502"/>
    <n v="2439341.25"/>
    <n v="6784975"/>
    <n v="4506515.75"/>
    <x v="518"/>
    <x v="3"/>
    <m/>
    <n v="9076189.5"/>
    <n v="1601680.5"/>
    <s v="POC/524/2/2"/>
    <n v="1"/>
    <s v="Axa 2"/>
  </r>
  <r>
    <x v="39"/>
    <x v="2"/>
    <x v="2"/>
    <s v="A2.2.1 ap.2"/>
    <n v="129760"/>
    <x v="501"/>
    <s v="EUROMEDIA GROUP SA"/>
    <s v="Obiectivul general al proiectul îl reprezinta susþinerea inovarii si cresterea productivitaþii EUROMEDIA GROUP S.A. prin realizarea unui_x000a_produs inovativ complex si a unor servicii inovative, bazate pe acest produs. Se urmareste crearea unei platforme inovative (V.A.M.M.P. –_x000a_Video Analytics Media Message Programmer) integrate pentru identificarea si clasificarea persoanelor si estimarea intenþiei de cumparare cu ajutorul a patru componente digitale: Prelucrarea imaginilor si fluxurilor video, procesare in cloud (Cloud computing), IOT (INTERNET OF THINGS) si AI (ARTIFICIAL INTELLIGENCE)."/>
    <s v="3"/>
    <n v="25"/>
    <x v="4"/>
    <s v="3"/>
    <n v="25"/>
    <n v="2022"/>
    <x v="1"/>
    <x v="3"/>
    <s v="Prahova"/>
    <x v="111"/>
    <x v="1"/>
    <x v="2"/>
    <x v="503"/>
    <n v="2448589.71"/>
    <n v="10602037.6"/>
    <n v="5279202.1100000003"/>
    <x v="519"/>
    <x v="3"/>
    <m/>
    <n v="0"/>
    <n v="0"/>
    <s v="POC/524/2/2"/>
    <n v="1"/>
    <s v="Axa 2"/>
  </r>
  <r>
    <x v="40"/>
    <x v="2"/>
    <x v="2"/>
    <s v="A2.2.1 ap.2"/>
    <n v="129271"/>
    <x v="502"/>
    <s v="TERMENE JUST SRL"/>
    <s v="Obiectivul general al proiectului il constituie diversificarea serviciilor si cresterea productivitatii companiei Termene Just srl prin trecerea de la metode traditionale de analiza a datelor si informatiilor pentru afaceri (in engleza „business inteligence”) la metodele moderne folosite in stiinta datelor (DS - Data Science) pe baza dezvoltarii unei platforme pentru stiinta datelor, inteligenta artificiala (AI - Artificial Intelligence) si invatare automata (ML – Machine Learning)."/>
    <s v="3"/>
    <n v="31"/>
    <x v="4"/>
    <s v="3"/>
    <n v="31"/>
    <n v="2023"/>
    <x v="1"/>
    <x v="3"/>
    <s v="Prahova"/>
    <x v="105"/>
    <x v="1"/>
    <x v="2"/>
    <x v="504"/>
    <n v="2399996.4300000002"/>
    <n v="4627491.53"/>
    <n v="685340.91"/>
    <x v="520"/>
    <x v="3"/>
    <m/>
    <n v="4852277.59"/>
    <n v="537225.26"/>
    <s v="POC/524/2/2"/>
    <n v="1"/>
    <s v="Axa 2"/>
  </r>
  <r>
    <x v="41"/>
    <x v="2"/>
    <x v="2"/>
    <s v="A2.2.1 ap.2"/>
    <n v="130051"/>
    <x v="503"/>
    <s v="ACQUIS CONSULTING SRL"/>
    <s v="Obiectivul general al proiectul îl reprezinta susþinerea inovarii si cresterea productivitaþii societaþii Acquis Consulting prin realizarea unui produs inovativ complex si a unor servicii inovative, bazate pe acest produs. Se urmareste crearea unei platforme inovative (C.I.P.P.O.S.– Componenta Inteligenta Pentru Point Of Sale) integrate pentru furnizarea de servicii POS (inclusiv tranzactii financiare bancare si casa de marcat), procesare in cloud (Cloud computing), AI (ARTIFICIAL INTELIGENCE) si Aplicaþii diverse pentru piata de retail."/>
    <s v="4"/>
    <n v="1"/>
    <x v="4"/>
    <s v="4"/>
    <n v="1"/>
    <n v="2022"/>
    <x v="1"/>
    <x v="3"/>
    <s v="Prahova"/>
    <x v="105"/>
    <x v="1"/>
    <x v="2"/>
    <x v="505"/>
    <n v="2282964.6"/>
    <n v="6523756"/>
    <n v="4258777.3"/>
    <x v="521"/>
    <x v="3"/>
    <m/>
    <n v="0"/>
    <n v="0"/>
    <s v="POC/524/2/2"/>
    <n v="1"/>
    <s v="Axa 2"/>
  </r>
  <r>
    <x v="42"/>
    <x v="2"/>
    <x v="2"/>
    <s v="A2.2.1 ap.2"/>
    <n v="129888"/>
    <x v="504"/>
    <s v="ENJOY SMART SOLUTIONS SRL"/>
    <s v="Obiectivul general al proiectului Platforma inovativa medicala Medoscope Smart il reprezinta sustinerea inovarii si cresterea productivitatii societatii Enjoy Smart Solutions SRL prin realizarea unei platforme inovative destinata imbunatatirii experientei pacientilor ce intra in contact cu sistemul medical, atat privat, cat si public, precum si cresterii eficientei spitalelor sau clinicilor medicale"/>
    <s v="4"/>
    <n v="6"/>
    <x v="4"/>
    <s v="4"/>
    <n v="6"/>
    <n v="2022"/>
    <x v="1"/>
    <x v="3"/>
    <s v="Prahova"/>
    <x v="105"/>
    <x v="1"/>
    <x v="2"/>
    <x v="506"/>
    <n v="2432202.75"/>
    <n v="6723615"/>
    <n v="4509436.75"/>
    <x v="522"/>
    <x v="3"/>
    <m/>
    <n v="5712214.2000000002"/>
    <n v="1008037.8"/>
    <s v="POC/524/2/2"/>
    <n v="1"/>
    <s v="Axa 2"/>
  </r>
  <r>
    <x v="43"/>
    <x v="2"/>
    <x v="2"/>
    <s v="A2.2.1 ap.2"/>
    <n v="130068"/>
    <x v="505"/>
    <s v="BINBOX GLOBAL SERVICES SRL"/>
    <s v="Obiectivul general al proiectul îl reprezintă susţinerea inovării şi creşterea productivităţii societăţii BinBox Global Services S.R.L. prin realizarea unei platforme inovative de tip BigData pentru colectarea informatiilor despre localizarea dispozitivelor mobile folosite de catre clientii operatorilor de telefonie mobila, agregarea si procesarea acestora  pentru implementarea conceptului de servicii bazate pe locatie (location based services)."/>
    <s v="6"/>
    <n v="4"/>
    <x v="4"/>
    <s v="6"/>
    <n v="4"/>
    <n v="2022"/>
    <x v="1"/>
    <x v="3"/>
    <s v="Prahova"/>
    <x v="105"/>
    <x v="1"/>
    <x v="2"/>
    <x v="507"/>
    <n v="2431613.94"/>
    <n v="6755968.4000000004"/>
    <n v="4491038.07"/>
    <x v="523"/>
    <x v="3"/>
    <m/>
    <n v="5590322.5"/>
    <n v="986527.5"/>
    <s v="POC/524/2/2"/>
    <n v="1"/>
    <s v="Axa 2"/>
  </r>
  <r>
    <x v="44"/>
    <x v="2"/>
    <x v="2"/>
    <s v="A2.2.1 ap.2"/>
    <n v="130078"/>
    <x v="506"/>
    <s v="RS NEXT TECHNOLOGIES SRL"/>
    <s v="Obiectivul general al proiectului Meteorite Cloudspace il reprezinta sustinerea inovarii si cresterea productivitatii societatii RS NEXT TECHNOLOGIES SRL prin realizarea unei platforme inovative de tip cloud pentru rularea oricarei aplicatii intr-un spatiu virtual, accesibil printr-un browser web de pe orice tip de device – de la telefoane mobile si tablete, la laptopuri lowcost, chiar si de tip chromebook."/>
    <s v="6"/>
    <n v="11"/>
    <x v="4"/>
    <s v="6"/>
    <n v="11"/>
    <n v="2022"/>
    <x v="1"/>
    <x v="3"/>
    <s v="Prahova"/>
    <x v="105"/>
    <x v="1"/>
    <x v="2"/>
    <x v="508"/>
    <n v="2420938.5"/>
    <n v="6732610"/>
    <n v="4473226.5"/>
    <x v="524"/>
    <x v="3"/>
    <m/>
    <n v="7261677.5"/>
    <n v="1281472.5"/>
    <s v="POC/524/2/2"/>
    <n v="1"/>
    <s v="Axa 2"/>
  </r>
  <r>
    <x v="45"/>
    <x v="1"/>
    <x v="4"/>
    <s v=" Proiect Tehnologic Inovativ - LDR"/>
    <n v="122543"/>
    <x v="507"/>
    <s v="MGM STAR CONSTRUCT SRL"/>
    <s v="Obiectivul general al proiectului il reprezinta sustinerea investitiei private in CDI prin introducerea inovarii de tehnologii si servicii in activitatea proprie a MGM STAR CONSTRUCT SRL prin realizarea, bazata pe cercetare in colaborare cu doua colective de cercetare de prestigiu din domeniu, a unor tehnologii inovative pentru depuneri fizice in vid bazate pe straturi subtiri, multifunctionale, nanostructurate, destinate pieselor de mari dimensiuni si dezvoltarea serviciilor oferite pe aceasta baza."/>
    <s v="6"/>
    <n v="18"/>
    <x v="4"/>
    <s v="6"/>
    <n v="18"/>
    <n v="2023"/>
    <x v="1"/>
    <x v="3"/>
    <s v="Prahova"/>
    <x v="105"/>
    <x v="1"/>
    <x v="6"/>
    <x v="509"/>
    <n v="2496563.06"/>
    <n v="3621935.2"/>
    <n v="1828165.14"/>
    <x v="525"/>
    <x v="3"/>
    <m/>
    <n v="624542"/>
    <n v="21978"/>
    <s v="POC/163/1/3/"/>
    <n v="1"/>
    <s v="Axa 1"/>
  </r>
  <r>
    <x v="46"/>
    <x v="2"/>
    <x v="2"/>
    <s v="A2.2.1 ap.2"/>
    <n v="130119"/>
    <x v="508"/>
    <s v="MIXT ENERGY SRL"/>
    <s v="Obiectivul general al proiectului îl reprezinta susþinerea inovarii si cresterea productivitaþii S.C. Mixt Energy S.R.L. prin realizarea unei platforme informatice inovative pentru automatizarea proceselor de crestere a plantelor în mediu controlat si monitorizarea acestora prin intermediul serviciilor cloud–GreenHouse IoT."/>
    <s v="6"/>
    <n v="30"/>
    <x v="4"/>
    <s v="6"/>
    <n v="30"/>
    <n v="2022"/>
    <x v="1"/>
    <x v="3"/>
    <s v="Prahova"/>
    <x v="105"/>
    <x v="1"/>
    <x v="2"/>
    <x v="510"/>
    <n v="2000910.83"/>
    <n v="5026001.5"/>
    <n v="3009280.39"/>
    <x v="526"/>
    <x v="3"/>
    <m/>
    <n v="1267353.06"/>
    <n v="223650.54"/>
    <s v="POC/524/2/2"/>
    <n v="1"/>
    <s v="Axa 2"/>
  </r>
  <r>
    <x v="47"/>
    <x v="2"/>
    <x v="2"/>
    <s v="A2.2.1 ap.2"/>
    <n v="128963"/>
    <x v="509"/>
    <s v="ALTFACTOR SRL"/>
    <s v="Obiectivul general al proiectului consta in contributia la cresterea gradului de utilizare, a calitatii si a nivelului de acces ale intreprinderilor mici si mijlocii la tehnologia informatiei si comunicatiilor, prin realizarea, in decurs de 35 de luni, in parteneriat cu SC BEIA CONSULT INTERNATIONAL SRL, in cadrul unei structuri de tip cluster TIC, a cadrului tehnologic SMARTSENSE, acesta fiind un set de aplicatii inovative ce foloseste tehnici inovative de vizualizare computerizata si recunoastere audio-vizuala pentru promovarea sustenamila si cercetare in zonele turistice."/>
    <s v="7"/>
    <n v="6"/>
    <x v="4"/>
    <s v="6"/>
    <n v="6"/>
    <n v="2023"/>
    <x v="1"/>
    <x v="21"/>
    <s v="Prahova; Galati"/>
    <x v="112"/>
    <x v="1"/>
    <x v="2"/>
    <x v="511"/>
    <n v="930692.63"/>
    <n v="2295165.08"/>
    <n v="489785.53"/>
    <x v="527"/>
    <x v="3"/>
    <m/>
    <n v="1376134.52"/>
    <n v="133811.31"/>
    <s v="POC/524/2/2"/>
    <n v="1"/>
    <s v="Axa 2"/>
  </r>
  <r>
    <x v="48"/>
    <x v="2"/>
    <x v="2"/>
    <s v="A2.2.1 ap.2"/>
    <n v="129946"/>
    <x v="510"/>
    <s v="SYSWIN SOLUTIONS SRL"/>
    <s v="Dezvoltarea platformei informatice SysCore, care sa permita integrarea oricaror aplicatii IoT prin colectarea, analiza si raportarea datelor preluate din diverse domenii: agricultura, Smart City, corpuri de apa, asigurand integritatea si securitatea acestora prin tehnologii de tip Blockchain."/>
    <s v="7"/>
    <n v="10"/>
    <x v="4"/>
    <s v="7"/>
    <n v="10"/>
    <n v="2023"/>
    <x v="1"/>
    <x v="3"/>
    <s v="Prahova"/>
    <x v="105"/>
    <x v="1"/>
    <x v="2"/>
    <x v="512"/>
    <n v="1626036.71"/>
    <n v="2924213.06"/>
    <n v="1500838.43"/>
    <x v="528"/>
    <x v="1"/>
    <m/>
    <n v="0"/>
    <n v="0"/>
    <s v="POC/524/2/2"/>
    <n v="1"/>
    <s v="Axa 2"/>
  </r>
  <r>
    <x v="49"/>
    <x v="2"/>
    <x v="2"/>
    <s v="A2.2.1 ap.2"/>
    <n v="129173"/>
    <x v="511"/>
    <s v="BOLD TEHNOLOGIES SRL"/>
    <s v="Obiectivul general il reprezinta realizarea unei platforma de lucru virtuala pentru angajatii din industria financiara care va permite colaborarea angajatilor in timp real pentru tot ceea ce inseamna dezvoltarea proiectelor de risc si conformitate si care va folosi algoritmi avansati de deep learning ce vor invata din continutul noilor reglementari de risc si conformitate si vor face recomandari in timp real angajatilor, in functie de nevoile lor specifice. "/>
    <s v="7"/>
    <n v="29"/>
    <x v="4"/>
    <s v="7"/>
    <n v="29"/>
    <n v="2022"/>
    <x v="1"/>
    <x v="3"/>
    <s v="Prahova"/>
    <x v="105"/>
    <x v="1"/>
    <x v="2"/>
    <x v="513"/>
    <n v="2080311.15"/>
    <n v="5897714"/>
    <n v="3758006.45"/>
    <x v="529"/>
    <x v="3"/>
    <m/>
    <n v="108800"/>
    <n v="19200"/>
    <s v="POC/524/2/2"/>
    <n v="1"/>
    <s v="Axa 2"/>
  </r>
  <r>
    <x v="50"/>
    <x v="2"/>
    <x v="2"/>
    <s v="A2.2.1 ap.2"/>
    <n v="129315"/>
    <x v="512"/>
    <s v="Cloudsys Telecom SRL"/>
    <s v="Obiectivul general al proiectul îl reprezinta susþinerea inovarii si cresterea productivitaþii societaþii Cloudsys Telecom SRL prin realizarea unui sistem inovativ complex si a unor servicii inovative, dezvoltate pe baza acestuia. Se doreste realizarea unui sistem bazat pe servicii oferite prin intermediul Inteligentei Artificiale si Machine Learning in domeniul constructiilor si ingineriei."/>
    <s v="8"/>
    <n v="4"/>
    <x v="4"/>
    <s v="8"/>
    <n v="4"/>
    <n v="2022"/>
    <x v="1"/>
    <x v="3"/>
    <s v="Prahova"/>
    <x v="105"/>
    <x v="1"/>
    <x v="2"/>
    <x v="514"/>
    <n v="2432310.75"/>
    <n v="6889845"/>
    <n v="4505516.75"/>
    <x v="530"/>
    <x v="3"/>
    <m/>
    <n v="0"/>
    <n v="0"/>
    <s v="POC/524/2/2"/>
    <n v="1"/>
    <s v="Axa 2"/>
  </r>
  <r>
    <x v="51"/>
    <x v="2"/>
    <x v="2"/>
    <s v="A2.2.1 ap.2"/>
    <n v="129880"/>
    <x v="513"/>
    <s v="ROFIND SOLUTIONS  SRL"/>
    <s v="Obiectivul general al proiectului SDNoT este sa extinda designurile actuale ale Reelei IoT cu o arhitectura a reelelor si un mediu de dezvoltare nou propuse, care au drept scop izolarea si îmbunatairea securitatii cibernetice ale IoT."/>
    <s v="8"/>
    <n v="20"/>
    <x v="4"/>
    <s v="2"/>
    <n v="20"/>
    <n v="2023"/>
    <x v="1"/>
    <x v="3"/>
    <s v="Prahova"/>
    <x v="113"/>
    <x v="1"/>
    <x v="2"/>
    <x v="515"/>
    <n v="917534.79"/>
    <n v="2441472.86"/>
    <n v="106144.45"/>
    <x v="531"/>
    <x v="3"/>
    <m/>
    <n v="273479.81"/>
    <n v="48261.14"/>
    <s v="POC/524/2/2"/>
    <n v="1"/>
    <s v="Axa 2"/>
  </r>
  <r>
    <x v="52"/>
    <x v="1"/>
    <x v="4"/>
    <s v=" Proiect Tehnologic Inovativ - LDR"/>
    <n v="119659"/>
    <x v="514"/>
    <s v="CROMATEC PLUS SRL"/>
    <s v="Obiectivul general al proiectului este diversificarea activitatii Cromatec Plus SRL prin cercetarea si dezvoltarea unui proces inovativ de implementare a unei tehnologii de extractie cu fluide supercritice pentru obtinerea de produsi bioactivi din materii vegetale."/>
    <s v="10"/>
    <n v="30"/>
    <x v="4"/>
    <s v="10"/>
    <n v="30"/>
    <n v="2023"/>
    <x v="1"/>
    <x v="3"/>
    <s v="Prahova "/>
    <x v="105"/>
    <x v="1"/>
    <x v="5"/>
    <x v="516"/>
    <n v="2932244.99"/>
    <n v="12200483.51"/>
    <n v="5512504.9199999999"/>
    <x v="532"/>
    <x v="3"/>
    <m/>
    <n v="0"/>
    <n v="0"/>
    <s v="POC/163/1/3/"/>
    <n v="1"/>
    <s v="Axa 1"/>
  </r>
  <r>
    <x v="53"/>
    <x v="1"/>
    <x v="1"/>
    <s v="OS1.1-Secţiunea F - ap.2"/>
    <n v="126867"/>
    <x v="515"/>
    <s v="UNIVERSITATEA DIN BUCURESTI"/>
    <s v="Obiectivul general este: Dezvoltarea si modernizarea unor componente ale infrastructurii ca suport pentru activitatea de cercetare ecosistemică şi biodiversitate si pentru formarea resursei umane in cadrul Universitatii din Bucuresti in domenii conexe"/>
    <s v="11"/>
    <n v="6"/>
    <x v="4"/>
    <s v="11"/>
    <n v="6"/>
    <n v="2023"/>
    <x v="1"/>
    <x v="22"/>
    <s v="Prahova; Braila;Tulcea; Mehedinti;"/>
    <x v="114"/>
    <x v="2"/>
    <x v="7"/>
    <x v="517"/>
    <n v="7597845.8099999996"/>
    <n v="0"/>
    <n v="154224"/>
    <x v="533"/>
    <x v="3"/>
    <m/>
    <n v="0"/>
    <n v="0"/>
    <s v="POC/448/1/1"/>
    <n v="1"/>
    <s v="Axa 1"/>
  </r>
  <r>
    <x v="211"/>
    <x v="0"/>
    <x v="0"/>
    <m/>
    <m/>
    <x v="0"/>
    <m/>
    <m/>
    <m/>
    <m/>
    <x v="0"/>
    <m/>
    <m/>
    <m/>
    <x v="0"/>
    <x v="0"/>
    <m/>
    <x v="0"/>
    <x v="0"/>
    <x v="0"/>
    <x v="518"/>
    <n v="69259137.592500001"/>
    <n v="165773922.99000001"/>
    <n v="106114423.95999999"/>
    <x v="534"/>
    <x v="0"/>
    <m/>
    <n v="123881230.80000001"/>
    <n v="21195780.920000002"/>
    <m/>
    <m/>
    <m/>
  </r>
  <r>
    <x v="212"/>
    <x v="0"/>
    <x v="0"/>
    <m/>
    <m/>
    <x v="0"/>
    <m/>
    <m/>
    <m/>
    <m/>
    <x v="0"/>
    <m/>
    <m/>
    <m/>
    <x v="0"/>
    <x v="0"/>
    <m/>
    <x v="0"/>
    <x v="0"/>
    <x v="0"/>
    <x v="0"/>
    <m/>
    <m/>
    <m/>
    <x v="0"/>
    <x v="0"/>
    <m/>
    <m/>
    <m/>
    <m/>
    <m/>
    <m/>
  </r>
  <r>
    <x v="1"/>
    <x v="2"/>
    <x v="2"/>
    <s v="A2.1.1 - NGA"/>
    <n v="127132"/>
    <x v="516"/>
    <s v="INVOKER TRANS IT SRL"/>
    <s v="Obiectivul principal al proiectului este dezvoltarea infrastructurii de comunicatii in banda larga de mare viteza in localitatile albe din punct de vedere al conexiunii NGA din judetul Salaj,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x v="1"/>
    <x v="5"/>
    <s v="Salaj"/>
    <x v="115"/>
    <x v="1"/>
    <x v="3"/>
    <x v="519"/>
    <n v="1320420.93"/>
    <n v="1893481.33"/>
    <n v="3550491.04"/>
    <x v="535"/>
    <x v="3"/>
    <m/>
    <n v="3048388.46"/>
    <n v="537950.91"/>
    <s v="POC/366/2/1"/>
    <n v="1"/>
    <s v="Axa 2"/>
  </r>
  <r>
    <x v="213"/>
    <x v="0"/>
    <x v="0"/>
    <m/>
    <m/>
    <x v="0"/>
    <m/>
    <m/>
    <m/>
    <m/>
    <x v="0"/>
    <m/>
    <m/>
    <m/>
    <x v="0"/>
    <x v="0"/>
    <m/>
    <x v="0"/>
    <x v="0"/>
    <x v="0"/>
    <x v="519"/>
    <n v="1320420.93"/>
    <n v="1893481.33"/>
    <n v="3550491.04"/>
    <x v="535"/>
    <x v="0"/>
    <m/>
    <n v="3048388.46"/>
    <n v="537950.91"/>
    <m/>
    <m/>
    <m/>
  </r>
  <r>
    <x v="214"/>
    <x v="0"/>
    <x v="0"/>
    <m/>
    <m/>
    <x v="0"/>
    <m/>
    <m/>
    <m/>
    <m/>
    <x v="0"/>
    <m/>
    <m/>
    <m/>
    <x v="0"/>
    <x v="0"/>
    <m/>
    <x v="0"/>
    <x v="0"/>
    <x v="0"/>
    <x v="0"/>
    <m/>
    <m/>
    <m/>
    <x v="0"/>
    <x v="0"/>
    <m/>
    <m/>
    <m/>
    <m/>
    <m/>
    <m/>
  </r>
  <r>
    <x v="1"/>
    <x v="1"/>
    <x v="1"/>
    <s v="OS1.1 -Secţiunea A"/>
    <n v="104867"/>
    <x v="517"/>
    <s v="ANAGRAMA SRL"/>
    <s v="Obiectivul general îl constituie realizarea unor produse inovative complexe de tip Oraș Inteligent, bazate pe cele patru concepte rezultate ca efort al activității de cercetare si inovare, care vor sprijini creșterea capacității de cercetare-dezvoltare și inovare a firmei, în scopul creșterii nivelului de inovare și a competitivității pe piață a firmei, precum și oferirea de noi locuri de muncă pentru activitățile de CD din cadrul întreprinderii."/>
    <s v="9"/>
    <n v="9"/>
    <x v="1"/>
    <s v="10"/>
    <n v="9"/>
    <n v="2017"/>
    <x v="1"/>
    <x v="1"/>
    <s v="Sibiu"/>
    <x v="116"/>
    <x v="1"/>
    <x v="1"/>
    <x v="520"/>
    <n v="2869677.2070000004"/>
    <n v="8199077.75"/>
    <n v="13455570.35"/>
    <x v="536"/>
    <x v="2"/>
    <s v="AA3"/>
    <n v="16009371.51"/>
    <n v="2825183.2"/>
    <s v="POC/65/1/1"/>
    <n v="1"/>
    <s v="Axa 1"/>
  </r>
  <r>
    <x v="2"/>
    <x v="1"/>
    <x v="1"/>
    <s v="OS1.2-Secţiunea E"/>
    <n v="103050"/>
    <x v="518"/>
    <s v="UNIVERSITATEA LUCIAN BLAGA DIN SIBIU"/>
    <s v="Proiectul NextCARDIO crează un institut international de cercetare si o initiativa de excelenta in cadrul Universitatii Lucian Blaga din Sibiu (ULBS). Domeniul caruia se adreseaza este cel al sanatatii, cu precadere prin asocierea noilor tehnologii endovasculare la metodele de asistenta computerizata si simulare 3D in managementul patologiilor cardiovasculare (MPC"/>
    <s v="9"/>
    <n v="8"/>
    <x v="1"/>
    <s v="9"/>
    <n v="8"/>
    <n v="2020"/>
    <x v="2"/>
    <x v="1"/>
    <s v="Sibiu"/>
    <x v="116"/>
    <x v="2"/>
    <x v="4"/>
    <x v="521"/>
    <n v="1309861.4076639991"/>
    <n v="0"/>
    <n v="423650.79"/>
    <x v="537"/>
    <x v="2"/>
    <s v="AA5"/>
    <n v="6862582.5599999996"/>
    <n v="1264715.77"/>
    <s v="POC/61/1/1"/>
    <n v="1"/>
    <s v="Axa 1"/>
  </r>
  <r>
    <x v="3"/>
    <x v="1"/>
    <x v="1"/>
    <s v="OS1.2-Secţiunea E"/>
    <n v="103107"/>
    <x v="519"/>
    <s v="UNIVERSITATEA LUCIAN BLAGA DIN SIBIU"/>
    <s v="Un prim obiectiv major al proiectului DiFiCIL este formarea unei echipe sustenabile cu expertiză în analiza, proiectarea și implementarea sistemelor socio-fizico-cibernetice (SSFC) complexe la nivel internaţional pentru participarea cu succes în cadrul proiectelor europene de cercetare, cum ar fi Orizont 2020, INTERREG IVC Al doilea obiectiv major este cercetarea fundamentală și aplicativă în domeniul tehnologiilor emergente de care depinde asimilarea Internetului Viitorului Al treilea obiectiv major al proiectului DiFiCIL este realizarea unei infrastructuri tehnologice pentru cercetarea din domeniul sistemelor socio-fizico-cibernetice în cadrul ULBS cu prototipuri și sisteme experimentare. Infrastructura va permite validarea, demonstrarea și prezentarea conceptelor cercetării fundamentale și aplicative atât pentru mediul academic cât și pentru cel industrial."/>
    <s v="9"/>
    <n v="8"/>
    <x v="1"/>
    <s v="1"/>
    <n v="31"/>
    <n v="2021"/>
    <x v="2"/>
    <x v="1"/>
    <s v="Sibiu"/>
    <x v="116"/>
    <x v="2"/>
    <x v="4"/>
    <x v="522"/>
    <n v="1280178.0546839992"/>
    <n v="0"/>
    <n v="698573.03"/>
    <x v="538"/>
    <x v="4"/>
    <s v="AA6"/>
    <n v="6272915.2299999986"/>
    <n v="1151600.1399999999"/>
    <s v="POC/61/1/1"/>
    <n v="1"/>
    <s v="Axa 1"/>
  </r>
  <r>
    <x v="8"/>
    <x v="1"/>
    <x v="3"/>
    <s v="OS1.3-Secţiunea C"/>
    <n v="104961"/>
    <x v="520"/>
    <s v="SOLVAGROMED SRL"/>
    <s v="Obiectivul general al proiectului este reprezentat  de  dezvoltarea unei tehnologii inovative de producere  a unor bio-fluide industriale  de către compania S.C. Solvagromed S.R..L. prin valorificarea deseurilor de materii grase provenite din reteaua de fast-food-uri si restaurante si prin utilizarea unor materii prime produse din biomasa ( bio-etanol si acid lactic).  "/>
    <s v="9"/>
    <n v="9"/>
    <x v="1"/>
    <s v="7"/>
    <n v="9"/>
    <n v="2018"/>
    <x v="1"/>
    <x v="1"/>
    <s v="Sibiu"/>
    <x v="117"/>
    <x v="1"/>
    <x v="5"/>
    <x v="523"/>
    <n v="123070.92749999999"/>
    <n v="91163.65"/>
    <n v="33129"/>
    <x v="539"/>
    <x v="2"/>
    <s v="AA4"/>
    <n v="671753.93"/>
    <n v="118544.82"/>
    <s v="POC/63/1/3"/>
    <n v="1"/>
    <s v="Axa 1"/>
  </r>
  <r>
    <x v="9"/>
    <x v="1"/>
    <x v="3"/>
    <s v="OS1.3-Secţiunea D"/>
    <n v="104965"/>
    <x v="521"/>
    <s v="SALMED FARMA SRL "/>
    <s v="Proiectul propus are ca obiectiv principal extragerea si purificarea de compusi biologic activi, din materiale rezultate din fluxurile laterale ale industriei agro-alimentare si bio-farmaceutice si se incadreaza in strategia UE ,,privind o bioeconomie pentru Europa” in directia privind (bio)conversia fluxurilor de subproduse cu valoare adaugata mare si utilizarea eficienta si durabila a bioresurselor._x000a_Se vor elabora si implementa biotehnologii de extractie _x000a_• de alcaloizi- de tip cinconina, din subprodusele rezultate dupa extragerea chininei , din coaja arborelui de chinina. _x000a_• de resveratrol din tescovina strugurilor rosii. _x000a_• de ulei din samburi de struguri, rezultati de la tescuirea strugurilor _x000a_"/>
    <s v="9"/>
    <n v="23"/>
    <x v="1"/>
    <s v="9"/>
    <n v="23"/>
    <n v="2018"/>
    <x v="1"/>
    <x v="1"/>
    <s v="Sibiu"/>
    <x v="117"/>
    <x v="1"/>
    <x v="5"/>
    <x v="524"/>
    <n v="990229.20000000019"/>
    <n v="0"/>
    <n v="48817.599999999999"/>
    <x v="540"/>
    <x v="2"/>
    <s v="AA5"/>
    <n v="5409677.5199999996"/>
    <n v="954648.96"/>
    <s v="POC/66/1/3"/>
    <n v="1"/>
    <s v="Axa 1"/>
  </r>
  <r>
    <x v="10"/>
    <x v="1"/>
    <x v="3"/>
    <s v="OS1.3-Secţiunea C"/>
    <n v="113257"/>
    <x v="522"/>
    <s v="Q POWER HEAT SYSTEMS SRL"/>
    <s v="Prin prezentul proiect Q Power Heat Systems doreste sa realizeze doua recuperatoare de caldura (unul de tip gaz-aer si unul de tip gaz-lichid) cu tuburi termice pentru aplicatii industriale (cuptoare, uscatoare, cazane, turbine si compresoare) cu temperaturi ale gazelor evacuate medii si joase: 80 °– 300 °C. Recuperatoarele cu tuburi termice sunt instalatii ce faciliteaza transferul de caldura dintr-o zona in alta si sunt folosite ca si parti componente a unor utilaje industriale in scopul eficientizarii consumului de energie"/>
    <s v="9"/>
    <n v="27"/>
    <x v="2"/>
    <s v="5"/>
    <n v="27"/>
    <n v="2019"/>
    <x v="28"/>
    <x v="1"/>
    <s v="Sibiu"/>
    <x v="116"/>
    <x v="1"/>
    <x v="5"/>
    <x v="525"/>
    <n v="125971.87"/>
    <n v="93312.5"/>
    <n v="137941.75"/>
    <x v="541"/>
    <x v="2"/>
    <s v="AA2"/>
    <n v="713058.40999999992"/>
    <n v="125833.83000000002"/>
    <s v="POC/63/1/3"/>
    <n v="1"/>
    <s v="Axa 1"/>
  </r>
  <r>
    <x v="11"/>
    <x v="2"/>
    <x v="2"/>
    <s v="A2.2.1"/>
    <n v="115649"/>
    <x v="523"/>
    <s v="INDUSTRIAL SOFTWARE SRL"/>
    <s v="SM@RT CITY P@RKING – SISTEM INTELIGENT PENTRU MANAGEMENTUL PARCARILOR URBANE"/>
    <s v="6"/>
    <n v="28"/>
    <x v="2"/>
    <s v="8"/>
    <n v="28"/>
    <n v="2019"/>
    <x v="1"/>
    <x v="1"/>
    <s v="Sibiu"/>
    <x v="116"/>
    <x v="1"/>
    <x v="2"/>
    <x v="526"/>
    <n v="481917.75"/>
    <n v="2588000"/>
    <n v="180704"/>
    <x v="542"/>
    <x v="2"/>
    <m/>
    <n v="2638587.4800000004"/>
    <n v="465633.07000000007"/>
    <s v="POC/46/2/2"/>
    <n v="1"/>
    <s v="Axa 2"/>
  </r>
  <r>
    <x v="12"/>
    <x v="2"/>
    <x v="2"/>
    <s v="A2.2.1"/>
    <m/>
    <x v="524"/>
    <s v="INTELLIGENT IT SRL"/>
    <s v="Smart Bill Intelligence – inovare in gestiunea economico-financiara prin algoritmi de inteligenta artificiala"/>
    <s v="5"/>
    <n v="25"/>
    <x v="2"/>
    <s v="11"/>
    <n v="25"/>
    <n v="2019"/>
    <x v="1"/>
    <x v="1"/>
    <s v="Sibiu"/>
    <x v="116"/>
    <x v="1"/>
    <x v="2"/>
    <x v="527"/>
    <n v="291123.95"/>
    <n v="758731.28"/>
    <n v="441370.10999999987"/>
    <x v="543"/>
    <x v="1"/>
    <m/>
    <n v="0"/>
    <n v="0"/>
    <s v="POC/46/2/2"/>
    <n v="1"/>
    <s v="Axa 2"/>
  </r>
  <r>
    <x v="15"/>
    <x v="1"/>
    <x v="1"/>
    <s v="OS1.1 -Secţiunea A"/>
    <n v="121359"/>
    <x v="525"/>
    <s v="COMPA SA"/>
    <s v="Obiectivul general al proiectului este reprezentat de cresterea nivelului de inovare si a competitivitaþii pe piaţă a întreprinderii COMPA SA prin realizarea unor investiţii iniţiale de modernizare si dezvoltare tehnologica a departamentului de CD, în concordanţa cu strategia de specializare inteligenta a Regiunii Centru pentru perioada 2014-2020."/>
    <s v="5"/>
    <n v="18"/>
    <x v="5"/>
    <s v="8"/>
    <n v="18"/>
    <n v="2019"/>
    <x v="1"/>
    <x v="1"/>
    <s v="Sibiu"/>
    <x v="116"/>
    <x v="1"/>
    <x v="1"/>
    <x v="528"/>
    <n v="1384647.95"/>
    <n v="9230986.3599999994"/>
    <n v="8152148.7300000004"/>
    <x v="544"/>
    <x v="2"/>
    <m/>
    <n v="7846338.4100000001"/>
    <n v="1384647.95"/>
    <s v="POC/65/1/1"/>
    <n v="1"/>
    <s v="Axa 1"/>
  </r>
  <r>
    <x v="24"/>
    <x v="2"/>
    <x v="2"/>
    <s v="A2.1.1 - NGA"/>
    <n v="126955"/>
    <x v="526"/>
    <s v="INVITE SYSTEMS SRL"/>
    <s v="Obiectivul principal al proiectului este dezvoltarea infrastructurii de internet in banda larga, in zonele albe NGA din judetul Sibiu,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1"/>
    <n v="4"/>
    <x v="3"/>
    <s v="1"/>
    <n v="4"/>
    <n v="2022"/>
    <x v="1"/>
    <x v="1"/>
    <s v="Sibiu"/>
    <x v="118"/>
    <x v="1"/>
    <x v="3"/>
    <x v="529"/>
    <n v="1320420.8799999999"/>
    <n v="1870909.9299999997"/>
    <n v="3160034.7000000011"/>
    <x v="545"/>
    <x v="3"/>
    <m/>
    <n v="4307518.9000000004"/>
    <n v="760150.39999999991"/>
    <s v="POC/366/2/1"/>
    <n v="1"/>
    <s v="Axa 2"/>
  </r>
  <r>
    <x v="25"/>
    <x v="2"/>
    <x v="2"/>
    <s v="A2.2.1 ap.2"/>
    <n v="129511"/>
    <x v="527"/>
    <s v="N &amp; C DIGITAL SOLUTIONS SRL"/>
    <s v="Obiectivul general al proiectului este crearea unei aplicaþii inteligente, inovativa, bazata pe machine learning care sa faciliteze formarea clusterelor de producatori si sa interconecteze tot lanþul de producþie, servicii si transport printr-un proces inovativ dezvoltat prin colaborarea a celor doua întreprinderi centrate pe domeniul TIC, urmarind astfel, trecerea de la outsorcing la dezvoltare bazata pe inovare."/>
    <s v="9"/>
    <n v="10"/>
    <x v="4"/>
    <s v="1"/>
    <n v="10"/>
    <n v="2023"/>
    <x v="1"/>
    <x v="1"/>
    <s v="Sibiu"/>
    <x v="116"/>
    <x v="1"/>
    <x v="2"/>
    <x v="530"/>
    <n v="1658601.17"/>
    <n v="3462206.64"/>
    <n v="1541387.7"/>
    <x v="546"/>
    <x v="3"/>
    <m/>
    <n v="1445229.9"/>
    <n v="0"/>
    <s v="POC/524/2/2"/>
    <n v="1"/>
    <s v="Axa 2"/>
  </r>
  <r>
    <x v="26"/>
    <x v="2"/>
    <x v="2"/>
    <s v="A2.2.1 ap.2"/>
    <n v="130044"/>
    <x v="528"/>
    <s v="GITS SERV SRL"/>
    <s v="Obiectivul general este TRECEREA DE LA OUTSOURCING LA DEZVOLTAREA BAZATA PE INOVARE PRIN IMPLEMENTAREA UNUI SISTEM DE MANAGEMENT DIGITALIZAT"/>
    <s v="10"/>
    <n v="13"/>
    <x v="4"/>
    <s v="10"/>
    <n v="13"/>
    <n v="2023"/>
    <x v="1"/>
    <x v="1"/>
    <s v="Sibiu"/>
    <x v="116"/>
    <x v="1"/>
    <x v="2"/>
    <x v="531"/>
    <n v="773591.31"/>
    <n v="1022121.33"/>
    <n v="841307.01"/>
    <x v="547"/>
    <x v="3"/>
    <m/>
    <n v="1253325"/>
    <n v="221175"/>
    <s v="POC/524/2/2"/>
    <n v="1"/>
    <s v="Axa 2"/>
  </r>
  <r>
    <x v="215"/>
    <x v="0"/>
    <x v="0"/>
    <m/>
    <m/>
    <x v="0"/>
    <m/>
    <m/>
    <m/>
    <m/>
    <x v="0"/>
    <m/>
    <m/>
    <m/>
    <x v="0"/>
    <x v="0"/>
    <m/>
    <x v="0"/>
    <x v="0"/>
    <x v="0"/>
    <x v="532"/>
    <n v="12609291.676847998"/>
    <n v="27316509.439999998"/>
    <n v="29114634.770000003"/>
    <x v="548"/>
    <x v="0"/>
    <m/>
    <n v="53430358.849999994"/>
    <n v="9272133.1400000006"/>
    <m/>
    <m/>
    <m/>
  </r>
  <r>
    <x v="216"/>
    <x v="0"/>
    <x v="0"/>
    <m/>
    <m/>
    <x v="0"/>
    <m/>
    <m/>
    <m/>
    <m/>
    <x v="0"/>
    <m/>
    <m/>
    <m/>
    <x v="0"/>
    <x v="0"/>
    <m/>
    <x v="0"/>
    <x v="0"/>
    <x v="0"/>
    <x v="0"/>
    <m/>
    <m/>
    <m/>
    <x v="0"/>
    <x v="0"/>
    <m/>
    <m/>
    <m/>
    <m/>
    <m/>
    <m/>
  </r>
  <r>
    <x v="1"/>
    <x v="1"/>
    <x v="3"/>
    <s v="OS1.3-Secţiunea C"/>
    <n v="106413"/>
    <x v="529"/>
    <s v="ASTDUBEL SRL "/>
    <s v="Obiectivul principal al proiectului îl constituie   materializarea cercetării aplicative   din Universitatea Ştefan cel Mare din  Suceava prin dezvoltarea  şi implementarea unei  tehnologii  şi a unor echipamente avansate,  de mare productivitate,  destinate    obţinerii cepurilor de corecţie  din crengi de răşinoase, cepurile   de corecţie fiind folosite la rândul lor  pentru înlocuirea nodurilor negre căzătoare din cherestea. In cadrul obiectivului  principal   este asumată proiectarea şi realizarea     echipamentelor  specifice liniei tehnologice  precum şi începerea producţiei de masă   a mai multor tipodimensiuni de cepuri de corecţie destinate pieţii interne  şi pieţii externe.   "/>
    <s v="9"/>
    <n v="23"/>
    <x v="1"/>
    <s v="12"/>
    <n v="23"/>
    <n v="2018"/>
    <x v="1"/>
    <x v="6"/>
    <s v="Suceava"/>
    <x v="119"/>
    <x v="1"/>
    <x v="5"/>
    <x v="533"/>
    <n v="125999.71799999999"/>
    <n v="93333.13"/>
    <n v="87599.6"/>
    <x v="549"/>
    <x v="2"/>
    <s v="AA1"/>
    <n v="161192.65999999997"/>
    <n v="28445.769999999997"/>
    <s v="POC/63/1/3"/>
    <n v="1"/>
    <s v="Axa 1"/>
  </r>
  <r>
    <x v="2"/>
    <x v="1"/>
    <x v="1"/>
    <s v="OS1.2-Secţiunea E"/>
    <n v="105065"/>
    <x v="530"/>
    <s v="Universitatea &quot;Stefan cel Mare&quot; din Suceava"/>
    <s v="1. Determinarea profilului microbiotei pacientilor cu diabet tip 2 folosind tehnicile moderne si inovatoare de metagenomică cantitativă._x000a_2. Testarea de microorganisme probiotice specifice în prevenirea și controlul diabetului de tip 2, folosind studii clinice dublu-orb, randomizate, controlate cu placebo.4. Elaborarea protocolului și a unui prototip de produs probiotic (alimetar sau capsule) care va fi utilizat în prevenirea și controlul diabetului de tip 2._x000a_5. Dezvoltarea şi elaborarea unui protocolul clinic pentru transplant de microbiotă intestinală (FMT) în gestionarea / controlul diabetului de tip 2._x000a__x000a__x000a_3. Investigarea mecanismelor fiziologice, metabolice, celulare și moleculare prin care probioticele acționează pentru a preveni și ameliora diabetul de tip 2._x000a_"/>
    <s v="9"/>
    <n v="16"/>
    <x v="1"/>
    <s v="9"/>
    <n v="16"/>
    <n v="2021"/>
    <x v="2"/>
    <x v="6"/>
    <s v="Suceava"/>
    <x v="120"/>
    <x v="2"/>
    <x v="4"/>
    <x v="534"/>
    <n v="1303495.46"/>
    <n v="0"/>
    <n v="954317.84"/>
    <x v="550"/>
    <x v="3"/>
    <s v="AA2"/>
    <n v="4450854.2300000004"/>
    <n v="820293.0199999999"/>
    <s v="POC/61/1/1"/>
    <n v="1"/>
    <s v="Axa 1"/>
  </r>
  <r>
    <x v="3"/>
    <x v="1"/>
    <x v="3"/>
    <s v="OS1.4-Secţiunea G"/>
    <n v="119722"/>
    <x v="531"/>
    <s v="Universitatea &quot;Stefan cel Mare&quot; din Suceava"/>
    <s v="Obiectivul general al proiectului consta în realizarea unui centru de transfer de cunostinþe între Universitatea Ştefan cel Mare din Suceava si companii activând în domeniul tehnologiilor informaþionale si de comunicaţii (TIC) în Regiunea Nord - Est a României, cu prioritate acordata companiilor din judelele Suceava, Botoşani si Neamţ."/>
    <s v="6"/>
    <n v="13"/>
    <x v="5"/>
    <s v="6"/>
    <n v="13"/>
    <n v="2023"/>
    <x v="8"/>
    <x v="6"/>
    <s v="Suceava"/>
    <x v="120"/>
    <x v="2"/>
    <x v="8"/>
    <x v="535"/>
    <n v="2197494.75"/>
    <n v="1875000"/>
    <n v="30000"/>
    <x v="551"/>
    <x v="3"/>
    <s v="AA2"/>
    <n v="1606077.73"/>
    <n v="215065.74"/>
    <s v="POC/71/1/4"/>
    <n v="1"/>
    <s v="Axa 1"/>
  </r>
  <r>
    <x v="217"/>
    <x v="0"/>
    <x v="0"/>
    <m/>
    <m/>
    <x v="0"/>
    <m/>
    <m/>
    <m/>
    <m/>
    <x v="0"/>
    <m/>
    <m/>
    <m/>
    <x v="0"/>
    <x v="0"/>
    <m/>
    <x v="0"/>
    <x v="0"/>
    <x v="0"/>
    <x v="536"/>
    <n v="3626989.9279999998"/>
    <n v="1968333.13"/>
    <n v="1071917.44"/>
    <x v="552"/>
    <x v="0"/>
    <m/>
    <n v="6218124.620000001"/>
    <n v="1063804.5299999998"/>
    <m/>
    <m/>
    <m/>
  </r>
  <r>
    <x v="218"/>
    <x v="0"/>
    <x v="0"/>
    <m/>
    <m/>
    <x v="0"/>
    <m/>
    <m/>
    <m/>
    <m/>
    <x v="0"/>
    <m/>
    <m/>
    <m/>
    <x v="0"/>
    <x v="0"/>
    <m/>
    <x v="0"/>
    <x v="0"/>
    <x v="0"/>
    <x v="0"/>
    <m/>
    <m/>
    <m/>
    <x v="0"/>
    <x v="0"/>
    <m/>
    <m/>
    <m/>
    <m/>
    <m/>
    <m/>
  </r>
  <r>
    <x v="1"/>
    <x v="2"/>
    <x v="2"/>
    <s v="A2.2.1"/>
    <n v="115918"/>
    <x v="532"/>
    <s v="T2 SRL"/>
    <s v="DOCIGNITER – AGREGATOR INOVATIV DE DOCUMENTE INTELIGENTE"/>
    <s v="8"/>
    <n v="2"/>
    <x v="2"/>
    <s v="8"/>
    <n v="2"/>
    <n v="2019"/>
    <x v="1"/>
    <x v="14"/>
    <s v="Teleorman"/>
    <x v="121"/>
    <x v="1"/>
    <x v="2"/>
    <x v="537"/>
    <n v="186365.49"/>
    <n v="399589.45999999996"/>
    <n v="87154.479999999981"/>
    <x v="553"/>
    <x v="2"/>
    <m/>
    <n v="1010154.63"/>
    <n v="178262.58"/>
    <s v="POC/46/2/2"/>
    <n v="1"/>
    <s v="Axa 2"/>
  </r>
  <r>
    <x v="219"/>
    <x v="0"/>
    <x v="0"/>
    <m/>
    <m/>
    <x v="0"/>
    <m/>
    <m/>
    <m/>
    <m/>
    <x v="0"/>
    <m/>
    <m/>
    <m/>
    <x v="0"/>
    <x v="0"/>
    <m/>
    <x v="0"/>
    <x v="0"/>
    <x v="0"/>
    <x v="537"/>
    <n v="186365.49"/>
    <n v="399589.45999999996"/>
    <n v="87154.479999999981"/>
    <x v="553"/>
    <x v="0"/>
    <m/>
    <n v="1010154.63"/>
    <n v="178262.58"/>
    <m/>
    <m/>
    <m/>
  </r>
  <r>
    <x v="220"/>
    <x v="0"/>
    <x v="0"/>
    <m/>
    <m/>
    <x v="0"/>
    <m/>
    <m/>
    <m/>
    <m/>
    <x v="0"/>
    <m/>
    <m/>
    <m/>
    <x v="0"/>
    <x v="0"/>
    <m/>
    <x v="0"/>
    <x v="0"/>
    <x v="0"/>
    <x v="0"/>
    <m/>
    <m/>
    <m/>
    <x v="0"/>
    <x v="0"/>
    <m/>
    <m/>
    <m/>
    <m/>
    <m/>
    <m/>
  </r>
  <r>
    <x v="1"/>
    <x v="1"/>
    <x v="1"/>
    <s v="OS1.2-Secţiunea E"/>
    <n v="103662"/>
    <x v="533"/>
    <s v="SPITALUL CLINIC JUDETEAN DE URGENTA „PIUS BRANZEU” TIMISOARA"/>
    <s v="Obiectivul principal al acestei propuneri de proiect este de a urma o abordare unica si de a dezvolta noi CARs care sunt potrivite în mod special pentru terapiile pe baza de celule NK, care reprezinta terapia personalizata anti-tumorala de ultimă ora. Ne asteptam ca acest proiect sa produca cereri de brevet internationale, care se vor traduce in cele din urma in comercializarea acestei tehnologii in Romania si in strainatate. Cunostintele obtinute in urma cercetarilor fundamentale in acest domeniu vor servi ulterior la stabilirea procedurile de lucru, reproductibile care vor ghida productia la nivel de GMP de celule pentru uz clinic pentru studii clinice suplimentare."/>
    <s v="9"/>
    <n v="1"/>
    <x v="1"/>
    <s v="11"/>
    <n v="30"/>
    <n v="2020"/>
    <x v="2"/>
    <x v="2"/>
    <s v="Timis"/>
    <x v="122"/>
    <x v="2"/>
    <x v="4"/>
    <x v="538"/>
    <n v="1321650.4229919994"/>
    <n v="0"/>
    <n v="416634.54"/>
    <x v="554"/>
    <x v="4"/>
    <s v="AA4"/>
    <n v="6434832"/>
    <n v="1185959.7699999998"/>
    <s v="POC/61/1/1"/>
    <n v="1"/>
    <s v="Axa 1"/>
  </r>
  <r>
    <x v="2"/>
    <x v="1"/>
    <x v="1"/>
    <s v="OS1.2-Secţiunea E"/>
    <n v="104852"/>
    <x v="534"/>
    <s v="UNIVERSITATEA DE MEDICINĂ ȘI FARMACIE _x000a_“VICTOR BABEȘ”  TIMIȘOARA_x000a_"/>
    <s v="Proiectul NutriGen va crea un nucleu de competenţă ştiinţifică şi tehnologică de înalt nivel, in domeniul nutrigenomicii, la standarde europene și internationale, în Romania si in Universitatea  de Medicina si Farmacie Victor Babes Timisoara (UMFVBT), prin atragerea unui specialist din străinătate, cu competenţă recunoscută la nivel mondial."/>
    <s v="9"/>
    <n v="9"/>
    <x v="1"/>
    <s v="3"/>
    <n v="8"/>
    <n v="2020"/>
    <x v="2"/>
    <x v="2"/>
    <s v="Timis"/>
    <x v="122"/>
    <x v="2"/>
    <x v="4"/>
    <x v="539"/>
    <n v="1311852.7344519999"/>
    <n v="0"/>
    <n v="329174.87"/>
    <x v="555"/>
    <x v="2"/>
    <s v="AA4"/>
    <n v="5486843.5700000003"/>
    <n v="1011150.8400000001"/>
    <s v="POC/61/1/1"/>
    <n v="1"/>
    <s v="Axa 1"/>
  </r>
  <r>
    <x v="3"/>
    <x v="1"/>
    <x v="1"/>
    <s v="OS1.2-Secţiunea E"/>
    <n v="103663"/>
    <x v="535"/>
    <s v="SPITALUL CLINIC JUDETEAN DE URGENTA „PIUS BRANZEU” TIMISOARA"/>
    <s v="Obiectivul principal al proiectului INSPIRED este dezvoltarea unui nou kit de diagnostic bazat pe utilizarea alergenelor recombinate, specific pentru pacienții alergici la ambrozia, care va orienta mai bine terapia bolii, realizat cu sprijinul unei echipe internaționale, prin atragerea de specialiști din străinătate cu competență recunoscută, crescând astfel participarea României în domeniile de cercetare la standarde europene și crearea unui nucleu de competenţă ştiinţifică de înalt nivel în aplicarea tehnologiilor avansate bazate pe alergene recombinate, în cadrul Centrului de cercetare OncoGen – noua infrastructură a Spitalului Clinic Județean de Urgență ”Pius Brânzeu” Timișoara, finanțat din fonduri structurale acordate prin POS CCE 2007-2013 România1."/>
    <s v="9"/>
    <n v="9"/>
    <x v="1"/>
    <s v="12"/>
    <n v="9"/>
    <n v="2020"/>
    <x v="2"/>
    <x v="2"/>
    <s v="Timis"/>
    <x v="122"/>
    <x v="2"/>
    <x v="4"/>
    <x v="540"/>
    <n v="1319116.1315599997"/>
    <n v="0"/>
    <n v="425655.12"/>
    <x v="556"/>
    <x v="4"/>
    <s v="AA4"/>
    <n v="6280234.1999999993"/>
    <n v="1157462.1499999999"/>
    <s v="POC/61/1/1"/>
    <n v="1"/>
    <s v="Axa 1"/>
  </r>
  <r>
    <x v="8"/>
    <x v="1"/>
    <x v="3"/>
    <s v="OS1.3-Secţiunea C"/>
    <n v="105343"/>
    <x v="536"/>
    <s v="MO'REAL UNIVERSE SRL"/>
    <s v="Obiectivul proiectului il constituie inovarea modului in care este utilizata si integrata tehnologia de Realitate Augmentata.  Ea va adauga plus valoare prin furnizarea unor informatii care il conving pe client sa cumpere, atunci cand instrumentele clasice, de marketing,  nu sunt suficiente._x000a_De asemenea se urmareste si inovarea modului de crestere a gradului de adoptie al tehnologiei de Realitate Augmentata. Solutia propusa de noi presupune vizualizarea tuturor campaniior de promovare prin Realitatea Augmentata (AR) din “jurul” consumatorului, cu ajutorul unei singure aplicatii de mobile, gazduite pe o singura platforma._x000a_"/>
    <s v="9"/>
    <n v="16"/>
    <x v="1"/>
    <s v="12"/>
    <n v="16"/>
    <n v="2018"/>
    <x v="1"/>
    <x v="2"/>
    <s v="Timis"/>
    <x v="122"/>
    <x v="1"/>
    <x v="5"/>
    <x v="541"/>
    <n v="125912.1"/>
    <n v="93268"/>
    <n v="194183"/>
    <x v="557"/>
    <x v="2"/>
    <s v="AA5"/>
    <n v="713501.24999999977"/>
    <n v="125911.96"/>
    <s v="POC/63/1/3"/>
    <n v="1"/>
    <s v="Axa 1"/>
  </r>
  <r>
    <x v="9"/>
    <x v="1"/>
    <x v="3"/>
    <s v="OS1.3-Secţiunea C"/>
    <n v="104917"/>
    <x v="537"/>
    <s v="ECO LIVING PROJECT SRL"/>
    <s v="Obiectivul principal al proiectului este:_x000a_1. Punerea pe piata in doi ani de zile a unor case eficiente energetic (consum total specific maxim 90 kWh/mp/an) la un pret cu minimum 30% mai ieftin decat alternativele din piata._x000a_Obiective secundare:_x000a_1. Scaderea cu minimum 50% a emisiilor de CO2 generate in urma proceselor de constructie a unei case de o anumita suprafata prin reducerea semnificativa a aportului de ciment folosit si a energiei consumate pentru intretinerea (incalzire si racire) a locuintei._x000a_2. Cresterea semnificativa a suprafetelor acoperite cu covor vegetal din zonele de locuinte._x000a_3. Imbunatatirea conditiilor de trai a persoanelor cu posibilitati financiare mai reduse, prin posibilitatea de a achizitiona locuinte moderne, considerabil mai ieftine decat oferta de pe piata, eficiente energetic, a caror costuri de finantare pot fi acoperite in mare parte prin economia de energie realizata comparativ cu case de aceeasi valoare si suprafata._x000a_"/>
    <s v="9"/>
    <n v="16"/>
    <x v="1"/>
    <s v="12"/>
    <n v="16"/>
    <n v="2018"/>
    <x v="1"/>
    <x v="2"/>
    <s v="Timis"/>
    <x v="123"/>
    <x v="1"/>
    <x v="5"/>
    <x v="542"/>
    <n v="125382.32"/>
    <n v="92875.79"/>
    <n v="77224"/>
    <x v="558"/>
    <x v="2"/>
    <s v="AA4"/>
    <n v="618755.54"/>
    <n v="109083.4"/>
    <s v="POC/63/1/3"/>
    <n v="1"/>
    <s v="Axa 1"/>
  </r>
  <r>
    <x v="10"/>
    <x v="1"/>
    <x v="3"/>
    <s v="OS1.3-Secţiunea C"/>
    <n v="105429"/>
    <x v="538"/>
    <s v="SMART RENEWABLES SRL"/>
    <s v="Obiectivele principale ale proiectului sunt:_x000a_a. Fabricarea in premiera in anul doi de proiect a unei instalatii automatizate de producere a aerului comprimat care foloseste surse regenerabile de energie;_x000a_b. Demonstrarea tehnologiei de crestere a eficientei generatoarelor fotovoltaice prin aplicarea acesteia intr-un produs industrial. (10% mai multa energie solara pentru aceeasi putere instalata)_x000a_Obiective secundare:_x000a_a. Eliminarea completa a emisiilor de CO2 si a celorlalte gaze cu efect de sera generate de productia aerului comprimat in companiile clientilor;_x000a_b. Cresterea eficientei energetice a marilor consumatori industriali de energie (producerea a cu 25% mai mult aer comprimat pentru aceeasi cantitate de curent electric)"/>
    <s v="9"/>
    <n v="27"/>
    <x v="1"/>
    <s v="9"/>
    <n v="27"/>
    <n v="2018"/>
    <x v="1"/>
    <x v="2"/>
    <s v="Timis"/>
    <x v="123"/>
    <x v="1"/>
    <x v="5"/>
    <x v="543"/>
    <n v="125405.55000000005"/>
    <n v="92893"/>
    <n v="67593.279999999999"/>
    <x v="559"/>
    <x v="2"/>
    <s v="AA2"/>
    <n v="30173.93"/>
    <n v="5562.27"/>
    <s v="POC/63/1/3"/>
    <n v="1"/>
    <s v="Axa 1"/>
  </r>
  <r>
    <x v="11"/>
    <x v="1"/>
    <x v="3"/>
    <s v="OS1.3-Secţiunea C"/>
    <n v="112660"/>
    <x v="539"/>
    <s v="INFINITY DEV CENTER"/>
    <s v="Obiectivul general al Proiectului consta in implementarea industriala - ȋn scopul_x000a_comercializarii - a unei solutii tehnice inovatoare care sa permita un grad sporit de resorbtie a_x000a_deseurilor de plastic din ambient, prin crearea posibilitatii de implicare industriala la nivel local_x000a_a unor mici intreprinzatori care nu dispun de resursele financiare si de logistica a celor cateva_x000a_firme mari amintite. Aceastǎ solutie se materializeaza printr-un echipament nou: o masina de_x000a_injectat materiale plastice de mici dimensiuni, capabila sa proceseze deseuri de material plastic_x000a_fara adaos de granule noi."/>
    <s v="10"/>
    <n v="17"/>
    <x v="2"/>
    <s v="10"/>
    <n v="17"/>
    <n v="2018"/>
    <x v="1"/>
    <x v="2"/>
    <s v="Timis"/>
    <x v="122"/>
    <x v="1"/>
    <x v="5"/>
    <x v="544"/>
    <n v="113148.9"/>
    <n v="83814"/>
    <n v="341836.1"/>
    <x v="560"/>
    <x v="2"/>
    <s v="AA1"/>
    <n v="542279.59"/>
    <n v="95696.4"/>
    <s v="POC/63/1/3"/>
    <n v="1"/>
    <s v="Axa 1"/>
  </r>
  <r>
    <x v="12"/>
    <x v="1"/>
    <x v="3"/>
    <s v="OS1.3-Secţiunea C"/>
    <n v="124126"/>
    <x v="540"/>
    <s v="SMART AGRI SYSTEMS SRL"/>
    <s v="Dezvoltarea si introducerea in productie a kituluiI de irigatie energetic autonom &lt;AQUASOLAR&gt; "/>
    <s v="4"/>
    <n v="5"/>
    <x v="5"/>
    <s v="4"/>
    <n v="5"/>
    <n v="2020"/>
    <x v="1"/>
    <x v="2"/>
    <s v="Timis"/>
    <x v="122"/>
    <x v="1"/>
    <x v="5"/>
    <x v="545"/>
    <n v="122873.0235"/>
    <n v="91017.07"/>
    <n v="70240.460000000006"/>
    <x v="561"/>
    <x v="2"/>
    <m/>
    <n v="692636.20000000019"/>
    <n v="177852.90999999997"/>
    <s v="POC/63/1/3"/>
    <n v="1"/>
    <s v="Axa 1"/>
  </r>
  <r>
    <x v="15"/>
    <x v="1"/>
    <x v="3"/>
    <s v="OS1.3-Secţiunea C"/>
    <n v="124024"/>
    <x v="541"/>
    <s v="WATT PREDICT SRL"/>
    <s v="Dezvoltarea serviciului de prognoza si productie de energie regenerabila"/>
    <s v="4"/>
    <n v="5"/>
    <x v="5"/>
    <s v="4"/>
    <n v="5"/>
    <n v="2020"/>
    <x v="1"/>
    <x v="2"/>
    <s v="Timis"/>
    <x v="122"/>
    <x v="1"/>
    <x v="5"/>
    <x v="546"/>
    <n v="123775.51499999998"/>
    <n v="91685.58"/>
    <n v="50997.74"/>
    <x v="562"/>
    <x v="2"/>
    <m/>
    <n v="600459.98"/>
    <n v="105963.51999999999"/>
    <s v="POC/63/1/3"/>
    <n v="1"/>
    <s v="Axa 1"/>
  </r>
  <r>
    <x v="24"/>
    <x v="2"/>
    <x v="2"/>
    <s v="A2.2.1"/>
    <n v="115599"/>
    <x v="542"/>
    <s v="INTEGRATED BUSINESS CENTER SRL"/>
    <s v="Dezvoltarea unei aplicații integrate pentru furnizori de servicii juridice"/>
    <s v="8"/>
    <n v="4"/>
    <x v="2"/>
    <s v="10"/>
    <n v="4"/>
    <n v="2020"/>
    <x v="1"/>
    <x v="2"/>
    <s v="Timis"/>
    <x v="122"/>
    <x v="1"/>
    <x v="2"/>
    <x v="547"/>
    <n v="238807.5"/>
    <n v="1212245"/>
    <n v="158183.54999999981"/>
    <x v="563"/>
    <x v="2"/>
    <s v="suspendare 2 luni"/>
    <n v="1011711.7100000001"/>
    <n v="178537.34999999998"/>
    <s v="POC/46/2/2"/>
    <n v="1"/>
    <s v="Axa 2"/>
  </r>
  <r>
    <x v="25"/>
    <x v="2"/>
    <x v="2"/>
    <s v="A2.2.1"/>
    <n v="115697"/>
    <x v="543"/>
    <s v="DIMEX CONSULT SRL"/>
    <s v="Dezvoltarea unei platforme software cu pret scăzut si cerinte hardware reduse, pentru managementul inteligent și controlul activitatilor intr-o tipografie"/>
    <s v="8"/>
    <n v="3"/>
    <x v="2"/>
    <s v="8"/>
    <n v="3"/>
    <n v="2020"/>
    <x v="1"/>
    <x v="2"/>
    <s v="Timis"/>
    <x v="124"/>
    <x v="1"/>
    <x v="2"/>
    <x v="548"/>
    <n v="82404.3"/>
    <n v="432868"/>
    <n v="68728.699999999953"/>
    <x v="564"/>
    <x v="1"/>
    <m/>
    <n v="0"/>
    <n v="0"/>
    <s v="POC/46/2/2"/>
    <n v="1"/>
    <s v="Axa 2"/>
  </r>
  <r>
    <x v="26"/>
    <x v="2"/>
    <x v="2"/>
    <s v="A2.1.1 - NGA"/>
    <n v="127139"/>
    <x v="544"/>
    <s v="NETWORK INNOVATION FUTURE  SRL"/>
    <s v="Obiectivul principal al proiectului este realizarea de investitii in infrastructura broadband in zonele albe NGA din judetele Timis si Caras Severin,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x v="3"/>
    <s v="7"/>
    <n v="12"/>
    <n v="2022"/>
    <x v="1"/>
    <x v="2"/>
    <s v="Timis; Caras Severin"/>
    <x v="125"/>
    <x v="1"/>
    <x v="3"/>
    <x v="549"/>
    <n v="1320068.75"/>
    <n v="1010532.93"/>
    <n v="2621832.69"/>
    <x v="565"/>
    <x v="3"/>
    <m/>
    <n v="2442083.12"/>
    <n v="430955.85"/>
    <s v="POC/366/2/1"/>
    <n v="1"/>
    <s v="Axa 2"/>
  </r>
  <r>
    <x v="27"/>
    <x v="2"/>
    <x v="2"/>
    <s v="A2.2.1 ap.2"/>
    <n v="129950"/>
    <x v="545"/>
    <s v="NEXT IT PROJECT SRL"/>
    <s v="Obiectivul general al proiectul îl reprezinta susþinerea inovarii si cresterea productivitaþii societaþii NEXT IT PROJECT prin crearea unui nou centru de profit ca urmare a realizarii unui produs inovativ complex si a unor servicii inovative, bazate pe acest produs. Se urmareste crearea unei platforme inovative (UPCARS), o solutie de cautare si recomandare, venind in intampinarea problemelor principale care nu au fost solutionate de Recommender Systems (abreviat RS), produs disponibil la acest moment."/>
    <s v="4"/>
    <n v="2"/>
    <x v="4"/>
    <s v="1"/>
    <n v="2"/>
    <n v="2023"/>
    <x v="1"/>
    <x v="2"/>
    <s v="Timis"/>
    <x v="122"/>
    <x v="1"/>
    <x v="2"/>
    <x v="550"/>
    <n v="2473586.85"/>
    <n v="10503696.949999999"/>
    <n v="3884608.52"/>
    <x v="566"/>
    <x v="3"/>
    <m/>
    <n v="109225"/>
    <n v="19275"/>
    <s v="POC/524/2/2"/>
    <n v="1"/>
    <s v="Axa 2"/>
  </r>
  <r>
    <x v="28"/>
    <x v="1"/>
    <x v="9"/>
    <m/>
    <n v="123466"/>
    <x v="546"/>
    <s v="UNIVERSITATEA POLITEHNICA TIMIŞOARA"/>
    <s v="Obiectivul general al proiectului este creşterea capacităţii de cercetare şi inovare a Universităţii Politehnica din Timişoara (UPT) cu scopul ridicării nivelului de  competitivitate şi vizibilitate ştiinţifică al instituţiei pe plan internaţional, precum şi al îmbunătăţirii capacităţii de transfer tehnologic pentru rezultatele de cercetare, prin crearea unui nod cloud eficient energetic, de tip privat bazat pe tehnologii deschise, ataşat reţelei internaţionale de infrastructură cloud de cercetare, cu aplicabilitate in colectarea, stocarea, analiza, distriburea şi protecţia masivelor de date heterogene, produse în cadrul iniţiativelor de cercetare şi inovare derulate în regiunea de vest a României._x000a_"/>
    <s v="4"/>
    <n v="21"/>
    <x v="4"/>
    <s v="4"/>
    <n v="21"/>
    <n v="2022"/>
    <x v="1"/>
    <x v="2"/>
    <s v="Timis"/>
    <x v="122"/>
    <x v="2"/>
    <x v="7"/>
    <x v="551"/>
    <n v="574875.9"/>
    <n v="0"/>
    <n v="218735"/>
    <x v="567"/>
    <x v="3"/>
    <m/>
    <n v="50660.55"/>
    <n v="8940.1"/>
    <s v="POC/398/1/1/"/>
    <n v="1"/>
    <s v="Axa 1"/>
  </r>
  <r>
    <x v="31"/>
    <x v="1"/>
    <x v="9"/>
    <m/>
    <n v="124562"/>
    <x v="547"/>
    <s v="UNIVERSITATEA DE VEST TIMISOARA"/>
    <s v="Obiectivul general al proiectului constă în creşterea capacităţii de în scopul ridicarii nivelului de competitivitate pe plan internaţional al Universităţii de Vest din Timişoara prin modernizarea infrastructurii de calcul şi stocare existentă pentru a permite actualizarea ofertei de servicii de tip Cloud şi servicii de date cu performanţă înaltă şi integrarea în structuri internaţionale de tip Cloud şi Infrastructuri masive de date."/>
    <s v="4"/>
    <n v="24"/>
    <x v="4"/>
    <s v="4"/>
    <n v="24"/>
    <n v="2022"/>
    <x v="1"/>
    <x v="2"/>
    <s v="Timis"/>
    <x v="122"/>
    <x v="2"/>
    <x v="7"/>
    <x v="552"/>
    <n v="727704.09"/>
    <n v="0"/>
    <n v="844219.93"/>
    <x v="568"/>
    <x v="3"/>
    <m/>
    <n v="483692.46"/>
    <n v="1443.6"/>
    <s v="POC/398/1/1/"/>
    <n v="1"/>
    <s v="Axa 1"/>
  </r>
  <r>
    <x v="32"/>
    <x v="1"/>
    <x v="7"/>
    <m/>
    <n v="108173"/>
    <x v="548"/>
    <s v="UNIVERSITATEA DE VEST TIMISOARA"/>
    <s v="Obiectivul general: Crearea la nivelul Universitatii de Vest din Timisoara, a unui Centru Suport a carei misiune o constituie cresterea capacitatii de participare la competitii europene pentru proiecte de tip CD internationale a universitatii si a alor entitati care solicita sprijin in acest sens, prin masuri de sprijinire, facilitare si formare in ceea ce priveste accesul la informatie, identificarea de parteneri si elaborarea cererilor de finantare._x000a_"/>
    <s v="4"/>
    <n v="30"/>
    <x v="4"/>
    <s v="7"/>
    <n v="30"/>
    <n v="2023"/>
    <x v="1"/>
    <x v="2"/>
    <s v="Timis"/>
    <x v="122"/>
    <x v="2"/>
    <x v="4"/>
    <x v="553"/>
    <n v="440252.7"/>
    <n v="0"/>
    <n v="4500"/>
    <x v="569"/>
    <x v="3"/>
    <s v="suspendare"/>
    <n v="311777.64999999997"/>
    <n v="3225.15"/>
    <s v="POC/80/1/2/"/>
    <n v="1"/>
    <s v="Axa 1"/>
  </r>
  <r>
    <x v="33"/>
    <x v="2"/>
    <x v="2"/>
    <s v="A2.2.1 ap.2"/>
    <n v="129970"/>
    <x v="549"/>
    <s v="FRONTIER CONECT SRL"/>
    <s v="Obiectivul general este cresterea competitivităţii FRONTIER CONECT SRL prin dezvoltarea unui produs TIC inovativ bazat pe activităţi de cercetare-dezvoltareinovare realizate în cadrul clusterului TIC al regiunii Vest destinat întreţinerii spaţiilor verzi urbane."/>
    <s v="6"/>
    <n v="19"/>
    <x v="4"/>
    <s v="6"/>
    <n v="19"/>
    <n v="2022"/>
    <x v="1"/>
    <x v="2"/>
    <s v="Timis"/>
    <x v="122"/>
    <x v="1"/>
    <x v="2"/>
    <x v="554"/>
    <n v="730382.17"/>
    <n v="1697572.23"/>
    <n v="0"/>
    <x v="570"/>
    <x v="3"/>
    <m/>
    <n v="842095.31"/>
    <n v="110679.62"/>
    <s v="POC/524/2/2"/>
    <n v="1"/>
    <s v="Axa 2"/>
  </r>
  <r>
    <x v="34"/>
    <x v="1"/>
    <x v="3"/>
    <s v="OS1.3-Secţiunea C-ap.2"/>
    <n v="119412"/>
    <x v="550"/>
    <s v="TITUS INDUSTRIES SRL"/>
    <s v="Obiectivul general al proiectului este transferarea în domeniul productiv a capitalului inovativ tehnologic al unor contribuþii stiinþifice individuale (teza de doctorat) privind utilizarea energiei din resurse regenerabile in procesul de incalzire al cladirilor Prin proiect se urmareste realizarea unei retete inovatoare de peletilor/brichetilor pentru furnizarea de energie termica utilizând specificul de materie prima din Regiunea de Vest a României si a unui sistem tehnologic optimizat de incalzire al cladirilor."/>
    <s v="7"/>
    <n v="6"/>
    <x v="4"/>
    <s v="7"/>
    <n v="6"/>
    <n v="2022"/>
    <x v="1"/>
    <x v="2"/>
    <s v="Timis"/>
    <x v="126"/>
    <x v="1"/>
    <x v="5"/>
    <x v="555"/>
    <n v="84676.65"/>
    <n v="76623.070000000007"/>
    <n v="172990"/>
    <x v="571"/>
    <x v="3"/>
    <m/>
    <n v="115000"/>
    <n v="0"/>
    <s v="POC/62/1/3"/>
    <n v="1"/>
    <s v="Axa 1"/>
  </r>
  <r>
    <x v="35"/>
    <x v="1"/>
    <x v="1"/>
    <s v="OS1.1-Secţiunea F - ap.2"/>
    <n v="127952"/>
    <x v="551"/>
    <s v="INSTITUTUL DE CHIMIE &quot;CORIOLAN DRAGULESCU&quot; (FOSTUL INSTITUT DE CHIMIE TIMIŞOARA AL ACADEMIEI ROMÂNE)"/>
    <s v="Obiectivul general al proiectului consta în realizarea unei infrastructuri de cercetare. Se urmareste realizarea Centrului interdisciplinar de specializare inteligenta în domeniul chimiei biologice – RO-OPENSCREEN, infrastructura de cercetare care asigura colectarea si managementul de calitate al compusilor chimici destinaþi dezvoltarii de instrumente moleculare, o baza de date si servicii web aferente, având facilitaþile de sinteza si analiza structurala cu caracter open-access care se adreseaza comunitaþii stiinþifice românesti si europene de chimie biologica prin intermediul reþelei naþionale RoChemBioNet si al retelei europene EU-OPENSCREEN."/>
    <s v="7"/>
    <n v="20"/>
    <x v="4"/>
    <s v="1"/>
    <n v="20"/>
    <n v="2024"/>
    <x v="1"/>
    <x v="2"/>
    <s v="Timis"/>
    <x v="122"/>
    <x v="2"/>
    <x v="7"/>
    <x v="556"/>
    <n v="6368939.3399999999"/>
    <n v="0"/>
    <n v="128304"/>
    <x v="572"/>
    <x v="3"/>
    <m/>
    <n v="202060.53"/>
    <n v="0"/>
    <s v="POC/448/1/1"/>
    <n v="1"/>
    <s v="Axa 1"/>
  </r>
  <r>
    <x v="36"/>
    <x v="1"/>
    <x v="3"/>
    <s v="OS1.3-Secţiunea C-ap.2"/>
    <n v="109913"/>
    <x v="552"/>
    <s v="Airview SRL (solicitant la depunere: Iovanovici Alexandru)"/>
    <s v="Obiectivul general al proiectului este infiintarea unei noi societati comerciale de tip spin-off si dezvoltarea competitiva a acesteia prin crearea si introducerea pe piata a unui sistem mobil de monitorizare a aerului, produs inovativ dedicat subdomeniului de specializare inteligenta ”Orase inteligente” bazat pe rezultatele cercetarii-dezvoltarii obþinute pentru realizarea unei teze de doctorat in cadrul Universitaþii Politehnica din Timisoara."/>
    <s v="9"/>
    <n v="23"/>
    <x v="4"/>
    <s v="4"/>
    <n v="23"/>
    <n v="2022"/>
    <x v="1"/>
    <x v="2"/>
    <s v="Timis"/>
    <x v="127"/>
    <x v="1"/>
    <x v="5"/>
    <x v="557"/>
    <n v="125989.36"/>
    <n v="93325.45"/>
    <n v="44156.800000000003"/>
    <x v="573"/>
    <x v="3"/>
    <m/>
    <n v="0"/>
    <n v="0"/>
    <s v="POC/62/1/3"/>
    <n v="1"/>
    <s v="Axa 1"/>
  </r>
  <r>
    <x v="221"/>
    <x v="0"/>
    <x v="0"/>
    <m/>
    <m/>
    <x v="0"/>
    <m/>
    <m/>
    <m/>
    <m/>
    <x v="0"/>
    <m/>
    <m/>
    <m/>
    <x v="0"/>
    <x v="0"/>
    <m/>
    <x v="0"/>
    <x v="0"/>
    <x v="0"/>
    <x v="558"/>
    <n v="17856804.307503998"/>
    <n v="15572417.07"/>
    <n v="10119798.299999999"/>
    <x v="574"/>
    <x v="0"/>
    <m/>
    <n v="26968022.59"/>
    <n v="4727699.8899999997"/>
    <m/>
    <m/>
    <m/>
  </r>
  <r>
    <x v="222"/>
    <x v="0"/>
    <x v="0"/>
    <m/>
    <m/>
    <x v="0"/>
    <m/>
    <m/>
    <m/>
    <m/>
    <x v="0"/>
    <m/>
    <m/>
    <m/>
    <x v="0"/>
    <x v="0"/>
    <m/>
    <x v="0"/>
    <x v="0"/>
    <x v="0"/>
    <x v="0"/>
    <m/>
    <m/>
    <m/>
    <x v="0"/>
    <x v="0"/>
    <m/>
    <m/>
    <m/>
    <m/>
    <m/>
    <m/>
  </r>
  <r>
    <x v="1"/>
    <x v="1"/>
    <x v="1"/>
    <s v="OS1.1 -Secţiunea A"/>
    <n v="103867"/>
    <x v="553"/>
    <s v="ALUM SA"/>
    <s v="Obiectul proiectului de finanțare „Dotarea Departamentului Cercetare-Dezvoltare al SC ALUM SA cu instalaţii independente, performante de cercetare în sprijinul creşterii competitivităţii economice şi a dezvoltării afacerii” este reprezentat de achiziția de active corporale pentru CD, respectiv echipamente pentru cercetarea tehnologiilor de obținere a hidroxidului de aluminiu, produs destinat unor aplicaţii de înaltă tehnologie"/>
    <s v="9"/>
    <n v="8"/>
    <x v="1"/>
    <s v="3"/>
    <n v="8"/>
    <n v="2019"/>
    <x v="1"/>
    <x v="7"/>
    <s v="Tulcea"/>
    <x v="128"/>
    <x v="1"/>
    <x v="1"/>
    <x v="559"/>
    <n v="946949.9879999999"/>
    <n v="6312999.9199999999"/>
    <n v="7489358.0700000003"/>
    <x v="575"/>
    <x v="2"/>
    <s v="AA3"/>
    <n v="5241094.47"/>
    <n v="924899.02"/>
    <s v="POC/65/1/1"/>
    <n v="1"/>
    <s v="Axa 1"/>
  </r>
  <r>
    <x v="2"/>
    <x v="2"/>
    <x v="2"/>
    <s v="A2.1.1 - NGA"/>
    <n v="126651"/>
    <x v="554"/>
    <s v="ELEMCO PLUS SRL"/>
    <s v="Obiectiv general al proiectului: Dezvoltarea unei retele avansate de comunicatii electronice în 14 localitati în care nu exista infrastructură din aceeaşi categorie (reţea NGA)"/>
    <s v="1"/>
    <n v="4"/>
    <x v="3"/>
    <s v="10"/>
    <n v="4"/>
    <n v="2021"/>
    <x v="1"/>
    <x v="7"/>
    <s v="Braila; Tulcea"/>
    <x v="129"/>
    <x v="1"/>
    <x v="3"/>
    <x v="560"/>
    <n v="1207446.06"/>
    <n v="894404.5"/>
    <n v="1625564.3800000004"/>
    <x v="576"/>
    <x v="3"/>
    <m/>
    <n v="2761607.6100000003"/>
    <n v="487342.51"/>
    <s v="POC/366/2/1"/>
    <n v="1"/>
    <s v="Axa 2"/>
  </r>
  <r>
    <x v="3"/>
    <x v="1"/>
    <x v="4"/>
    <s v=" Proiect Tehnologic Inovativ - ITI DD"/>
    <n v="121884"/>
    <x v="555"/>
    <s v="INVITE SYSTEMS SRL"/>
    <s v="Obiectivul general este realizarea unei platforme inovative de comunicatii specifice pentru monitorizarea si protejarea ecosistemului Deltei Dunarii si a judetului Tulcea, cu ajutorul unor matrici senzoriale si elemente de control la distanta, in cadrul unei unitati nou infiintate."/>
    <s v="6"/>
    <n v="25"/>
    <x v="4"/>
    <s v="6"/>
    <n v="25"/>
    <n v="2023"/>
    <x v="1"/>
    <x v="7"/>
    <s v="Tulcea"/>
    <x v="128"/>
    <x v="1"/>
    <x v="6"/>
    <x v="561"/>
    <n v="3116827.8"/>
    <n v="6261889.5499999998"/>
    <n v="2044918.62"/>
    <x v="577"/>
    <x v="3"/>
    <m/>
    <n v="574679.82000000007"/>
    <n v="101414.07999999999"/>
    <s v="POC/163/1/3/"/>
    <n v="1"/>
    <s v="Axa 1"/>
  </r>
  <r>
    <x v="8"/>
    <x v="1"/>
    <x v="4"/>
    <s v=" Proiect Tehnologic Inovativ - ITI DD"/>
    <n v="121915"/>
    <x v="556"/>
    <s v="LIDAS SRL"/>
    <s v="Obiectivul general al proiectului este conceperea, producerea si comercializarea unei game de produse noi, cu un înalt nivel de competitivitate pe piata bunurilor de consum intermediar în industria de panificatie-patiserie (materii prime si auxiliare). Înalta_x000a_competitivitate a noilor produse urmeaza a sa fie dobândita pe calea investitiei în activitaþi de cercetare-dezvoltare necesare inovarii unor produse si procese preliminare din panificatia industriala, urmate de introducerea în productie a rezultatelor obtinute din cercetaredezvoltare._x000a_într-o unitate productiva nou-înfiinþata în acest scop. Introducerea pe piaþa a noilor produse urmeaza sa aiba ca rezultat cresterea cifrei de afaceri a întreprinderii cu 60% în primul an dupa implementare."/>
    <s v="6"/>
    <n v="26"/>
    <x v="4"/>
    <s v="5"/>
    <n v="26"/>
    <n v="2023"/>
    <x v="1"/>
    <x v="7"/>
    <s v="Tulcea"/>
    <x v="130"/>
    <x v="1"/>
    <x v="6"/>
    <x v="562"/>
    <n v="2233614.0099999998"/>
    <n v="14667286.93"/>
    <n v="17254647.739999998"/>
    <x v="578"/>
    <x v="3"/>
    <m/>
    <n v="15997.01"/>
    <n v="2823"/>
    <s v="POC/163/1/3/"/>
    <n v="1"/>
    <s v="Axa 1"/>
  </r>
  <r>
    <x v="9"/>
    <x v="1"/>
    <x v="1"/>
    <s v="OS1.1 - Danubius"/>
    <n v="139648"/>
    <x v="557"/>
    <s v="INSTITUTUL NATIONAL DE CERCETARE-DEZVOLTARE PENTRU STIINTE BIOLOGICE"/>
    <s v="Obiectivul general al proiectului suport pentru pregatirea DANUBIUS-RI (DANS2) este completarea aplicatiei europene pentru finantarea componentelor romanesti, Hub si Supersite-ul Delta Dunarii, ale infrastructurii pan-europene DANUBIUS-RI cu studiile solicitate de legislatia in vigoare (Evaluarea impactului asupra mediului (EIA), Utilizarea si eliminarea in conditii de siguranta a substantelor chimice de laborator, Evaluarea adecvata pentru siturile NATURA 2000, Elemente de baza privind evaluarea riscurilor si vulnerabilitatilor la adaptarea la schimbari climatice, Evaluarea emisiilor de gaze cu efect de sera conform metodologiei amprentei de carbon a BEI, Eficienta_x000a_energetica (Nzero) conformare cu Directiva CEE) si pregatirea implementarii proiectului de realizare a infrastructurii DANUBIUS-RO (documentatii pentru obtinerea autorizatiilor de construtie pentru Hub si Supersite-ul Delta Dunarii, documentaţii privind specificaţii tehnice pentru echipamentele de cercetare, actualizarea planului de implementare a proiectului major, inclusiv planificarea achizitiilor si a lucrarilor de executie pentru Hub-ul de la Murighiol si Supersite-ul Delta Dunarii."/>
    <s v="12"/>
    <n v="4"/>
    <x v="4"/>
    <s v="2"/>
    <n v="4"/>
    <n v="2022"/>
    <x v="1"/>
    <x v="23"/>
    <s v="Tulcea; Constanta; Bucuresti; "/>
    <x v="131"/>
    <x v="2"/>
    <x v="7"/>
    <x v="563"/>
    <n v="3390850.49"/>
    <n v="0"/>
    <n v="0"/>
    <x v="579"/>
    <x v="3"/>
    <m/>
    <n v="2194500.36"/>
    <n v="0"/>
    <s v="POC/699/1/1"/>
    <n v="1"/>
    <s v="Axa 1"/>
  </r>
  <r>
    <x v="10"/>
    <x v="1"/>
    <x v="4"/>
    <s v=" Proiect Tehnologic Inovativ - ITI DD"/>
    <n v="123346"/>
    <x v="558"/>
    <s v="CERTIO CONCEPT SRL"/>
    <s v="Obiectivul general al proiectului este diversificarea activitatii companiei, prin dezvoltarea unui prototip si a documentatiei de proiectare pentru un dispozitiv automat de montorizare in trafic a operatorului autovehicolului (DaMOTO), impreuna cu functionalitatile necesare, usor replicabil si cu eficienta cost/productie cât mai buna astfel încât ulterior sa poata fi folosit în productie pe scara mica sau larga atât în România cât si în alte tari."/>
    <s v="1"/>
    <n v="27"/>
    <x v="6"/>
    <s v="7"/>
    <n v="27"/>
    <n v="2023"/>
    <x v="1"/>
    <x v="24"/>
    <s v="Tulcea; Dambovita"/>
    <x v="132"/>
    <x v="1"/>
    <x v="5"/>
    <x v="564"/>
    <n v="2010976.18"/>
    <n v="3978030.13"/>
    <n v="1337574.42"/>
    <x v="580"/>
    <x v="3"/>
    <m/>
    <n v="0"/>
    <n v="0"/>
    <s v="POC/163/1/3"/>
    <n v="1"/>
    <s v="Axa 1"/>
  </r>
  <r>
    <x v="223"/>
    <x v="0"/>
    <x v="0"/>
    <m/>
    <m/>
    <x v="0"/>
    <m/>
    <m/>
    <m/>
    <m/>
    <x v="0"/>
    <m/>
    <m/>
    <m/>
    <x v="0"/>
    <x v="0"/>
    <m/>
    <x v="0"/>
    <x v="0"/>
    <x v="0"/>
    <x v="565"/>
    <n v="12906664.527999999"/>
    <n v="32114611.029999997"/>
    <n v="29752063.229999997"/>
    <x v="581"/>
    <x v="0"/>
    <m/>
    <n v="10787879.27"/>
    <n v="1516478.61"/>
    <m/>
    <m/>
    <m/>
  </r>
  <r>
    <x v="224"/>
    <x v="0"/>
    <x v="0"/>
    <m/>
    <m/>
    <x v="0"/>
    <m/>
    <m/>
    <m/>
    <m/>
    <x v="0"/>
    <m/>
    <m/>
    <m/>
    <x v="0"/>
    <x v="0"/>
    <m/>
    <x v="0"/>
    <x v="0"/>
    <x v="0"/>
    <x v="0"/>
    <m/>
    <m/>
    <m/>
    <x v="0"/>
    <x v="0"/>
    <m/>
    <m/>
    <m/>
    <m/>
    <m/>
    <m/>
  </r>
  <r>
    <x v="1"/>
    <x v="1"/>
    <x v="1"/>
    <s v="OS1.2-Secţiunea E"/>
    <n v="104958"/>
    <x v="559"/>
    <s v="Institutul National de Cercetare-Dezvoltare pentru tehnologii criogenice si izotopice - ICSI Ramnicu Valcea"/>
    <s v="Obiectivul principal al proiectului este de a crea în cadrul ICSI un nucleu de înaltă competență științifică și tehnologică de nivel european care va desfășura activități de cercetare, dezvoltare și inovare („CDI”) în domeniul hidrogenului, folosind tehnologia de electroliză a apei PEM. În același timp, se dorește crearea unei baze de cunoștințe științifice și tehnologice care va putea fi utilizată pentru înființarea unei companii spin-off la finalul proiectului, cu activitate în domeniul de aplicare a electrolizei"/>
    <s v="9"/>
    <n v="16"/>
    <x v="1"/>
    <s v="9"/>
    <n v="16"/>
    <n v="2019"/>
    <x v="2"/>
    <x v="14"/>
    <s v="Valcea"/>
    <x v="133"/>
    <x v="2"/>
    <x v="4"/>
    <x v="566"/>
    <n v="1313134.07"/>
    <n v="0"/>
    <n v="78484"/>
    <x v="582"/>
    <x v="2"/>
    <s v="AA5"/>
    <n v="6002845.6100000003"/>
    <n v="1106201.3800000001"/>
    <s v="POC/61/1/1"/>
    <n v="1"/>
    <s v="Axa 1"/>
  </r>
  <r>
    <x v="2"/>
    <x v="1"/>
    <x v="1"/>
    <s v="OS1.1-Secţiunea F - ap.2"/>
    <n v="127931"/>
    <x v="560"/>
    <s v="INSTITUTUL NATIONAL DE CERCETARE-DEZVOLTARE PENTRU TEHNOLOGII CRIOGENICE SI IZOTOPICE - I.C.S.I. RAMNICU VALCEA"/>
    <s v="Obiectivul general al proiectului este cresterea capacitatii de CDI a Institutului National de Cercetare-Dezvoltare pentru Tehnologii_x000a_Criogenice si Izotopice - ICSI Ramnicu Valcea, intr-unul din domeniile de specializare inteligenta -Energie, mediu si schimbari climatice. Proiectul urmareste extinderea capacitatilor de cercetare-dezvoltare ale ICSI Nuclear, ca parte autonoma din infrastructura nationala PESTD - Pilot Experimental pentru Separarea Tritiului si Deuteriului, astfel incat sa-si intareasca rolul de centru de excelenta in energie, iar prin rezultatele activitatilor de cercetare-dezvoltare si inovare sa contribuie la transpunerea tehnologiei de laborator intr-o instalatie de nivel semi-industrial, echivalenta cu o unitate de detritiere cuplata la sistemele D2O la un reactor CANDU."/>
    <s v="7"/>
    <n v="6"/>
    <x v="4"/>
    <s v="1"/>
    <n v="6"/>
    <n v="2024"/>
    <x v="1"/>
    <x v="14"/>
    <s v="Valcea"/>
    <x v="133"/>
    <x v="2"/>
    <x v="7"/>
    <x v="567"/>
    <n v="12298745.640000001"/>
    <n v="0"/>
    <n v="251316.63"/>
    <x v="583"/>
    <x v="3"/>
    <m/>
    <n v="679763.71"/>
    <n v="119958.29"/>
    <s v="POC/448/1/1"/>
    <n v="1"/>
    <s v="Axa 1"/>
  </r>
  <r>
    <x v="3"/>
    <x v="1"/>
    <x v="1"/>
    <s v="OS1.1-Secţiunea F - ap.2"/>
    <n v="127318"/>
    <x v="561"/>
    <s v="INSTITUTUL NATIONAL DE CERCETARE-DEZVOLTARE PENTRU TEHNOLOGII CRIOGENICE SI IZOTOPICE - I.C.S.I. RAMNICU VALCEA"/>
    <s v="Obiectivul general al proiectului este cresterea capacitatii de CDI a Institutului National de Cercetare-Dezvoltare pentru Tehnologii Criogenice si Izotopice - ICSI Ramnicu Valcea, intr-unul domeniile de specializare inteligenta mentionate in Strategia Nationala de Cercetare, Dezvoltare si Inovare SNCDI 2014-2020, si anume in domeniul 3. „Energie, mediu si schimbari climatice”. "/>
    <s v="7"/>
    <n v="6"/>
    <x v="4"/>
    <s v="7"/>
    <n v="6"/>
    <n v="2022"/>
    <x v="1"/>
    <x v="14"/>
    <s v="Valcea"/>
    <x v="133"/>
    <x v="2"/>
    <x v="7"/>
    <x v="568"/>
    <n v="4219467.83"/>
    <n v="0"/>
    <n v="179085.19"/>
    <x v="584"/>
    <x v="3"/>
    <m/>
    <n v="287494.23"/>
    <n v="50734.27"/>
    <s v="POC/448/1/1"/>
    <n v="1"/>
    <s v="Axa 1"/>
  </r>
  <r>
    <x v="225"/>
    <x v="0"/>
    <x v="0"/>
    <m/>
    <m/>
    <x v="0"/>
    <m/>
    <m/>
    <m/>
    <m/>
    <x v="0"/>
    <m/>
    <m/>
    <m/>
    <x v="0"/>
    <x v="0"/>
    <m/>
    <x v="0"/>
    <x v="0"/>
    <x v="0"/>
    <x v="569"/>
    <n v="17831347.539999999"/>
    <n v="0"/>
    <n v="508885.82"/>
    <x v="585"/>
    <x v="0"/>
    <m/>
    <n v="6970103.5500000007"/>
    <n v="1276893.9400000002"/>
    <m/>
    <m/>
    <m/>
  </r>
  <r>
    <x v="226"/>
    <x v="0"/>
    <x v="0"/>
    <m/>
    <m/>
    <x v="0"/>
    <m/>
    <m/>
    <m/>
    <m/>
    <x v="0"/>
    <m/>
    <m/>
    <m/>
    <x v="0"/>
    <x v="0"/>
    <m/>
    <x v="0"/>
    <x v="0"/>
    <x v="0"/>
    <x v="0"/>
    <m/>
    <m/>
    <m/>
    <x v="0"/>
    <x v="0"/>
    <m/>
    <m/>
    <m/>
    <m/>
    <m/>
    <m/>
  </r>
  <r>
    <x v="1"/>
    <x v="2"/>
    <x v="2"/>
    <s v="A2.1.1 - NGA"/>
    <n v="127138"/>
    <x v="562"/>
    <s v="NETWORK INNOVATION FUTURE  SRL"/>
    <s v="Obiectivul principal al proiectului este realizarea de investitii in infrastructura broadband in zonele albe NGA din judetul Vaslui,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x v="1"/>
    <x v="6"/>
    <s v="Vaslui"/>
    <x v="134"/>
    <x v="1"/>
    <x v="3"/>
    <x v="460"/>
    <n v="3250266.91"/>
    <n v="4484036.38"/>
    <n v="4952170.9800000004"/>
    <x v="586"/>
    <x v="3"/>
    <m/>
    <n v="8906355.2800000012"/>
    <n v="1571709.75"/>
    <s v="POC/366/2/1"/>
    <n v="1"/>
    <s v="Axa 2"/>
  </r>
  <r>
    <x v="2"/>
    <x v="1"/>
    <x v="4"/>
    <s v=" Proiect Tehnologic Inovativ - LDR"/>
    <n v="121404"/>
    <x v="563"/>
    <s v="AUDIT ITC SRL"/>
    <s v="Obiectivul general al proiectului il constituie stimularea inovarii in cadrul SC Audit IT &amp; C prin cresterea investitiilor initiale pentru inovare in vederea introducerii in productie a rezultatelor obtinute si diversificarea activitatii unitatii prin produse şi tehnologii care nu au fost realizate."/>
    <s v="6"/>
    <n v="15"/>
    <x v="4"/>
    <s v="6"/>
    <n v="15"/>
    <n v="2023"/>
    <x v="1"/>
    <x v="6"/>
    <s v="Vaslui"/>
    <x v="135"/>
    <x v="1"/>
    <x v="6"/>
    <x v="570"/>
    <n v="2943335.04"/>
    <n v="4668819.53"/>
    <n v="1947149.41"/>
    <x v="587"/>
    <x v="3"/>
    <m/>
    <n v="3202998.24"/>
    <n v="202725.62"/>
    <s v="POC/163/1/3/"/>
    <n v="1"/>
    <s v="Axa 1"/>
  </r>
  <r>
    <x v="3"/>
    <x v="1"/>
    <x v="4"/>
    <s v=" Proiect Tehnologic Inovativ - LDR"/>
    <n v="120032"/>
    <x v="564"/>
    <s v="PETAL SA"/>
    <s v="Obiectivul general al proiectului il reprezinta sustinerea investitiei private in CDI prin introducerea inovarii de produs in activitatea proprie a S.C. PETAL S.A. prin realizarea, bazata pe cercetare in colaborare cu un colectiv de prestigiu din domeniu, a unui produs inovativ complex destinat exploatarii eficiente a resurselor energetice conventionale."/>
    <s v="6"/>
    <n v="17"/>
    <x v="4"/>
    <s v="6"/>
    <n v="17"/>
    <n v="2023"/>
    <x v="1"/>
    <x v="6"/>
    <s v="Vaslui"/>
    <x v="135"/>
    <x v="1"/>
    <x v="6"/>
    <x v="571"/>
    <n v="3369564.03"/>
    <n v="11231708.82"/>
    <n v="4464088"/>
    <x v="588"/>
    <x v="3"/>
    <m/>
    <n v="1228447.44"/>
    <n v="114453.35"/>
    <s v="POC/163/1/3/"/>
    <n v="1"/>
    <s v="Axa 1"/>
  </r>
  <r>
    <x v="227"/>
    <x v="0"/>
    <x v="0"/>
    <m/>
    <m/>
    <x v="0"/>
    <m/>
    <m/>
    <m/>
    <m/>
    <x v="0"/>
    <m/>
    <m/>
    <m/>
    <x v="0"/>
    <x v="0"/>
    <m/>
    <x v="0"/>
    <x v="0"/>
    <x v="0"/>
    <x v="572"/>
    <n v="9563165.9800000004"/>
    <n v="20384564.73"/>
    <n v="11363408.390000001"/>
    <x v="589"/>
    <x v="0"/>
    <m/>
    <n v="13337800.960000001"/>
    <n v="1888888.7200000002"/>
    <m/>
    <m/>
    <m/>
  </r>
  <r>
    <x v="228"/>
    <x v="0"/>
    <x v="0"/>
    <m/>
    <m/>
    <x v="0"/>
    <m/>
    <m/>
    <m/>
    <m/>
    <x v="0"/>
    <m/>
    <m/>
    <m/>
    <x v="0"/>
    <x v="0"/>
    <m/>
    <x v="0"/>
    <x v="0"/>
    <x v="0"/>
    <x v="0"/>
    <m/>
    <m/>
    <m/>
    <x v="0"/>
    <x v="0"/>
    <m/>
    <m/>
    <m/>
    <m/>
    <m/>
    <m/>
  </r>
  <r>
    <x v="1"/>
    <x v="2"/>
    <x v="2"/>
    <s v="A2.2.1"/>
    <n v="115838"/>
    <x v="565"/>
    <s v="SPARK CONSULT SRL"/>
    <s v="PLATFORMA INTEGRATĂ SPARK ONEDATA"/>
    <s v="8"/>
    <n v="3"/>
    <x v="2"/>
    <s v="8"/>
    <n v="3"/>
    <n v="2020"/>
    <x v="1"/>
    <x v="7"/>
    <s v="Vrancea"/>
    <x v="136"/>
    <x v="1"/>
    <x v="2"/>
    <x v="573"/>
    <n v="474004.29"/>
    <n v="1598910.25"/>
    <n v="114722.16000000015"/>
    <x v="590"/>
    <x v="2"/>
    <s v="AA1"/>
    <n v="2484692.0100000002"/>
    <n v="438475.05"/>
    <s v="POC/46/2/2"/>
    <n v="1"/>
    <s v="Axa 2"/>
  </r>
  <r>
    <x v="2"/>
    <x v="2"/>
    <x v="2"/>
    <s v="A2.1.1 - NGA"/>
    <n v="127298"/>
    <x v="566"/>
    <s v="Cloudsys Telecom SRL"/>
    <s v="Obiectivul principal al proiectului este dezvoltarea infrastructurii de internet in banda larga, in zonele albe NGA din judetul Vrance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12"/>
    <x v="3"/>
    <s v="3"/>
    <n v="12"/>
    <n v="2022"/>
    <x v="1"/>
    <x v="7"/>
    <s v="Vrancea"/>
    <x v="137"/>
    <x v="1"/>
    <x v="3"/>
    <x v="574"/>
    <n v="1579990.82"/>
    <n v="4741253.91"/>
    <n v="2766859.21"/>
    <x v="591"/>
    <x v="3"/>
    <m/>
    <n v="1842869.03"/>
    <n v="325212.19"/>
    <s v="POC/366/2/1"/>
    <n v="1"/>
    <s v="Axa 2"/>
  </r>
  <r>
    <x v="3"/>
    <x v="2"/>
    <x v="2"/>
    <s v="A2.2.1 ap.2"/>
    <n v="130096"/>
    <x v="567"/>
    <s v="FOCSANI PROIECTE CONSULTANTA SRL"/>
    <s v="Obiectivul general al proiectului il reprezinta sustinerea inovarii si cresterea competitivitatii societatii Focsani Proiecte Consultanta S.R.L. prin realizarea unei aplicatii inovative de tip ERP ( Entreprise Resource Planning), precum si colaborarea intre structurile de tip cluster din industria TIC, inclusiv in cadrul acestora, precum si colaborarea intre intreprinderile centrate pe domeniul TIC si clusterele din domeniu, pentru asigurarea unui acces rapid si facil la implementarea rezultatelor cercetarii/dezvoltarii in scopul obtinerii de produse inovatoare."/>
    <s v="9"/>
    <n v="24"/>
    <x v="4"/>
    <s v="9"/>
    <n v="24"/>
    <n v="2023"/>
    <x v="1"/>
    <x v="7"/>
    <s v="Vrancea"/>
    <x v="138"/>
    <x v="1"/>
    <x v="2"/>
    <x v="575"/>
    <n v="917757.93"/>
    <n v="171498.75"/>
    <n v="1541638.76"/>
    <x v="592"/>
    <x v="3"/>
    <m/>
    <n v="1080834.28"/>
    <n v="94775.62"/>
    <s v="POC/524/2/2"/>
    <n v="1"/>
    <s v="Axa 2"/>
  </r>
  <r>
    <x v="229"/>
    <x v="0"/>
    <x v="0"/>
    <m/>
    <m/>
    <x v="0"/>
    <m/>
    <m/>
    <m/>
    <m/>
    <x v="0"/>
    <m/>
    <m/>
    <m/>
    <x v="0"/>
    <x v="0"/>
    <m/>
    <x v="0"/>
    <x v="0"/>
    <x v="0"/>
    <x v="576"/>
    <n v="2971753.04"/>
    <n v="6511662.9100000001"/>
    <n v="4423220.13"/>
    <x v="593"/>
    <x v="0"/>
    <m/>
    <n v="5408395.3200000003"/>
    <n v="858462.86"/>
    <m/>
    <m/>
    <m/>
  </r>
  <r>
    <x v="230"/>
    <x v="0"/>
    <x v="0"/>
    <m/>
    <m/>
    <x v="0"/>
    <m/>
    <m/>
    <m/>
    <m/>
    <x v="0"/>
    <m/>
    <m/>
    <m/>
    <x v="0"/>
    <x v="0"/>
    <m/>
    <x v="0"/>
    <x v="0"/>
    <x v="0"/>
    <x v="0"/>
    <m/>
    <m/>
    <m/>
    <x v="0"/>
    <x v="0"/>
    <m/>
    <m/>
    <m/>
    <m/>
    <m/>
    <m/>
  </r>
  <r>
    <x v="1"/>
    <x v="1"/>
    <x v="1"/>
    <s v="OS1.2-Secţiunea E"/>
    <n v="103291"/>
    <x v="568"/>
    <s v="Institutul National de Cercetare Dezvoltare pentru Stiinte Biologice"/>
    <s v="Obiectivul stiintific general al acestui proiect consta in introducerea si dezvoltarea cercetarilor in ADN in domeniul nanotehnologiei in Romania si cresterea capacitatilor si competentelor stiintifice ale cercetatorilor romani, astfel incat sa aiba loc cresterea participarii romanesti in cercetarea la nivelul UE. "/>
    <s v="9"/>
    <n v="1"/>
    <x v="1"/>
    <s v="9"/>
    <n v="1"/>
    <n v="2020"/>
    <x v="2"/>
    <x v="25"/>
    <s v="nivel national"/>
    <x v="139"/>
    <x v="2"/>
    <x v="4"/>
    <x v="577"/>
    <n v="1323831.2188391099"/>
    <n v="0"/>
    <n v="13000"/>
    <x v="594"/>
    <x v="2"/>
    <s v="AA4"/>
    <n v="7073923.29"/>
    <n v="1230500.2300000002"/>
    <s v="POC/61/1/1"/>
    <n v="1"/>
    <s v="Axa 1"/>
  </r>
  <r>
    <x v="2"/>
    <x v="1"/>
    <x v="1"/>
    <s v="OS1.2-Secţiunea E"/>
    <n v="104730"/>
    <x v="569"/>
    <s v="INSTITUTUL NATIONAL DE CERCETARE-DEZVOLTARE PENTRU METALE NEFEROASE SI RARE - IMNR"/>
    <s v="Scopul proiectului ENERHIGH este de a crea sub conducerea unui specialist străin recunoscut din Spania un nucleu de competență științifică și tehnologică în domeniul Materialelor pentru energie pentru a spori în mod semnificativ capacitățile de transfer de cunoștințe ale Institutului român INCDMNR către mediul academic și companii din industria de mașini și echipamente pentru cogenerarea și stocarea energiei"/>
    <s v="9"/>
    <n v="9"/>
    <x v="1"/>
    <s v="1"/>
    <n v="9"/>
    <n v="2020"/>
    <x v="2"/>
    <x v="25"/>
    <s v="nivel national"/>
    <x v="139"/>
    <x v="2"/>
    <x v="4"/>
    <x v="578"/>
    <n v="675909.32290000003"/>
    <n v="0"/>
    <n v="270701"/>
    <x v="595"/>
    <x v="2"/>
    <s v="AA3"/>
    <n v="3602995.669999999"/>
    <n v="672640.53999999969"/>
    <s v="POC/61/1/1"/>
    <n v="1"/>
    <s v="Axa 1"/>
  </r>
  <r>
    <x v="3"/>
    <x v="1"/>
    <x v="3"/>
    <s v="OS1.4-Secţiunea G"/>
    <n v="105765"/>
    <x v="570"/>
    <s v="Universitatea Babeș-Bolyai"/>
    <s v="Proiectul UBB-TeMATIC-Art este conceput într-o manieră adaptată la situația concretă, extrem de complexă, a producției și conservării-restaurării în artele vizuale. Obiectivul principal este dezvoltarea, prin transfer de cunoștințe și expertiză (de care dispune cumulativ echipa interdisciplinară a proiectului), în parteneriat cu minimum 10 firme, de produse și servicii noi/îmbunătățite, inovative, în domeniul artelor vizuale (producție, conservare, restaurare), într-o perioadă de 60 de luni. "/>
    <s v="9"/>
    <n v="1"/>
    <x v="1"/>
    <s v="9"/>
    <n v="1"/>
    <n v="2021"/>
    <x v="8"/>
    <x v="25"/>
    <s v="nivel national"/>
    <x v="139"/>
    <x v="2"/>
    <x v="8"/>
    <x v="579"/>
    <n v="2180193.993999999"/>
    <n v="3496156.25"/>
    <n v="45000"/>
    <x v="596"/>
    <x v="3"/>
    <s v="AA4"/>
    <n v="5116740.0500000007"/>
    <n v="908411.14"/>
    <s v="POC/71/1/4"/>
    <n v="1"/>
    <s v="Axa 1"/>
  </r>
  <r>
    <x v="8"/>
    <x v="1"/>
    <x v="3"/>
    <s v="OS1.4-Secţiunea G"/>
    <n v="105506"/>
    <x v="571"/>
    <s v="INSTITUTUL NAȚIONAL DE CERCETARE DEZVOLTARE ÎN SILVICULTURĂ ”MARIN DRĂCEA” "/>
    <s v="Pornind de la obiectivul general al proiectului care constă în  creşterea capacităţii şi competitivităţii economice a intreprindelor din sectorul forestier pe  baza  furnizării serviciilor şi beneficiilor multiple pe care pădurea şi silvicultura durabilă le asigură societăţii româneşti, scopul proiectului propus este de a asigura creşterea impactului activităţilor economice din domeniul forestier  printr-un un transfer mai bun de cunoaştere şi de expertiză între cercetare şi mediul economic, realizându-se dezvoltarea  unui sector forestier puternic şi dinamic bazat pe sursă de materie primă regenerabilă. "/>
    <s v="9"/>
    <n v="1"/>
    <x v="1"/>
    <s v="9"/>
    <n v="1"/>
    <n v="2022"/>
    <x v="8"/>
    <x v="25"/>
    <s v="nivel national"/>
    <x v="139"/>
    <x v="2"/>
    <x v="8"/>
    <x v="580"/>
    <n v="2151605.5"/>
    <n v="4665000"/>
    <n v="50000"/>
    <x v="597"/>
    <x v="3"/>
    <s v="AA5"/>
    <n v="2976560.129999999"/>
    <n v="578737.82999999984"/>
    <s v="POC/71/1/4"/>
    <n v="1"/>
    <s v="Axa 1"/>
  </r>
  <r>
    <x v="9"/>
    <x v="1"/>
    <x v="12"/>
    <s v="OS1.3"/>
    <n v="116235"/>
    <x v="572"/>
    <s v="Fondul European de Investitii"/>
    <s v="Instrumentele de creditare (garantii sau împrumuturi cu dobânda subventionata si partajarea riscului) vor permite IMM-urilor inovatoare sa acceseze finantare în conditii financiare accesibile, reducând necesarul de garantii suplimentare sau oferind credite cu un nivel mai scazut._x000a_al ratei dobânzii. Prin posibilitatea combinarii instrumentelor financiare cu granturi, se poate obtine si un efect de pârghie semnificativ al_x000a_utilizarii fondurilor UE"/>
    <s v="9"/>
    <n v="20"/>
    <x v="1"/>
    <s v="9"/>
    <n v="20"/>
    <n v="2023"/>
    <x v="29"/>
    <x v="25"/>
    <s v="nivel national"/>
    <x v="139"/>
    <x v="2"/>
    <x v="6"/>
    <x v="581"/>
    <n v="42096450"/>
    <n v="0"/>
    <n v="0"/>
    <x v="598"/>
    <x v="3"/>
    <m/>
    <n v="226325000"/>
    <n v="42096450"/>
    <s v="POC/200/1/3"/>
    <n v="1"/>
    <s v="Axa 1"/>
  </r>
  <r>
    <x v="10"/>
    <x v="1"/>
    <x v="1"/>
    <s v=" 1.1.1-Proiect Fazat non-major ASM"/>
    <n v="107124"/>
    <x v="573"/>
    <s v="Academia de Stiinte Medicale"/>
    <s v="Orientare rapida catre segmentele inovative ale sectorului medical in domeniul transplantului de organe, tesuturi si celule. Cresterea_x000a_adaptabilitatii si competitivitatii personalului din sectorul sanitar prin participarea la cursuri de formare in vederea obtinerii competentelor_x000a_necesare transplantului de organe, tesuturi si celule, facilitandu-se astfel dezvoltarea competentelor angajatilor medici si asistente_x000a_medicale din sectorul sanitar, in concordanta cu aspiratiile profesionale."/>
    <s v="7"/>
    <n v="31"/>
    <x v="2"/>
    <s v="7"/>
    <n v="31"/>
    <n v="2021"/>
    <x v="30"/>
    <x v="25"/>
    <s v="nivel national"/>
    <x v="139"/>
    <x v="2"/>
    <x v="7"/>
    <x v="582"/>
    <n v="9212548.7599999998"/>
    <n v="0"/>
    <n v="78000"/>
    <x v="599"/>
    <x v="3"/>
    <s v="AA2"/>
    <n v="46207889.979999997"/>
    <n v="7576456.8300000001"/>
    <s v="POC/67/1/1"/>
    <n v="1"/>
    <s v="Axa 1"/>
  </r>
  <r>
    <x v="11"/>
    <x v="1"/>
    <x v="13"/>
    <s v="1.1.2 - ANELIS PLUS"/>
    <n v="102839"/>
    <x v="574"/>
    <s v="Asociatia universitatilor, institutelor de cercetare dezvolaltare si bibliotecilor centrale universitare din Romania"/>
    <s v="Obiectivul general al Proiectului Anelis Plus 2020 este cresterea capacitaþii de CDI a României în domeniile de specializare inteligenta si_x000a_în sanatate si se suprapune integral peste obiectivul specific al programului._x000a_Proiectul va creste gradul de implicare al mediului de cercetare românesc în reþele de cercetare internaþionale specializate, de importanþa_x000a_majora pentru dezvoltarea viitoare a stiinþei si tehnologiei, si va contribui, în acelasi timp, la dezvoltarea infrastructurii informaþionale_x000a_corespunzatoare pentru a sprijini proiectele mari si complexe de cercetare._x000a_De asemenea, proiectul este în conexiune si cu obiectivul specific care se refera la cresterea participarii românesti în cercetarea la nivelul_x000a_UE deoarece, prin obiectivele sale si rezultatele asteptate, creste vizibilitatea cercetarii românesti si faciliteaza legaturi cu structuri de_x000a_cercetare din mediul internaþional."/>
    <s v="7"/>
    <n v="18"/>
    <x v="2"/>
    <s v="7"/>
    <n v="18"/>
    <n v="2022"/>
    <x v="30"/>
    <x v="25"/>
    <s v="nivel national"/>
    <x v="139"/>
    <x v="2"/>
    <x v="7"/>
    <x v="583"/>
    <n v="29241613.949999999"/>
    <n v="62247000"/>
    <n v="120000"/>
    <x v="600"/>
    <x v="3"/>
    <s v="AA2"/>
    <n v="88109611.929999992"/>
    <n v="15901015.6"/>
    <s v="POC/55/1/1"/>
    <n v="1"/>
    <s v="Axa 1"/>
  </r>
  <r>
    <x v="12"/>
    <x v="2"/>
    <x v="14"/>
    <m/>
    <n v="109953"/>
    <x v="575"/>
    <s v="MINISTERUL COMUNICAȚIILOR ȘI PENTRU SOCIETATEA INFORMAȚIONALĂ"/>
    <s v="Obiectivul general al proiectului il reprezinta cresterea competitivitatii economice a societatii la nivel national prin dezvoltarea unui produs"/>
    <s v="11"/>
    <n v="16"/>
    <x v="1"/>
    <s v="6"/>
    <n v="30"/>
    <n v="2021"/>
    <x v="1"/>
    <x v="25"/>
    <s v="nivel national - fara Bucuresti"/>
    <x v="140"/>
    <x v="2"/>
    <x v="10"/>
    <x v="584"/>
    <n v="35691224.18"/>
    <n v="0"/>
    <n v="56811684.410000026"/>
    <x v="601"/>
    <x v="3"/>
    <s v="AA9"/>
    <n v="133537558.70999999"/>
    <n v="0"/>
    <s v="POC/109/2/1"/>
    <n v="1"/>
    <s v="Axa 2"/>
  </r>
  <r>
    <x v="15"/>
    <x v="2"/>
    <x v="15"/>
    <m/>
    <n v="103258"/>
    <x v="576"/>
    <s v="Agentia Nationala de Cadastru si Publicitate Imobiliara"/>
    <s v="Obiectivul general al proiectului consta in dezvoltarea instrumentelor si a unei culturi de monitorizare si evaluare a performantelor in domeniul agricol (date specifice Registrului Agricol National - RAN) adaptate la prioritatile economice si sociale actuale venite din partea cetatenilor, mediului de afaceri, precum si administratiei publice locale si centrale."/>
    <s v="10"/>
    <n v="7"/>
    <x v="1"/>
    <s v="3"/>
    <n v="7"/>
    <n v="2017"/>
    <x v="30"/>
    <x v="25"/>
    <s v="nivel national"/>
    <x v="139"/>
    <x v="2"/>
    <x v="11"/>
    <x v="585"/>
    <n v="3037424.8"/>
    <n v="395866"/>
    <n v="96.780000001192093"/>
    <x v="602"/>
    <x v="2"/>
    <s v="AA2"/>
    <n v="12284613.290000001"/>
    <n v="0"/>
    <s v="POC/51/2/3"/>
    <n v="1"/>
    <s v="Axa 2"/>
  </r>
  <r>
    <x v="24"/>
    <x v="2"/>
    <x v="15"/>
    <s v="2.3.1 Sectiunea BIG DATA "/>
    <n v="101622"/>
    <x v="577"/>
    <s v="Serviciul Roman de Informatii prin UM 0929 Bucuresti"/>
    <s v="Obiectivul general al proiectului susþine scopul definit, prin implementarea unui sistem informatic de integrare si valorificare operaþionala si analitica a volumelor mari de date, sub forma unui ansamblu de instrumente software."/>
    <s v="7"/>
    <n v="28"/>
    <x v="1"/>
    <s v="6"/>
    <n v="28"/>
    <n v="2019"/>
    <x v="30"/>
    <x v="25"/>
    <s v="nivel national"/>
    <x v="139"/>
    <x v="2"/>
    <x v="11"/>
    <x v="586"/>
    <n v="22246755.82"/>
    <n v="0"/>
    <n v="0"/>
    <x v="603"/>
    <x v="2"/>
    <s v="AA6"/>
    <n v="100757600.91"/>
    <n v="0"/>
    <s v="POC/48/2/3"/>
    <n v="1"/>
    <s v="Axa 2"/>
  </r>
  <r>
    <x v="25"/>
    <x v="2"/>
    <x v="0"/>
    <s v="2.3. Proiect non major"/>
    <n v="103257"/>
    <x v="578"/>
    <s v="Agentia pentru Agenda Digitala a Romaniei"/>
    <s v="Sistem informatic colaborativ pentru mediul performant de desfăsurare al achiziţiilor publice – SICAP - FAZA a II a aferenta exercitiului financiar 2014-2020."/>
    <s v="10"/>
    <n v="7"/>
    <x v="1"/>
    <s v="12"/>
    <n v="31"/>
    <n v="2018"/>
    <x v="30"/>
    <x v="25"/>
    <s v="nivel national"/>
    <x v="139"/>
    <x v="2"/>
    <x v="11"/>
    <x v="587"/>
    <n v="1031570.33"/>
    <n v="134444.03"/>
    <n v="0"/>
    <x v="604"/>
    <x v="2"/>
    <s v="AA4"/>
    <n v="2666052.5599999996"/>
    <n v="494983.48"/>
    <s v="POC/51/2/3"/>
    <n v="1"/>
    <s v="Axa 2"/>
  </r>
  <r>
    <x v="26"/>
    <x v="2"/>
    <x v="15"/>
    <s v="2.3.1 Sectiunea BIG DATA "/>
    <n v="109641"/>
    <x v="579"/>
    <s v="Consiliul Concurentei"/>
    <s v="Obiectivul general al proiectului consta in integrarea si valorificarea operaþionala si analitica a volumelor mari de date în vederea susþinerii activitaþilor de investigaþii, dezvoltarea funcþiei de prevenþie, detectare si luare de masuri specifice activitaþii Consiliului Concurentei prin implementarea unui sistem informatic bazat pe o platforma de tip Big Data."/>
    <s v="1"/>
    <n v="29"/>
    <x v="5"/>
    <s v="1"/>
    <n v="29"/>
    <n v="2022"/>
    <x v="30"/>
    <x v="25"/>
    <s v="nivel national"/>
    <x v="139"/>
    <x v="2"/>
    <x v="11"/>
    <x v="588"/>
    <n v="5761433.5999999996"/>
    <n v="0"/>
    <n v="13888316.020000003"/>
    <x v="605"/>
    <x v="3"/>
    <s v="AA1"/>
    <n v="5258322.71"/>
    <n v="0"/>
    <s v="POC/48/2/3"/>
    <n v="1"/>
    <s v="Axa 2"/>
  </r>
  <r>
    <x v="27"/>
    <x v="2"/>
    <x v="15"/>
    <s v="2.3.1 Sectiunea BIG DATA "/>
    <n v="108513"/>
    <x v="580"/>
    <s v="Oficiul National al Registrului Comertului"/>
    <s v="Obiectivul general al proiectului consta in dezvoltarea si eficientizarea activitatilor ONRC in domeniul furnizarii de informatii catre clientii sai persoane fizice si juridice, catre institutiile administratiei centrale si locale cu care exista incheiate protocoale de colaborare, precum si in optimizarea functiilor de raportare operationala si manageriala interna, prin: implementarea unor mecanisme automate de schimb de date cu sisteme si institutii externe, implementarea unei platforme de Business Intelligence pentru raportare manageriala si pentru eficientizarea activitatilor de furnizare de informatii catre alte institutii ale Statului, precum si a unei platforme de procesare analitica de tip_x000a_Big Data, prin integrarea tuturor informatiilor din bazele de date existente cu surse de date nestructurate care în acest moment fie nu pot fi_x000a_valorificate, fie aceasta valorificare implica un efort manual considerabil."/>
    <s v="1"/>
    <n v="29"/>
    <x v="5"/>
    <s v="1"/>
    <n v="29"/>
    <n v="2021"/>
    <x v="30"/>
    <x v="25"/>
    <s v="nivel national"/>
    <x v="139"/>
    <x v="2"/>
    <x v="11"/>
    <x v="589"/>
    <n v="4929456.5999999996"/>
    <n v="0"/>
    <n v="4920.3500000014901"/>
    <x v="606"/>
    <x v="2"/>
    <s v="AA1"/>
    <n v="10362171.239999998"/>
    <n v="0"/>
    <s v="POC/48/2/3"/>
    <n v="1"/>
    <s v="Axa 2"/>
  </r>
  <r>
    <x v="28"/>
    <x v="2"/>
    <x v="15"/>
    <s v="2.3.1 Sectiunea e-guvernare interoperabilitate"/>
    <n v="120197"/>
    <x v="581"/>
    <s v="Ministerul Comunicatiilor si Societatii Informationale"/>
    <s v="Obiectivul general al proiectului este realizarea Sistemului de Interoperabilitate Tehnologica cu Statele Membre UE (SITUE) care va avea la baza constructia nodului eIDAS pentru România si va realiza interconectarea acestuia cu nodurile eIDAS ale celorlalte state membre si cu furnizorii de identitate si servicii electronice din România."/>
    <s v="5"/>
    <n v="29"/>
    <x v="5"/>
    <s v="7"/>
    <n v="29"/>
    <n v="2021"/>
    <x v="30"/>
    <x v="25"/>
    <s v="nivel national"/>
    <x v="139"/>
    <x v="2"/>
    <x v="11"/>
    <x v="590"/>
    <n v="1536780.41"/>
    <n v="0"/>
    <n v="85.68"/>
    <x v="607"/>
    <x v="3"/>
    <s v="AA3"/>
    <n v="609286.5199999999"/>
    <n v="0"/>
    <s v="POC/233/2/3"/>
    <n v="1"/>
    <s v="Axa 2"/>
  </r>
  <r>
    <x v="31"/>
    <x v="1"/>
    <x v="0"/>
    <s v="P1.1"/>
    <n v="106343"/>
    <x v="582"/>
    <s v="Universitatea de Vest"/>
    <s v="Obiectivul general al proiectului este crearea unui institut de cercetari avansate de mediu, ce va fi atins în faza a doua prin finalizarea_x000a_construcþiei acestuia si dotarea corespunzatoare, astfel încât sa se asigure o infrastructura de cercetare de excelenþa la standarde_x000a_internaþionale._x000a_Obiectivul general"/>
    <s v="5"/>
    <n v="31"/>
    <x v="5"/>
    <s v="5"/>
    <n v="31"/>
    <n v="2021"/>
    <x v="1"/>
    <x v="25"/>
    <s v="nivel national"/>
    <x v="139"/>
    <x v="2"/>
    <x v="7"/>
    <x v="591"/>
    <n v="4269919.3499999996"/>
    <n v="0"/>
    <n v="9038497.3399999999"/>
    <x v="608"/>
    <x v="3"/>
    <m/>
    <n v="0"/>
    <n v="0"/>
    <s v="POC/68/1/1"/>
    <n v="1"/>
    <s v="Axa 1"/>
  </r>
  <r>
    <x v="32"/>
    <x v="2"/>
    <x v="15"/>
    <s v="2.3.1 Sectiunea e-guvernare interoperabilitate"/>
    <n v="120025"/>
    <x v="583"/>
    <s v="MINISTERUL AFACERILOR INTERNE-DGCTI"/>
    <s v="Obiectivul general al proiectului SIIEASC consta în informatizarea sistemului de depunere a cererilor pentru înregistrarea si eliberarea efectiva a documentelor de stare civila, precum si implementarea suportului necesar dezvoltarii si accesarii serviciilor electronice ce au la baza informaþii primare de stare civila. Acest proiect contribuie la dezvoltarea serviciilor publice electronice de tip G2C si G2G."/>
    <s v="6"/>
    <n v="25"/>
    <x v="5"/>
    <s v="6"/>
    <n v="25"/>
    <n v="2022"/>
    <x v="30"/>
    <x v="25"/>
    <s v="nivel national"/>
    <x v="139"/>
    <x v="2"/>
    <x v="11"/>
    <x v="592"/>
    <n v="28956600.420000002"/>
    <n v="0"/>
    <n v="0"/>
    <x v="609"/>
    <x v="3"/>
    <s v="AA3"/>
    <n v="22318302.060000002"/>
    <n v="0"/>
    <s v="POC/233/2/3"/>
    <n v="1"/>
    <s v="Axa 2"/>
  </r>
  <r>
    <x v="33"/>
    <x v="2"/>
    <x v="15"/>
    <s v="2.3.3 Sectiunea e-cultura"/>
    <n v="114367"/>
    <x v="584"/>
    <s v="MINISTERUL CULTURII SI IDENTITATII NATIONALE"/>
    <s v="Obiectivul general: Eficientizarea serviciilor publice oferite de catre Ministerul Culturii si Identitatii Nationale prin valorificarea potentialului IT&amp;C in procesul de digitizare a patrimoniului cultural mobil, in scopul cresterii accesibilitaþii resurselor culturale pentru publicul larg."/>
    <s v="7"/>
    <n v="13"/>
    <x v="5"/>
    <s v="7"/>
    <n v="12"/>
    <n v="2022"/>
    <x v="30"/>
    <x v="25"/>
    <s v="nivel national"/>
    <x v="139"/>
    <x v="2"/>
    <x v="12"/>
    <x v="593"/>
    <n v="8103863.0199999996"/>
    <n v="0"/>
    <n v="1489872.75"/>
    <x v="610"/>
    <x v="3"/>
    <s v="AA1"/>
    <n v="27170137.939999998"/>
    <n v="0"/>
    <s v="POC/84/2/4"/>
    <n v="1"/>
    <s v="Axa 2"/>
  </r>
  <r>
    <x v="34"/>
    <x v="2"/>
    <x v="15"/>
    <s v="2.3.3 Sectiunea e-educatie"/>
    <n v="123312"/>
    <x v="585"/>
    <s v="AGENTIA DE ADMINISTRARE A RETELEI NATIONALE DE INFORMATICA PENTRU EDUCATIE SI CERCETARE"/>
    <s v="Formarea si dezvoltarea competenţelor personalului din învatamântul preuniversitar în scopul utilizarii eficiente a aplicatiilor de management educaţional."/>
    <s v="11"/>
    <n v="14"/>
    <x v="5"/>
    <s v="11"/>
    <n v="14"/>
    <n v="2021"/>
    <x v="30"/>
    <x v="25"/>
    <s v="nivel national"/>
    <x v="139"/>
    <x v="2"/>
    <x v="13"/>
    <x v="594"/>
    <n v="27765689.739999998"/>
    <n v="0"/>
    <n v="5105618.1900000004"/>
    <x v="611"/>
    <x v="3"/>
    <m/>
    <n v="161286918.88"/>
    <n v="25945758.759999998"/>
    <s v="POC/369/2/4"/>
    <n v="1"/>
    <s v="Axa 2"/>
  </r>
  <r>
    <x v="35"/>
    <x v="2"/>
    <x v="15"/>
    <s v="2.3.1 Sectiunea e-guvernare evenimente de viata"/>
    <n v="123634"/>
    <x v="586"/>
    <s v="Oficiul National al Registrului Comertului"/>
    <s v="Obiectivul general al proiectului &quot;Sistem Electronic Integrat al ONRC consolidat si interoperabil destinat asigurarii serviciilor de eguvernare centrate pe evenimente de viaþa&quot; consta în cresterea transparenþei si a interacþiunii ONRC cu cetaþenii prin cresterea nivelului de sofisticare a serviciilor electronice existente, precum si în îmbunataþirea eficienþei interne a proceselor de lucru prin optimizarea aplicaþiilor software de back-office."/>
    <s v="4"/>
    <n v="4"/>
    <x v="3"/>
    <s v="4"/>
    <n v="4"/>
    <n v="2022"/>
    <x v="30"/>
    <x v="25"/>
    <s v="nivel national"/>
    <x v="139"/>
    <x v="2"/>
    <x v="11"/>
    <x v="595"/>
    <n v="29655499.059999999"/>
    <n v="0"/>
    <n v="0"/>
    <x v="612"/>
    <x v="3"/>
    <m/>
    <n v="1391021.06"/>
    <n v="0"/>
    <s v="POC/357/2/3"/>
    <n v="1"/>
    <s v="Axa 2"/>
  </r>
  <r>
    <x v="36"/>
    <x v="1"/>
    <x v="0"/>
    <s v="1.1.2 RoEduNet"/>
    <n v="125996"/>
    <x v="587"/>
    <s v="AGENTIA DE ADMINISTRARE A RETELEI NATIONALE DE INFORMATICA PENTRU EDUCATIE SI CERCETARE"/>
    <s v="Obiectiveleproiectului:-Extinderea si diversificarea conectivitaþii internaþionale a reþelei RoEduNet; - Cresterea capacitaþii de conectare a centrelor de cercetare la nivel naþional; - Asigurarea la nivelul nodurilor judeþene, a caror trafic este semnificativ sau a caror trafic trebuie prioritizat în anumite circumstanþe (videoconferinte, examinari nationale etc.) a liniilor de comunicatii si a echipamentelor care sa asigure capacitaþile de trafic si caracteristicile de trafic necesare."/>
    <s v="4"/>
    <n v="24"/>
    <x v="3"/>
    <s v="4"/>
    <n v="24"/>
    <n v="2021"/>
    <x v="30"/>
    <x v="25"/>
    <s v="nivel national"/>
    <x v="139"/>
    <x v="2"/>
    <x v="7"/>
    <x v="596"/>
    <n v="4212307.43"/>
    <n v="0"/>
    <n v="1720472.25"/>
    <x v="613"/>
    <x v="3"/>
    <m/>
    <n v="21814805.890000001"/>
    <n v="4054575.89"/>
    <s v="POC/356/1/1"/>
    <n v="1"/>
    <s v="Axa 1"/>
  </r>
  <r>
    <x v="37"/>
    <x v="2"/>
    <x v="15"/>
    <s v="2.3.1 Sectiunea e-guvernare interoperabilitate"/>
    <n v="122632"/>
    <x v="588"/>
    <s v="MINISTERUL AFACERILOR INTERNE/DGCTI"/>
    <s v="Obiectivul general al proiectului este simplificarea accesului cetatenilor si mediului privat la serviciile furnizate de catre MAI, în vederea facilitarii interactiunii online a beneficiarilor cu prestatorii de servicii publice, inclusiv prin optimizarea suportului TIC necesar. Realizarea HUB-ului de servicii al MAI consta în implementarea platformei de servicii electronice catre cetaþeni si mediul public/privat, dar si a unei platforme de tip Cloud pentru instituþiile MAI."/>
    <s v="7"/>
    <n v="11"/>
    <x v="3"/>
    <s v="7"/>
    <n v="11"/>
    <n v="2023"/>
    <x v="30"/>
    <x v="25"/>
    <s v="nivel national"/>
    <x v="139"/>
    <x v="2"/>
    <x v="11"/>
    <x v="597"/>
    <n v="14093023.279999999"/>
    <n v="0"/>
    <n v="0"/>
    <x v="614"/>
    <x v="3"/>
    <s v="AA"/>
    <n v="675658.25"/>
    <n v="0"/>
    <s v="POC/233/2/3"/>
    <n v="1"/>
    <s v="Axa 2"/>
  </r>
  <r>
    <x v="38"/>
    <x v="2"/>
    <x v="15"/>
    <s v="2.3.1 Sectiunea e-guvernare Open Data"/>
    <n v="127682"/>
    <x v="589"/>
    <s v="AUTORITATEA NATIONALA PENTRU PERSOANELE CU DIZABILITATI"/>
    <s v="Proiectul urmareste dezvoltarea si implementarea unei platforme nationale centralizate, pentru colectarea, stocarea si distribuirea informatiilor referitoare la cazurile persoanelor cu handicap (adulti si copii cu certificate de încadrare în grad si tip de handicap sau care sunt la prima evaluare privind obtinerea certificatului) catre autoritatile publice centrale si locale, beneficiari individuali si parteneri institutionali."/>
    <s v="7"/>
    <n v="11"/>
    <x v="3"/>
    <s v="7"/>
    <n v="11"/>
    <n v="2021"/>
    <x v="30"/>
    <x v="25"/>
    <s v="nivel national"/>
    <x v="139"/>
    <x v="2"/>
    <x v="11"/>
    <x v="598"/>
    <n v="7053161.04"/>
    <n v="0"/>
    <n v="0"/>
    <x v="615"/>
    <x v="3"/>
    <m/>
    <n v="881147.48"/>
    <n v="0"/>
    <s v="POC/458/2/3"/>
    <n v="1"/>
    <s v="Axa 2"/>
  </r>
  <r>
    <x v="39"/>
    <x v="2"/>
    <x v="15"/>
    <s v="2.3.1 Sectiunea e-guvernare Open Data"/>
    <n v="127309"/>
    <x v="590"/>
    <s v="MINISTERUL AFACERILOR EXTERNE"/>
    <s v="Obiectivul general: il reprezinta implementarea unui sistem informatic de emitere si gestiune a pasaportului electronic in posturile consulare, alaturi de accesul facil la serviciile administratiei publice, inclusiv prin eficientizarea activitatilor interne ale institutiei utilizand mijloace specifice tehnologiei informatiei si comunicatiei."/>
    <s v="7"/>
    <n v="11"/>
    <x v="3"/>
    <s v="7"/>
    <n v="11"/>
    <n v="2021"/>
    <x v="30"/>
    <x v="25"/>
    <s v="nivel national"/>
    <x v="139"/>
    <x v="2"/>
    <x v="11"/>
    <x v="599"/>
    <n v="9804973.8000000007"/>
    <n v="0"/>
    <n v="0"/>
    <x v="616"/>
    <x v="3"/>
    <m/>
    <n v="415634.04"/>
    <n v="0"/>
    <s v="POC/458/2/3"/>
    <n v="1"/>
    <s v="Axa 2"/>
  </r>
  <r>
    <x v="40"/>
    <x v="2"/>
    <x v="15"/>
    <s v="2.3.2 Securitate cibernetică"/>
    <n v="127221"/>
    <x v="591"/>
    <s v="Serviciul Roman de Informatii prin UM 0929 Bucuresti"/>
    <s v="Actualizarea sistemului informatic existent si includerea în acest sistem de noi infrastructuri IT&amp;C cu valenþe critice pentru securitatea naţională (IVC) în scopul sporirii capabilităţilor de identificare a atacurilor cibernetice, precum si a cresterii nivelului de securitate_x000a_cibernetica naþionala reprezinta obiectivul general al proiectului, subsumat unei abordari comune a UE în materie de securitate_x000a_cibernetica."/>
    <s v="8"/>
    <n v="23"/>
    <x v="3"/>
    <s v="8"/>
    <n v="23"/>
    <n v="2022"/>
    <x v="31"/>
    <x v="25"/>
    <s v="nivel national"/>
    <x v="139"/>
    <x v="2"/>
    <x v="11"/>
    <x v="600"/>
    <n v="32366812.280000001"/>
    <n v="0"/>
    <n v="0"/>
    <x v="617"/>
    <x v="3"/>
    <s v="AA"/>
    <n v="2467430.8600000003"/>
    <n v="0"/>
    <s v="POC/418/2/4"/>
    <n v="1"/>
    <s v="Axa 2"/>
  </r>
  <r>
    <x v="41"/>
    <x v="2"/>
    <x v="15"/>
    <s v="2.3.3 Sectiunea e-educatie"/>
    <n v="130632"/>
    <x v="592"/>
    <s v="MINISTERUL EDUCATIEI NATIONALE/SS ANDEA"/>
    <s v="Obiectivul principal este reprezentat de cresterea performantelor_x000a_invatamantului obligatoriu prin diminuarea punctelor nevralgice: absenteism si violenta, abandon scolar timpuriu si lipsa promovabilitatii prin eficientizarea utilizarii resurselor existente si responsabilizarea tuturor participantilor la procesul educational."/>
    <s v="9"/>
    <n v="10"/>
    <x v="3"/>
    <s v="9"/>
    <n v="10"/>
    <n v="2022"/>
    <x v="31"/>
    <x v="25"/>
    <s v="nivel national"/>
    <x v="139"/>
    <x v="2"/>
    <x v="13"/>
    <x v="601"/>
    <n v="35300342.920000002"/>
    <n v="0"/>
    <n v="0"/>
    <x v="618"/>
    <x v="3"/>
    <m/>
    <n v="0"/>
    <n v="0"/>
    <s v="POC/369/2/4"/>
    <n v="1"/>
    <s v="Axa 2"/>
  </r>
  <r>
    <x v="42"/>
    <x v="2"/>
    <x v="15"/>
    <s v="2.3.3 Sectiunea e-educatie"/>
    <n v="130181"/>
    <x v="593"/>
    <s v="AGENTIA DE ADMINISTRARE A RETELEI NATIONALE DE INFORMATICA PENTRU EDUCATIE SI CERCETARE"/>
    <s v="Obiectivul general al proiectului îl reprezinta crearea unui mediu coerent integrat, administrat si protejat, centralizat, pentru a raspunde nevoilor specifice utilizarii resurselor de e-content, de interes educational ca resurse critice pentru procesul educational  modern."/>
    <s v="9"/>
    <n v="10"/>
    <x v="3"/>
    <s v="9"/>
    <n v="10"/>
    <n v="2021"/>
    <x v="31"/>
    <x v="25"/>
    <s v="nivel national"/>
    <x v="139"/>
    <x v="2"/>
    <x v="13"/>
    <x v="602"/>
    <n v="31518410.489999998"/>
    <n v="4615068.0599999996"/>
    <n v="0"/>
    <x v="619"/>
    <x v="3"/>
    <m/>
    <n v="426786.99"/>
    <n v="69117.509999999995"/>
    <s v="POC/369/2/4"/>
    <n v="1"/>
    <s v="Axa 2"/>
  </r>
  <r>
    <x v="43"/>
    <x v="2"/>
    <x v="15"/>
    <s v="2.3.2 Securitate cibernetică"/>
    <n v="130277"/>
    <x v="594"/>
    <s v="CENTRUL NATIONAL DE RASPUNS LA INCIDENTE DE SECURITATE CIBERNETICA - CERT-RO"/>
    <s v="Obiectivul general este cresterea capacitatii operationale a CERT-RO în vederea asigurarii capabilitatilor nationale de prevenire, identificare, analiza si reactie la incidentele de securitate cibernetica. Prin implementarea RO-SAT se urmareste cresterea nivelului de securitate a spatiului cibernetic national (institutii publice, companii private, utilizatori individuali), precum si cresterea capacitatii de raspuns la incidente de securitate cibernetica a CERT-RO."/>
    <s v="9"/>
    <n v="20"/>
    <x v="3"/>
    <s v="9"/>
    <n v="20"/>
    <n v="2022"/>
    <x v="31"/>
    <x v="25"/>
    <s v="nivel national"/>
    <x v="139"/>
    <x v="2"/>
    <x v="11"/>
    <x v="603"/>
    <n v="10901508.720000001"/>
    <n v="0"/>
    <n v="4998"/>
    <x v="620"/>
    <x v="3"/>
    <m/>
    <n v="768177.69"/>
    <n v="0"/>
    <s v="POC/418/2/4"/>
    <n v="1"/>
    <s v="Axa 2"/>
  </r>
  <r>
    <x v="44"/>
    <x v="2"/>
    <x v="15"/>
    <s v="2.3.1 Sectiunea e-guvernare Open Data"/>
    <n v="127312"/>
    <x v="595"/>
    <s v="MINISTERUL AFACERILOR EXTERNE"/>
    <s v="Obiectivul general il reprezinta implementarea unui sistem informatic integrat de alertare personalizata si actualizare permanenta a indicatorilor de risc pentru destinatiile de calatorie ale cetatenilor in posturile consulare, alaturi de accesul facil la serviciile administratiei publice, inclusiv prin eficientizarea activitatilor interne ale institutiei utilizand mijloace specifice tehnologiei informatiei si comunicatiei."/>
    <s v="12"/>
    <n v="4"/>
    <x v="3"/>
    <s v="12"/>
    <n v="4"/>
    <n v="2021"/>
    <x v="30"/>
    <x v="25"/>
    <s v="nivel national"/>
    <x v="139"/>
    <x v="2"/>
    <x v="11"/>
    <x v="604"/>
    <n v="2336465.7200000002"/>
    <n v="0"/>
    <n v="5000"/>
    <x v="621"/>
    <x v="3"/>
    <m/>
    <n v="255497.98"/>
    <n v="0"/>
    <s v="POC/458/2/3"/>
    <n v="1"/>
    <s v="Axa 2"/>
  </r>
  <r>
    <x v="45"/>
    <x v="2"/>
    <x v="15"/>
    <s v="2.3.1 Sectiunea e-guvernare Open Data"/>
    <n v="131382"/>
    <x v="596"/>
    <s v="AUTORITATEA NATIONALA PENTRU PROTECTIA DREPTURILOR COPILULUI SI ADOPTIE"/>
    <s v="Obiectivul general al proiectului SINA consta în implementarea nivelului 4 de sofisticare pentru serviciile electronice care vizeaza evenimentul de viaþa „Adoptia”, crearea unui model unificat de date si a unui vocabular contextual românesc specific domeniului"/>
    <s v="12"/>
    <n v="30"/>
    <x v="3"/>
    <s v="12"/>
    <n v="30"/>
    <n v="2021"/>
    <x v="30"/>
    <x v="25"/>
    <s v="nivel national"/>
    <x v="139"/>
    <x v="2"/>
    <x v="11"/>
    <x v="605"/>
    <n v="7196905.4400000004"/>
    <n v="0"/>
    <n v="9996"/>
    <x v="622"/>
    <x v="3"/>
    <m/>
    <n v="212165.06"/>
    <n v="0"/>
    <s v="POC/458/2/3"/>
    <n v="1"/>
    <s v="Axa 2"/>
  </r>
  <r>
    <x v="46"/>
    <x v="2"/>
    <x v="15"/>
    <s v="2.3.1 Sectiunea e-guvernare Open Data"/>
    <n v="130599"/>
    <x v="597"/>
    <s v="Autoritatea pentru Digitalizarea Romaniei"/>
    <s v="Obiectivul general al proiectului consta in imbunatatirea si automatizarea modalitatii de acces a serviciilor electronice guvernamentale de catre cetateni si asigurarea identitatii electronice unice ale fiecarui cetatean care utilizeaza servicii electronice de eGuvernare."/>
    <s v="9"/>
    <n v="1"/>
    <x v="4"/>
    <s v="9"/>
    <n v="1"/>
    <n v="2023"/>
    <x v="30"/>
    <x v="25"/>
    <s v="nivel national"/>
    <x v="139"/>
    <x v="2"/>
    <x v="11"/>
    <x v="606"/>
    <n v="13649956.119999999"/>
    <n v="1998688.24"/>
    <n v="4998"/>
    <x v="623"/>
    <x v="3"/>
    <m/>
    <n v="0"/>
    <n v="0"/>
    <s v="POC/458/2/3"/>
    <n v="1"/>
    <s v="Axa 2"/>
  </r>
  <r>
    <x v="47"/>
    <x v="3"/>
    <x v="0"/>
    <n v="1"/>
    <n v="141523"/>
    <x v="598"/>
    <s v="MINISTERUL ECONOMIEI, ENERGIEI SI MEDIULUI DE AFACERI"/>
    <s v="Obiectivul general al proiectului il reprezinta susþinerea IMM-urilor afectate de COVID-19 pentru continuarea activitaþii în urmatoarea perioada luând în considerare riscurile de recesiune economica."/>
    <s v="10"/>
    <n v="7"/>
    <x v="4"/>
    <s v="12"/>
    <n v="31"/>
    <n v="2023"/>
    <x v="32"/>
    <x v="25"/>
    <s v="nivel national"/>
    <x v="139"/>
    <x v="2"/>
    <x v="14"/>
    <x v="607"/>
    <n v="0"/>
    <n v="588742456.45000005"/>
    <n v="0"/>
    <x v="624"/>
    <x v="3"/>
    <m/>
    <n v="0"/>
    <n v="0"/>
    <s v="POC/867/3/1/"/>
    <n v="1"/>
    <s v="Axa 3"/>
  </r>
  <r>
    <x v="48"/>
    <x v="2"/>
    <x v="15"/>
    <s v="2.3.3 Sectiunea e-sanatate"/>
    <n v="130718"/>
    <x v="599"/>
    <s v="MINISTERUL SANATATII"/>
    <s v="Obiectivul general al proiectului este eficientizarea sistemului de sanatate prin dezvoltarea si consolidarea de sisteme informatice ale depozitelor de date, de monitorizare, documentare si suport al proceselor de decizie. Eficientizare sistemului informatic va implica actualizarea progresiva de informatii, în functie de nevoile de informatii de sanatate identificate - diagnostic, evolutie, tratament, status vital, luarea deciziilor în situatii de urgenta respectând însa particularitatile si scopul_x000a_pentru care se colecteaza aceste date (calculul indicatorilor de incidenta, prevalenta si mortalitate, cercetare medicala etc.)."/>
    <s v="12"/>
    <n v="22"/>
    <x v="4"/>
    <s v="12"/>
    <n v="22"/>
    <n v="2023"/>
    <x v="31"/>
    <x v="25"/>
    <s v="nivel national"/>
    <x v="139"/>
    <x v="2"/>
    <x v="15"/>
    <x v="608"/>
    <n v="110639.94"/>
    <n v="10472731.609999999"/>
    <n v="4998"/>
    <x v="625"/>
    <x v="3"/>
    <m/>
    <n v="0"/>
    <n v="0"/>
    <s v="POC/473/2/4"/>
    <n v="1"/>
    <s v="Axa 2"/>
  </r>
  <r>
    <x v="49"/>
    <x v="2"/>
    <x v="15"/>
    <s v="2.3.2 Securitate cibernetică - ap.2"/>
    <n v="143526"/>
    <x v="600"/>
    <s v="SERVICIUL ROMÂN DE INFORMAȚII PRIN UNITATEA MILITARĂ 0929 BUCUREȘTI"/>
    <s v="Obiectivul general al proiectului este dezvoltarea, consolidarea, eficientizarea capabilitatilor de prevenire, identificare, analiza si reactie la incidentele de securitate cibernetica pentru asigurarea securitatii infrastructurilor IT&amp;C deþinute de Serviciul Român de Informatii. Centrul National Cyberint a fost desemnat sa îndeplineasca rolul de Centru Operational de Raspuns la Incidente de Securitate Cibernetica (CERT-SRI) pentru Serviciul Român de Informatii, având misiunea de a preveni si de a raspunde la incidente de securitate cibernetica care afecteaza functionarea sistemelor informatice ale Serviciului. "/>
    <s v="12"/>
    <n v="22"/>
    <x v="4"/>
    <s v="12"/>
    <n v="22"/>
    <n v="2021"/>
    <x v="31"/>
    <x v="25"/>
    <s v="nivel national"/>
    <x v="139"/>
    <x v="2"/>
    <x v="11"/>
    <x v="609"/>
    <n v="12212791.109999999"/>
    <n v="0"/>
    <n v="0"/>
    <x v="626"/>
    <x v="3"/>
    <m/>
    <n v="0"/>
    <n v="0"/>
    <s v="POC/876/2/4"/>
    <n v="1"/>
    <s v="Axa 2"/>
  </r>
  <r>
    <x v="231"/>
    <x v="0"/>
    <x v="0"/>
    <m/>
    <m/>
    <x v="0"/>
    <m/>
    <m/>
    <m/>
    <m/>
    <x v="0"/>
    <m/>
    <m/>
    <m/>
    <x v="0"/>
    <x v="0"/>
    <m/>
    <x v="0"/>
    <x v="0"/>
    <x v="0"/>
    <x v="610"/>
    <n v="440625668.36573929"/>
    <n v="676767410.6400001"/>
    <n v="88666254.770000041"/>
    <x v="627"/>
    <x v="0"/>
    <m/>
    <n v="884972011.16999996"/>
    <n v="99528647.810000002"/>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80">
  <r>
    <s v="JUDEŢUL ALBA"/>
    <x v="0"/>
    <m/>
    <m/>
    <m/>
    <m/>
    <m/>
    <m/>
    <m/>
    <m/>
    <m/>
    <m/>
    <m/>
    <m/>
    <m/>
    <x v="0"/>
    <m/>
    <m/>
    <m/>
    <m/>
    <m/>
    <m/>
    <m/>
    <m/>
    <m/>
    <m/>
    <m/>
    <m/>
    <m/>
    <m/>
    <m/>
    <m/>
    <m/>
  </r>
  <r>
    <n v="1"/>
    <x v="1"/>
    <s v="P1.1"/>
    <s v="OS1.1 -Secţiunea A"/>
    <n v="105070"/>
    <s v="CONSTRUIRE SUPREMIA INOVATION CENTER"/>
    <s v="SUPREMIA GRUP SRL"/>
    <s v="Obiectivul proiectului: Creșterea capacității de cercetare-dezvoltare in domeniile alimentar si sigurantei alimentare al companiei Supremia Grup insotita de transferul rezultatelor cercetarii asupra mediului de afaceri  specific domeniului cat si al consumatorilor de la nivelul județului Alba, national si international, prin înființarea SUPREMIA INOVATION CENTER - S.I.C. menit să asigure cresterea competitivitatii si notorietatii la nivel national si international al companiei Supremia Grup,creşterea calităţii şi performanţei științifice în aceste domenii , intensificarea colaborarii pe baza de parteneriate pe linia activitatilor de CDI pe plan national si  international,   atragerea de cercetatori, dezvoltarea stocului mondial de cunoaștere  si nu in ultimul rand al calitatii vietii . "/>
    <s v="9"/>
    <n v="9"/>
    <n v="2016"/>
    <s v="9"/>
    <n v="8"/>
    <n v="2019"/>
    <n v="85"/>
    <x v="1"/>
    <s v="Centru"/>
    <m/>
    <m/>
    <s v="Alba Iulia"/>
    <s v="Privat"/>
    <s v="059"/>
    <n v="5478429.0439999998"/>
    <n v="966781.5959999999"/>
    <n v="6445210.6500000004"/>
    <n v="6688878.2000000002"/>
    <n v="19579299.489999998"/>
    <s v="Reziliat"/>
    <m/>
    <n v="0"/>
    <n v="0"/>
    <s v="POC/65/1/1"/>
    <n v="1"/>
  </r>
  <r>
    <n v="2"/>
    <x v="2"/>
    <s v=" P2.2"/>
    <s v="A2.2.1"/>
    <n v="115726"/>
    <s v="iCLOUDSOLUTIONS"/>
    <s v="CLOUD SOFT SRL"/>
    <s v="iCLOUDSOLUTIONS"/>
    <s v="8"/>
    <n v="4"/>
    <n v="2017"/>
    <s v="8"/>
    <m/>
    <n v="2019"/>
    <n v="85"/>
    <x v="1"/>
    <s v="Centru"/>
    <m/>
    <m/>
    <s v=" Alba"/>
    <s v="Privat"/>
    <s v="066"/>
    <n v="625897.59"/>
    <n v="110452.52"/>
    <n v="484413.70000000007"/>
    <n v="0"/>
    <n v="1220763.81"/>
    <s v="Finalizat"/>
    <m/>
    <n v="574148.06999999995"/>
    <n v="101320.26"/>
    <s v="POC/46/2/2"/>
    <n v="1"/>
  </r>
  <r>
    <n v="3"/>
    <x v="2"/>
    <s v=" P2.2"/>
    <s v="A2.1.1 - NGA"/>
    <n v="127296"/>
    <s v="Imbunatatirea infrastructurii in banda larga si a accesului la internet in judetul Alba"/>
    <s v="Cloudsys Telecom SRL"/>
    <s v="Obiectivul principal al proiectului este dezvoltarea infrastructurii de internet in banda larga, in zonele albe NGA din judetul Alba, cu o larga raspandire a nodurilor de comunicatii si partea de transmisie a datelor (backbone si blackhaul), cat mai aproape de utilizatorul final si cu niveluri adecvate de simetrie si de interactivitate, pentru a garanta transmitere mai buna de informatii in ambele sensuri."/>
    <s v="6"/>
    <n v="13"/>
    <n v="2019"/>
    <s v="6"/>
    <n v="3"/>
    <n v="2022"/>
    <n v="85"/>
    <x v="1"/>
    <s v="Centru"/>
    <m/>
    <m/>
    <s v="Almasu Mare; Ormenis; Tauni; Poiana Aiudului; Cicau; Craciunelu de Sus; Asinip; Poiana Galdei; Silea; Medves; Sanbelnic; Spalnaca; Ohaba; Lopadea Veche; Gabud; Ciugudu de Sus; Blandiana; Valea Vintului; Heria; Silivas; Cetea; Galda de Sus; Secasel; Posaga de Sus; Salistea; Tau; Tartaria; Captalan; Sibot; Loman; Balomiru de Camp; Benic; Tarsa; Cergau Mic; Reciu; Salistea Deal; Lupu; Sagagea; Saracsau; Stana de Mures; Vama Seaca; Mereteu; Copand; Valisoara; Dumbrava; Valea Goblii; Barlesti; "/>
    <s v="Privat"/>
    <s v="046"/>
    <n v="8941981.2100000009"/>
    <n v="1577996.69"/>
    <n v="4530062.0199999996"/>
    <n v="3596923.88"/>
    <n v="18646963.800000001"/>
    <s v="In implementare"/>
    <m/>
    <n v="1693441.01"/>
    <n v="298842.54000000004"/>
    <s v="POC/366/2/1"/>
    <n v="1"/>
  </r>
  <r>
    <s v="TOTAL ALBA"/>
    <x v="0"/>
    <m/>
    <m/>
    <m/>
    <m/>
    <m/>
    <m/>
    <m/>
    <m/>
    <m/>
    <m/>
    <m/>
    <m/>
    <m/>
    <x v="0"/>
    <m/>
    <m/>
    <m/>
    <m/>
    <m/>
    <m/>
    <n v="15046307.844000001"/>
    <n v="2655230.8059999999"/>
    <n v="11459686.370000001"/>
    <n v="10285802.08"/>
    <n v="39447027.099999994"/>
    <m/>
    <m/>
    <n v="2267589.08"/>
    <n v="400162.80000000005"/>
    <m/>
    <m/>
  </r>
  <r>
    <s v="JUDEŢUL ARAD"/>
    <x v="0"/>
    <m/>
    <m/>
    <m/>
    <m/>
    <m/>
    <m/>
    <m/>
    <m/>
    <m/>
    <m/>
    <m/>
    <m/>
    <m/>
    <x v="0"/>
    <m/>
    <m/>
    <m/>
    <m/>
    <m/>
    <m/>
    <m/>
    <m/>
    <m/>
    <m/>
    <m/>
    <m/>
    <m/>
    <m/>
    <m/>
    <m/>
    <m/>
  </r>
  <r>
    <n v="1"/>
    <x v="1"/>
    <s v="P1.1"/>
    <s v="OS1.2-Secţiunea E"/>
    <n v="103719"/>
    <s v="Noi nano-arhitecturi de inspiratie biologica de tip celular - pentru circuite integrate"/>
    <s v="UNIVERSITATEA „AUREL VLAICU” DIN ARAD "/>
    <s v="Obiectivul principal al proiectului este de a înțelege funcționarea exactă a anumitor structuri biologice/neuronale."/>
    <s v="9"/>
    <n v="1"/>
    <n v="2016"/>
    <s v="9"/>
    <n v="1"/>
    <n v="2021"/>
    <n v="84.435339999999997"/>
    <x v="2"/>
    <s v="Vest"/>
    <m/>
    <m/>
    <s v="Arad"/>
    <s v="Public"/>
    <s v="060"/>
    <n v="7179595.4400000004"/>
    <n v="1323004.5599999996"/>
    <n v="0"/>
    <n v="835577"/>
    <n v="9338177"/>
    <s v="In implementare"/>
    <s v="AA3"/>
    <n v="6228882.6200000001"/>
    <n v="1148017.8400000003"/>
    <s v="POC/61/1/1"/>
    <n v="1"/>
  </r>
  <r>
    <n v="2"/>
    <x v="2"/>
    <s v=" P2.2"/>
    <s v="A2.1.1 - NGA"/>
    <n v="126954"/>
    <s v="Realizarea infrastructurii de broadband Ă®n zonele albe NGA din judeČ›ul Arad"/>
    <s v="INVITE SYSTEMS SRL"/>
    <s v="Obiectivul principal al proiectului este dezvoltarea infrastructurii de internet in banda larga, in zonele albe NGA din judetul Arad,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1"/>
    <n v="4"/>
    <n v="2019"/>
    <s v="1"/>
    <n v="4"/>
    <n v="2022"/>
    <n v="85"/>
    <x v="2"/>
    <s v="Vest"/>
    <m/>
    <m/>
    <s v="Archis; sat Groseni; sat Barzesti; Beliu; sat Secaci; sat Benesti; sat Bochia; Brazii; sat Secas; Buteni; sat Cuied; Craiva; sat Susag; sat Maraus; sat Siad; sat Stoinesti; sat Coroi; sat Rogoz de Beliu; sat Ciuntesti; Graniceri; sat Siclau; Halmagel; sat Sarbi; sat Tohesti; Hasmas; sat Botfei; sat Urvisu de Beliu; sat Clit; Ignesti; sat Minead; Plescuta; sat Aciuta; sat Gura Vaii; Seleus; sat Moroda; sat Iermata; Taut; Varadia de Mures; "/>
    <s v="Privat"/>
    <s v="046"/>
    <n v="7482384.9100000001"/>
    <n v="1320420.8600000001"/>
    <n v="1148494.67"/>
    <n v="3854016.919999999"/>
    <n v="13805317.359999999"/>
    <s v="In implementare"/>
    <m/>
    <n v="3370475.33"/>
    <n v="594789.76"/>
    <s v="POC/366/2/1"/>
    <n v="1"/>
  </r>
  <r>
    <n v="3"/>
    <x v="1"/>
    <s v="P1.2"/>
    <s v="OS1.3-Secţiunea C-ap.2"/>
    <n v="109225"/>
    <s v="Cuantificarea eficienta a riscului cardiovascular la pacientii hipertensivi din populatia activa cu implementarea de parametri ecocardiografici, biologici si genetici si crearea unui nou software medical de estimare a riscului cardiovascular"/>
    <s v="CENTRUL MEDICAL SF. LUCA AL CRIMEEI SRL"/>
    <s v="Obiectivul general al proiectului îl reprezinta dezvoltarea activitaþii de cercetare-dezvoltare în cadrul societaþii DR. POPA PRAXIS (startup) prin valorificarea rezultatelor cercetarii realizate de directorul de proiect, dr. Popa Calin, în teza sa de doctorat Implicaþiile genetice ale aterosclerozei si hipertensiunii arteriale la pacientul de vârsta mijlocie si pacientul vârstnic”, ca baza de pornire pentru crearea unui software medical pentru cuantificarea eficienta a riscului cardiovascular."/>
    <s v="6"/>
    <n v="22"/>
    <n v="2020"/>
    <s v="6"/>
    <n v="22"/>
    <n v="2021"/>
    <n v="85"/>
    <x v="2"/>
    <s v="Vest"/>
    <m/>
    <m/>
    <s v="Arad"/>
    <s v="Privat"/>
    <s v="061"/>
    <n v="713902.61"/>
    <n v="125982.81"/>
    <n v="93320.66"/>
    <n v="49421.78"/>
    <n v="982627.86"/>
    <s v="In implementare"/>
    <m/>
    <n v="0"/>
    <n v="0"/>
    <s v="POC/62/1/3"/>
    <n v="1"/>
  </r>
  <r>
    <s v="TOTAL ARAD"/>
    <x v="0"/>
    <m/>
    <m/>
    <m/>
    <m/>
    <m/>
    <m/>
    <m/>
    <m/>
    <m/>
    <m/>
    <m/>
    <m/>
    <m/>
    <x v="0"/>
    <m/>
    <m/>
    <m/>
    <m/>
    <m/>
    <m/>
    <n v="15375882.960000001"/>
    <n v="2769408.23"/>
    <n v="1241815.3299999998"/>
    <n v="4739015.6999999993"/>
    <n v="24126122.219999999"/>
    <m/>
    <m/>
    <n v="9599357.9499999993"/>
    <n v="1742807.6000000003"/>
    <m/>
    <m/>
  </r>
  <r>
    <s v="JUDEŢUL ARGES"/>
    <x v="0"/>
    <m/>
    <m/>
    <m/>
    <m/>
    <m/>
    <m/>
    <m/>
    <m/>
    <m/>
    <m/>
    <m/>
    <m/>
    <m/>
    <x v="0"/>
    <m/>
    <m/>
    <m/>
    <m/>
    <m/>
    <m/>
    <m/>
    <m/>
    <m/>
    <m/>
    <m/>
    <m/>
    <m/>
    <m/>
    <m/>
    <m/>
    <m/>
  </r>
  <r>
    <n v="1"/>
    <x v="2"/>
    <s v=" P2.2"/>
    <s v="A2.2.1"/>
    <n v="115809"/>
    <s v="CRESTEREA COMPETITIVITATII SC PRODINF SOFTWARE SRL PRIN DEZVOLTAREA UNEI SOLUTII TIC"/>
    <s v="PRODINF SOFTWARE SRL"/>
    <s v="„CRESTEREA COMPETITIVITATII SC PRODINF SOFTWARE SRL PRIN DEZVOLTAREA UNEI SOLUTII TIC”"/>
    <s v="8"/>
    <n v="3"/>
    <n v="2017"/>
    <s v="2"/>
    <n v="3"/>
    <n v="2020"/>
    <n v="85"/>
    <x v="3"/>
    <s v="Sud Muntenia"/>
    <m/>
    <m/>
    <s v="Pitesti"/>
    <s v="Privat"/>
    <s v="066"/>
    <n v="1440353.3"/>
    <n v="254179.99"/>
    <n v="1048687.3199999998"/>
    <n v="75659.770000000019"/>
    <n v="2818880.38"/>
    <s v="Finalizat"/>
    <s v="AA2"/>
    <n v="1436461.11"/>
    <n v="253493.13000000006"/>
    <s v="POC/46/2/2"/>
    <n v="1"/>
  </r>
  <r>
    <n v="2"/>
    <x v="2"/>
    <s v=" P2.2"/>
    <s v="A2.2.1"/>
    <n v="115986"/>
    <s v="TRAVEL 365"/>
    <s v="INDUSTRIAL MB PLUS SRL"/>
    <s v="Obiectivul general al proiectului este reprezentat de dezvoltarea activitatii firmei INDUSTRIAL MB PLUS SRL, prin dezvoltarea unei platforme integrate pentru crearea unei pagini de internet de baza, cu continut complet pentru agentii de turism (solutii complete de tip cloud pentru agentiile de turism integrate in sistem)."/>
    <s v="10"/>
    <n v="30"/>
    <n v="2017"/>
    <s v="4"/>
    <n v="30"/>
    <n v="2019"/>
    <n v="85"/>
    <x v="3"/>
    <s v="Sud Muntenia"/>
    <m/>
    <m/>
    <s v="Pitesti"/>
    <s v="Privat"/>
    <s v="066"/>
    <n v="3481880.13"/>
    <n v="614449.43999999994"/>
    <n v="1536474.2600000002"/>
    <n v="941042.08999999985"/>
    <n v="6573845.9199999999"/>
    <s v="Reziliat"/>
    <m/>
    <n v="0"/>
    <n v="0"/>
    <s v="POC/46/2/2"/>
    <n v="1"/>
  </r>
  <r>
    <n v="3"/>
    <x v="2"/>
    <s v=" P2.2"/>
    <s v="A2.2.1"/>
    <n v="117489"/>
    <s v="CRESTEREA COMPETITIVITATII SOCIETATII ENJOY SMART SOLUTIONS SRL PRIN DEZVOLTAREA UNEI PLATFORME INFORMATICE INOVATIVE IN DOMENIUL SANATATII"/>
    <s v="ENJOY SMART SOLUTIONS SRL"/>
    <s v="CRESTEREA COMPETITIVITATII SOCIETATII ENJOY SMART SOLUTIONS SRL PRIN DEZVOLTAREA UNEI PLATFORME INFORMATICE INOVATIVE IN DOMENIUL SANATATII"/>
    <s v="8"/>
    <n v="31"/>
    <n v="2017"/>
    <s v="12"/>
    <n v="31"/>
    <n v="2018"/>
    <n v="85"/>
    <x v="3"/>
    <s v="Sud Muntenia"/>
    <m/>
    <m/>
    <s v="Pitesti"/>
    <s v="Privat"/>
    <s v="066"/>
    <n v="1663627.3"/>
    <n v="293581.28999999998"/>
    <n v="677745.15000000014"/>
    <n v="59500"/>
    <n v="2694453.74"/>
    <s v="Finalizat"/>
    <s v="AA1"/>
    <n v="1353562.6800000002"/>
    <n v="238863.99999999997"/>
    <s v="POC/46/2/2"/>
    <n v="1"/>
  </r>
  <r>
    <n v="4"/>
    <x v="2"/>
    <s v=" P2.2"/>
    <s v="A2.2.1"/>
    <m/>
    <s v="DEZVOLTAREA UNEI PLATFORME E-COMMERCE INOVATIVE IN CADRUL BUSINESS SENSE PARTNERS S.R.L."/>
    <s v="BUSINESS SENSE PARTNERS SRL"/>
    <s v="DEZVOLTAREA UNEI PLATFORME E-COMMERCE INOVATIVE IN CADRUL BUSINESS SENSE PARTNERS S.R.L."/>
    <s v="8"/>
    <n v="24"/>
    <n v="2017"/>
    <s v="8"/>
    <n v="24"/>
    <n v="2019"/>
    <n v="85"/>
    <x v="3"/>
    <s v="Sud Muntenia"/>
    <m/>
    <m/>
    <s v="Pitesti"/>
    <s v="Privat"/>
    <s v="066"/>
    <n v="1883829.29"/>
    <n v="332440.46000000002"/>
    <n v="1043204.1200000001"/>
    <n v="3400"/>
    <n v="3262873.87"/>
    <s v="Reziliat"/>
    <m/>
    <n v="0"/>
    <n v="0"/>
    <s v="POC/46/2/2"/>
    <n v="1"/>
  </r>
  <r>
    <n v="5"/>
    <x v="2"/>
    <s v=" P2.2"/>
    <s v="A2.1.1 - NGA"/>
    <n v="127125"/>
    <s v="Dezvoltarea infrastructurii de comunicatii in banda larga de mare viteza in judetul Arges"/>
    <s v="INVOKER TRANS IT SRL"/>
    <s v="Obiectivul principal al proiectului este dezvoltarea infrastructurii de comunicatii in banda larga de mare viteza in localitatile albe din punct de vedere al conexiunii NGA din judetul Arges,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3"/>
    <s v="Sud Muntenia"/>
    <m/>
    <m/>
    <s v="Zgripcesti; Negresti; Lentea; Cotmeana; Luminile; Lintesti; Cersani; Tutulesti; Odaeni; Gliganu de Sus; Gliganu de Jos; Dobresti; Furesti; Mosteni-Greci; Ursoaia; Doblea; Alunisu; Izvoru de Sus; Fata; Dincani; Buretesti; Rijletu-Govora; Purcareni; Popesti;  Palanga; Satu Nou; Chiritesti; Baranesti; Miercani; Salistea; Gorani; Mirghia de Sus; Dealu Bradului Popesti; Cocu; Rachitele de Sus; Bacesti; Badesti; Moara Mocanului;"/>
    <s v="Privat"/>
    <s v="046"/>
    <n v="11511362.17"/>
    <n v="2031416.83"/>
    <n v="1567451.05"/>
    <n v="4605602.6500000004"/>
    <n v="19715832.700000003"/>
    <s v="In implementare"/>
    <m/>
    <n v="5558019.4400000004"/>
    <n v="980826.92"/>
    <s v="POC/366/2/1"/>
    <n v="1"/>
  </r>
  <r>
    <n v="6"/>
    <x v="1"/>
    <s v="1.2.1"/>
    <s v=" Proiect Tehnologic Inovativ - LDR"/>
    <n v="123056"/>
    <s v="Dezvoltarea componentelor si sistemelor complexe ale subansamblelor de tip SKID in vederea cresterii competitivitatii societatii UZUC SA"/>
    <s v="UZUC SA"/>
    <s v="Obiectivul general al UZUC SA este cresterea competitivitatii societatii pe piata, prin cercetare-dezvoltare, in vederea obtinerii de produse inovative, care sa creeze plus valoare fata de concurenti."/>
    <s v="6"/>
    <n v="30"/>
    <n v="2020"/>
    <s v="2"/>
    <n v="28"/>
    <n v="2022"/>
    <n v="85"/>
    <x v="3"/>
    <s v="Sud Muntenia"/>
    <m/>
    <m/>
    <s v="Pitesti"/>
    <s v="Privat"/>
    <s v="064"/>
    <n v="4324020.3099999996"/>
    <n v="763062.4"/>
    <n v="3632904.6"/>
    <n v="1943288.39"/>
    <n v="10663275.700000001"/>
    <s v="In implementare"/>
    <m/>
    <n v="0"/>
    <n v="0"/>
    <s v="POC/163/1/3/"/>
    <n v="1"/>
  </r>
  <r>
    <n v="7"/>
    <x v="1"/>
    <s v="P1.2"/>
    <s v="OS1.3-Secţiunea C-ap.2"/>
    <n v="123896"/>
    <s v="Laborator pentru Electrochimie şi Ingineria Suprafeţei bazată pe tehnici cu plasmă de electroliză"/>
    <s v="ELSSA LABORATORY SRL"/>
    <s v="Obiectivul proiectului este dezvoltarea de aplicaþii industriale ale tehnicilor de ingineria suprafeþei bazate pe tratamente cu plasma electrolitica. Obiectivul proiectului se va atinge prin dezvoltarea unui Laborator pentru Electrochimie si Ingineria Suprafetei ELIS cu doua componente: - Instalatie pilot „ELSSALAB” cu facilitaþi pentru tratamente complexe în plasma de electroliza ; - Sistem Informational SIELIS, care are doua functii: a) stabileste si controleaza fluxul de informaþii între ELSA Laboratory SRL si beneficiarii identificati"/>
    <s v="7"/>
    <n v="1"/>
    <n v="2020"/>
    <s v="7"/>
    <n v="1"/>
    <n v="2022"/>
    <n v="85"/>
    <x v="3"/>
    <s v="Sud Muntenia"/>
    <m/>
    <m/>
    <s v="Pitesti"/>
    <s v="Privat"/>
    <s v="061"/>
    <n v="691159.61"/>
    <n v="122816.39"/>
    <n v="90448"/>
    <n v="48560.76"/>
    <n v="952984.76"/>
    <s v="In implementare"/>
    <m/>
    <n v="33799.67"/>
    <n v="6250.53"/>
    <s v="POC/62/1/3"/>
    <n v="1"/>
  </r>
  <r>
    <n v="8"/>
    <x v="1"/>
    <s v="P1.1"/>
    <s v="OS1.1-Secţiunea F - ap.2"/>
    <n v="126159"/>
    <s v="ALFRED – Etapa 1, infrastructură de cercetare suport: ATHENA (instalaţie de tip piscină pentru experimente şi teste termohidraulice) şi ChemLab (laborator pentru chimia plumbului)."/>
    <s v="REGIA AUTONOMĂ TEHNOLOGII PENTRU ENERGIA NUCLEARĂ - RATEN"/>
    <s v="Obiectivul general al proiectului este sa întareasca capacitatea stiinþifica, tehnica si de inovare în domeniul de specializare inteligenta “Energie, mediu si schimbari climatice” în vederea consolidarii performanþelor cercetarii nucleare din România, prin realizarea infrastructurii experimentale dedicata dezvoltarii tehnologiei reactorilor rapizi raciþi cu plumb (instalaþia experimentala ATHENA si laboratorul pentru chimia plumbului ChemLab)."/>
    <s v="7"/>
    <n v="6"/>
    <n v="2020"/>
    <s v="1"/>
    <n v="6"/>
    <n v="2024"/>
    <n v="85"/>
    <x v="3"/>
    <s v="Sud Muntenia"/>
    <m/>
    <m/>
    <s v="Mioveni"/>
    <s v="Public"/>
    <s v="058"/>
    <n v="78200000"/>
    <n v="13800000"/>
    <n v="0"/>
    <n v="37831870.5"/>
    <n v="129831870.5"/>
    <s v="In implementare"/>
    <m/>
    <n v="526674.54"/>
    <n v="33325.449999999997"/>
    <s v="POC/448/1/1"/>
    <n v="1"/>
  </r>
  <r>
    <s v="TOTAL ARGES"/>
    <x v="0"/>
    <m/>
    <m/>
    <m/>
    <m/>
    <m/>
    <m/>
    <m/>
    <m/>
    <m/>
    <m/>
    <m/>
    <m/>
    <m/>
    <x v="0"/>
    <m/>
    <m/>
    <m/>
    <m/>
    <m/>
    <m/>
    <n v="103196232.11"/>
    <n v="18211946.800000001"/>
    <n v="9596914.5"/>
    <n v="45508924.159999996"/>
    <n v="176514017.56999999"/>
    <m/>
    <m/>
    <n v="8908517.4400000013"/>
    <n v="1512760.03"/>
    <m/>
    <m/>
  </r>
  <r>
    <s v="JUDEŢUL BIHOR"/>
    <x v="0"/>
    <m/>
    <m/>
    <m/>
    <m/>
    <m/>
    <m/>
    <m/>
    <m/>
    <m/>
    <m/>
    <m/>
    <m/>
    <m/>
    <x v="0"/>
    <m/>
    <m/>
    <m/>
    <m/>
    <m/>
    <m/>
    <m/>
    <m/>
    <m/>
    <m/>
    <m/>
    <m/>
    <m/>
    <m/>
    <m/>
    <m/>
    <m/>
  </r>
  <r>
    <n v="1"/>
    <x v="1"/>
    <s v="P1.2"/>
    <s v="OS1.3-Secţiunea C"/>
    <n v="104689"/>
    <s v="Infecţia de origine odontogenă la pacientul cu diabet zaharat tip II, o abordare terapeutică eficientă"/>
    <s v="MAXILOMED SRL (fosta JUNCAR MED SRL)"/>
    <s v="Obiectivul general al proiectului propus spre finantare consta in cresterea competitivitatii si a performantei societatii prin inovare, mai precis, dezvoltarea de servicii si tratamente care să aduca plusvaloare societatii: servicii inovative prin care sunt tratate leziunile cronice de la nivelul oaselor maxilare cu punct de plecare odontogen la pacientul cu diabet zaharat tip II."/>
    <s v="9"/>
    <n v="9"/>
    <n v="2016"/>
    <s v="9"/>
    <n v="9"/>
    <n v="2018"/>
    <n v="85"/>
    <x v="4"/>
    <s v="Nord Vest"/>
    <m/>
    <m/>
    <s v="Oradea"/>
    <s v="Privat"/>
    <s v="061"/>
    <n v="710699.67949999997"/>
    <n v="125417.59050000001"/>
    <n v="92901.92"/>
    <n v="18600"/>
    <n v="947619.19000000006"/>
    <s v="Finalizat"/>
    <s v="AA2"/>
    <n v="676061.75999999989"/>
    <n v="119305"/>
    <s v="POC/63/1/3"/>
    <n v="1"/>
  </r>
  <r>
    <n v="2"/>
    <x v="1"/>
    <s v="P1.2"/>
    <s v="OS1.3-Secţiunea C"/>
    <n v="113934"/>
    <s v="Cercetarea si realizarea unui colorant lichid pentru implanturile dentare din zirconiu la CHROMA DENTARE S.R.L."/>
    <s v="CHROMA DENTARE SRL"/>
    <s v="Obiectivul general al proiectului este reprezentat de cercetarea si obtinerea unui lichid colorant inovativ pentru coroanele si puntile dentare_x000a_realizate din oxidul de zirconiu."/>
    <s v="9"/>
    <n v="27"/>
    <n v="2017"/>
    <s v="9"/>
    <n v="27"/>
    <n v="2019"/>
    <n v="85.000000595496076"/>
    <x v="4"/>
    <s v="Nord Vest"/>
    <m/>
    <m/>
    <s v="Oradea"/>
    <s v="Privat"/>
    <s v="061"/>
    <n v="713690.69"/>
    <n v="125945.41"/>
    <n v="93292.9"/>
    <n v="243980"/>
    <n v="1176909"/>
    <s v="Reziliat"/>
    <s v="AA1"/>
    <n v="0"/>
    <n v="0"/>
    <s v="POC/63/1/3"/>
    <n v="1"/>
  </r>
  <r>
    <n v="3"/>
    <x v="1"/>
    <s v="P1.2"/>
    <s v="OS1.3-Secţiunea C"/>
    <n v="121796"/>
    <s v="Standardizarea diagnosticului și tratamentului hepatopatiilor cronice în stadiu avansat ținând cont de influența stresului oxidativ în evoluția, prognosticul și răspunsul la tratamentul etiopatogenic"/>
    <s v="ENDODIGEST SRL"/>
    <s v="Obiectivul principal al proiectului este de a aduce îmbunătăţiri tratamentului afecțiunilor hepatopatiilor cronice virale, prin abordarea unei proceduri de diagnostic și tratament îmbunătățite, pornind de la concluziile tezei de doctorat, stresul oxidativ, care să ducă la rezultate crescute ale numărului pacienților vindecați prin creșterea răspunsului acestora la tratament. "/>
    <s v="9"/>
    <n v="27"/>
    <n v="2017"/>
    <s v="9"/>
    <n v="27"/>
    <n v="2019"/>
    <n v="84.999998606471053"/>
    <x v="4"/>
    <s v="Nord Vest"/>
    <m/>
    <m/>
    <s v="Oradea"/>
    <s v="Privat"/>
    <s v="061"/>
    <n v="548965.98"/>
    <n v="96876.36"/>
    <n v="71760.28"/>
    <n v="303856"/>
    <n v="1021458.62"/>
    <s v="Finalizat"/>
    <s v="AA1"/>
    <n v="528988.42999999993"/>
    <n v="95100.34"/>
    <s v="POC/63/1/3"/>
    <n v="1"/>
  </r>
  <r>
    <n v="4"/>
    <x v="1"/>
    <s v="P1.2"/>
    <s v="OS1.3-Secţiunea C"/>
    <n v="113215"/>
    <s v="Realizare software inovativ– E.U. ACCOUNTING HARMONIZATION"/>
    <s v="SOFTSTUDIO SOLUTIONS SRL"/>
    <s v="Obiectivul general al proiectului propus spre finantare consta in cresterea competitivitatii si a performantei societatii prin cercetare si inovare, mai precis, dezvoltarea  si transpunerea in functionalitate a unui instrument pentru dezvoltarea software pentru colectarea si centralizarea datelor din gestiunea entitatilor economice, atat cele situate in Romania cat si cele situate in alte tari ale Uniunii Europene care planifica sa adopte Standardele International de Contabilitate, si transpunerea informatiilor direct in contabilitate, in situatii centralizate pe nivel de firme sau grup de firme."/>
    <s v="9"/>
    <n v="27"/>
    <n v="2017"/>
    <s v="1"/>
    <n v="27"/>
    <n v="2019"/>
    <n v="84.999997640453401"/>
    <x v="4"/>
    <s v="Nord Vest"/>
    <m/>
    <m/>
    <s v="Oradea"/>
    <s v="Privat"/>
    <s v="061"/>
    <n v="198131.28"/>
    <n v="34964.35"/>
    <n v="25899.53"/>
    <n v="11947.98"/>
    <n v="270943.14"/>
    <s v="Finalizat"/>
    <s v="AA3"/>
    <n v="189077.7"/>
    <n v="33366.660000000003"/>
    <s v="POC/63/1/3"/>
    <n v="1"/>
  </r>
  <r>
    <n v="5"/>
    <x v="1"/>
    <s v="P1.2"/>
    <s v="OS1.3-Secţiunea C"/>
    <n v="113149"/>
    <s v="Cercetarea-dezvoltarea si lansarea in productie a dispozitivului modular DMT"/>
    <s v="TRANSILVANIA ADVISORS SRL"/>
    <s v="Obiectivul general al proiectului este stimularea cercetarii si inovarii in intreprindere prin cercetarea unui produs nou, inovativ, dezvoltarea prototipului si lansarea acestuia in productie in scopul comercializarii. Noul dispozitiv DMT, va fi un dispozitiv modular utilizat in cadrul centrelor de prelucrare a pieselor prismatice."/>
    <s v="10"/>
    <n v="4"/>
    <n v="2017"/>
    <s v="10"/>
    <n v="4"/>
    <n v="2018"/>
    <n v="84.999998846053458"/>
    <x v="4"/>
    <s v="Nord Vest"/>
    <m/>
    <m/>
    <s v="Oradea"/>
    <s v="Privat"/>
    <s v="061"/>
    <n v="662942.31000000006"/>
    <n v="116989.83"/>
    <n v="86659.15"/>
    <n v="127336.31"/>
    <n v="993927.60000000009"/>
    <s v="Finalizat"/>
    <s v="AA1"/>
    <n v="639851.37"/>
    <n v="112914.95"/>
    <s v="POC/63/1/3"/>
    <n v="1"/>
  </r>
  <r>
    <n v="6"/>
    <x v="2"/>
    <s v=" P2.2"/>
    <s v="A2.2.1"/>
    <n v="115937"/>
    <s v="INOVARE PRIN INTEGRAREA SOLUȚIILOR TIC PENTRU CREȘTEREA COMPETITIVITĂȚII ECONOMICE A SECTOARELOR TIC, INDUSTRIILOR CREATIVE ȘI TURISMULUI PRIN INTERMEDIUL PLATFORMEI INFORMATICE"/>
    <s v="GRAFOR DESIGN SRL"/>
    <s v="INOVARE PRIN INTEGRAREA SOLUȚIILOR TIC PENTRU CREȘTEREA COMPETITIVITĂȚII ECONOMICE A SECTOARELOR TIC, INDUSTRIILOR CREATIVE ȘI TURISMULUI PRIN INTERMEDIUL PLATFORMEI INFORMATICE"/>
    <s v="8"/>
    <n v="11"/>
    <n v="2017"/>
    <s v="8"/>
    <n v="11"/>
    <n v="2020"/>
    <n v="85"/>
    <x v="4"/>
    <s v="Nord Vest"/>
    <m/>
    <m/>
    <s v="Oradea"/>
    <s v="Privat"/>
    <s v="066"/>
    <n v="2537346.0699999998"/>
    <n v="447766.95"/>
    <n v="1069337.58"/>
    <n v="404042.32999999961"/>
    <n v="4458492.93"/>
    <s v="Finalizat"/>
    <m/>
    <n v="2447273.9500000002"/>
    <n v="431877.16"/>
    <s v="POC/46/2/2"/>
    <n v="1"/>
  </r>
  <r>
    <n v="7"/>
    <x v="1"/>
    <s v="P1.1"/>
    <s v="OS1.1 -Secţiunea A"/>
    <n v="121336"/>
    <s v="Dezvoltarea unui centru de cercetare-dezvoltare în oncologie în cadrul societăţii Pelican Impex SRL "/>
    <s v="PELICAN IMPEX SRL"/>
    <s v="Obiectivul general al proiectului este cresterea capacitatii de cercetare – dezvoltare a SC PELICAN IMPEX SRL in domeniul sanatatii ca domeniu prioritar de interes naţional. Acest deziderat poate fi atins prin infiintarea si dezvoltarea a unui centru de cercetare in oncologie."/>
    <s v="5"/>
    <n v="21"/>
    <n v="2018"/>
    <s v="11"/>
    <n v="20"/>
    <n v="2020"/>
    <n v="85"/>
    <x v="4"/>
    <s v="Nord Vest"/>
    <m/>
    <m/>
    <s v="Oradea"/>
    <s v="Privat"/>
    <s v="059"/>
    <n v="8026150.7400000002"/>
    <n v="1416379.54"/>
    <n v="9442530.2799999993"/>
    <n v="4872702.12"/>
    <n v="23757762.680000003"/>
    <s v="Finalizat _x000a_(ajuns la teremen; fara nota de finalizare)"/>
    <m/>
    <n v="8012811.8900000006"/>
    <n v="1414025.63"/>
    <s v="POC/65/1/1"/>
    <n v="1"/>
  </r>
  <r>
    <n v="8"/>
    <x v="2"/>
    <s v=" P2.2"/>
    <s v="A2.1.1 - NGA"/>
    <n v="126957"/>
    <s v="Realizarea infrastructurii de broadband Ă®n zonele albe NGA din judeČ›ul Bihor"/>
    <s v="INVITE SYSTEMS SRL"/>
    <s v="Obiectivul principal al proiectului este dezvoltarea infrastructurii de internet in banda larga, in zonele albe NGA din judetul Bihor,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1"/>
    <n v="4"/>
    <n v="2019"/>
    <s v="1"/>
    <n v="4"/>
    <n v="2022"/>
    <n v="85"/>
    <x v="4"/>
    <s v="Nord Vest"/>
    <m/>
    <m/>
    <s v="Astileu; sat Calatea; Bratca; sat Damis; Buduslau; sat Albis; Saniob; sat Ciuhoi; Salacea; sat Otomani; Salard; sat Hodos; Tarcea; sat Galospetreu; Simian; sat Silindru"/>
    <s v="Privat"/>
    <s v="046"/>
    <n v="7457300.5599999996"/>
    <n v="1315994.21"/>
    <n v="974810.75999999978"/>
    <n v="1795519.4800000004"/>
    <n v="11543625.01"/>
    <s v="In implementare"/>
    <m/>
    <n v="5832585.5899999999"/>
    <n v="1029279.81"/>
    <s v="POC/366/2/1"/>
    <n v="1"/>
  </r>
  <r>
    <n v="9"/>
    <x v="1"/>
    <s v="1.2.1"/>
    <s v=" Proiect Tehnologic Inovativ - LDR"/>
    <n v="121806"/>
    <s v="Sistem inovativ de stocare a energiei pentru aplicatii hibride si electrice in industria aeronautica si automobilistica"/>
    <s v="ATNOM SRL"/>
    <s v="Obiectivul general al proiectului consta in inovare bazata pe cercetare-dezvoltare prin înfiintarea unei unitati noi, în vederea introducerii în productie a rezultatelor obþinute din cercetare-dezvoltare, si anume, se vor obtine 4 produse noi, inovatoare pentru industria aeronautica si auto ( - Acumulator modular pentru piata automotive;  - Acumultor pentru avion hibrid; - Acumulator pentru elicopter hibrid;  - Sistem de management al acumulatorilor)."/>
    <s v="6"/>
    <n v="25"/>
    <n v="2020"/>
    <s v="6"/>
    <n v="25"/>
    <n v="2023"/>
    <n v="85"/>
    <x v="4"/>
    <s v="Nord Vest"/>
    <m/>
    <m/>
    <s v="Oradea"/>
    <s v="Privat"/>
    <s v="064"/>
    <n v="19121228.010000002"/>
    <n v="3374334.36"/>
    <n v="5911923.4000000004"/>
    <n v="5973294.4699999997"/>
    <n v="34380780.240000002"/>
    <s v="In implementare"/>
    <m/>
    <n v="6080079.6699999999"/>
    <n v="10156.049999999999"/>
    <s v="POC/163/1/3/"/>
    <n v="1"/>
  </r>
  <r>
    <s v="TOTAL BIHOR"/>
    <x v="0"/>
    <m/>
    <m/>
    <m/>
    <m/>
    <m/>
    <m/>
    <m/>
    <m/>
    <m/>
    <m/>
    <m/>
    <m/>
    <m/>
    <x v="0"/>
    <m/>
    <m/>
    <m/>
    <m/>
    <m/>
    <m/>
    <n v="39976455.319499999"/>
    <n v="7054668.6005000006"/>
    <n v="17769115.799999997"/>
    <n v="13751278.690000001"/>
    <n v="78551518.409999996"/>
    <m/>
    <m/>
    <n v="24406730.359999999"/>
    <n v="3246025.5999999996"/>
    <m/>
    <m/>
  </r>
  <r>
    <s v="JUDEŢUL BISTRITA NASAUD"/>
    <x v="0"/>
    <m/>
    <m/>
    <m/>
    <m/>
    <m/>
    <m/>
    <m/>
    <m/>
    <m/>
    <m/>
    <m/>
    <m/>
    <m/>
    <x v="0"/>
    <m/>
    <m/>
    <m/>
    <m/>
    <m/>
    <m/>
    <m/>
    <m/>
    <m/>
    <m/>
    <m/>
    <m/>
    <m/>
    <m/>
    <m/>
    <m/>
    <m/>
  </r>
  <r>
    <n v="1"/>
    <x v="2"/>
    <s v=" P2.2"/>
    <s v="A2.1.1 - NGA"/>
    <n v="127133"/>
    <s v="Investitii in infrastructura broadband in judetul Bistrita Nasaud"/>
    <s v="NETWORK INNOVATION FUTURE  SRL"/>
    <s v="Obiectivul principal al proiectului este &quot;Investitii in infrastructura broadband in judetul Bistrita Nasaud&quot;,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4"/>
    <s v="Nord Vest"/>
    <m/>
    <m/>
    <s v="Silivasu de Campie; Viile Tecii; Ocnita;  Urmenis;  Bichigiu;  Dipsa; Pinticu;  Tagu; Galatii Bistritei; Archiud; Herina; Orosfaia; Blajenii de Sus; Sopteriu; Blajenii de Jos; Budestifana; Te, Tagsoru; Caila; Tonciu; Delureni; Albestii Bistritei; Comlod; Ghemes;"/>
    <s v="Privat"/>
    <s v="046"/>
    <n v="7482298.9500000002"/>
    <n v="1320405.69"/>
    <n v="1692948.93"/>
    <n v="3416754.01"/>
    <n v="13912407.58"/>
    <s v="In implementare"/>
    <m/>
    <n v="3467873.4099999997"/>
    <n v="611977.66999999993"/>
    <s v="POC/366/2/1"/>
    <n v="1"/>
  </r>
  <r>
    <s v="TOTAL BISTRITA NASAUD"/>
    <x v="0"/>
    <m/>
    <m/>
    <m/>
    <m/>
    <m/>
    <m/>
    <m/>
    <m/>
    <m/>
    <m/>
    <m/>
    <m/>
    <m/>
    <x v="0"/>
    <m/>
    <m/>
    <m/>
    <m/>
    <m/>
    <m/>
    <n v="7482298.9500000002"/>
    <n v="1320405.69"/>
    <n v="1692948.93"/>
    <n v="3416754.01"/>
    <n v="13912407.58"/>
    <m/>
    <m/>
    <n v="3467873.4099999997"/>
    <n v="611977.66999999993"/>
    <m/>
    <m/>
  </r>
  <r>
    <s v="JUDEŢUL BOTOSANI"/>
    <x v="0"/>
    <m/>
    <m/>
    <m/>
    <m/>
    <m/>
    <m/>
    <m/>
    <m/>
    <m/>
    <m/>
    <m/>
    <m/>
    <m/>
    <x v="0"/>
    <m/>
    <m/>
    <m/>
    <m/>
    <m/>
    <m/>
    <m/>
    <m/>
    <m/>
    <m/>
    <m/>
    <m/>
    <m/>
    <m/>
    <m/>
    <m/>
    <m/>
  </r>
  <r>
    <n v="1"/>
    <x v="2"/>
    <s v=" P2.2"/>
    <s v="A2.1.1 - NGA"/>
    <n v="127283"/>
    <s v="Creare infrastructura in banda larga si acces la internet in judetul Botosani"/>
    <s v="TELEKOM GROUP TECHNOLOGY SRL"/>
    <s v="Obiectivul general al proiectului este reprezentat de atingerea unui nivelului tehnic de dotare al firmei prin achiziþionarea de active corporale si necorporale, destinate sa dezvolte si sa diversifice activitatea curenta a societaþii, prin dotarea astfel a companiei cu tehnologie avansata si eficienta în scopul dezvoltarii de reþele avansate de comunicaþii electronice în judetul Botosani."/>
    <s v="6"/>
    <n v="12"/>
    <n v="2019"/>
    <s v="3"/>
    <n v="12"/>
    <n v="2022"/>
    <n v="85"/>
    <x v="5"/>
    <s v="Nord Est"/>
    <m/>
    <m/>
    <s v="Adaseni; Zoitani; Avrameni; Ichimeni; Aurel Vlaicu; Dimitrie Cantemir; Panaitoaia; Timus; Blandesti; Soldanesti; Cotusca; Cotu Miculiniti; Ghireni; Avram Iancu; Crasnaleuca; Gorbanesti; Batranesti; George Cosbuc; Siliscani; Socrujeni; Vanatori; Hanesti; Borolea; Moara Jorii; Slobozia Hanesti; Manoleasa; Flondora; Iorga ; Manoleasa Prut; Sadoveni; Zahoreni; Liveni; Loturi; Mihalaseni; Caraiman; Nastase; Negresti; Paun; Sarata; Slobozia Siliscani; Mileanca; Codreni; Mitoc; Horia; Ripiceni; Radauti Prut; Miorcani; Unteni; Burla; Burlesti; Soroceni; Viisoara; Cuza Voda Viisoara Mica:"/>
    <s v="Privat"/>
    <s v="046"/>
    <n v="11455733.609999999"/>
    <n v="2021600.05"/>
    <n v="1497481.53"/>
    <n v="2831727.87"/>
    <n v="17806543.059999999"/>
    <s v="In implementare"/>
    <m/>
    <n v="5584138.3499999996"/>
    <n v="985436.17"/>
    <s v="POC/366/2/1"/>
    <n v="1"/>
  </r>
  <r>
    <s v="TOTAL BOTOSANI"/>
    <x v="0"/>
    <m/>
    <m/>
    <m/>
    <m/>
    <m/>
    <m/>
    <m/>
    <m/>
    <m/>
    <m/>
    <m/>
    <m/>
    <m/>
    <x v="0"/>
    <m/>
    <m/>
    <m/>
    <m/>
    <m/>
    <m/>
    <n v="11455733.609999999"/>
    <n v="2021600.05"/>
    <n v="1497481.53"/>
    <n v="2831727.87"/>
    <n v="17806543.059999999"/>
    <m/>
    <m/>
    <n v="5584138.3499999996"/>
    <n v="985436.17"/>
    <m/>
    <m/>
  </r>
  <r>
    <s v="JUDEŢUL BRAILA"/>
    <x v="0"/>
    <m/>
    <m/>
    <m/>
    <m/>
    <m/>
    <m/>
    <m/>
    <m/>
    <m/>
    <m/>
    <m/>
    <m/>
    <m/>
    <x v="0"/>
    <m/>
    <m/>
    <m/>
    <m/>
    <m/>
    <m/>
    <m/>
    <m/>
    <m/>
    <m/>
    <m/>
    <m/>
    <m/>
    <m/>
    <m/>
    <m/>
    <m/>
  </r>
  <r>
    <n v="1"/>
    <x v="2"/>
    <s v=" P2.2"/>
    <s v="A2.2.1"/>
    <n v="116116"/>
    <s v="YUPP MEDIA – PLATFORMA ELASTICA E-COMMERCE DE PERSONALIZARE PUBLICITARA"/>
    <s v="YUPP MEDIA SRL"/>
    <s v="YUPP MEDIA – PLATFORMA ELASTICA E-COMMERCE DE PERSONALIZARE PUBLICITARA"/>
    <s v="8"/>
    <n v="4"/>
    <n v="2017"/>
    <s v="8"/>
    <n v="4"/>
    <n v="2020"/>
    <n v="85"/>
    <x v="6"/>
    <s v="Sud Est"/>
    <m/>
    <m/>
    <s v="Braila"/>
    <s v="Privat"/>
    <s v="066"/>
    <n v="1210606.54"/>
    <n v="231636.45"/>
    <n v="315216"/>
    <n v="130677.01000000001"/>
    <n v="1888136"/>
    <s v="Reziliat"/>
    <m/>
    <n v="0"/>
    <n v="0"/>
    <s v="POC/46/2/2"/>
    <n v="1"/>
  </r>
  <r>
    <n v="2"/>
    <x v="2"/>
    <s v=" P2.2"/>
    <s v="A2.2.1"/>
    <n v="119055"/>
    <s v="Cresterea competitivitatii IMM-urilor prin implementarea unei solutii digitale inovative pentru un management performant al proiectelor cu finantare nerambursabila"/>
    <s v="LOGIC ECOMSOL SRL"/>
    <s v="Cresterea competitivitatii IMM-urilor prin implementarea unei solutii digitale inovative pentru un management performant al proiectelor cu finantare nerambursabila"/>
    <s v="10"/>
    <n v="16"/>
    <n v="2017"/>
    <s v="10"/>
    <n v="16"/>
    <n v="2020"/>
    <n v="85"/>
    <x v="6"/>
    <s v="Sud Est"/>
    <m/>
    <m/>
    <s v="Braila"/>
    <s v="Privat"/>
    <s v="066"/>
    <n v="2434958.08"/>
    <n v="429698.49"/>
    <n v="1655239.7900000005"/>
    <n v="240334.66999999993"/>
    <n v="4760231.0300000012"/>
    <s v="Finalizat"/>
    <m/>
    <n v="1666271.68"/>
    <n v="294047.92999999993"/>
    <s v="POC/46/2/2"/>
    <n v="1"/>
  </r>
  <r>
    <n v="3"/>
    <x v="2"/>
    <s v=" P2.2"/>
    <s v="A2.2.1 ap.2"/>
    <n v="128967"/>
    <s v="Inteligenta artificiala si realitate virtuala intr-o platforma inovativa de comert electronic"/>
    <s v="HUNDRED PERCENT SRL"/>
    <s v="Obiectivul general al proiectului consta in contributia la cresterea gradului de utilizare, a calitatii si a nivelului de acces ale intreprinderilor mici si mijlocii la tehnologia informatiei si comunicatiilor, prin realizarea, in decurs de 36 de luni, in parteneriat cu SC ALTFACTOR SRL, a unei solutii digitale inovative LUNA care sa asigure un management performant si eficient al magazinelor online, dar si un grad ridicat de interactivitate si comunicare a magazinelor online cu utilizatorii lor."/>
    <s v="3"/>
    <n v="31"/>
    <n v="2020"/>
    <s v="3"/>
    <n v="31"/>
    <n v="2023"/>
    <n v="85"/>
    <x v="6"/>
    <s v="Sud Est"/>
    <m/>
    <m/>
    <s v="Braila; Galati"/>
    <s v="Privat"/>
    <s v="066"/>
    <n v="8107400.4900000002"/>
    <n v="1430717.73"/>
    <n v="2549886.44"/>
    <n v="1103964.45"/>
    <n v="13191969.109999999"/>
    <s v="In implementare"/>
    <m/>
    <n v="2825318.33"/>
    <n v="371703.23"/>
    <s v="POC/524/2/2"/>
    <n v="1"/>
  </r>
  <r>
    <s v="TOTAL BRAILA"/>
    <x v="0"/>
    <m/>
    <m/>
    <m/>
    <m/>
    <m/>
    <m/>
    <m/>
    <m/>
    <m/>
    <m/>
    <m/>
    <m/>
    <m/>
    <x v="0"/>
    <m/>
    <m/>
    <m/>
    <m/>
    <m/>
    <m/>
    <n v="11752965.109999999"/>
    <n v="2092052.67"/>
    <n v="4520342.2300000004"/>
    <n v="1474976.13"/>
    <n v="19840336.140000001"/>
    <m/>
    <m/>
    <n v="4491590.01"/>
    <n v="665751.15999999992"/>
    <m/>
    <m/>
  </r>
  <r>
    <s v="JUDEŢUL BRASOV"/>
    <x v="0"/>
    <m/>
    <m/>
    <m/>
    <m/>
    <m/>
    <m/>
    <m/>
    <m/>
    <m/>
    <m/>
    <m/>
    <m/>
    <m/>
    <x v="0"/>
    <m/>
    <m/>
    <m/>
    <m/>
    <m/>
    <m/>
    <m/>
    <m/>
    <m/>
    <m/>
    <m/>
    <m/>
    <m/>
    <m/>
    <m/>
    <m/>
    <m/>
  </r>
  <r>
    <n v="1"/>
    <x v="1"/>
    <s v="P1.2"/>
    <s v="OS1.3-Secţiunea D"/>
    <n v="104954"/>
    <s v="METODĂ INOVATOARE DE RECUPERARE MEDICALĂ PRIN TRATAMENT CU PLASMĂ BOGATĂ ÎN TROMBOCITE ŞI AEROCRIOTERAPIE"/>
    <s v="POLIMED DACIA SRL"/>
    <s v="Obiectivul general al proiectului propus de către Polimed Dacia S.R.L. constă în elaborarea unei metode inovatoare în domeniul sănătății, reprezentată de o metodă de diagnostic si recuperare prin combinarea unui tratament PRP (plasmă bogată în trombocite) cu aerocrioterapie în vederea tratării afecțiunilor aparatului locomotor. "/>
    <s v="9"/>
    <n v="16"/>
    <n v="2016"/>
    <s v="9"/>
    <n v="16"/>
    <n v="2018"/>
    <n v="85"/>
    <x v="1"/>
    <s v="Centru"/>
    <m/>
    <m/>
    <s v="Brasov"/>
    <s v="Privat"/>
    <s v="061"/>
    <n v="1482931.25"/>
    <n v="261693.75"/>
    <n v="0"/>
    <n v="936491"/>
    <n v="2681116"/>
    <s v="Finalizat"/>
    <s v="AA3"/>
    <n v="1366418.3199999998"/>
    <n v="241132.64"/>
    <s v="POC/66/1/3"/>
    <n v="1"/>
  </r>
  <r>
    <n v="2"/>
    <x v="2"/>
    <s v=" P2.2"/>
    <s v="A2.2.1"/>
    <n v="119052"/>
    <s v="LoRaNET – platforma Internet of Things (IoT)"/>
    <s v="FLASHNET SRL"/>
    <s v="LoRaNET – platforma Internet of Things (IoT)"/>
    <s v="6"/>
    <n v="16"/>
    <n v="2017"/>
    <s v="9"/>
    <n v="16"/>
    <n v="2019"/>
    <n v="85"/>
    <x v="1"/>
    <s v="Centru"/>
    <m/>
    <m/>
    <s v="Brasov"/>
    <s v="Privat"/>
    <s v="066"/>
    <n v="3384337.55"/>
    <n v="597236.04"/>
    <n v="2098058.8900000006"/>
    <n v="157703.79999999981"/>
    <n v="6237336.2800000003"/>
    <s v="Finalizat"/>
    <m/>
    <n v="1936765.19"/>
    <n v="341782.09"/>
    <s v="POC/46/2/2"/>
    <n v="1"/>
  </r>
  <r>
    <n v="3"/>
    <x v="2"/>
    <s v=" P2.2"/>
    <s v="A2.2.1"/>
    <n v="115883"/>
    <s v="SPRIJIN PENTRU CREŞTEREA VALORII ADĂUGATE GENERATE DE SECTORUL TIC ŞI A INOVĂRII IN CADRUL RAP SYSTEMS SRL"/>
    <s v="RAP SYSTEMS SRL"/>
    <s v="Dezvoltarea de catre RAP SYSTEMS a unor programe (functii) pentru PLC-uri cat si pentru HMI-uri, care sa gestioneze controlul motoarelor, cat si a unui program (functie) care sa gestioneze controlul valvelor, programe informatice necesare pentru dezvoltarea unei game de softuri aplicate inovative cu aplicabilitate in intreprinderile de productie din Romania si strainatate si cu impact asupra dezvoltarii firmei la nivel national si international."/>
    <s v="5"/>
    <n v="25"/>
    <n v="2017"/>
    <s v="9"/>
    <n v="25"/>
    <n v="2018"/>
    <n v="85"/>
    <x v="1"/>
    <s v="Centru"/>
    <m/>
    <m/>
    <s v="Brasov"/>
    <s v="Privat"/>
    <s v="066"/>
    <n v="192884.77"/>
    <n v="34038.49"/>
    <n v="86360.69"/>
    <n v="64224.450000000012"/>
    <n v="377508.39999999997"/>
    <s v="Finalizat"/>
    <s v="AA2"/>
    <n v="188268.64"/>
    <n v="33223.880000000005"/>
    <s v="POC/46/2/2"/>
    <n v="1"/>
  </r>
  <r>
    <n v="4"/>
    <x v="2"/>
    <s v=" P2.2"/>
    <s v="A2.2.1"/>
    <n v="115631"/>
    <s v="PORTAL GIS 3D"/>
    <s v="3D GEO LASER SRL"/>
    <s v="PORTAL GIS 3D"/>
    <s v="6"/>
    <n v="29"/>
    <n v="2017"/>
    <s v="7"/>
    <n v="29"/>
    <n v="2020"/>
    <n v="85"/>
    <x v="1"/>
    <s v="Centru"/>
    <m/>
    <m/>
    <s v="Brasov"/>
    <s v="Privat"/>
    <s v="066"/>
    <n v="2469250"/>
    <n v="435750"/>
    <n v="639000"/>
    <n v="502360"/>
    <n v="4046360"/>
    <s v="Finalizat"/>
    <s v="AA3+suspendare"/>
    <n v="524091.95"/>
    <n v="92486.82"/>
    <s v="POC/46/2/2"/>
    <n v="1"/>
  </r>
  <r>
    <n v="5"/>
    <x v="2"/>
    <s v=" P2.2"/>
    <s v="A2.2.1"/>
    <n v="115791"/>
    <s v="DEZVOLTAREA UNEI PLATFORME SOFTWARE DE MANAGEMENT SI CONTROL AL PRODUCTIEI (POST-CALCUL) IN DOMENIUL ALIMENTAR"/>
    <s v="SPECTRUM SRL"/>
    <s v="DEZVOLTAREA UNEI PLATFORME SOFTWARE DE MANAGEMENT SI CONTROL AL PRODUCTIEI (POST-CALCUL) IN DOMENIUL ALIMENTAR"/>
    <s v="9"/>
    <n v="15"/>
    <n v="2017"/>
    <s v="11"/>
    <n v="15"/>
    <n v="2018"/>
    <n v="85"/>
    <x v="1"/>
    <s v="Centru"/>
    <m/>
    <m/>
    <s v="Brasov"/>
    <s v="Privat"/>
    <s v="066"/>
    <n v="1317259.1299999999"/>
    <n v="232457.49"/>
    <n v="574044"/>
    <n v="320497.33000000007"/>
    <n v="2444257.9500000002"/>
    <s v="Finalizat"/>
    <m/>
    <n v="1178007.8700000001"/>
    <n v="207883.73"/>
    <s v="POC/46/2/2"/>
    <n v="1"/>
  </r>
  <r>
    <n v="6"/>
    <x v="2"/>
    <s v=" P2.2"/>
    <s v="A2.2.1"/>
    <n v="115887"/>
    <s v="FILED BOOK AGRO APPLICATION-FBAA"/>
    <s v="BIT SOFTWARE SRL"/>
    <s v="FILED BOOK AGRO APPLICATION-FBAA"/>
    <s v="8"/>
    <n v="9"/>
    <n v="2017"/>
    <s v="8"/>
    <n v="9"/>
    <n v="2019"/>
    <n v="85"/>
    <x v="1"/>
    <s v="Centru"/>
    <m/>
    <m/>
    <s v="Brasov"/>
    <s v="Privat"/>
    <s v="066"/>
    <n v="1150622.04"/>
    <n v="203050.95"/>
    <n v="1100722.32"/>
    <n v="78284.810000000056"/>
    <n v="2532680.12"/>
    <s v="Finalizat"/>
    <s v="AA1"/>
    <n v="1017868.1"/>
    <n v="179623.77999999997"/>
    <s v="POC/46/2/2"/>
    <n v="1"/>
  </r>
  <r>
    <n v="7"/>
    <x v="2"/>
    <s v=" P2.2"/>
    <s v="A2.2.1"/>
    <n v="116314"/>
    <s v="DEZVOLTAREA UNEI PLAFORME E-LEARNING CU SUPORT DE ANALIZA COMPORTAMENTALA A INTERACTIUNII UTILIZATOR-LMS"/>
    <s v="ICEBERG CONSULTING SRL"/>
    <s v="DEZVOLTAREA UNEI PLAFORME E-LEARNING CU SUPORT DE ANALIZA COMPORTAMENTALA A INTERACTIUNII UTILIZATOR-LMS"/>
    <s v="8"/>
    <n v="9"/>
    <n v="2017"/>
    <s v="5"/>
    <n v="9"/>
    <n v="2019"/>
    <n v="85"/>
    <x v="1"/>
    <s v="Centru"/>
    <m/>
    <m/>
    <s v="Brasov"/>
    <s v="Privat"/>
    <s v="066"/>
    <n v="794751.5"/>
    <n v="140250.26999999999"/>
    <n v="276660.90999999992"/>
    <n v="159915.90000000014"/>
    <n v="1371578.58"/>
    <s v="Finalizat"/>
    <s v="AA1"/>
    <n v="631618.71"/>
    <n v="109128.19"/>
    <s v="POC/46/2/2"/>
    <n v="1"/>
  </r>
  <r>
    <n v="8"/>
    <x v="1"/>
    <s v="P1.1"/>
    <s v="OS1.1 -Secţiunea A"/>
    <n v="121374"/>
    <s v="Dezvoltarea centrului de cercetare-dezvoltare-inovare în ştiinţe medicale POLIMED DACIA BRAŞOV POLI-CDI"/>
    <s v="POLIMED DACIA SRL"/>
    <s v="Obiectivul general al proiectului propus de catre Polimed Dacia S.R.L. consta în achizitia de echipamente de cercetare dezvoltare necesare investigarii metodei de diagnostic si recuperare prin combinarea unui tratament PRP (plasma bogata în trombocite) cu aerocrioterapie în vederea tratarii afecþiunilor aparatului locomotor."/>
    <s v="6"/>
    <n v="4"/>
    <n v="2018"/>
    <s v="3"/>
    <n v="3"/>
    <n v="2020"/>
    <n v="85"/>
    <x v="1"/>
    <s v="Centru"/>
    <m/>
    <m/>
    <s v="Brasov"/>
    <s v="Privat"/>
    <s v="059"/>
    <n v="3898320.63"/>
    <n v="687938.93"/>
    <n v="1965539.82"/>
    <n v="162395.68"/>
    <n v="6714195.0599999996"/>
    <s v="Finalizat"/>
    <s v="AA4"/>
    <n v="3895239.53"/>
    <n v="687395.21"/>
    <s v="POC/65/1/1"/>
    <n v="1"/>
  </r>
  <r>
    <n v="9"/>
    <x v="1"/>
    <s v="P1.1"/>
    <s v="OS1.1 -Secţiunea A"/>
    <n v="104792"/>
    <s v="Centrul de cercetare pentru achiziţia şi procesarea datelor 3D spaţiale pentru modele complexe 3D-Spaţial"/>
    <s v="3D GEO LASER SRL"/>
    <s v="Obiectivul general al proiectului consta în înfinþarea si exploatarea unui laborator de cercetare – dezvoltare în domeniul culegerii aerian si prelucrarii datelor topografice si de mediu."/>
    <s v="7"/>
    <n v="23"/>
    <n v="2018"/>
    <s v="1"/>
    <n v="22"/>
    <n v="2021"/>
    <n v="85"/>
    <x v="1"/>
    <s v="Centru"/>
    <m/>
    <m/>
    <s v="Brasov"/>
    <s v="Privat"/>
    <s v="059"/>
    <n v="12696142.720000001"/>
    <n v="2240495.7799999998"/>
    <n v="6401416.5"/>
    <n v="10803085"/>
    <n v="32141140"/>
    <s v="in curs de reziliere"/>
    <s v="AA4"/>
    <n v="0"/>
    <n v="0"/>
    <s v="POC/65/1/1"/>
    <n v="1"/>
  </r>
  <r>
    <n v="10"/>
    <x v="2"/>
    <s v=" P2.2"/>
    <s v="A2.2.1 ap.2"/>
    <n v="129933"/>
    <s v="Echipament criptografic cu management online"/>
    <s v="TEKFINITY  SRL"/>
    <s v="Obiectivul general al proiectului este reprezentat de creşterea competitivităţii TEKFINITY SRL pe piaţă si stimularea inovarii in intreprindere prin dezvoltarea unui produs nou, inovativ şi anume un echipament de criptare pentru protectia traficului in retele informatice bazat pe management on-line, in scopul comercializarii."/>
    <s v="4"/>
    <n v="6"/>
    <n v="2020"/>
    <s v="4"/>
    <n v="6"/>
    <n v="2022"/>
    <n v="85"/>
    <x v="1"/>
    <s v="Centru"/>
    <m/>
    <m/>
    <s v="Rasnov"/>
    <s v="Privat"/>
    <s v="066"/>
    <n v="5419749.0899999999"/>
    <n v="956426.31"/>
    <n v="1946126.6"/>
    <n v="1131849.6000000001"/>
    <n v="9454151.5999999996"/>
    <s v="In implementare"/>
    <m/>
    <n v="108800"/>
    <n v="19200"/>
    <s v="POC/524/2/2"/>
    <n v="1"/>
  </r>
  <r>
    <n v="11"/>
    <x v="2"/>
    <s v=" P2.2"/>
    <s v="A2.2.1 ap.2"/>
    <n v="130067"/>
    <s v="Platforma inovativa de procesare si difuzare a continutului multimedia si de integrare a solutiilor Internet of Things"/>
    <s v="HEADLIGHT SOLUTIONS SRL"/>
    <s v="Obiectivul general al proiectul îl reprezintă susţinerea inovării şi creşterea productivităţii SC HeadLight Solutions SRL prin realizarea unui produs inovativ complex şi a unor servicii inovative, bazate pe acest produs. Se urmăreşte crearea unei platforme inovative hardware şi software de procesare şi difuzare a conţinutului multimedia şi de integrare a soluţiilor Internet of Things ce are ca scop creşterea competitivităţii economice a societăţii."/>
    <s v="6"/>
    <n v="5"/>
    <n v="2020"/>
    <s v="6"/>
    <n v="5"/>
    <n v="2022"/>
    <n v="85"/>
    <x v="1"/>
    <s v="Centru"/>
    <m/>
    <m/>
    <s v="Brasov"/>
    <s v="Privat"/>
    <s v="066"/>
    <n v="11254722.289999999"/>
    <n v="1986127.47"/>
    <n v="4968961.4400000004"/>
    <n v="2999551.3"/>
    <n v="21209362.5"/>
    <s v="In implementare"/>
    <m/>
    <n v="108800"/>
    <n v="19200"/>
    <s v="POC/524/2/2"/>
    <n v="1"/>
  </r>
  <r>
    <n v="12"/>
    <x v="1"/>
    <s v="1.2.1"/>
    <s v=" Proiect Tehnologic Inovativ - LDR"/>
    <n v="121228"/>
    <s v="Creșterea competitivității Electroprecizia Electrical Motors prin dezvoltarea în parteneriat cu Universitatea Transilvania - Brașov a unei noi familii de motoare electrice, cu eficiență energetică de clasă superpremium (IE4)"/>
    <s v="ELECTROPRECIZIA ELECTRICAL MOTORS SRL"/>
    <s v="Obiectivul general al proiectului este cresterea competitivitatii la nivel european si mondial, pentru a deveni prima optiune ca furnizor de motoare electrice personalizate pentru integratori europeni, lideri de piata în segmentul lor. "/>
    <s v="6"/>
    <n v="25"/>
    <n v="2020"/>
    <s v="6"/>
    <n v="25"/>
    <n v="2023"/>
    <n v="85"/>
    <x v="1"/>
    <s v="Centru"/>
    <m/>
    <m/>
    <s v="Sacele"/>
    <s v="Privat"/>
    <s v="064"/>
    <n v="19069128.579999998"/>
    <n v="3365140.33"/>
    <n v="21618951.5"/>
    <n v="8751703.2599999998"/>
    <n v="52804923.669999994"/>
    <s v="In implementare"/>
    <m/>
    <n v="50839.47"/>
    <n v="1580.53"/>
    <s v="POC/163/1/3/"/>
    <n v="1"/>
  </r>
  <r>
    <n v="13"/>
    <x v="1"/>
    <s v="P1.2"/>
    <s v="OS1.3-Secţiunea C-ap.2"/>
    <n v="119468"/>
    <s v="Cresterea competitivitatii economice a TEADE SRL prin realizarea unei platforme informatice inovative pentru servicii in industria vinului - EnoTour"/>
    <s v="TEADE SRL"/>
    <s v="Obiectivul general al proiectului EnoTour consta in dezvoltarea, testarea si validarea unui instrument informatic inovativ sub forma unei platforme web si mobile pentru marketingul colaborativ al oenoturismului romanesc. Acest lucru va juca un rol important in cresterea competitivitatii economice si dezvoltarii companiilor din industria viti-vinicola."/>
    <s v="6"/>
    <n v="25"/>
    <n v="2020"/>
    <s v="6"/>
    <n v="25"/>
    <n v="2022"/>
    <n v="85"/>
    <x v="1"/>
    <s v="Centru"/>
    <m/>
    <m/>
    <s v="Brasov"/>
    <s v="Privat"/>
    <s v="061"/>
    <n v="712224.6"/>
    <n v="125686.66"/>
    <n v="93101.25"/>
    <n v="88264.14"/>
    <n v="1019276.65"/>
    <s v="Reziliat"/>
    <m/>
    <n v="0"/>
    <n v="0"/>
    <s v="POC/62/1/3"/>
    <n v="1"/>
  </r>
  <r>
    <n v="14"/>
    <x v="2"/>
    <s v=" P2.2"/>
    <s v="A2.2.1 ap.2"/>
    <n v="130100"/>
    <s v="iConvert – Dezvoltarea unei suite de produse pentru marketing destinate site-urilor eCommerce folosind tehnologii de inteligenta artificiala"/>
    <s v="Extend Studio SRL"/>
    <s v="Obiectivul general al acestui proiect este cresterea competitivitatii EXTEND STUDIO SRL pe piata nationala si internationala de produse inovative pentru marketing destinate site-urilor eCommerce folosind tehnologii de inteligenta artificiala bazata pe experienta membrilor echipei de implementare."/>
    <s v="7"/>
    <n v="7"/>
    <n v="2020"/>
    <s v="7"/>
    <n v="7"/>
    <n v="2023"/>
    <n v="85"/>
    <x v="1"/>
    <s v="Centru"/>
    <m/>
    <m/>
    <s v="Brasov"/>
    <s v="Privat"/>
    <s v="066"/>
    <n v="3916239.4"/>
    <n v="691101.07"/>
    <n v="1779885.08"/>
    <n v="1457859.25"/>
    <n v="7845084.7999999998"/>
    <s v="In implementare"/>
    <m/>
    <n v="615618.99"/>
    <n v="84895.56"/>
    <s v="POC/524/2/2"/>
    <n v="1"/>
  </r>
  <r>
    <s v="TOTAL BRASOV"/>
    <x v="0"/>
    <m/>
    <m/>
    <m/>
    <m/>
    <m/>
    <m/>
    <m/>
    <m/>
    <m/>
    <m/>
    <m/>
    <m/>
    <m/>
    <x v="0"/>
    <m/>
    <m/>
    <m/>
    <m/>
    <m/>
    <m/>
    <n v="67758563.549999997"/>
    <n v="11957393.539999999"/>
    <n v="43548829"/>
    <n v="27614185.520000003"/>
    <n v="150878971.61000001"/>
    <m/>
    <m/>
    <n v="11622336.770000001"/>
    <n v="2017532.43"/>
    <m/>
    <m/>
  </r>
  <r>
    <s v="JUDEŢUL BUCURESTI"/>
    <x v="0"/>
    <m/>
    <m/>
    <m/>
    <m/>
    <m/>
    <m/>
    <m/>
    <m/>
    <m/>
    <m/>
    <m/>
    <m/>
    <m/>
    <x v="0"/>
    <m/>
    <m/>
    <m/>
    <m/>
    <m/>
    <m/>
    <m/>
    <m/>
    <m/>
    <m/>
    <m/>
    <m/>
    <m/>
    <m/>
    <m/>
    <m/>
    <m/>
  </r>
  <r>
    <n v="1"/>
    <x v="1"/>
    <s v="P1.1"/>
    <s v="OS1.2-Secţiunea E"/>
    <n v="104294"/>
    <s v="Transfer de cunostinte in domeniul biologiei redox pentru dezvoltarea de instrumente moleculare avansate in boli neurodegenerative - semnatura factorului de transcriptie Nrf2 pentru diagnostic si terapie"/>
    <s v="INSTITUTULUI NAŢIONAL DE CERCETARE - DEZVOLTARE ÎN DOMENIUL PATOLOGIEI ŞI ŞTIINŢELOR BIOMEDICALE „VICTOR BABES&quot;"/>
    <s v="Obiectivul principal al proiectului este de a dezvolta și consolida competitivitatea C &amp; D a_x000a_Institutului National de Patologie &quot;Victor Babes&quot; (IVB) prin dobândireade noi competențe și_x000a_transfer de cunoștințe, în scopul de a crea o echipă ştiinţifică extrem de competitivă, capabilă să_x000a_efectueze cercetare de înaltă clasă în neuroştiinţe, abordând boli neurodegenerative și boli_x000a_neuroinflamatorii."/>
    <s v="9"/>
    <n v="1"/>
    <n v="2016"/>
    <s v="9"/>
    <n v="1"/>
    <n v="2021"/>
    <n v="84.435339999999997"/>
    <x v="7"/>
    <s v="Bucuresti Ilfov"/>
    <m/>
    <m/>
    <s v="Bucuresti"/>
    <s v="Public"/>
    <s v="060"/>
    <n v="7276617"/>
    <n v="1340883"/>
    <n v="0"/>
    <n v="80945"/>
    <n v="8698445"/>
    <s v="In implementare"/>
    <s v="AA3"/>
    <n v="5211407.99"/>
    <n v="867567.17000000016"/>
    <s v="POC/61/1/1"/>
    <n v="1"/>
  </r>
  <r>
    <n v="2"/>
    <x v="1"/>
    <s v="P1.1"/>
    <s v="OS1.2-Secţiunea E"/>
    <n v="103364"/>
    <s v="Senzori pentru detectare a deformarii, temperaturii si agentilor chimici folosing aceeasi fibra optica-FOSLAB"/>
    <s v="NanoPro Start MC SRL"/>
    <s v="Obiectivul acestui proiect este de a concepe o platformă ”high-tech” integrata inovativa pe baza de fibra optica, pentru detectarea temperaturii, a deformarilor si a agentilor chimici utilizand aceeasi fibra optica"/>
    <s v="9"/>
    <n v="1"/>
    <n v="2016"/>
    <s v="2"/>
    <n v="1"/>
    <n v="2021"/>
    <n v="84.435339999999997"/>
    <x v="7"/>
    <s v="Bucuresti Ilfov"/>
    <m/>
    <m/>
    <s v="Bucuresti"/>
    <s v="Privat"/>
    <s v="061"/>
    <n v="7275911.0816000002"/>
    <n v="1340752.9183999998"/>
    <n v="0"/>
    <n v="237149"/>
    <n v="8853813"/>
    <s v="Finalizat _x000a_(ajuns la teremen; fara nota de finalizare)"/>
    <s v="AA4"/>
    <n v="6903498.1200000001"/>
    <n v="1272239.31"/>
    <s v="POC/61/1/1"/>
    <n v="1"/>
  </r>
  <r>
    <n v="3"/>
    <x v="1"/>
    <s v="P1.1"/>
    <s v="OS1.2-Secţiunea E"/>
    <n v="103396"/>
    <s v="CREAREA UNUI NUCLEU DE COMPETENŢĂ DE ÎNALT NIVEL ÎN DOMENIUL CREŞTERII EFICIENŢEI DE CONVERSIE A ENERGIILOR REGENERABILE ŞI A AUTONOMIEI ENERGETICE PRIN UTILIZAREA COMBINATĂ A RESURSELOR"/>
    <s v="INOE 2000 - INSTITUTUL NATIONAL DE CERCETARE DEZVOLTARE PENTRU OPTOELECTRONICA"/>
    <s v="Proiectul are ca obiectiv general crearea unui nucleu de competentă ştiinţifică şi tehnologică, de înalt nivel, în domeniul creşterii performanţelor de conversie pentru tipurile de energie regenerabila care se găsesc in cantitati importante pe teritoriul României (solară, biomasă, eoliană, hidro). Nucleul astfel creat va avea ca obiectiv prioritar participarea la competiile nationale, dar mai ales internationale in domeniu. "/>
    <s v="9"/>
    <n v="2"/>
    <n v="2016"/>
    <s v="9"/>
    <n v="2"/>
    <n v="2021"/>
    <n v="84.435339999999997"/>
    <x v="7"/>
    <s v="Bucuresti Ilfov"/>
    <m/>
    <m/>
    <s v="Bucuresti"/>
    <s v="Public"/>
    <s v="060"/>
    <n v="4813318.2981240004"/>
    <n v="886963.91187599953"/>
    <n v="0"/>
    <n v="35000"/>
    <n v="5735282.21"/>
    <s v="In implementare"/>
    <s v="AA5"/>
    <n v="2961913.6300000004"/>
    <n v="527697.09999999986"/>
    <s v="POC/61/1/1"/>
    <n v="1"/>
  </r>
  <r>
    <n v="4"/>
    <x v="1"/>
    <s v="P1.1"/>
    <s v="OS1.2-Secţiunea E"/>
    <n v="103651"/>
    <s v="Producţia de BIOcombustibili prin metode iNOVatoare de PIROliză /gazeificare şi TEHnologii avansate - Un Program Dedicat Recrutării și Formării Tinerilor Cercetători Români în Domeniul Energiei şi Produselor din Biomasă"/>
    <s v="Universitatea POLITEHNICA din Bucuresti"/>
    <s v="Principalul obiectiv al proiectului constă în crearea unui nucleu de cercetare competitiv internațional în cadrul Universitatii POLITEHNICA din București (UPB) în domeniul producerii de biocombustibili și energie verde pe baza expertizei de cercetare dezvoltate în SUA, cu acces direct la instalații și tehnologii de ultimă generație care va constitui baza viitoarelor cariere ale tinerilor cercetători."/>
    <s v="9"/>
    <n v="2"/>
    <n v="2016"/>
    <s v="6"/>
    <n v="1"/>
    <n v="2021"/>
    <n v="84.435339999999997"/>
    <x v="7"/>
    <s v="Bucuresti Ilfov"/>
    <m/>
    <m/>
    <s v="Bucuresti"/>
    <s v="Public"/>
    <s v="060"/>
    <n v="7271436.0486960001"/>
    <n v="1339928.2913039997"/>
    <n v="0"/>
    <n v="363485.84"/>
    <n v="8974850.1799999997"/>
    <s v="In implementare"/>
    <s v="AA3"/>
    <n v="6012253.2699999996"/>
    <n v="1108052.8799999999"/>
    <s v="POC/61/1/1"/>
    <n v="1"/>
  </r>
  <r>
    <n v="5"/>
    <x v="1"/>
    <s v="P1.1"/>
    <s v="OS1.2-Secţiunea E"/>
    <n v="103565"/>
    <s v="Sistem de predictie bazat pe integrare multi-omics pentru prioritizarea interventiilor gerontologice "/>
    <s v="Institutul de Biochimie"/>
    <s v="Proiectul va combina analize de biologie sistemica a datelor de genomica, transcriptomica, epigenetica si studii GWAS de la om si organisme model pentru a perfectiona intelegerea noastra despre biologia imbatranirii, si pentru a crea o platforma integrativa de predictie multi-omica pentru prioritizarea interventiilor experimentale in gerontologie. "/>
    <s v="9"/>
    <n v="2"/>
    <n v="2016"/>
    <s v="9"/>
    <n v="1"/>
    <n v="2021"/>
    <n v="84.435339999999997"/>
    <x v="7"/>
    <s v="Bucuresti Ilfov"/>
    <m/>
    <m/>
    <s v="Bucuresti"/>
    <s v="Public"/>
    <s v="060"/>
    <n v="7179559.5530000003"/>
    <n v="1322997.9469999997"/>
    <n v="0"/>
    <n v="22200"/>
    <n v="8524757.5"/>
    <s v="In implementare"/>
    <s v="AA3"/>
    <n v="6750917.0300000003"/>
    <n v="0"/>
    <s v="POC/61/1/1"/>
    <n v="1"/>
  </r>
  <r>
    <n v="6"/>
    <x v="1"/>
    <s v="P1.1"/>
    <s v="OS1.2-Secţiunea E"/>
    <n v="105145"/>
    <s v="Tehnici neconventionale cu Ultrasunete/Microunde utilizate pentru activarea proceselor chimice si nonchimice"/>
    <s v="Universitatea POLITEHNICA Bucuresti"/>
    <s v="Proiectul are ca obiectiv crearea unui nucleu de competenţă ştiinţifică şi tehnologică de înalt nivel. Acesta va permite studierea efectului ultrasunetelor şi/sau microundelor asupra unor procese nonchimice, chimice sau biologice"/>
    <s v="9"/>
    <n v="5"/>
    <n v="2016"/>
    <s v="5"/>
    <n v="1"/>
    <n v="2021"/>
    <n v="84.435339999999997"/>
    <x v="7"/>
    <s v="Bucuresti Ilfov"/>
    <m/>
    <m/>
    <s v="Bucuresti"/>
    <s v="Public"/>
    <s v="060"/>
    <n v="6464942.7015040005"/>
    <n v="1191313.4584959997"/>
    <n v="0"/>
    <n v="509565.25"/>
    <n v="8165821.4100000001"/>
    <s v="In implementare"/>
    <s v="AA3"/>
    <n v="6203622.1700000018"/>
    <n v="1143279.99"/>
    <s v="POC/61/1/1"/>
    <n v="1"/>
  </r>
  <r>
    <n v="7"/>
    <x v="1"/>
    <s v="P1.1"/>
    <s v="OS1.2-Secţiunea E"/>
    <n v="104141"/>
    <s v="Eco-Nano-Tehnologii pentru dezvoltarea unui modul cu dublă funcționalitate pe bază de nanofire / Eco-Nano-Technologies to Develop a Module Based on Nanowires with Double Functionality, EcoNanoWires"/>
    <s v="Universitatea POLITEHNICA Bucuresti"/>
    <s v="Proiectul se derulează în România și are ca obiectiv principal crearea unui nucleu de competență în cadrul Centrului de Cercetări și Expertizări Eco-Metalurgice din Universitatea Politehnica din București (UPB-CCEEM) pentru dezvoltarea de materiale nanostructurate cu arhitectură 3D și integrarea acestora în platforme funcționale cu aplicabilitate în domeniul protecției mediului și energiei"/>
    <s v="9"/>
    <n v="5"/>
    <n v="2016"/>
    <s v="9"/>
    <n v="5"/>
    <n v="2020"/>
    <n v="84.435339999999997"/>
    <x v="7"/>
    <s v="Bucuresti Ilfov"/>
    <m/>
    <m/>
    <s v="Bucuresti"/>
    <s v="Public"/>
    <s v="060"/>
    <n v="3916031.66"/>
    <n v="721618.33999999985"/>
    <n v="0"/>
    <n v="30000"/>
    <n v="4667650"/>
    <s v="Finalizat"/>
    <s v="AA3"/>
    <n v="3913733.8800000004"/>
    <n v="721312.42"/>
    <s v="POC/61/1/1"/>
    <n v="1"/>
  </r>
  <r>
    <n v="8"/>
    <x v="1"/>
    <s v="P1.1"/>
    <s v="OS1.2-Secţiunea E"/>
    <n v="104836"/>
    <s v="Sistem inteligent pentru realizarea ofertelor pe piaţa angro de energie electrică (SMARTRADE)"/>
    <s v="Academia de Studii Economice din Bucuresti"/>
    <s v="Prin acest proiect ne propunem proiectarea şi dezvoltarea unui prototip de sistem informatic pentru prognoză, analiză și modele de decizie destinat participanților la piața de energie electrică (furnizori/producători) constituiți ca părți responsabile cu echilibrarea (PRE), în scopul de a estima consumul și producția într-un mod adecvat în vederea realizării unor tranzacții eficiente pe piața angro de energie electrică. Prototipul va fi dezvoltat pe o arhitectură privată de tip cloud computing și se va adresa furnizorilor de energie electrică și operatorilor de rețea, în special Operatorului de Transport și de Sistem (OTS), operatorilor de distribuție (ODs) și Autorității Naționale de Reglementare în domeniul Energiei (ANRE), în vederea estimării consumului şi producţiei de energie electrică la nivel național/regional."/>
    <s v="9"/>
    <n v="5"/>
    <n v="2016"/>
    <s v="11"/>
    <n v="5"/>
    <n v="2020"/>
    <n v="84.435339999999997"/>
    <x v="7"/>
    <s v="Bucuresti Ilfov"/>
    <m/>
    <m/>
    <s v="Bucuresti"/>
    <s v="Public"/>
    <s v="060"/>
    <n v="4361927.6349999998"/>
    <n v="803784.86500000022"/>
    <n v="0"/>
    <n v="5000"/>
    <n v="5170712.5"/>
    <s v="Finalizat _x000a_(ajuns la teremen; fara nota de finalizare)"/>
    <s v="AA4"/>
    <n v="4019543.49"/>
    <n v="740828.40999999992"/>
    <s v="POC/61/1/1"/>
    <n v="1"/>
  </r>
  <r>
    <n v="9"/>
    <x v="1"/>
    <s v="P1.1"/>
    <s v="OS1.2-Secţiunea E"/>
    <n v="104323"/>
    <s v="VALORIFICAREA SUSTENABILĂ A DEȘEURILOR DE PLANTE MEDICINALE SI AROMATICE ÎN VEDEREA OBȚINERII DE PRODUSE CU VALOARE ADAUGATĂ"/>
    <s v="UNIVERSITATEA DE STIINTE AGRONOMICE SI MEDICINA VETERINARA BUCURESTI"/>
    <s v="Obiectivul principal al proiectului este dezvoltarea unei tehnologii absolut inovatoare pentru_x000a_valorificarea sustenabilă a deșeurilor din industria plantelor medicinale, aromatice și_x000a_oleaginoase, cu aplicații viitoare de piață în obținerea produselor cu valoare adăugată."/>
    <s v="9"/>
    <n v="9"/>
    <n v="2016"/>
    <s v="2"/>
    <n v="9"/>
    <n v="2021"/>
    <n v="84.435339999999997"/>
    <x v="7"/>
    <s v="Bucuresti Ilfov"/>
    <m/>
    <m/>
    <s v="Bucuresti"/>
    <s v="Public"/>
    <s v="060"/>
    <n v="7275344.4005380003"/>
    <n v="1340648.4944619993"/>
    <n v="0"/>
    <n v="634433.1"/>
    <n v="9250425.9949999992"/>
    <s v="Finalizat _x000a_(ajuns la teremen; fara nota de finalizare)"/>
    <s v="AA4"/>
    <n v="7159539.5800000001"/>
    <n v="1245677.18"/>
    <s v="POC/61/1/1"/>
    <n v="1"/>
  </r>
  <r>
    <n v="10"/>
    <x v="1"/>
    <s v="P1.1"/>
    <s v="OS1.2-Secţiunea E"/>
    <n v="105986"/>
    <s v="Consolidarea capacităților de CD&amp;I privind infrastructurile critice spațiale în cadrul Agenției Spațiale Române SCIPRO (Space Critical Infrastructure Protection at Rosa) "/>
    <s v="Agentia Spatiala Romana"/>
    <s v="Dezvoltarea excelenței în CD &amp; I în domeniul protecției infrastructurilor critice spațiale în cadrul Agenției Spațiale Române, prin implicarea competențelor profesionale ale profesorului Adrian Gheorghe (Universitatea Old Dominion, Statele Unite ale Americii), în scopul de a:_x000a__x000a_(1) consolida capacitățile interne ale Agenției Spațiale Române prin îmbunătăți capabilităților generale de cercetare și inovare în infrastructurilor critice spațiale, bazate pe transferul de cunoștințe cu profesorul Adrian Gheorghe. Profesorul Adrian Gheorghe deține cea mai înaltă calificare în domeniul guvernării sistemelor complexe și protecția infrastructurilor critice, cu o vasta experiență pe plan intern și internațional. _x000a__x000a_(2) institui un centru de competențe in cadrul Agenției Spațiale Române pentru monitorizarea evenimentelor tip HILF (impact ridicat, frecvență scăzută), precum și impactul acestora asupra infrastructurilor critice spațiale, cu scopul de a determina efectul de domino asupra altor infrastructuri și servicii la sol. Centrul va învăța mult din experiența profesorului Adrian Gheorghe în funcția de director al Centre of Excellence on Risk and Safety Sciences, Swiss Federal Institute of Technology, precum și în alte poziții relevante, conform CV-ului atașat. _x000a__x000a_(3) oferi produse de analiză în sprijinul protecției infrastructurilor critice spațiale, inclusiv o strategie națională privind protecția infrastructurilor critice spațiale, în plus față de furnizarea de sprijin legislativ și instituțional pentru actori relevanți pe plan domestic şi internațional. _x000a__x000a_"/>
    <s v="9"/>
    <n v="9"/>
    <n v="2016"/>
    <s v="3"/>
    <n v="9"/>
    <n v="2021"/>
    <n v="84.435339999999997"/>
    <x v="7"/>
    <s v="Bucuresti Ilfov"/>
    <m/>
    <m/>
    <s v="Bucuresti"/>
    <s v="Public"/>
    <s v="060"/>
    <n v="7276617"/>
    <n v="1340883"/>
    <n v="0"/>
    <n v="18000"/>
    <n v="8635500"/>
    <s v="In implementare"/>
    <s v="AA4"/>
    <n v="4679164.4399999995"/>
    <n v="834481.17"/>
    <s v="POC/61/1/1"/>
    <n v="1"/>
  </r>
  <r>
    <n v="11"/>
    <x v="1"/>
    <s v="P1.1"/>
    <s v="OS1.2-Secţiunea E"/>
    <n v="104362"/>
    <s v="Terapii tintite pentru boala valvei aortice in diabet"/>
    <s v="Institutul de Biologie si Patologie Celulara &quot;Nicolae Simionescu&quot;"/>
    <s v="Obiectivul general al proiectului THERAVALDIS il reprezinta cresterea participarii romanesti in cercetarea la nivelul UE in domeniul biotehnologiei medicale si farmaceutice prin crearea unui nucleu de cercetare in nanotehnologii in cadrul IBPC „N Simionescu”. "/>
    <s v="9"/>
    <n v="13"/>
    <n v="2016"/>
    <s v="12"/>
    <n v="31"/>
    <n v="2020"/>
    <n v="84.435339999999997"/>
    <x v="7"/>
    <s v="Bucuresti Ilfov"/>
    <m/>
    <m/>
    <s v="Bucuresti"/>
    <s v="Public"/>
    <s v="060"/>
    <n v="7276617"/>
    <n v="1340883"/>
    <n v="0"/>
    <n v="40000"/>
    <n v="8657500"/>
    <s v="Finalizat _x000a_(ajuns la teremen; fara nota de finalizare)"/>
    <s v="AA5"/>
    <n v="7093859.6600000001"/>
    <n v="0"/>
    <s v="POC/61/1/1"/>
    <n v="1"/>
  </r>
  <r>
    <n v="12"/>
    <x v="1"/>
    <s v="P1.1"/>
    <s v="OS1.2-Secţiunea E"/>
    <n v="104969"/>
    <s v="Imbunatatirea competitivitatii institutionale in domeniul diabetului de tip 1 prin dezvoltarea unui concept inovator de imunoterapie cu celule stromale mezenchimale"/>
    <s v="Institutul de Biologie si Patologie Celulara &quot;Nicolae Simionescu&quot;"/>
    <s v="Diabetul de tip 1 (T1D) reprezinta o reactie inflamatorie a insulelor pancreatice, declansata de factori extrinseci precipitanti, in subiecti cu o configuratie genetica favorabila dezvoltarii autoimunitatii. In pofida  interesului intens pentru etiologia, patogeneza si mecanismele ce stau in spatele acestei reactii inflamatorii, exista inca nevoia dezvoltarii unor terapii curative fiabile. Prin urmare, obiectivul stiintific al proiectului DIABETER este de a proiecta, rafina si consolida o abordare de terapie celulara relevanta clinic pentru a vindeca autoimunitatea diabetica, prin livrarea tintita a semnalelor apoptotice folosind ca vehicule celulele mezenchimale stromale (MSC). "/>
    <s v="9"/>
    <n v="16"/>
    <n v="2016"/>
    <s v="12"/>
    <n v="15"/>
    <n v="2020"/>
    <n v="84.435339999999997"/>
    <x v="7"/>
    <s v="Bucuresti Ilfov"/>
    <m/>
    <m/>
    <s v="Bucuresti"/>
    <s v="Public"/>
    <s v="060"/>
    <n v="7254108"/>
    <n v="1336735.2"/>
    <n v="0"/>
    <n v="40000"/>
    <n v="8630843.1999999993"/>
    <s v="Finalizat _x000a_(ajuns la teremen; fara nota de finalizare)"/>
    <s v="AA7"/>
    <n v="7089287.1600000011"/>
    <n v="0"/>
    <s v="POC/61/1/1"/>
    <n v="1"/>
  </r>
  <r>
    <n v="13"/>
    <x v="1"/>
    <s v="P1.1"/>
    <s v="OS1.2-Secţiunea E"/>
    <n v="106926"/>
    <s v="Dezvoltarea de tehnologii de patch-clamp automatizat pentru testarea riscului pro-aritmogen al medicamentelor"/>
    <s v="Universitatea din Bucuresti"/>
    <s v="Proiectul nostru îşi propune surmontarea tuturor acestor dificultăţi experimentale şi are ca obiectiv general transformarea paradigmei CiPA într-un standard industrial acurat, eficient, robust şi înalt reproductibil în vederea comercializării şi implementării pe scală largă."/>
    <s v="10"/>
    <n v="26"/>
    <n v="2016"/>
    <s v="7"/>
    <n v="26"/>
    <n v="2021"/>
    <n v="84.435339999999997"/>
    <x v="7"/>
    <s v="Bucuresti Ilfov"/>
    <m/>
    <m/>
    <s v="Bucuresti"/>
    <s v="Public"/>
    <s v="060"/>
    <n v="4123419.67"/>
    <n v="759834.33"/>
    <n v="0"/>
    <n v="4650"/>
    <n v="4887904"/>
    <s v="In implementare"/>
    <s v="AA6"/>
    <n v="3746656.2299999995"/>
    <n v="682326.59999999986"/>
    <s v="POC/61/1/1"/>
    <n v="1"/>
  </r>
  <r>
    <n v="14"/>
    <x v="1"/>
    <s v="P1.1"/>
    <s v="OS1.2-Secţiunea E"/>
    <n v="106688"/>
    <s v="Dezvoltare unei metodolologii de terapie prin teatru cu efect la nivel neruochimic și neurocognitiv-MET"/>
    <s v="Universitatea de Artă Teatrală și Cinematografică IL CARAGIALE București"/>
    <s v="Obiectivul general al proiectului “Dezvoltare unei metodolologii de terapie prin teatru cu efect la nivel neruochimic și neurocognitiv-MET” este de a cerceta si dezvolta o metodologie de intervenție preventivă, terapeutică, neinvazivă, de consolidare a comportamentelor pro-sociale și de management al stresului.. Efectele stresului asupra organismului uman au un spectru extreme de larg: tulburări psihice, boli cario-vasculare, cancere, etc. Metodlogia de intervenție MET urmărește diminuarea efectelor psiho-somatice ale stresului asupra organismului uman prin combaterea si preventia efectiva si cuantificabila la nivel neruohormonal generând cresterea calitătii vieții si a eficientei profesionale a individului"/>
    <s v="10"/>
    <n v="26"/>
    <n v="2016"/>
    <s v="6"/>
    <n v="26"/>
    <n v="2021"/>
    <n v="84.435339999999997"/>
    <x v="7"/>
    <s v="Bucuresti Ilfov"/>
    <m/>
    <m/>
    <s v="Bucuresti"/>
    <s v="Public"/>
    <s v="060"/>
    <n v="7267690.2079670001"/>
    <n v="1339238.0345329996"/>
    <n v="0"/>
    <n v="30000"/>
    <n v="8636928.2424999997"/>
    <s v="In implementare"/>
    <s v="AA4"/>
    <n v="6683111.5100000007"/>
    <n v="1073081.1800000002"/>
    <s v="POC/61/1/1"/>
    <n v="1"/>
  </r>
  <r>
    <n v="15"/>
    <x v="1"/>
    <s v="P1.1"/>
    <s v="OS1.2-Secţiunea E"/>
    <n v="106897"/>
    <s v="Terapia pacientilor cu diabet zaharat cu celule autologe obtinute prin transdiferentierea celulelor hepatice Dia-Cure"/>
    <s v=" Universitatea Titu MAiorescu"/>
    <s v="Principalul obiectiv al proiectului este sa depaseasca limitarile actuale in terapia de transplant celular pentru pacienti diabetici printr-o abordare inovativa de transdiferentiere /reprogramare menita sa converteasca celulele hepatice in celule β-like, producatoare de insulina"/>
    <s v="10"/>
    <n v="26"/>
    <n v="2016"/>
    <s v="10"/>
    <n v="26"/>
    <n v="2021"/>
    <n v="84.435339999999997"/>
    <x v="7"/>
    <s v="Bucuresti Ilfov"/>
    <m/>
    <m/>
    <s v="Bucuresti"/>
    <s v="Public"/>
    <s v="060"/>
    <n v="7276617"/>
    <n v="1340883"/>
    <n v="0"/>
    <n v="25000"/>
    <n v="8642500"/>
    <s v="In implementare"/>
    <s v="AA5"/>
    <n v="4760749.5999999996"/>
    <n v="877414.80999999982"/>
    <s v="POC/61/1/1"/>
    <n v="1"/>
  </r>
  <r>
    <n v="16"/>
    <x v="1"/>
    <s v="P1.1"/>
    <s v="OS1.2-Secţiunea E"/>
    <n v="106774"/>
    <s v="Stabilirea Profilului Molecular al Neoplasmelor Mieloproliferative și al Leucemiei Acute Mieloide pentru Designul unor Strategii de Diagnostic Precoce, Prognostic și Tratament"/>
    <s v="INSTITUTUL DE VIRUSOLOGIE „ ȘTEFAN S. NICOLAU”"/>
    <s v="Proiectul se referă la domeniul de prioritate națională – SĂNĂTATE iar obiectivul său major va fi stabilirea unui nucleu de competență de înalt nivel privind studierea mecanismelor moleculare ale neoplasmelor mieloproliferative (NMP), ale transformării acestora în leucemie acută mieloidă secundara (LAMs), precum și ale LAM de novo cu cariotip normal (LAMdn), într-un institut medical din Academia Română, sub conducerea unui cercetător cu descoperiri inovatoare în domeniu și o remarcabilă experiență internațională în sectorul de cercetare privat, (Ludwig Institute of Cancer Research, Ltd.), precum și în cercetarea academică (Fonds National de la Recherche Scientifique Belgium (FNRS) și Université catholique de Louvain). "/>
    <s v="10"/>
    <n v="26"/>
    <n v="2016"/>
    <s v="10"/>
    <n v="26"/>
    <n v="2021"/>
    <n v="84.435339999999997"/>
    <x v="7"/>
    <s v="Bucuresti Ilfov"/>
    <m/>
    <m/>
    <s v="Bucuresti"/>
    <s v="Public"/>
    <s v="060"/>
    <n v="7276617"/>
    <n v="1340883"/>
    <n v="0"/>
    <n v="55000"/>
    <n v="8672500"/>
    <s v="In implementare"/>
    <s v="AA3"/>
    <n v="4377153.83"/>
    <n v="0"/>
    <s v="POC/61/1/1"/>
    <n v="1"/>
  </r>
  <r>
    <n v="17"/>
    <x v="1"/>
    <s v="P1.1"/>
    <s v="OS1.2-Secţiunea E"/>
    <n v="108117"/>
    <s v="BIOSENZOR INOVATIV PE BAZĂ DE GRAFENĂ ȊN VEDEREA TESTĂRII_x000a_POTENȚIALULUI OSTEOGENIC; ȊNTELEGEREA AVANSATĂ A PERFORMANȚELOR_x000a_CELULELOR STEM PENTRU MEDICINĂ REGENERATIVĂ"/>
    <s v="Universitatea Politehnica din Bucuresti"/>
    <s v="Scopul acestui proiect este îmbunătățirea statusului de sănătate în societate prin realizarea unui dispozitiv medical inovativ, de tip biosenzor, ca fundament în dezvoltarea Produselor pentru Terapii Medicale Avansate (PTMA). "/>
    <s v="11"/>
    <n v="25"/>
    <n v="2016"/>
    <s v="11"/>
    <n v="24"/>
    <n v="2021"/>
    <n v="84.435339999999997"/>
    <x v="7"/>
    <s v="Bucuresti Ilfov"/>
    <m/>
    <m/>
    <s v="Bucuresti"/>
    <s v="Public"/>
    <s v="060"/>
    <n v="6829832.7199999997"/>
    <n v="1258552.78"/>
    <n v="0"/>
    <n v="50000"/>
    <n v="8138385.5"/>
    <s v="In implementare"/>
    <s v="AA4"/>
    <n v="5176544.7100000009"/>
    <n v="954074.42"/>
    <s v="POC/61/1/1"/>
    <n v="1"/>
  </r>
  <r>
    <n v="18"/>
    <x v="1"/>
    <s v="P1.1"/>
    <s v="OS1.2-Secţiunea E"/>
    <n v="107714"/>
    <s v="Sisteme avansate de separare pentru valorificarea bioresurselor"/>
    <s v="Universitatea Politehnica din Bucuresti"/>
    <s v="Obiectivul ştiinţific al proiectului este obtinerea de cunoştinţe, sub forma modelelor conceptuale, referitoare la noi sisteme tehnice, de o înaltă eficienţă, pentru separarea şi purificarea produselor valoroase din bio-resurse. Proiectul are ca scop exploatarea sinergiei dintre fenomenele fizice şi chimice ce au loc în sisteme multifazice specifice domeniului biotehnologiei, în care produsele valoroase sunt obţinute prin intermediul reacţiilor biochimice sau sunt izolate din resurse naturale. Rezultatele preconizate au un caracter generic fiind aplicabile în alte domenii în care separarea şi purificarea joacă un rol important, cum ar fi procesarea alimentelor, produse (bio)farmaceutice, biocombustibili, etc.   "/>
    <s v="11"/>
    <n v="25"/>
    <n v="2016"/>
    <s v="5"/>
    <n v="25"/>
    <n v="2021"/>
    <n v="84.435339999999997"/>
    <x v="7"/>
    <s v="Bucuresti Ilfov"/>
    <m/>
    <m/>
    <s v="Bucuresti"/>
    <s v="Public"/>
    <s v="060"/>
    <n v="7275808.9100000001"/>
    <n v="1340734.0900000001"/>
    <n v="0"/>
    <n v="726778"/>
    <n v="9343321"/>
    <s v="In implementare"/>
    <s v="AA3"/>
    <n v="6330958.3800000008"/>
    <n v="1166843.2100000002"/>
    <s v="POC/61/1/1"/>
    <n v="1"/>
  </r>
  <r>
    <n v="19"/>
    <x v="1"/>
    <s v="P1.2"/>
    <s v="OS1.3-Secţiunea C"/>
    <n v="104737"/>
    <s v="Creșterea competitivității economice a SC SECURIFAI SRL prin realizarea sistemului software inovativ SecurifAI folosind tehnologii de inteligenta artificiala cu aplicare in domeniul securitatii"/>
    <s v="SECURIFAI SRL"/>
    <s v="Obiectiv principal al proiectului este cresterea competitivitatii economice si dezvoltarea afacerii S.C. SECURIFAI SRL prin realizarea in cadrul societatii in urma activitatilor de CDI a unui produs software inovativ - Sistem Software Inteligent de Analiza Video (SecurifAI). Proiectul va avea ca rezultat dezvoltarea afacerii prin absorbtia si producerea de tehnologii informationale de ultima generatie in analiza video si dezvoltarea de sisteme software bazate pe inteligenta artificiala cu aplicare in domeniul IT&amp;C, respectiv analiza, managementul si securitatea datelor de mari dimensiuni, precum si in cel al securitatii, respectiv combaterea transfrontalieră a terorismului, crimei organizate, traficului ilegal de bunuri şi persoane."/>
    <s v="9"/>
    <n v="9"/>
    <n v="2016"/>
    <s v="3"/>
    <n v="9"/>
    <n v="2018"/>
    <n v="80"/>
    <x v="7"/>
    <s v="Bucuresti Ilfov"/>
    <m/>
    <m/>
    <s v="Bucuresti"/>
    <s v="Privat"/>
    <s v="061"/>
    <n v="670497.84000000008"/>
    <n v="167624.45999999996"/>
    <n v="93124.7"/>
    <n v="22287"/>
    <n v="953534"/>
    <s v="Finalizat"/>
    <s v="AA3"/>
    <n v="644694.71"/>
    <n v="161173.69"/>
    <s v="POC/63/1/3"/>
    <n v="1"/>
  </r>
  <r>
    <n v="20"/>
    <x v="1"/>
    <s v="P1.2"/>
    <s v="OS1.3-Secţiunea C"/>
    <n v="104225"/>
    <s v="STIMULAREA CERCETARII SI INOVARII IN CADRUL SC DIGITAL CRAFT SRL PRIN IMPLEMENTAREA UNUI PROCES DE LUCRU DIGITAL DE CREATIE SI FABRICATIE A BIJUTERIILOR PERSONALIZATE "/>
    <s v="DIGITAL CRAFT SRL"/>
    <s v="Obiectivul general al proiectului CUSTOMCRAFT este dezvoltarea unui proces inovativ, semnificativ imbunatatit, de realizare de bijuterii contemporane personalizate in cadrul start-up-ului SC DIGITAL CRAFT SRL. Procesul inovativ are ca punct de pornire rezultatele cercetarii obtinute de catre Directorul de proiect in teza de doctorat si combina caracteristicile mestesugului traditional cu instrumentele digitale, in scopul productiei si comercializarii bijuteriilor personalizate. Prin intermediul proiectului, se doreste dezvoltarea (start-up-ului) SC DIGITAL CRAFT SRL prin cresterea investitiilor in activitatile de cercetare, in scopul inovarii unui proces intr-un sector economic cu potential de crestere (conform Strategiei Nationale de Competitivitate – „Industrii creative”). "/>
    <s v="9"/>
    <n v="9"/>
    <n v="2016"/>
    <s v="9"/>
    <n v="9"/>
    <n v="2018"/>
    <n v="80"/>
    <x v="7"/>
    <s v="Bucuresti Ilfov"/>
    <m/>
    <m/>
    <s v="Bucuresti"/>
    <s v="Privat"/>
    <s v="061"/>
    <n v="667691.9360000001"/>
    <n v="166922.98399999994"/>
    <n v="92734.99"/>
    <n v="57784.29"/>
    <n v="985134.20000000007"/>
    <s v="Finalizat"/>
    <s v="AA4"/>
    <n v="658380.24999999988"/>
    <n v="164595.04999999999"/>
    <s v="POC/63/1/3"/>
    <n v="1"/>
  </r>
  <r>
    <n v="21"/>
    <x v="1"/>
    <s v="P1.2"/>
    <s v="OS1.3-Secţiunea D"/>
    <n v="104238"/>
    <s v="PlatfoRmă Inovativă pentru Aplicaţii M2M versatile - PRIAMM"/>
    <s v="SYSWIN SOLUTIONS SRL"/>
    <s v="Obiectivul general al proiectului îl reprezintă stimularea inovării în domeniile IoT (Internet of Things) și M2M (Machine to Machine Communications) în cadrul întreprinderii nou-înființate inovatoare SYSWIN SOLUTIONS SRL, prin realizarea unui produs inovativ complex și a unor servicii inovative bazate pe acest produs, dezvoltate în cadrul temei „2.1.2 Internetul viitorului”, asigurând creșterea competitivității globale a firmei și intrarea SYSWIN SOLUTIONS SRL în noi piețe: vending, flowmetering, tracking, securitate date. Se propun:_x000a_• Realizarea unei PlatfoRme Inovative pentru Aplicaţii M2M versatile – PRIAMM, competitivă la nivel global - un serviciu integrat IoT - format din M2M, plus conexiuni maşină-la-persoană sau persoană-la-maşină, masina la active mobile sau imobile. Va fi un instrument securizat, versatil și scalabil de monitorizare, control și management online destinat administrării afacerilor din mai multe industrii, care oferă și managementul plăților și încasărilor, publicitate și afișaj digital, fidelizare clienți, gestiunea programelor de marketing personalizate nevoilor/preferinţelor clientului fidelizat, va surprinde, de asemenea, răspunsurile clientilor în timp real;_x000a_• Crearea unor arhitecturi M2M și IoT de tip plug&amp;play pentru produsele/serviciile destinate industriilor vending/gambling/metering/tracking/;_x000a_• Crearea unui sistem de securitate a informației comun tuturor serviciilor M2M si IoT._x000a_"/>
    <s v="9"/>
    <n v="1"/>
    <n v="2016"/>
    <s v="9"/>
    <n v="1"/>
    <n v="2018"/>
    <n v="80"/>
    <x v="7"/>
    <s v="Bucuresti Ilfov"/>
    <m/>
    <m/>
    <s v="Bucuresti"/>
    <s v="Privat"/>
    <s v="061"/>
    <n v="3442485.08"/>
    <n v="860621.26999999955"/>
    <n v="0"/>
    <n v="519934.31"/>
    <n v="4823040.6599999992"/>
    <s v="Finalizat"/>
    <s v="AA3"/>
    <n v="3440809.7100000004"/>
    <n v="860202.42"/>
    <s v="POC/66/1/3"/>
    <n v="1"/>
  </r>
  <r>
    <n v="22"/>
    <x v="1"/>
    <s v="P1.2"/>
    <s v="OS1.3-Secţiunea D"/>
    <n v="104241"/>
    <s v="HUB TEHNOLOGIC INOVATIV BAZAT PE MODELE SEMANTICE ȘI CALCULE DE ÎNALTĂ PERFORMANȚĂ - HUB-TECH"/>
    <s v="RESEARCH TECHNOLOGY SRL"/>
    <s v="Obiectivul general al proiectului îl reprezintă stimularea inovarii în intreprinderea nou-inființata inovatoare, SC Research Technology SRL, prin realizarea unui hub tehnologic inovativ HUB-TECH, care agregă resurse tehnologice și umane în vederea facilitării procesului de redactare de teme de cercetare/soluții tehnice optimizate, prin recomandarea semantică a unor resurse textuale relevante a fi consultate (de exemplu, articole științifice, teze de doctorat, brevete, rezultate ale proiectelor de CDI etc.), introducerea de mecanisme pentru generarea parțială a documentației, precum și crearea unui forum de discuții care să ofere suport personalizat, cu scopul comercializării produselor și serviciilor realizate Astfel, HUB-TECH integrează noi modele computaționale semantice de ultimă generație, care permit identificarea automată de materiale relevante, utilizarea de calcule de înaltă performanță pentru antrenarea acestora, dar totodată integrează în fluxul de mecanisme automate utilizate componenta umană, esențială pentru monitorizarea și rafinarea rezultatelor sistemului prin oferirea de feedback și sugestii."/>
    <s v="9"/>
    <n v="1"/>
    <n v="2016"/>
    <s v="9"/>
    <n v="1"/>
    <n v="2018"/>
    <n v="80"/>
    <x v="7"/>
    <s v="Bucuresti Ilfov"/>
    <m/>
    <m/>
    <s v="Bucuresti"/>
    <s v="Privat"/>
    <s v="061"/>
    <n v="3559934.6720000003"/>
    <n v="889983.6679999996"/>
    <n v="0"/>
    <n v="315981.55"/>
    <n v="4765899.8899999997"/>
    <s v="Finalizat"/>
    <s v="AA4"/>
    <n v="3559378.1"/>
    <n v="889844.5"/>
    <s v="POC/66/1/3"/>
    <n v="1"/>
  </r>
  <r>
    <n v="23"/>
    <x v="1"/>
    <s v="P1.2"/>
    <s v="OS1.3-Secţiunea D"/>
    <n v="104248"/>
    <s v="Centru de Comunicatii cu clientii de tip Cloud Computing"/>
    <s v="BEIA CERCETARE SRL"/>
    <s v="Obiectivul General: Producerea in vederea comercializarii noului produs „Centru de comunicatii cu clientii de tip cloud computing”, pornind de la rezultatele proiectului COMM-CENTER (Centru de Comunicatii – beneficii pentru toti) si cererea de brevet de inventie pentru produsul cu acelasi nume, depusa la OSIM si obtinut din activitatea de cercetare-dezvoltare, prin dezvoltarea start-up-ului inovativ S.C. BEIA Cercetare SRL."/>
    <s v="9"/>
    <n v="9"/>
    <n v="2016"/>
    <s v="9"/>
    <n v="9"/>
    <n v="2018"/>
    <n v="80"/>
    <x v="7"/>
    <s v="Bucuresti Ilfov"/>
    <m/>
    <m/>
    <s v="Bucuresti"/>
    <s v="Privat"/>
    <s v="061"/>
    <n v="3286000"/>
    <n v="821500"/>
    <n v="0"/>
    <n v="242700"/>
    <n v="4350200"/>
    <s v="Finalizat"/>
    <s v="AA6"/>
    <n v="3107952.65"/>
    <n v="777970.95"/>
    <s v="POC/66/1/3"/>
    <n v="1"/>
  </r>
  <r>
    <n v="24"/>
    <x v="1"/>
    <s v="P1.2"/>
    <s v="OS1.3-Secţiunea D"/>
    <n v="104228"/>
    <s v="Corelarea datelor audio, video si text prin produsul informatic inovativ AllNews"/>
    <s v="Premia Software Solutions SRL"/>
    <s v="Obiectivul general al proiectului dezvoltat de Premia Software Solutions SRL este de a crea valoare adăugată în domeniul tehnologiei informației în baza rezultatelor de cercetare obținute in domeniul analizei, managementului și securitatii datelor de mari dimensiuni. Prin prezentul proiect, societatea dorește să își întărească capacitatea de cercetare dezvoltare în domeniul tehnologiei informației și să atragă profesioniști în vederea dezvoltării produsului informatic AllNews, produs inovativ care coreleaza date (video, audio, text) din diverse medii de difuzare in scopul analizarii, catalogarii si extragerii de informatie utila. Prin activitatea de dezvoltare si comercializare a produsului dezvoltat, se vizeaza o creștere sustenabilă a societății, ce va conduce către o diversificare și consolidare a produselor și serviciilor oferite."/>
    <s v="9"/>
    <n v="9"/>
    <n v="2016"/>
    <s v="9"/>
    <n v="9"/>
    <n v="2018"/>
    <n v="80"/>
    <x v="7"/>
    <s v="Bucuresti Ilfov"/>
    <m/>
    <m/>
    <s v="Bucuresti"/>
    <s v="Privat"/>
    <s v="061"/>
    <n v="3192150"/>
    <n v="798037.5"/>
    <n v="0"/>
    <n v="291875.71000000002"/>
    <n v="4282063.21"/>
    <s v="Finalizat"/>
    <s v="AA5"/>
    <n v="3188941.29"/>
    <n v="797235.32"/>
    <s v="POC/66/1/3"/>
    <n v="1"/>
  </r>
  <r>
    <n v="25"/>
    <x v="1"/>
    <s v="P1.2"/>
    <s v="OS1.3-Secţiunea D"/>
    <n v="105718"/>
    <s v="Tehnologie inovativă GREEN şi sistem integrat pentru centru de date destinat Internetului Viitorului - TEGREC"/>
    <s v="M247 EUROPE SRL"/>
    <s v="Obiectivul general al proiectului îl reprezintă stimularea inovării și creșterea competitivității în cadrul S.C. M247 EUROPE S.R.L. prin realizarea unei noi tehnologii implementabile printr-un sistem integrat în cadrul unui produs inovativ complex și a unor servicii inovative bazate pe acest produs, dezvoltate în cadrul temei „Tehnologie inovativa GREEN și sistem integrat pentru centru de date destinat Internetului Viitorului”. Se propune realizarea unui centru de date „Green” cu performanțe energetice de vârf în România, care va încorpora elemente inovative tehnologice și de sistem privitoare la soluțiile de răcire, ventilație, electrice și IT în domeniul economisirii energiei electrice, conform definiției ”Green”, cu o automatizare multiplă a funcționării inclusiv prin managementul general software al Centrului de Date. Prin realizarea acestui produs inovativ complex firma S.C. M247 EUROPE S.R.L va putea sa dezvolte noi servicii inovative în domenii ale tehnologiilor informaționale și de comunicații, cloud/virtualizare, baze de date de mari dimensiuni, specifice Internetului viitorului,  cu avantajul unor costuri reduse și a unei competitivități tehnice și economice superioare."/>
    <s v="9"/>
    <n v="9"/>
    <n v="2016"/>
    <s v="1"/>
    <n v="9"/>
    <n v="2018"/>
    <n v="80"/>
    <x v="7"/>
    <s v="Bucuresti Ilfov"/>
    <m/>
    <m/>
    <s v="Bucuresti"/>
    <s v="Privat"/>
    <s v="061"/>
    <n v="3532131.4720000001"/>
    <n v="883032.86799999978"/>
    <n v="0"/>
    <n v="784451.12"/>
    <n v="5199615.46"/>
    <s v="Finalizat"/>
    <s v="AA1"/>
    <n v="3058555.34"/>
    <n v="764638.85000000009"/>
    <s v="POC/66/1/3"/>
    <n v="1"/>
  </r>
  <r>
    <n v="26"/>
    <x v="1"/>
    <s v="P1.2"/>
    <s v="OS1.3-Secţiunea D"/>
    <n v="104645"/>
    <s v="SIstem inteligent multiparametru pentru MONitorizarea complexa si integrata a structurilor pentru evaluarea si reducerea riscului la dezastru - SIMON"/>
    <s v="MONITRON SRL "/>
    <s v="Obiectivul general al proiectului îl reprezintă stimularea inovării în cadrul societăţii S.C. MONITRON S.R.L., prin implementarea unui SIstem inteligent multiparametru pentru MONitorizarea complexă și integrată a structurilor pentru evaluarea și reducerea riscului la dezastru - SIMON, bazat pe monitorizarea structurilor critice complexe din domeniul construcțiilor civile și industriale, drumuri, poduri, baraje, diguri, tunele, într-o soluție unică, modulară, deschisă. Acest lucru va fi posibil prin dezvoltarea unui bloc funcțional comun inclus în fiecare dintre modulele de masură, care va reprezenta interfața între modulul de măsură propriu-zis și un Gateway de comunicație care va asigura comunicația cu baza de date centrală."/>
    <s v="9"/>
    <n v="9"/>
    <n v="2016"/>
    <s v="9"/>
    <n v="9"/>
    <n v="2018"/>
    <n v="80"/>
    <x v="7"/>
    <s v="Bucuresti Ilfov"/>
    <m/>
    <m/>
    <s v="Bucuresti"/>
    <s v="Privat"/>
    <s v="061"/>
    <n v="3378169.6"/>
    <n v="844542.39999999991"/>
    <n v="0"/>
    <n v="537857.16"/>
    <n v="4760569.16"/>
    <s v="Finalizat"/>
    <s v="AA3"/>
    <n v="3318388.53"/>
    <n v="829597.12"/>
    <s v="POC/66/1/3"/>
    <n v="1"/>
  </r>
  <r>
    <n v="27"/>
    <x v="1"/>
    <s v="P1.2"/>
    <s v="OS1.3-Secţiunea D"/>
    <n v="104675"/>
    <s v="PLATFORMĂ STABILIZATĂ, CU SARCINI REGLABILE, PENTRU APARATURA OPTICĂ UTILIZATĂ ÎN ACTIVITĂȚI DE SUPRAVEGHERE NAVALĂ ȘI TERESTRĂ - IMOTION  "/>
    <s v="IMC POSITIVE BUSINESS SOLUTIONS SRL"/>
    <s v="Obiectivul general urmărit se centrează pe creşterea gradului de competitivitate prin CDI si constă în dezvoltarea şi implementarea unei tehnologii de producţie moderne, flexibile şi competitive, pentru realizarea unui sistem stabilizat pe 3 axe, în funcţie de cerinţele operaţionale. Scopul principal îl reprezintă obținerea unor parametri de performanță în timpul deplasării, apropiați de cei statici, adică să fie afectați cât mai puțin de caracteristicile deplasării (terestre sau navale). Fabricația unui astfel de sistem, eficient în condițiile situațiilor tactice actuale, presupune un proces complex de proiectare, care pornește de la un set de considerente teoretice, o validare practică prin teste statice și dinamice și o verificare efectivă, în teren, a sistemului, montat pe mijlocul purtător, în diferite regimuri de funcționare."/>
    <s v="9"/>
    <n v="9"/>
    <n v="2016"/>
    <s v="9"/>
    <n v="9"/>
    <n v="2018"/>
    <n v="80"/>
    <x v="7"/>
    <s v="Bucuresti Ilfov"/>
    <m/>
    <m/>
    <s v="Bucuresti"/>
    <s v="Privat"/>
    <s v="061"/>
    <n v="3538284.8000000003"/>
    <n v="884571.19999999972"/>
    <n v="0"/>
    <n v="479337"/>
    <n v="4902193"/>
    <s v="Finalizat"/>
    <s v="AA2"/>
    <n v="3485752.7899999996"/>
    <n v="871438.19999999984"/>
    <s v="POC/66/1/3"/>
    <n v="1"/>
  </r>
  <r>
    <n v="28"/>
    <x v="1"/>
    <s v="P1.2"/>
    <s v="OS1.3-Secţiunea D"/>
    <n v="104656"/>
    <s v="DISPOZITIV PURTABIL INTELIGENT PENTRU ASISTAREA PERSOANELOR VARSTNICE IN LUPTA CU SINGURATATEA, MENTINEREA SANATATII FIZICE SI STIMULAREA CREATIVITATII - SENTIR "/>
    <s v="ADVANCED SLISYS SRL"/>
    <s v="Obiectivul general al acestui proiect este creşterea capacităţii de inovare a firmei, prin activitati de cercetare si valorificarea rezultatelor de cercetare-dezvoltare detinute de ADVANCED SLISYS SRL, pentru dezvoltarea unui dispozitiv digital inovator si a unei metode brevetabile. Introducerea in productie a noului produs, in scopul comercializarii. "/>
    <s v="9"/>
    <n v="9"/>
    <n v="2016"/>
    <s v="9"/>
    <n v="9"/>
    <n v="2018"/>
    <n v="80"/>
    <x v="7"/>
    <s v="Bucuresti Ilfov"/>
    <m/>
    <m/>
    <s v="Bucuresti"/>
    <s v="Privat"/>
    <s v="061"/>
    <n v="1760378.5600000003"/>
    <n v="440094.6399999999"/>
    <n v="0"/>
    <n v="142767"/>
    <n v="2343240.2000000002"/>
    <s v="Finalizat"/>
    <s v="AA5"/>
    <n v="1750515.9100000004"/>
    <n v="437628.9800000001"/>
    <s v="POC/66/1/3"/>
    <n v="1"/>
  </r>
  <r>
    <n v="29"/>
    <x v="1"/>
    <s v="P1.2"/>
    <s v="OS1.3-Secţiunea D"/>
    <n v="109513"/>
    <s v="Interpretarea Automata a Imaginilor si Secventelor Video utilizand Procesarea Limbajului Natural"/>
    <s v="AUTONOMOUS SYSTEMS SRL"/>
    <s v="OBIECTIVUL GENERAL al proiectului este reprezentat de sporirea capacitatii de cercetare-dezvoltare tehnologica si inovare a S.C. AUTONOMOUS SYSTEMS S.R.L., in vederea cresterii competitivitatii economice si generarii de noi oportunitati de afaceri._x000a_In vederea atingerii acestui obiectiv general, vor fi derulate activitati de dezvoltare experimentala in domeniul algoritmilor de analiza, descriere si traducere a continutului grafic complex, precum si al algoritmilor de comanda vocala. In vederea derularii acestor activitati de dezvoltare experimentala, vor fi achizitionate echipamente hardware specializate in procesarea masiva a informatiei, statii de lucru(desktop si laptop), licente sisteme operare si software specializat precum si biblioteci electronice (corpus-uri) standardizate pentru limbaj natural / continut grafic._x000a_In mod specific, proiectul va pune bazele si va dezvolta solutii IT in domenii de varf ale tehnologiei actuale, in special domeniile de vedere artificiala, procesarea limbajului natural si invatare automata. Dezvoltând solutii si algoritmi noi si in special, integrându-le intr-un sistem complex inteligent pentru interpretare semantica de imagini si video si traducerea in limbaj natural, proiectul propune solutii noi, in premiera, pe piata romaneasca._x000a_Rezultatele pocesului de cercetare se vor constitui ca baza a unor produse comerciale, dupa cum este prezentat la nivelul planului de afaceri, fapt ce va contribui direct la generarea de noi oportunitati de afaceri pentru S.C. AUTONOMOUS SYSTEMS S.R.L._x000a_"/>
    <s v="1"/>
    <n v="13"/>
    <n v="2017"/>
    <s v="4"/>
    <n v="13"/>
    <n v="2019"/>
    <n v="80"/>
    <x v="7"/>
    <s v="Bucuresti Ilfov"/>
    <m/>
    <m/>
    <s v="Bucuresti"/>
    <s v="Privat"/>
    <s v="061"/>
    <n v="3476634.48"/>
    <n v="869158.61999999965"/>
    <n v="0"/>
    <n v="1222452"/>
    <n v="5568245.0999999996"/>
    <s v="Finalizat"/>
    <s v="AA4"/>
    <n v="2570031.6800000002"/>
    <n v="642507.91999999993"/>
    <s v="POC/66/1/3"/>
    <n v="1"/>
  </r>
  <r>
    <n v="30"/>
    <x v="1"/>
    <s v="P1.2"/>
    <s v="OS1.4-Secţiunea G"/>
    <n v="105631"/>
    <s v="Implementarea expertizei de cercetare biomedicală prin transfer de cunoștințe către mediul privat pentru validarea de produse și servicii în domeniile biotehnologii medicale și sănătate - INTELBIOMED"/>
    <s v="INCD in Domeniul Patologiei si Stiintelor Biomedicale &quot;Victor Babes&quot;"/>
    <s v="Proiectul „Implementarea expertizei de cercetare biomedicală prin transfer de cunoștințe către mediul privat pentru validarea de produse și servicii în domeniile biotehnologii medicale și sănătate” are ca obiectiv general transferul de cunostinte/expertiza si tehnologie de la INCD Victor Babes (IVB) catre intreprinderi private din sectorul productiei si dezvoltarii bioproduselor destinate ingrijirii sanatatii, în vederea cresterii competitivitatii economice si stiintifice a acestora pe plan național și international. "/>
    <s v="9"/>
    <n v="5"/>
    <n v="2016"/>
    <s v="9"/>
    <n v="5"/>
    <n v="2021"/>
    <n v="83.72"/>
    <x v="7"/>
    <s v="Bucuresti Ilfov"/>
    <m/>
    <m/>
    <s v="Bucuresti"/>
    <s v="Public"/>
    <s v="062"/>
    <n v="10555280.2992"/>
    <n v="2052555.7007999998"/>
    <n v="2448600"/>
    <n v="50000"/>
    <n v="15106436"/>
    <s v="In implementare"/>
    <s v="AA1"/>
    <n v="6039304.410000002"/>
    <n v="1070299.8400000001"/>
    <s v="POC/71/1/4"/>
    <n v="1"/>
  </r>
  <r>
    <n v="31"/>
    <x v="1"/>
    <s v="P1.2"/>
    <s v="OS1.4-Secţiunea G"/>
    <n v="105976"/>
    <s v="Ecosistem de cercetare, inovare și dezvoltare de produse și servicii TIC pentru o societate conectată la Internet of Things (NETIO)"/>
    <s v="Universitatea POLITEHNICA Bucuresti"/>
    <s v="Scopul proiectului NETIO este crearea unui cadru de colaborare efectivă între specialiștii din Universitatea Politehnica din București și întreprinderi și accelerarea transferului de cunoștințe din mediul academic către industrie pentru dezvoltarea de produse și servicii inovative din sfera IoT și a orașelor inteligente, având drept consecință directă creșterea capacității de cercetare, dezvoltare și inovare a întreprinderilor partenere, dar și a mediului economic în general. Dezvoltarea de produse și servicii de comunicație diversificată (Radio, IR, NF, Wireless, etc.), interconectate prin infrastructuri de senzori și obiecte inteligente care pot acoperi o arie geografică semnificativă, poate răspunde la provocările de zi cu zi ale membrilor unei comunități prin furnizarea de informații bazate pe prelucrări inteligente și specifice contextului, precum și date analizate sistematic în vederea surmontării provocărilor urbane identificate."/>
    <s v="9"/>
    <n v="5"/>
    <n v="2016"/>
    <s v="4"/>
    <n v="30"/>
    <n v="2021"/>
    <n v="83.72"/>
    <x v="7"/>
    <s v="Bucuresti Ilfov"/>
    <m/>
    <m/>
    <s v="Bucuresti"/>
    <s v="Public"/>
    <s v="062"/>
    <n v="11300107"/>
    <n v="2197393"/>
    <n v="2344000"/>
    <n v="60000"/>
    <n v="15901500"/>
    <s v="In implementare"/>
    <s v="AA5"/>
    <n v="10630090.350000001"/>
    <n v="2066793.6100000003"/>
    <s v="POC/71/1/4"/>
    <n v="1"/>
  </r>
  <r>
    <n v="32"/>
    <x v="1"/>
    <s v="P1.2"/>
    <s v="OS1.4-Secţiunea G"/>
    <n v="105581"/>
    <s v="Promovarea, Identificarea si Realizarea de Parteneriate pentru Transfer de Cunostinte in Domeniul Ecologiei Industriale"/>
    <s v="Institutul National de Cercetare-Dezvoltare pentru Ecologie Industriala - ECOIND"/>
    <s v="Pornind de la obiectivul general al proiectului care constă în  creşterea capacităţii şi competitivităţii economice a intreprindelor din sectorul forestier pe  baza  furnizării serviciilor şi beneficiilor multiple pe care pădurea şi silvicultura durabilă le asigură societăţii româneşti, scopul proiectului propus este de a asigura creşterea impactului activităţilor economice din domeniul forestier  printr-un un transfer mai bun de cunoaştere şi de expertiză între cercetare şi mediul economic, realizându-se dezvoltarea  unui sector forestier puternic şi dinamic bazat pe sursă de materie primă regenerabilă. "/>
    <s v="9"/>
    <n v="5"/>
    <n v="2016"/>
    <s v="9"/>
    <n v="5"/>
    <n v="2021"/>
    <n v="83.72"/>
    <x v="7"/>
    <s v="Bucuresti Ilfov"/>
    <m/>
    <m/>
    <s v="Bucuresti"/>
    <s v="Public"/>
    <s v="062"/>
    <n v="11299450.886360001"/>
    <n v="2197265.4136399999"/>
    <n v="1880580.36"/>
    <n v="130664.2"/>
    <n v="15507960.859999999"/>
    <s v="In implementare"/>
    <s v="AA2"/>
    <n v="6660453.9100000001"/>
    <n v="1295034.8899999999"/>
    <s v="POC/71/1/4"/>
    <n v="1"/>
  </r>
  <r>
    <n v="33"/>
    <x v="1"/>
    <s v="P1.2"/>
    <s v="OS1.4-Secţiunea G"/>
    <n v="105958"/>
    <s v="Tehnologii curate de procesare și/sau valorificare materiale cu potențial combustibil"/>
    <s v="Universitatea Politehnica din Bucuresti"/>
    <s v="Plecand de la obiectivul central al crearii in 1999 a Centrului de Cercetari Termice din cadrul Universitatii Politehnica din Bucuresti, UPB-CCT, Proiectul CleanTech abordeaza un subiect absolut contemporan care face obiectul mai multor strategii europene cu tinte ambitioase de ponderare si control a unor declinuri greu de readus la echilibru: cresterea nivelului emisiilor atmosferice datorate utilizarii excesive a resurselor naturare care a condus la diminuarea drastica a acestor si la modificarea ingrijoratoare a conditiilor climaterice, precum si inmultirea gropilor de deseuri in zonele urbane. Abordarea integrata a resurselor energetice, a problemelor de mediu si de adaptare la nevoile societatii este singura capabila la nivelul cunostintelor actuale sa ofere alternative viabile, adaptabile unor situatii concrete. "/>
    <s v="9"/>
    <n v="5"/>
    <n v="2016"/>
    <s v="9"/>
    <n v="5"/>
    <n v="2022"/>
    <n v="83.72"/>
    <x v="7"/>
    <s v="Bucuresti Ilfov"/>
    <m/>
    <m/>
    <s v="Bucuresti"/>
    <s v="Public"/>
    <s v="062"/>
    <n v="8676741.6371999998"/>
    <n v="1687259.3628000002"/>
    <n v="2998499"/>
    <n v="45000"/>
    <n v="13407500"/>
    <s v="In implementare"/>
    <s v="AA5"/>
    <n v="3258118.6499999994"/>
    <n v="633468.74999999988"/>
    <s v="POC/71/1/4"/>
    <n v="1"/>
  </r>
  <r>
    <n v="34"/>
    <x v="1"/>
    <s v="P1.2"/>
    <s v="OS1.4-Secţiunea G"/>
    <n v="105509"/>
    <s v="Valorificarea expertizei in cercetarea agro-alimentara prin transfer de cunostinte catre mediul economic in vederea obtinerii de produse alimentare sigure si optimizate nutritional"/>
    <s v="Institutul National de Cercetare-Dezvoltare pentru Bioresurse Alimentare-IBA București"/>
    <s v="Proiectul are ca obiectiv general valorificarea expertizei obținută prin cercetare a IBA București în domeniul calității alimentelor - senzoriale, igienice, tehnologice, nutriționale și etice - prin  transferul de cunoștințe către mediul economic privat în vederea obținerii de produse alimentare sigure și optimizate  nutrițional."/>
    <s v="9"/>
    <n v="5"/>
    <n v="2016"/>
    <s v="9"/>
    <n v="5"/>
    <n v="2021"/>
    <n v="83.72"/>
    <x v="7"/>
    <s v="Bucuresti Ilfov"/>
    <m/>
    <m/>
    <s v="Bucuresti"/>
    <s v="Public"/>
    <s v="062"/>
    <n v="10226199.583600001"/>
    <n v="1988563.4163999986"/>
    <n v="1644160"/>
    <n v="40000"/>
    <n v="13898923"/>
    <s v="In implementare"/>
    <s v="AA3"/>
    <n v="6936964.5899999999"/>
    <n v="1224434.6399999999"/>
    <s v="POC/71/1/4"/>
    <n v="1"/>
  </r>
  <r>
    <n v="35"/>
    <x v="1"/>
    <s v="P1.2"/>
    <s v="OS1.4-Secţiunea G"/>
    <n v="105707"/>
    <s v="Procese si sisteme operationale pentru tratarea si valorificarea materiala si energetica a deseurilor"/>
    <s v="Universitatea Politehnica din Bucuresti"/>
    <s v="Obiectivul general al proiectului “Procese și sisteme operaționale pentru tratarea și valorificarea materială și energetică a deșeurilor – PROVED” constă în creşterea transferului de cunoştinţe, tehnologie şi personal cu competenţe CDI între Universitatea Politehnica din Bucureşti şi mediul privat prin realizarea unei eco-tehnologii de valorificare energetică a deşeurilor municipale şi obţinerea unui Combustibil Derivat din Deşeu (CDD), a unei tehnologii de producere a unui gaz cu proprietăţi combustibile superioare (biogaz), a unei tehnologii inovative de gestionare şi tracking a deșeurilor cu măsurarea efectelor complexe (sociale, mediu, economice) precum şi a unui sistem avansat de depoluare a levigatului rezultat de la depozitele de deşeuri."/>
    <s v="9"/>
    <n v="8"/>
    <n v="2016"/>
    <s v="3"/>
    <n v="8"/>
    <n v="2022"/>
    <n v="83.72"/>
    <x v="7"/>
    <s v="Bucuresti Ilfov"/>
    <m/>
    <m/>
    <s v="Bucuresti"/>
    <s v="Public"/>
    <s v="062"/>
    <n v="7188199.2000000002"/>
    <n v="1397800.7999999998"/>
    <n v="1710000"/>
    <n v="370000"/>
    <n v="10666000"/>
    <s v="In implementare"/>
    <s v="AA5"/>
    <n v="5677067.5899999999"/>
    <n v="1103880.1000000003"/>
    <s v="POC/71/1/4"/>
    <n v="1"/>
  </r>
  <r>
    <n v="36"/>
    <x v="1"/>
    <s v="P1.2"/>
    <s v="OS1.4-Secţiunea G"/>
    <n v="105551"/>
    <s v="TRANSFER RAPID DE CUNOȘTINȚE ȘI SPRIJIN TEHNICO-ȘTIINȚIFIC ÎN REALIZAREA DE PRODUSE ȘI TEHNOLOGII COMPETITIVE ÎN ÎNTREPRINDERI SPECIFICE DOMENIULUI BIOECONOMIE ȘI PRODUCERII DE BIORESURSE"/>
    <s v="INSTITUTUL NAŢIONAL DE CERCETARE - DEZVOLTARE PENTRU MAŞINI ŞI INSTALAŢII DESTINATE AGRICULTURII ŞI "/>
    <s v="Proiectul are ca obiectiv transferul rapid de cunoştinţe şi sprijin tehnico-ştiinţific în realizarea de produse şi tehnologii competitive în întreprinderi specifice domeniului bioeconomie şi producerii de bioresurse, care îşi dezvoltă afaceri cerute de piaţă."/>
    <s v="9"/>
    <n v="8"/>
    <n v="2016"/>
    <s v="6"/>
    <n v="8"/>
    <n v="2021"/>
    <n v="83.72"/>
    <x v="7"/>
    <s v="Bucuresti Ilfov"/>
    <m/>
    <m/>
    <s v="Bucuresti"/>
    <s v="Public"/>
    <s v="062"/>
    <n v="7941600.5032000002"/>
    <n v="1544305.4967999998"/>
    <n v="4032707"/>
    <n v="2508928"/>
    <n v="16027541"/>
    <s v="In implementare"/>
    <s v="AA4"/>
    <n v="5911046.0299999993"/>
    <n v="1149327.24"/>
    <s v="POC/71/1/4"/>
    <n v="1"/>
  </r>
  <r>
    <n v="37"/>
    <x v="1"/>
    <s v="P1.2"/>
    <s v="OS1.4-Secţiunea G"/>
    <n v="105684"/>
    <s v="Procedee secvențiale de închidere a  fluxurilor laterale din bioeconomie şi (bio)produse inovative rezultate din acestea - SECVENT"/>
    <s v="Institutul National de Cercetare-Dezvoltare pentru Chimie si Petrochimie"/>
    <s v="Scopul proiectului Secvent este de a crește eficiența economică a întreprinderilor partenere, prin dezvoltarea și implementarea unor soluții tehnologice inovative de (bio)procesare a subproduselor din lanțurile valorice ale bioeconomiei, pentru recuperarea şi/sau formarea de componente cu valoare adăugată şi utilizarea acestora pentru (bio)produse cerute de piață._x000a_ Obiectivul general al proiectului Secvent este accelerarea transferului de cunoștințe, tehnologie și personal cu competențe CDI între mediul public și cel privat în domeniul trans-sectorial al bioeconomiei circulare, prin dezvoltarea şi implementarea de procedee biotehnologice secvențiale de închidere a lanțurilor valorice din bioeconomie și de obținerea a (bio)produselor._x000a_"/>
    <s v="9"/>
    <n v="8"/>
    <n v="2016"/>
    <s v="9"/>
    <n v="8"/>
    <n v="2022"/>
    <n v="83.72"/>
    <x v="7"/>
    <s v="Bucuresti Ilfov"/>
    <m/>
    <m/>
    <s v="Bucuresti"/>
    <s v="Public"/>
    <s v="062"/>
    <n v="11173116.318"/>
    <n v="2172698.682"/>
    <n v="2791330"/>
    <n v="54000"/>
    <n v="16191145"/>
    <s v="In implementare"/>
    <s v="AA4"/>
    <n v="1635519.89"/>
    <n v="318004.07"/>
    <s v="POC/71/1/4"/>
    <n v="1"/>
  </r>
  <r>
    <n v="38"/>
    <x v="1"/>
    <s v="P1.2"/>
    <s v="OS1.4-Secţiunea G"/>
    <n v="105552"/>
    <s v="PARTENERIATE PENTRU TRANSFER DE CUNOȘTINȚE ÎN VEDEREA CREȘTERII COMPETITIVITĂȚII ÎNTREPRINDERILOR DIN DOMENIUL &quot;INDUSTRIA AUTO ȘI COMPONENTE&quot; ȘI CREȘTERII SIGURANȚEI CIRCULAȚIEI - KTAutoComp"/>
    <s v="Institutul National de Cercetare Dezvoltare pentru Mecatronica si Tehnica Masurarii-INCDMTM Buc."/>
    <s v="Proiectul are în vedere creşterea competitivităţii întreprinderilor mari, mici şi mijlocii cu potenţial de piaţă, preocupate de dezvoltarea/testarea/fabricarea de repere și subansambluri din construcţia autoturismelor (mecanisme de direcţie, cutii de viteză, sisteme de suspensie, servodirecţii, motoare, etc.) prin îmbunătățirea politicilor de inovare axate pe transferul de cunoștințe între mediul ştiinţific și industrie, luând în considerare experiența INCDMTM "/>
    <s v="9"/>
    <n v="8"/>
    <n v="2016"/>
    <s v="9"/>
    <n v="8"/>
    <n v="2021"/>
    <n v="83.72"/>
    <x v="7"/>
    <s v="Bucuresti Ilfov"/>
    <m/>
    <m/>
    <s v="Bucuresti"/>
    <s v="Public"/>
    <s v="062"/>
    <n v="5251337"/>
    <n v="1021163"/>
    <n v="1021500"/>
    <n v="17000"/>
    <n v="7311000"/>
    <s v="In implementare"/>
    <s v="AA2"/>
    <n v="4442509.67"/>
    <n v="856231.72"/>
    <s v="POC/71/1/4"/>
    <n v="1"/>
  </r>
  <r>
    <n v="39"/>
    <x v="1"/>
    <s v="P1.2"/>
    <s v="OS1.4-Secţiunea G"/>
    <n v="106070"/>
    <s v="Centru de dispecerizare și management pentru optimizarea  serviciilor integrate de îngrijiri la domiciliu - CDMS "/>
    <s v="INSTITUTUL NATIONAL DE STUDII SI CERCETĂRI PENTRU COMUNICATII - INSCC"/>
    <s v="Obiectul proiectului îl reprezintă realizarea de parteneriate pentru transfer de cunoștințe pentru dezvoltarea suportului ICT necesar pentru implementarea unor Centre de dispecerizare și management pentru optimizarea serviciilor integrate de îngrijiri la domiciliu - CDMS, ca suport pentru dezvoltarea de servicii de medicale și sociale la domiciliu"/>
    <s v="9"/>
    <n v="9"/>
    <n v="2016"/>
    <s v="5"/>
    <n v="9"/>
    <n v="2021"/>
    <n v="83.72"/>
    <x v="7"/>
    <s v="Bucuresti Ilfov"/>
    <m/>
    <m/>
    <s v="Bucuresti"/>
    <s v="Public"/>
    <s v="062"/>
    <n v="3767400.0000000005"/>
    <n v="732599.99999999953"/>
    <n v="948125"/>
    <n v="20000"/>
    <n v="5468125"/>
    <s v="In implementare"/>
    <s v="AA4"/>
    <n v="2640902.84"/>
    <n v="513471.22"/>
    <s v="POC/71/1/4"/>
    <n v="1"/>
  </r>
  <r>
    <n v="40"/>
    <x v="1"/>
    <s v="P1.2"/>
    <s v="OS1.4-Secţiunea G"/>
    <n v="105566"/>
    <s v="Sistem modular integrat si tehnologie pentru ecranare electromagnetica a incintelor in gama 100kHz-18GHz  SITEM  "/>
    <s v="INCDIE ICPE-CA"/>
    <s v="Obiectivul general al proiectului este de a realiza un transfer de cunostinte in domeniul ecranarii electromagnetice prin dezvoltarea unei tehnologii noi, performante, cu reale imbunatatiri si reduceri de costuri pentru ecranarea electromagnetica a incintelor (camere, cladiri) deja existente sau in constructie in domeniul 100kHz - 18GHz,  prin colaborare intre institutia de cercetare si intreprinderile interesate  pentru dezvoltarea competitivitatii economice."/>
    <s v="9"/>
    <n v="9"/>
    <n v="2016"/>
    <s v="9"/>
    <n v="9"/>
    <n v="2021"/>
    <n v="83.72"/>
    <x v="7"/>
    <s v="Bucuresti Ilfov"/>
    <m/>
    <m/>
    <s v="Bucuresti"/>
    <s v="Public"/>
    <s v="062"/>
    <n v="6934632.25"/>
    <n v="1348492.75"/>
    <n v="742506"/>
    <n v="45000"/>
    <n v="9070631"/>
    <s v="In implementare"/>
    <s v="AA5"/>
    <n v="4132375.3700000006"/>
    <n v="774262.94"/>
    <s v="POC/71/1/4"/>
    <n v="1"/>
  </r>
  <r>
    <n v="41"/>
    <x v="1"/>
    <s v="P1.2"/>
    <s v="OS1.4-Secţiunea G"/>
    <n v="105884"/>
    <s v="Dezvoltarea de soluţii  inovative pentru produse şi tehnologii noi, cerute de piaţă, prin valorificarea expertizei in domeniul materialelor avansate şi transferul de cunoştinţe către mediul privat"/>
    <s v="INSTITUTUL NATIONAL DE CERCETARE DEZVOLTARE TURBOMOTOARE COMOTI"/>
    <s v="Obiectivul popunerii de proiect este de a crea un parteneriat stabil, viabil, intre COMOTI si un grup de intreprinderi interesate sa asimileze cunostinte, abilitati si competente in domeniul cercetarii – inovarii, valorificand expertiza COMOTI, raspunzand astfel nevoilor strategice si de dezvoltare ale lor, care au drept scop cresterea competitivitatii economice. _x000a_Se urmareste astfel dezvoltarea de solutii inovative noi, performante, pentru obtinerea de produse noi, cu performante si caracteristici superioare, clar identificate de intreprinderi ca fiind cerute de piata si care le va permite dezvoltarea afacerilor, promovarea de noi afaceri, cresterea competitivitatii economice. _x000a_"/>
    <s v="9"/>
    <n v="9"/>
    <n v="2016"/>
    <s v="9"/>
    <n v="9"/>
    <n v="2022"/>
    <n v="83.72"/>
    <x v="7"/>
    <s v="Bucuresti Ilfov"/>
    <m/>
    <m/>
    <s v="Bucuresti"/>
    <s v="Public"/>
    <s v="062"/>
    <n v="10484213.74"/>
    <n v="2038736.2599999998"/>
    <n v="1062050"/>
    <n v="50000"/>
    <n v="13635000"/>
    <s v="In implementare"/>
    <s v="AA4"/>
    <n v="6606853.9099999992"/>
    <n v="1171699.3500000001"/>
    <s v="POC/71/1/4"/>
    <n v="1"/>
  </r>
  <r>
    <n v="42"/>
    <x v="1"/>
    <s v="P1.2"/>
    <s v="OS1.4-Secţiunea G"/>
    <n v="105558"/>
    <s v="ECO-NANOTEHNOLOGII DE DEPOLUAREA APELOR ȘI VALORIFICAREA DEȘEURILOR"/>
    <s v="Universitatea POLITEHNICA Bucuresti"/>
    <s v="Obiectivul general al prezentului proiect vizează creșterea transferului de cunștințe și tehnologie în domeniul ECO-NANO-TEHNOLOGIILOR PENTRU DEPOLUARE ȘI VALORIFICAREA DEȘEURILOR, între Centrul de Cercetări pentru Protecția Mediului și Tehnologii Ecologice din Universitatea POLITEHNICA București (UPB-CPMTE) și întreprinderi din mediul privat, care va contribui la dezvoltarea economică a acestora precum și la protecția, conservarea și îmbunătățirea mediului."/>
    <s v="9"/>
    <n v="23"/>
    <n v="2016"/>
    <s v="9"/>
    <n v="22"/>
    <n v="2021"/>
    <n v="83.72"/>
    <x v="7"/>
    <s v="Bucuresti Ilfov"/>
    <m/>
    <m/>
    <s v="Bucuresti"/>
    <s v="Public"/>
    <s v="062"/>
    <n v="10787531.300000001"/>
    <n v="2097718.7000000002"/>
    <n v="1826000"/>
    <n v="60000"/>
    <n v="14771250"/>
    <s v="In implementare"/>
    <s v="AA3"/>
    <n v="7371796.3400000017"/>
    <n v="1433250.2399999998"/>
    <s v="POC/71/1/4"/>
    <n v="1"/>
  </r>
  <r>
    <n v="43"/>
    <x v="1"/>
    <s v="P1.1"/>
    <s v="OS1.1-Secţiunea F"/>
    <n v="107066"/>
    <s v="Tehnologii inovatoare pentru asigurarea calitatii materialelor in sanatate, energie si mediu  – Centrul pentru Soluții INOVAtoare de Fabricație a Biomaterialelor Inteligente si Suprafețelor BIOMEDicale (INOVABIOMED)"/>
    <s v="Universitatea Politehnica din Bucuresti"/>
    <s v="Obiectivul general este cresterea capacitatii de cercetare-dezvoltare si de transfer de cunostinte prin infiintarea Centrului pentru Soluții Inovatoare de Fabricație a Biomaterialelor Inteligente si Suprafețelor Biomedicale prin crearea de 10 noi laboratoare de cercetare si modernizarea a 6 laboratoare de cercetare existente in cadrul Universitatii Politehnica Bucuresti (UPB), in vederea asigurarii conditiilor pentru dezvoltarea unui grup economic de excelenta in Romania, din care face parte UPB, intr-un sector economic competitiv._x000a__x000a_"/>
    <s v="10"/>
    <n v="26"/>
    <n v="2016"/>
    <s v="11"/>
    <n v="26"/>
    <n v="2020"/>
    <n v="80"/>
    <x v="7"/>
    <s v="Bucuresti Ilfov"/>
    <m/>
    <m/>
    <s v="Bucuresti"/>
    <s v="Public"/>
    <s v="058"/>
    <n v="53409188.648000002"/>
    <n v="13352297.162"/>
    <n v="0"/>
    <n v="5070504.38"/>
    <n v="71831990.189999998"/>
    <s v="Finalizat _x000a_(ajuns la teremen; fara nota de finalizare)"/>
    <s v="AA4"/>
    <n v="51568686.460000008"/>
    <n v="12892171.620000003"/>
    <s v="POC/70/1/1"/>
    <n v="1"/>
  </r>
  <r>
    <n v="44"/>
    <x v="1"/>
    <s v="P1.1"/>
    <s v="OS1.1-Secţiunea F"/>
    <n v="109212"/>
    <s v="Construirea unei infrastructuri performante de cercetare-dezvoltare-inovare in domeniul sistemelor de intelligence pentru securitate"/>
    <s v="Academia Națională de Informații ”Mihai Viteazul” Otopeni"/>
    <s v="Obiectivul general al proiectului este creșterea competitivității economice la nivel național prin construirea la nivelul Academiei Naționale de Informații ”Mihai Viteazul” a unei infrastructuri de cercetare în domeniul securității și intelligence-ului la cele mai înalte standarde de performanță. Noul Complex de Cercetare al Institutului Național de Studii de Intelligence - INTELIGENT care urmează a fi dezvoltat prin intermediul proiectului va fi compus din 7 laboratoare de cercetare după cum urmează: Laboratorul de Politici de Securitate, Laboratorul de Securitate Locală, Regională și Globală, Laboratorul de Intelligence Competitiv, Laboratorul de Comunicare Strategică în Situații de Criză, Laboratorul de Cercetare Fundamentală în Intelligence, Laboratorul de Psihologie Experimentală și Laboratorul de Istoria Intelligence-ului."/>
    <s v="12"/>
    <n v="16"/>
    <n v="2016"/>
    <s v="6"/>
    <n v="16"/>
    <n v="2021"/>
    <n v="80"/>
    <x v="7"/>
    <s v="Bucuresti Ilfov"/>
    <m/>
    <m/>
    <s v="Bucuresti"/>
    <s v="Public"/>
    <s v="058"/>
    <n v="43056000.140000001"/>
    <n v="10764000.029999999"/>
    <n v="0"/>
    <n v="4662263.0999999996"/>
    <n v="58482263.270000003"/>
    <s v="In implementare"/>
    <s v="AA1"/>
    <n v="22088280.760000002"/>
    <n v="3517019.69"/>
    <s v="POC/70/1/1"/>
    <n v="1"/>
  </r>
  <r>
    <n v="45"/>
    <x v="1"/>
    <s v="P1.1"/>
    <s v="OS1.1-Secţiunea F"/>
    <n v="108662"/>
    <s v="CENTRU DE CERCETARE SISTEME MECATRONICE INTELIGENTE DE SECURIZARE OBIECTIVE SI INTERVENTIE Acronim:CERMISO"/>
    <s v="Institutul National de Cercetare Dezvoltare pentru Mecatronica si Tehnica Masurarii - INCDMTM  Bucuresti"/>
    <s v="Obiectivul proiectului consta in crearea unu centru (CERMISO) de cercetare pentru optimizarea unor_x000a_echipamente de tip Minisistem Inteligent Autonom cu Deplasare Aeriana (MIADA) avand_x000a_7_x000a_aplicatii directe in securitatea si securizarea obiectivelor si interventie rapida in caz de dezastre in_x000a_zone greu accesibile. Practic in centru activitatea CD se va desfasura pe urmatoarele linii directoare:_x000a_1- Integrarea sistemelor mecatronice inteligente autonome in securitatea spatiului si a mediului_x000a_inconjurator._x000a_2- Optimizarea sistemelor mecatronice inteligente autonome aeropurtate_x000a_3- Tehnologia transmiterii securizata a informatiei_x000a_4- Dezvoltarea micro sistemelor multisenzoriale controlate de inteligenta artificiala._x000a_5- Dezvoltarea inteligentei artificiale de prelucrare automata a datelor in vederea prevenirii_x000a_dezastrelor si accidentelor._x000a_6- Dezvoltarea solutiilor si algoritmilor de securizare anti-hacking a sistemelor autonome_x000a_aeropurtate._x000a_7- Solutii hardware si software de optimizare a consumului energetic pentru marirea andurantei si_x000a_autonomiei de zbor a sistemelor mecatronice aeropurtate."/>
    <s v="1"/>
    <n v="3"/>
    <n v="2017"/>
    <s v="3"/>
    <n v="2"/>
    <n v="2021"/>
    <n v="80"/>
    <x v="7"/>
    <s v="Bucuresti Ilfov"/>
    <m/>
    <m/>
    <s v="Bucuresti"/>
    <s v="Public"/>
    <s v="058"/>
    <n v="8625168.8000000007"/>
    <n v="2156292.1999999993"/>
    <n v="0"/>
    <n v="12000"/>
    <n v="10793461"/>
    <s v="In implementare"/>
    <s v="AA7"/>
    <n v="8468645.8699999992"/>
    <n v="2095572.1699999997"/>
    <s v="POC/70/1/1"/>
    <n v="1"/>
  </r>
  <r>
    <n v="46"/>
    <x v="1"/>
    <s v="P1.2"/>
    <s v="OS1.3-Secţiunea C"/>
    <n v="113021"/>
    <s v="Dispozitiv pentru accelerarea recuperarii kinetoterapeutice"/>
    <s v="KINETO TECH REHAB SRL"/>
    <s v="Obiectivul general al proiectului consta in realizarea unui produs inovativ destinat monitorizarii recuperarii pacientilor cu afectiuni locomotorii, in scopul productiei si comercializarii. "/>
    <s v="9"/>
    <n v="27"/>
    <n v="2017"/>
    <s v="3"/>
    <n v="27"/>
    <n v="2019"/>
    <n v="80"/>
    <x v="7"/>
    <s v="Bucuresti Ilfov"/>
    <m/>
    <m/>
    <s v="Bucuresti"/>
    <s v="Privat"/>
    <s v="061"/>
    <n v="567648"/>
    <n v="141912"/>
    <n v="78840"/>
    <n v="179046"/>
    <n v="967446"/>
    <s v="Finalizat"/>
    <s v="AA1"/>
    <n v="561321.07000000007"/>
    <n v="140330.27000000002"/>
    <s v="POC/63/1/3"/>
    <n v="1"/>
  </r>
  <r>
    <n v="47"/>
    <x v="1"/>
    <s v="P1.2"/>
    <s v="OS1.3-Secţiunea C"/>
    <n v="113571"/>
    <s v="Cercetarea, dezvoltarea si punerea in aplicare a unui serviciu semnificativ imbunatatit de testare a infertilitatii masculine - INFERTIMA"/>
    <s v="GENOME &amp; GENETICS SRL"/>
    <s v="Obiectivul general al proiectului INFERTIMA este dezvoltarea unui proces inovativ, in vederea introducerii pe piata a unui serviciu nou, de testare a infertilitatii masculine pentru mutatiile genei FSHR, printr-o corelatie directa intre mutatiile receptorului de FSH si infertilitatea masculina de cauza genetica. Procesul inovativ are ca punct de pornire rezultatele cercetarii efectuate de catre institutia de cercetare cu care Genome &amp; Genetics a semnat contract de servicii de cercetare. "/>
    <s v="9"/>
    <n v="27"/>
    <n v="2017"/>
    <s v="12"/>
    <n v="27"/>
    <n v="2018"/>
    <n v="79.999999039630737"/>
    <x v="7"/>
    <s v="Bucuresti Ilfov"/>
    <m/>
    <m/>
    <s v="Bucuresti"/>
    <s v="Privat"/>
    <s v="061"/>
    <n v="666410.31999999995"/>
    <n v="166602.59"/>
    <n v="164164.54"/>
    <n v="82252.800000000003"/>
    <n v="1079430.25"/>
    <s v="Finalizat"/>
    <s v="AA1"/>
    <n v="660628.80000000005"/>
    <n v="165157.21"/>
    <s v="POC/63/1/3"/>
    <n v="1"/>
  </r>
  <r>
    <n v="48"/>
    <x v="1"/>
    <s v="P1.2"/>
    <s v="OS1.3-Secţiunea C"/>
    <n v="113128"/>
    <s v="Platforma inteligenta de analiza a datelor de mari dimensiuni si de distribuție a mesajelor in puncte de interes"/>
    <s v="BEAM INNOVATION SRL (solicitant initial la depunere: VULPE RĂZVAN-ALEXANDRU) "/>
    <s v="Obiectivul general al proiectului consta in dezvoltarea competitiva a intreprinderii inovatoare de tip spin-off in urma implementării platformei inteligente de marketing. Se dorește revoluționarea industriei sistemelor de Marketing de Proximitate din sectorul de retail prin elaborarea unei soluții inovatoare hardware-software si comercializarea acesteia prin intermediul a 3 tipuri de pachete de servicii si anume: Silver, Gold si Platinum."/>
    <s v="9"/>
    <n v="27"/>
    <n v="2017"/>
    <s v="9"/>
    <n v="27"/>
    <n v="2019"/>
    <n v="80"/>
    <x v="7"/>
    <s v="Bucuresti Ilfov"/>
    <m/>
    <m/>
    <s v="Bucuresti"/>
    <s v="Privat"/>
    <s v="061"/>
    <n v="663316.31999999995"/>
    <n v="165829.07999999999"/>
    <n v="92127.28"/>
    <n v="337523.67"/>
    <n v="1258796.3499999999"/>
    <s v="Finalizat"/>
    <s v="AA2"/>
    <n v="636007.2699999999"/>
    <n v="159001.81999999998"/>
    <s v="POC/63/1/3"/>
    <n v="1"/>
  </r>
  <r>
    <n v="49"/>
    <x v="1"/>
    <s v="P1.2"/>
    <s v="OS1.3-Secţiunea C"/>
    <n v="113071"/>
    <s v="Procese inovative pentru aplicatii TIC in domeniul financiar - INOVATIC"/>
    <s v="OCEAN CREDIT IFN SA"/>
    <s v="Obiectivul general al proiectului INOVATIC consta in dezvoltarea si punerea in productie a unor procese IT semnificativ imbunatatite de acordare de credite tip „overdraft”(descoperiri de cont), de transfer de bani si de plati electronice in cadrul SC OCEAN CREDIT IFN SA. Procesul inovativ are ca punct de pornire cercetarea efectuata de catre institutia de cercetare cu care Ocean Credit IFN SA a semnat contract de servicii de cercetare. "/>
    <s v="9"/>
    <n v="27"/>
    <n v="2017"/>
    <s v="5"/>
    <n v="27"/>
    <n v="2019"/>
    <n v="80"/>
    <x v="7"/>
    <s v="Bucuresti Ilfov"/>
    <m/>
    <m/>
    <s v="Bucuresti"/>
    <s v="Privat"/>
    <s v="061"/>
    <n v="668777.56000000006"/>
    <n v="167194.39000000001"/>
    <n v="92885.78"/>
    <n v="119978"/>
    <n v="1048835.73"/>
    <s v="Finalizat"/>
    <s v="AA2"/>
    <n v="551637.07999999996"/>
    <n v="137909.29"/>
    <s v="POC/63/1/3"/>
    <n v="1"/>
  </r>
  <r>
    <n v="50"/>
    <x v="1"/>
    <s v="P1.2"/>
    <s v="OS1.3-Secţiunea C"/>
    <n v="119851"/>
    <s v="Lansarea pe piață a unui sistem inovativ pentru testarea aplicațiilor destinate dispozitivelor dotate cu ecran tactil - MATT"/>
    <s v="RINF ENGINEERING RESEARCH SRL"/>
    <s v="Obiectivul general al prezentului proiect îl reprezintă dezvoltarea unui sistem inovativ pentru testarea aplicațiilor destinate dispozitivelor dotate cu ecran tactil - MATT, în vederea creșterii gradului de inovare în domeniul TIC la nivel național și internațional. "/>
    <s v="10"/>
    <n v="4"/>
    <n v="2017"/>
    <s v="4"/>
    <n v="4"/>
    <n v="2019"/>
    <n v="79.999999263683492"/>
    <x v="7"/>
    <s v="Bucuresti Ilfov"/>
    <m/>
    <m/>
    <s v="Bucuresti"/>
    <s v="Privat"/>
    <s v="061"/>
    <n v="651893.56999999995"/>
    <n v="162973.4"/>
    <n v="90540.78"/>
    <n v="53550"/>
    <n v="958957.75"/>
    <s v="Finalizat"/>
    <s v="AA2"/>
    <n v="600354.76"/>
    <n v="150088.69999999998"/>
    <s v="POC/63/1/3"/>
    <n v="1"/>
  </r>
  <r>
    <n v="51"/>
    <x v="1"/>
    <s v="P1.2"/>
    <s v="OS1.3-Secţiunea C"/>
    <n v="113131"/>
    <s v="Dezvoltarea si productia de sisteme integrate portabile pentru citirea contoarelor"/>
    <s v="CREATIVE ENGINEERING SOLUTIONS SRL"/>
    <s v="Obiectivul general al proiectului este cresterea competitivitatii societatii prin cercetarea si dezvoltarea prototipului unui produs nou, INDEXREAD, un sistem integrat mobil care va fi folosit pentru citirea indecsilor contoarelor cat si lansarea acestuia in productie."/>
    <s v="10"/>
    <n v="4"/>
    <n v="2017"/>
    <s v="12"/>
    <n v="4"/>
    <n v="2018"/>
    <n v="79.999998917008554"/>
    <x v="7"/>
    <s v="Bucuresti Ilfov"/>
    <m/>
    <m/>
    <s v="Bucuresti"/>
    <s v="Privat"/>
    <s v="061"/>
    <n v="590955.72"/>
    <n v="147738.94"/>
    <n v="82077.240000000005"/>
    <n v="120566.82"/>
    <n v="941338.72"/>
    <s v="Finalizat"/>
    <s v="AA1"/>
    <n v="552924.99"/>
    <n v="138231.26"/>
    <s v="POC/63/1/3"/>
    <n v="1"/>
  </r>
  <r>
    <n v="52"/>
    <x v="1"/>
    <s v="P1.2"/>
    <s v="OS1.3-Secţiunea C"/>
    <n v="122344"/>
    <s v="”Vizioparalelograful si tehnica Extruziei computerizate de ghidaj -metode inovative de diagnoza si tratament ale edentatiei” "/>
    <s v="INDEX LINE SYSTEMS SRL"/>
    <s v="Obiectivul general al proiectului vizeaza cresterea competitivitatii intreprinderii prin dezvoltarea Vizio-paralelografului (VP) si a Extruziei computerizate de ghidaj (ECG) - tehnologii avansate in stomatologie, ce vizeaza diagnoza si tratamentul edentatiei, una dintre cele mai raspandite cazuri de morbiditate din Romania, in scopul productiei si comercializarii. _x000a__x000a_"/>
    <s v="11"/>
    <n v="15"/>
    <n v="2017"/>
    <s v="11"/>
    <n v="15"/>
    <n v="2019"/>
    <n v="79.999999759844471"/>
    <x v="7"/>
    <s v="Bucuresti Ilfov"/>
    <m/>
    <m/>
    <s v="Bucuresti"/>
    <s v="Privat"/>
    <s v="061"/>
    <n v="666234.91"/>
    <n v="166558.73000000001"/>
    <n v="92532.64"/>
    <n v="102792"/>
    <n v="1028118.28"/>
    <s v="Finalizat"/>
    <s v="AA1"/>
    <n v="628399.92999999993"/>
    <n v="157099.97999999998"/>
    <s v="POC/63/1/3"/>
    <n v="1"/>
  </r>
  <r>
    <n v="53"/>
    <x v="1"/>
    <s v="P1.2"/>
    <s v="OS1.3-Secţiunea C"/>
    <n v="104905"/>
    <s v="Obținerea de  produse alimentare sigure sub aspectul satisfacerii exigențelor metabolice și a potențialului bioeconomic "/>
    <s v="ARBO BIOSISTEM SRL"/>
    <s v="Obiectivul general al prezentului proiect este reprezentat de realizarea prin procedee de prelucrare avansate de produse alimentare_x000a_inovative, sigure, accesibile si optimizate nutritional, prin transferul de elemente de cercetare stiinþifica din brevetul de invenþie „Procedeu_x000a_si instalaþie pentru prepararea unor produse bioprotective”."/>
    <s v="12"/>
    <n v="21"/>
    <n v="2017"/>
    <s v="7"/>
    <n v="20"/>
    <n v="2019"/>
    <n v="80"/>
    <x v="7"/>
    <s v="Bucuresti Ilfov"/>
    <m/>
    <m/>
    <s v="Bucuresti"/>
    <s v="Privat"/>
    <s v="061"/>
    <n v="671536.8"/>
    <n v="167884.2"/>
    <n v="93269"/>
    <n v="172307.63"/>
    <n v="1104997.6299999999"/>
    <s v="Finalizat"/>
    <s v="AA2"/>
    <n v="671037.73"/>
    <n v="167759.43"/>
    <s v="POC/63/1/3"/>
    <n v="1"/>
  </r>
  <r>
    <n v="54"/>
    <x v="1"/>
    <s v="1.1.3 H - RoEcsel"/>
    <m/>
    <n v="115833"/>
    <s v="Linie pilot de 300mm pentru dispozitive Smart Power şi Power Discre5293000tes - R3- Power UP"/>
    <s v="Universitatea Politehnică Bucureşti"/>
    <s v="Obiectivul general al prezentului proiect, acceptat la finantare in cadrul ECSEL Joint Undertaking il reprezinta realizarea unei linii pilot_x000a_multi-KET (nanoelectronica, nanotehnologie, fabricare avansata) de noua generatie de 300 mm pentru tehnologia Smart Power in Europa,_x000a_astfel contribuind la stabilirea referintei mondiale de soluþii inovatoare si competitive pentru provocari societale critice, inclusiv reducerea_x000a_emisiilor de CO2 si eficienta energetica. De asemenea, pe baza realizarii activitatilor proiectului se urmareste imbunatatirea productivitatii_x000a_si a competitivitatii solutiilor IC integrate pentru tehnologia Smart Power si tehnologii Power Discrete."/>
    <s v="1"/>
    <n v="31"/>
    <n v="2018"/>
    <s v="7"/>
    <n v="31"/>
    <n v="2021"/>
    <n v="80"/>
    <x v="7"/>
    <s v="Bucuresti Ilfov"/>
    <m/>
    <m/>
    <s v="Bucuresti"/>
    <s v="Public"/>
    <s v="060"/>
    <n v="4232000"/>
    <n v="1058000"/>
    <n v="0"/>
    <n v="3000"/>
    <n v="5293000"/>
    <s v="In implementare"/>
    <m/>
    <n v="3439015.33"/>
    <n v="859753.84"/>
    <s v="POC/72/1/2"/>
    <n v="1"/>
  </r>
  <r>
    <n v="55"/>
    <x v="1"/>
    <s v="1.1.3 H - Complement"/>
    <m/>
    <n v="107583"/>
    <s v="RoRCraft CompAct"/>
    <s v="Institutul Naţional de Cercetare - Dezvoltare Aerospaţială &quot;ELIE CARAFOLI&quot; - INCAS Bucureşti"/>
    <s v="Obiectivul general al proiectului il reprezinta cresterea capacitatii de cercetare a Institutului National de Cercetare- Dezvoltare_x000a_Aerospatiala „Elie Carafoli” – I.N.C.A.S. Bucuresti, in domeniul stiintelor aerospatiale, prin introducerea celor mai noi tehnologii din_x000a_domeniul IT intr-un mediu de cercetare de noua generatie, bazat pe realitate virtuala, capabil sa asigure conditiile de simulare necesare_x000a_pentru cercetarile in perspectiva anilor 2020 precum si interfata de comunicare in proiectele colaborative internationale in care INCAS_x000a_este implicat (ex. JTI Clean Sky si SESAR in cadrul FP7 si in continuare in Horizon 2020)."/>
    <s v="2"/>
    <n v="1"/>
    <n v="2018"/>
    <s v="2"/>
    <n v="2"/>
    <n v="2020"/>
    <n v="80"/>
    <x v="7"/>
    <s v="Bucuresti Ilfov"/>
    <m/>
    <m/>
    <s v="Bucuresti"/>
    <s v="Public"/>
    <s v="060"/>
    <n v="7198834.5599999996"/>
    <n v="1799708.64"/>
    <n v="0"/>
    <n v="24000"/>
    <n v="9022543.1999999993"/>
    <s v="Finalizat"/>
    <m/>
    <n v="6639079.7800000003"/>
    <n v="1659769.9300000002"/>
    <s v="POC/76/1/1"/>
    <n v="1"/>
  </r>
  <r>
    <n v="56"/>
    <x v="2"/>
    <s v=" P2.2"/>
    <s v="A2.2.1"/>
    <n v="119286"/>
    <s v="README – APLICAȚIE INTERACTIVĂ, INOVATIVĂ, DE EVALUARE A LIZIBILITĂȚII TEXTELOR ÎN LIMBA ROMÂNĂ ȘI DE ÎMBUNĂTĂȚIRE A STILULUI DE REDACTARE"/>
    <s v="COGNOS BUSINESS CONSULTING SRL"/>
    <s v="README – APLICAȚIE INTERACTIVĂ, INOVATIVĂ, DE EVALUARE A LIZIBILITĂȚII TEXTELOR ÎN LIMBA ROMÂNĂ ȘI DE ÎMBUNĂTĂȚIRE A STILULUI DE REDACTARE"/>
    <s v="9"/>
    <n v="15"/>
    <n v="2017"/>
    <s v="12"/>
    <n v="15"/>
    <n v="2019"/>
    <n v="80"/>
    <x v="7"/>
    <s v="Bucuresti Ilfov"/>
    <m/>
    <m/>
    <s v="Bucuresti"/>
    <s v="Privat"/>
    <s v="066"/>
    <n v="2814714.83"/>
    <n v="703678.71"/>
    <n v="875079.04"/>
    <n v="212942.4"/>
    <n v="4606414.9800000004"/>
    <s v="Finalizat"/>
    <s v="AA1"/>
    <n v="2362753.2200000002"/>
    <n v="590688.31000000006"/>
    <s v="POC/46/2/2"/>
    <n v="1"/>
  </r>
  <r>
    <n v="57"/>
    <x v="2"/>
    <s v=" P2.2"/>
    <s v="A2.2.1"/>
    <n v="119261"/>
    <s v="MARKSENSE - PLATFORMĂ INFORMATICĂ DE ANALIZĂ ÎN TIMP REAL A FLUXURILOR DE PERSOANE BAZATĂ PE ALGORITMI DE INTELIGENȚĂ ARTIFICIALĂ ȘI PRELUCRARE INTELIGENTĂ DE INFORMAȚII PENTRU AFACERI ȘI MEDIUL GUVERNAMENTAL"/>
    <s v="OPEN GOV SRL"/>
    <s v="MARKSENSE - PLATFORMĂ INFORMATICĂ DE ANALIZĂ ÎN TIMP REAL A FLUXURILOR DE PERSOANE BAZATĂ PE ALGORITMI DE INTELIGENȚĂ ARTIFICIALĂ ȘI PRELUCRARE INTELIGENTĂ DE INFORMAȚII PENTRU AFACERI ȘI MEDIUL GUVERNAMENTAL"/>
    <s v="10"/>
    <n v="13"/>
    <n v="2017"/>
    <s v="8"/>
    <n v="13"/>
    <n v="2020"/>
    <n v="80"/>
    <x v="7"/>
    <s v="Bucuresti Ilfov"/>
    <m/>
    <m/>
    <s v="Bucuresti"/>
    <s v="Privat"/>
    <s v="066"/>
    <n v="3145876.94"/>
    <n v="786469.24"/>
    <n v="1375102.5299999998"/>
    <n v="380633.62000000011"/>
    <n v="5688082.3299999991"/>
    <s v="Finalizat"/>
    <s v="AA"/>
    <n v="1622835.8000000003"/>
    <n v="405708.94"/>
    <s v="POC/46/2/2"/>
    <n v="1"/>
  </r>
  <r>
    <n v="58"/>
    <x v="2"/>
    <s v=" P2.2"/>
    <s v="A2.2.1"/>
    <n v="115926"/>
    <s v="S.I.R.O – SOLUTIE INOVATIVA DE RECRUTARE ONLINE"/>
    <s v="STRUCTURAL MANAGEMENT SOLUTIONS SRL"/>
    <s v="S.I.R.O – SOLUTIE INOVATIVA DE RECRUTARE ONLINE"/>
    <s v="8"/>
    <n v="2"/>
    <n v="2017"/>
    <s v="8"/>
    <n v="2"/>
    <n v="2020"/>
    <n v="80"/>
    <x v="7"/>
    <s v="Bucuresti Ilfov"/>
    <m/>
    <m/>
    <s v="Bucuresti"/>
    <s v="Privat"/>
    <s v="066"/>
    <n v="3096018.79"/>
    <n v="774004.7"/>
    <n v="1224860.6499999994"/>
    <n v="52800"/>
    <n v="5147684.1399999997"/>
    <s v="Finalizat"/>
    <s v="AA"/>
    <n v="2868081.13"/>
    <n v="717020.27999999991"/>
    <s v="POC/46/2/2"/>
    <n v="1"/>
  </r>
  <r>
    <n v="59"/>
    <x v="2"/>
    <s v=" P2.2"/>
    <s v="A2.2.1"/>
    <n v="115724"/>
    <s v="Dezvoltare aplicatiei software inovative “Treasure Open Source Software – TOSS”"/>
    <s v="BUSINESS INFORMATION SYSTEMS (ALLEVO) SRL"/>
    <s v="Dezvoltare aplicatiei software inovative “Treasure Open Source Software – TOSS”"/>
    <s v="8"/>
    <n v="16"/>
    <n v="2017"/>
    <s v="3"/>
    <n v="16"/>
    <n v="2020"/>
    <n v="80"/>
    <x v="7"/>
    <s v="Bucuresti Ilfov"/>
    <m/>
    <m/>
    <s v="Bucuresti"/>
    <s v="Privat"/>
    <s v="066"/>
    <n v="2754696.14"/>
    <n v="688674.03"/>
    <n v="2682994"/>
    <n v="679006.1799999997"/>
    <n v="6805370.3499999996"/>
    <s v="Finalizat"/>
    <s v="AA1"/>
    <n v="2477638.4700000002"/>
    <n v="619409.64"/>
    <s v="POC/46/2/2"/>
    <n v="1"/>
  </r>
  <r>
    <n v="60"/>
    <x v="2"/>
    <s v=" P2.2"/>
    <s v="A2.2.1"/>
    <n v="117046"/>
    <s v="OmniDJ - Platforma de streaming colaborativ cu servicii la cerere"/>
    <s v="KNOWLEDGE INVESTMENT GROUP SRL"/>
    <s v="Obiectivul general al proiectului “OmniDJ - Platforma de streaming colaborativ cu servicii la cerere” este acela de a cerceta si dezvolta o tehnologie inovativa in domeniile orizontale TIC si multimedia cu scopul dezvoltarii finale a unui produs/serviciu menit sa acopere o nevoie reala identificata in piata."/>
    <s v="5"/>
    <n v="25"/>
    <n v="2017"/>
    <s v="1"/>
    <n v="25"/>
    <n v="2020"/>
    <n v="80"/>
    <x v="7"/>
    <s v="Bucuresti Ilfov"/>
    <m/>
    <m/>
    <s v="Bucuresti"/>
    <s v="Privat"/>
    <s v="066"/>
    <n v="1114600.8"/>
    <n v="278650.2"/>
    <n v="398394"/>
    <n v="135212.55000000005"/>
    <n v="1926857.55"/>
    <s v="Finalizat"/>
    <s v="AA2"/>
    <n v="1049383.25"/>
    <n v="262345.82"/>
    <s v="POC/46/2/2"/>
    <n v="1"/>
  </r>
  <r>
    <n v="61"/>
    <x v="2"/>
    <s v=" P2.2"/>
    <s v="A2.2.1"/>
    <n v="116265"/>
    <s v="CREAREA UNEI PLATFORME CLOUD PENTRU APLICATII SOFTWARE"/>
    <s v="Q-BIS CONSULT SRL"/>
    <s v="CREAREA UNEI PLATFORME CLOUD PENTRU APLICATII SOFTWARE"/>
    <s v="8"/>
    <n v="2"/>
    <n v="2017"/>
    <s v="12"/>
    <n v="2"/>
    <n v="2019"/>
    <n v="80"/>
    <x v="7"/>
    <s v="Bucuresti Ilfov"/>
    <m/>
    <m/>
    <s v="Bucuresti"/>
    <s v="Privat"/>
    <s v="066"/>
    <n v="2069074.4"/>
    <n v="517268.6"/>
    <n v="1308001"/>
    <n v="209369.35999999987"/>
    <n v="4103713.36"/>
    <s v="Finalizat"/>
    <s v="AA1"/>
    <n v="1791221.4300000004"/>
    <n v="447805.36000000004"/>
    <s v="POC/46/2/2"/>
    <n v="1"/>
  </r>
  <r>
    <n v="62"/>
    <x v="2"/>
    <s v=" P2.2"/>
    <s v="A2.2.1"/>
    <n v="115577"/>
    <s v="DEZVOLTAREA UNEI PLATFORME PENTRU CREAREA VIZUALA DE SITE-URI BAZATE PE WORDPRESS"/>
    <s v="EXTEND STUDIO SRL"/>
    <s v="DEZVOLTAREA UNEI PLATFORME PENTRU CREAREA VIZUALA DE SITE-URI BAZATE PE WORDPRESS"/>
    <s v="5"/>
    <n v="25"/>
    <n v="2017"/>
    <s v="5"/>
    <n v="25"/>
    <n v="2019"/>
    <n v="80"/>
    <x v="7"/>
    <s v="Bucuresti Ilfov"/>
    <m/>
    <m/>
    <s v="Bucuresti"/>
    <s v="Privat"/>
    <s v="066"/>
    <n v="2115826.5"/>
    <n v="528956.63"/>
    <n v="1064885.0900000003"/>
    <n v="0"/>
    <n v="3709668.22"/>
    <s v="Finalizat"/>
    <s v="AA1"/>
    <n v="1785769.69"/>
    <n v="446442.43999999994"/>
    <s v="POC/46/2/2"/>
    <n v="1"/>
  </r>
  <r>
    <n v="63"/>
    <x v="2"/>
    <s v=" P2.2"/>
    <s v="A2.2.1"/>
    <n v="115917"/>
    <s v="TempRent – platforma evolutivă de micro-tranzacționare"/>
    <s v="4E SOFTWARE SRL"/>
    <s v="TempRent – platforma evolutivă de micro-tranzacționare"/>
    <s v="6"/>
    <n v="16"/>
    <n v="2017"/>
    <s v="6"/>
    <n v="16"/>
    <n v="2020"/>
    <n v="80"/>
    <x v="7"/>
    <s v="Bucuresti Ilfov"/>
    <m/>
    <m/>
    <s v="Bucuresti"/>
    <s v="Privat"/>
    <s v="066"/>
    <n v="1227120"/>
    <n v="306780"/>
    <n v="429900"/>
    <n v="133722"/>
    <n v="2097522"/>
    <s v="Finalizat"/>
    <s v="AA1"/>
    <n v="1030223.8400000001"/>
    <n v="257555.96000000002"/>
    <s v="POC/46/2/2"/>
    <n v="1"/>
  </r>
  <r>
    <n v="64"/>
    <x v="2"/>
    <s v=" P2.2"/>
    <s v="A2.2.1"/>
    <n v="115866"/>
    <s v="DEZVOLTARE PRIN INOVARE LA SENIOR SOFTWARE AGENCY SRL"/>
    <s v="SENIOR SOFTWARE AGENCY SRL"/>
    <s v="DEZVOLTARE PRIN INOVARE LA SENIOR SOFTWARE AGENCY SRL"/>
    <s v="5"/>
    <n v="25"/>
    <n v="2017"/>
    <s v="5"/>
    <n v="25"/>
    <n v="2019"/>
    <n v="80"/>
    <x v="7"/>
    <s v="Bucuresti Ilfov"/>
    <m/>
    <m/>
    <s v="Bucuresti"/>
    <s v="Privat"/>
    <s v="066"/>
    <n v="1587334.92"/>
    <n v="396833.73"/>
    <n v="1361979.77"/>
    <n v="99583.399999999907"/>
    <n v="3445731.82"/>
    <s v="Finalizat"/>
    <m/>
    <n v="1431113.98"/>
    <n v="310359.72000000003"/>
    <s v="POC/46/2/2"/>
    <n v="1"/>
  </r>
  <r>
    <n v="65"/>
    <x v="2"/>
    <s v=" P2.2"/>
    <s v="A2.2.1"/>
    <n v="115622"/>
    <s v="Studio Scope: Dezvoltare produs inovativ de tip Configure Price and Quoting"/>
    <s v="INGENIO SOFTWARE SA"/>
    <s v="Studio Scope: Dezvoltare produs inovativ de tip Configure Price and Quoting"/>
    <s v="6"/>
    <n v="16"/>
    <n v="2017"/>
    <s v="11"/>
    <n v="16"/>
    <n v="2019"/>
    <n v="80"/>
    <x v="7"/>
    <s v="Bucuresti Ilfov"/>
    <m/>
    <m/>
    <s v="Bucuresti"/>
    <s v="Privat"/>
    <s v="066"/>
    <n v="2242185"/>
    <n v="560546.25"/>
    <n v="2028751.25"/>
    <n v="54052.150000000373"/>
    <n v="4885534.6500000004"/>
    <s v="Finalizat"/>
    <s v="AA1"/>
    <n v="2125327.27"/>
    <n v="531331.84000000008"/>
    <s v="POC/46/2/2"/>
    <n v="1"/>
  </r>
  <r>
    <n v="66"/>
    <x v="2"/>
    <s v=" P2.2"/>
    <s v="A2.2.1"/>
    <n v="115722"/>
    <s v="SOLUȚIE PENTRU INTEGRAREA PE VERTICALĂ A SOLUȚIILOR TIC ÎN ECONOMIA ROMÂNEASCĂ PRIN DEZVOLTAREA PRODUSELOR INFORMATICE DYNAMIC DOX© CLOUD ȘI DYNAMIC DOX© MOBILE"/>
    <s v="ESSENSYS SOFTWARE SRL"/>
    <s v="SOLUȚIE PENTRU INTEGRAREA PE VERTICALĂ A SOLUȚIILOR TIC ÎN ECONOMIA ROMÂNEASCĂ PRIN DEZVOLTAREA PRODUSELOR INFORMATICE DYNAMIC DOX© CLOUD ȘI DYNAMIC DOX© MOBILE"/>
    <s v="8"/>
    <n v="2"/>
    <n v="2017"/>
    <s v="8"/>
    <n v="2"/>
    <n v="2020"/>
    <n v="80"/>
    <x v="7"/>
    <s v="Bucuresti Ilfov"/>
    <m/>
    <m/>
    <s v="Bucuresti"/>
    <s v="Privat"/>
    <s v="066"/>
    <n v="1624958.86"/>
    <n v="406239.72"/>
    <n v="1132399.8700000001"/>
    <n v="58054.349999999627"/>
    <n v="3221652.8"/>
    <s v="Finalizat"/>
    <s v="AA1"/>
    <n v="1451542.14"/>
    <n v="362885.51"/>
    <s v="POC/46/2/2"/>
    <n v="1"/>
  </r>
  <r>
    <n v="67"/>
    <x v="2"/>
    <s v=" P2.2"/>
    <s v="A2.2.1"/>
    <n v="115560"/>
    <s v="SISTEM INFORMATIC INOVATIV DE TIP COMANDA SI CONTROL C2I (Command, Control &amp; Intelligence)"/>
    <s v="I-TOM SOLUTIONS SRL"/>
    <s v="SISTEM INFORMATIC INOVATIV DE TIP COMANDA SI CONTROL C2I (Command, Control &amp; Intelligence)"/>
    <s v="8"/>
    <n v="10"/>
    <n v="2017"/>
    <s v="8"/>
    <n v="10"/>
    <n v="2020"/>
    <n v="80"/>
    <x v="7"/>
    <s v="Bucuresti Ilfov"/>
    <m/>
    <m/>
    <s v="Bucuresti"/>
    <s v="Privat"/>
    <s v="066"/>
    <n v="2532573.2599999998"/>
    <n v="633143.31999999995"/>
    <n v="1173003.8899999997"/>
    <n v="219042.47000000067"/>
    <n v="4557762.9399999995"/>
    <s v="Finalizat"/>
    <s v="AA2"/>
    <n v="2378045.96"/>
    <n v="594511.4800000001"/>
    <s v="POC/46/2/2"/>
    <n v="1"/>
  </r>
  <r>
    <n v="68"/>
    <x v="2"/>
    <s v=" P2.2"/>
    <s v="A2.2.1"/>
    <n v="115946"/>
    <s v="SISTEM INTEGRAT DE MANAGEMENT AL SECURITĂŢII INFORMAŢIEI ÎN CADRUL UNEI ORGANIZAŢII"/>
    <s v="SAFETECH INNOVATIONS SRL"/>
    <s v="SISTEM INTEGRAT DE MANAGEMENT AL SECURITĂŢII INFORMAŢIEI ÎN CADRUL UNEI ORGANIZAŢII"/>
    <s v="6"/>
    <n v="16"/>
    <n v="2017"/>
    <s v="2"/>
    <n v="28"/>
    <n v="2019"/>
    <n v="80"/>
    <x v="7"/>
    <s v="Bucuresti Ilfov"/>
    <m/>
    <m/>
    <s v="Bucuresti"/>
    <s v="Privat"/>
    <s v="066"/>
    <n v="1410126.65"/>
    <n v="352531.66"/>
    <n v="703318.79"/>
    <n v="108990.68999999994"/>
    <n v="2574967.7899999996"/>
    <s v="Finalizat"/>
    <s v="AA1"/>
    <n v="1353287.28"/>
    <n v="338321.81999999995"/>
    <s v="POC/46/2/2"/>
    <n v="1"/>
  </r>
  <r>
    <n v="69"/>
    <x v="2"/>
    <s v=" P2.2"/>
    <s v="A2.2.1"/>
    <n v="115847"/>
    <s v="SISTEM INFORMATIC INTEGRAT, INOVATIV SI SECURIZAT DE EXAMINARE AUXOLOGICA, URMARIRE A PACIENTULUI SI GENERARE A DIAGRAMELOR DE CRESTERE PENTRU POPULATIA DIN ROMANIA"/>
    <s v="RADCOM SRL"/>
    <s v="SISTEM INFORMATIC INTEGRAT, INOVATIV SI SECURIZAT DE EXAMINARE AUXOLOGICA, URMARIRE A PACIENTULUI SI GENERARE A DIAGRAMELOR DE CRESTERE PENTRU POPULATIA DIN ROMANIA"/>
    <s v="8"/>
    <n v="9"/>
    <n v="2017"/>
    <s v="8"/>
    <n v="9"/>
    <n v="2019"/>
    <n v="80"/>
    <x v="7"/>
    <s v="Bucuresti Ilfov"/>
    <m/>
    <m/>
    <s v="Bucuresti"/>
    <s v="Privat"/>
    <s v="066"/>
    <n v="2091764"/>
    <n v="522941"/>
    <n v="862290"/>
    <n v="167575.10000000009"/>
    <n v="3644570.1"/>
    <s v="Finalizat"/>
    <s v="AA1"/>
    <n v="2003612.85"/>
    <n v="500903.21"/>
    <s v="POC/46/2/2"/>
    <n v="1"/>
  </r>
  <r>
    <n v="70"/>
    <x v="2"/>
    <s v=" P2.2"/>
    <s v="A2.2.1"/>
    <n v="115688"/>
    <s v="LIVEHR – PLATFORMA DE GESTIONARE A RESURSELOR UMANE"/>
    <s v="AVANT CONSULTING SRL"/>
    <s v="LIVEHR – PLATFORMA DE GESTIONARE A RESURSELOR UMANE"/>
    <s v="8"/>
    <n v="8"/>
    <n v="2017"/>
    <s v="7"/>
    <n v="8"/>
    <n v="2019"/>
    <n v="80"/>
    <x v="7"/>
    <s v="Bucuresti Ilfov"/>
    <m/>
    <m/>
    <s v="Bucuresti"/>
    <s v="Privat"/>
    <s v="066"/>
    <n v="2098872.2799999998"/>
    <n v="524718.06999999995"/>
    <n v="1507229.65"/>
    <n v="402174.95000000019"/>
    <n v="4532994.9499999993"/>
    <s v="Finalizat"/>
    <s v="AA1"/>
    <n v="2098595.83"/>
    <n v="524374.61"/>
    <s v="POC/46/2/2"/>
    <n v="1"/>
  </r>
  <r>
    <n v="71"/>
    <x v="2"/>
    <s v=" P2.2"/>
    <s v="A2.2.1"/>
    <n v="115817"/>
    <s v="„INTEGRAREA PE VERTICALA A IP3D PRIN DEZVOLTAREA UNEI SOLUTII INFORMATICE – CABINA VIRTUALA - PRIN ACTIVITATI DE CDI „"/>
    <s v="IPRINT 3D DESIGN CONSULTING SRL"/>
    <s v="„INTEGRAREA PE VERTICALA A IP3D PRIN DEZVOLTAREA UNEI SOLUTII INFORMATICE – CABINA VIRTUALA - PRIN ACTIVITATI DE CDI „"/>
    <s v="8"/>
    <n v="11"/>
    <n v="2017"/>
    <s v="2"/>
    <n v="11"/>
    <n v="2020"/>
    <n v="80"/>
    <x v="7"/>
    <s v="Bucuresti Ilfov"/>
    <m/>
    <m/>
    <s v="Bucuresti"/>
    <s v="Privat"/>
    <s v="066"/>
    <n v="782706.84"/>
    <n v="195676.71"/>
    <n v="277228.45999999996"/>
    <n v="35425.989999999991"/>
    <n v="1291037.9999999998"/>
    <s v="Finalizat"/>
    <s v="AA1"/>
    <n v="777272.64000000013"/>
    <n v="194318.17"/>
    <s v="POC/46/2/2"/>
    <n v="1"/>
  </r>
  <r>
    <n v="72"/>
    <x v="2"/>
    <s v=" P2.2"/>
    <s v="A2.2.1"/>
    <n v="115911"/>
    <s v="„CRESTEREA COMPETITIVITATII SC YALOS SOFTWARE LABS SRL PRIN DEZVOLTAREA UNEI SOLUTII INFORMATICE INOVATOARE”"/>
    <s v="YALOS SOFTWARE LABS SRL"/>
    <s v="„CRESTEREA COMPETITIVITATII SC YALOS SOFTWARE LABS SRL PRIN DEZVOLTAREA UNEI SOLUTII INFORMATICE INOVATOARE”"/>
    <s v="8"/>
    <n v="3"/>
    <n v="2017"/>
    <s v="8"/>
    <n v="3"/>
    <n v="2020"/>
    <n v="80"/>
    <x v="7"/>
    <s v="Bucuresti Ilfov"/>
    <m/>
    <m/>
    <s v="Bucuresti"/>
    <s v="Privat"/>
    <s v="066"/>
    <n v="2452875.5699999998"/>
    <n v="613218.89"/>
    <n v="657456.29999999981"/>
    <n v="100246.4700000002"/>
    <n v="3823797.23"/>
    <s v="Finalizat"/>
    <m/>
    <n v="2026421.53"/>
    <n v="506605.39"/>
    <s v="POC/46/2/2"/>
    <n v="1"/>
  </r>
  <r>
    <n v="73"/>
    <x v="2"/>
    <s v=" P2.2"/>
    <s v="A2.2.1"/>
    <n v="115876"/>
    <s v="Sistem Informatic Inovativ Factura Inteligenta"/>
    <s v="BUSINESSVIEW SOFTWARE SRL"/>
    <s v="Sistem Informatic Inovativ Factura Inteligenta"/>
    <s v="8"/>
    <n v="2"/>
    <n v="2017"/>
    <s v="11"/>
    <n v="2"/>
    <n v="2019"/>
    <n v="80"/>
    <x v="7"/>
    <s v="Bucuresti Ilfov"/>
    <m/>
    <m/>
    <s v="Bucuresti"/>
    <s v="Privat"/>
    <s v="066"/>
    <n v="2432346.2999999998"/>
    <n v="608086.57999999996"/>
    <n v="652739.62000000011"/>
    <n v="182632.2799999998"/>
    <n v="3875804.78"/>
    <s v="Finalizat"/>
    <m/>
    <n v="2264935.13"/>
    <n v="566233.77"/>
    <s v="POC/46/2/2"/>
    <n v="1"/>
  </r>
  <r>
    <n v="74"/>
    <x v="2"/>
    <s v=" P2.2"/>
    <s v="A2.2.1"/>
    <n v="115698"/>
    <s v="Sistem informatic integrat pentru colectarea si procesarea de date anonime in interiorul spatiilor comerciale"/>
    <s v="MOUNT SOFTWARE SRL"/>
    <s v="Sistem informatic integrat pentru colectarea si procesarea de date anonime in interiorul spatiilor comerciale"/>
    <s v="8"/>
    <n v="7"/>
    <n v="2017"/>
    <s v="2"/>
    <n v="7"/>
    <n v="2019"/>
    <n v="80"/>
    <x v="7"/>
    <s v="Bucuresti Ilfov"/>
    <m/>
    <m/>
    <s v="Bucuresti"/>
    <s v="Privat"/>
    <s v="066"/>
    <n v="898360.23"/>
    <n v="224590.06"/>
    <n v="474760.01"/>
    <n v="51944.34999999986"/>
    <n v="1649654.65"/>
    <s v="Finalizat"/>
    <m/>
    <n v="750331.85"/>
    <n v="187582.96"/>
    <s v="POC/46/2/2"/>
    <n v="1"/>
  </r>
  <r>
    <n v="75"/>
    <x v="2"/>
    <s v=" P2.2"/>
    <s v="A2.2.1"/>
    <n v="115857"/>
    <s v="Inovare prin conectare"/>
    <s v="SENIOR PROGRAMMING SA"/>
    <s v="Inovare prin conectare"/>
    <s v="8"/>
    <n v="2"/>
    <n v="2017"/>
    <s v="11"/>
    <n v="2"/>
    <n v="2019"/>
    <n v="80"/>
    <x v="7"/>
    <s v="Bucuresti Ilfov"/>
    <m/>
    <m/>
    <s v="Bucuresti"/>
    <s v="Privat"/>
    <s v="066"/>
    <n v="2414726.98"/>
    <n v="603681.75"/>
    <n v="2406584.2200000002"/>
    <n v="251986.25"/>
    <n v="5676979.2000000002"/>
    <s v="Finalizat"/>
    <s v="AA2"/>
    <n v="2208279.81"/>
    <n v="552069.96"/>
    <s v="POC/46/2/2"/>
    <n v="1"/>
  </r>
  <r>
    <n v="76"/>
    <x v="2"/>
    <s v=" P2.2"/>
    <s v="A2.2.1"/>
    <n v="115646"/>
    <s v="AdSelect – Platforma de Management pentru publicitate stradala"/>
    <s v="INGENIOS.RO SRL"/>
    <s v="AdSelect – Platforma de Management pentru publicitate stradala"/>
    <s v="6"/>
    <n v="28"/>
    <n v="2017"/>
    <s v="12"/>
    <n v="28"/>
    <n v="2019"/>
    <n v="80"/>
    <x v="7"/>
    <s v="Bucuresti Ilfov"/>
    <m/>
    <m/>
    <s v="Bucuresti"/>
    <s v="Privat"/>
    <s v="066"/>
    <n v="3065803.18"/>
    <n v="766450.79"/>
    <n v="965544.5299999998"/>
    <n v="51911"/>
    <n v="4849709.5"/>
    <s v="Finalizat"/>
    <m/>
    <n v="2872010.8"/>
    <n v="718002.71"/>
    <s v="POC/46/2/2"/>
    <n v="1"/>
  </r>
  <r>
    <n v="77"/>
    <x v="2"/>
    <s v=" P2.2"/>
    <s v="A2.2.1"/>
    <n v="115834"/>
    <s v="HR fara hartie"/>
    <s v="HR SINCRON SRL"/>
    <s v="Obiectivul general este cresterea contributiei solutiilor/aplicatiilor IT inovative in dezvoltarea competitivitatii economice a sectorului privat prin dezvoltarea produselor si serviciilor TIC. In acest context, in care inclusiv recomandarea Comisiei Europene catre companiile romanesti este de a profita pe deplin de posibilitatile si avantajele oferite de tehnologiile digitale, HR Sincron SRL doreste sa dezvolte prin proiectul „HR fara hartie” o platforma software inovativa de managementul resurselor umane numita in continuare „Sincron HR Suite”."/>
    <s v="5"/>
    <n v="25"/>
    <n v="2017"/>
    <s v="5"/>
    <n v="25"/>
    <n v="2019"/>
    <n v="80"/>
    <x v="7"/>
    <s v="Bucuresti Ilfov"/>
    <m/>
    <m/>
    <s v="Bucuresti"/>
    <s v="Privat"/>
    <s v="066"/>
    <n v="1952796.24"/>
    <n v="488199.06"/>
    <n v="1651738.81"/>
    <n v="140071.0400000005"/>
    <n v="4232805.1500000004"/>
    <s v="Finalizat"/>
    <s v="AA2"/>
    <n v="1889212.9800000002"/>
    <n v="472303.24000000005"/>
    <s v="POC/46/2/2"/>
    <n v="1"/>
  </r>
  <r>
    <n v="78"/>
    <x v="2"/>
    <s v=" P2.2"/>
    <s v="A2.2.1"/>
    <n v="115610"/>
    <s v="Dezvoltare aplicatie software si componente hardware pentru analizarea, controlul si partajarea fluxurilor de resurse"/>
    <s v="CORE SECURITY ADVISERS SRL"/>
    <s v="Dezvoltare aplicatie software si componente hardware pentru analizarea, controlul si partajarea fluxurilor de resurse"/>
    <s v="8"/>
    <n v="3"/>
    <n v="2017"/>
    <s v="8"/>
    <n v="3"/>
    <n v="2020"/>
    <n v="80"/>
    <x v="7"/>
    <s v="Bucuresti Ilfov"/>
    <m/>
    <m/>
    <s v="Bucuresti"/>
    <s v="Privat"/>
    <s v="066"/>
    <n v="3292880"/>
    <n v="823220"/>
    <n v="807275"/>
    <n v="820530.33000000007"/>
    <n v="5743905.3300000001"/>
    <s v="Reziliat"/>
    <m/>
    <n v="0"/>
    <n v="0"/>
    <s v="POC/46/2/2"/>
    <n v="1"/>
  </r>
  <r>
    <n v="79"/>
    <x v="2"/>
    <s v=" P2.2"/>
    <s v="A2.2.1"/>
    <n v="115656"/>
    <s v="COOPID – SISTEM COOPERATIV DE MANAGEMENT AL IDENTITATII DIGITALE"/>
    <s v="TGS SOFTWARE SRL"/>
    <s v="COOPID – SISTEM COOPERATIV DE MANAGEMENT AL IDENTITATII DIGITALE"/>
    <s v="6"/>
    <n v="28"/>
    <n v="2017"/>
    <s v="6"/>
    <n v="28"/>
    <n v="2019"/>
    <n v="80"/>
    <x v="7"/>
    <s v="Bucuresti Ilfov"/>
    <m/>
    <m/>
    <s v="Bucuresti"/>
    <s v="Privat"/>
    <s v="066"/>
    <n v="2939783.6"/>
    <n v="734945.9"/>
    <n v="875000"/>
    <n v="276000.98000000045"/>
    <n v="4825730.4800000004"/>
    <s v="Finalizat"/>
    <s v="AA1"/>
    <n v="2850573.22"/>
    <n v="712643.33"/>
    <s v="POC/46/2/2"/>
    <n v="1"/>
  </r>
  <r>
    <n v="80"/>
    <x v="2"/>
    <s v=" P2.2"/>
    <s v="A2.2.1"/>
    <n v="116150"/>
    <s v="DEZVOLTAREA UNUI SISTEM BUSINESS INTELLIGENCE PENTRU LANTURI FARMACEUTICE"/>
    <s v="COGNISTUDIO SRL"/>
    <s v="DEZVOLTAREA UNUI SISTEM BUSINESS INTELLIGENCE PENTRU LANTURI FARMACEUTICE"/>
    <s v="8"/>
    <n v="2"/>
    <n v="2017"/>
    <s v="8"/>
    <n v="2"/>
    <n v="2019"/>
    <n v="80"/>
    <x v="7"/>
    <s v="Bucuresti Ilfov"/>
    <m/>
    <m/>
    <s v="Bucuresti"/>
    <s v="Privat"/>
    <s v="066"/>
    <n v="1939595.35"/>
    <n v="484898.84"/>
    <n v="1023332.81"/>
    <n v="45938.649999999907"/>
    <n v="3493765.65"/>
    <s v="Finalizat"/>
    <m/>
    <n v="1384358.22"/>
    <n v="346089.57999999996"/>
    <s v="POC/46/2/2"/>
    <n v="1"/>
  </r>
  <r>
    <n v="81"/>
    <x v="2"/>
    <s v=" P2.2"/>
    <s v="A2.2.1"/>
    <n v="115916"/>
    <s v="DEZVOLTAREA APLICATIEI SMART HUT- SOLUTIE SOFTWARE-HARDWARE CARE INTEGREAZA ECHIPAMENTE PENTRU FACILITAREA MANAGEMENTULUI CLADIRILOR"/>
    <s v="NETLINX SYSTEMS SRL"/>
    <s v="DEZVOLTAREA APLICATIEI SMART HUT- SOLUTIE SOFTWARE-HARDWARE CARE INTEGREAZA ECHIPAMENTE PENTRU FACILITAREA MANAGEMENTULUI CLADIRILOR"/>
    <s v="8"/>
    <n v="31"/>
    <n v="2017"/>
    <s v="8"/>
    <n v="31"/>
    <n v="2019"/>
    <n v="80"/>
    <x v="7"/>
    <s v="Bucuresti Ilfov"/>
    <m/>
    <m/>
    <s v="Bucuresti"/>
    <s v="Privat"/>
    <s v="066"/>
    <n v="1185166.06"/>
    <n v="296291.51"/>
    <n v="760345.01999999979"/>
    <n v="209785.77000000002"/>
    <n v="2451588.36"/>
    <s v="Finalizat"/>
    <m/>
    <n v="1112912.58"/>
    <n v="278228.14"/>
    <s v="POC/46/2/2"/>
    <n v="1"/>
  </r>
  <r>
    <n v="82"/>
    <x v="2"/>
    <s v=" P2.2"/>
    <s v="A2.2.1"/>
    <n v="116347"/>
    <s v="MyTechJob – PLATFORMA INOVATIVA CU LOCURI DE MUNCA"/>
    <s v="ALERON TRAINING CENTER SRL"/>
    <s v="MyTechJob – PLATFORMA INOVATIVA CU LOCURI DE MUNCA"/>
    <s v="8"/>
    <n v="11"/>
    <n v="2017"/>
    <s v="10"/>
    <n v="11"/>
    <n v="2019"/>
    <n v="80"/>
    <x v="7"/>
    <s v="Bucuresti Ilfov"/>
    <m/>
    <m/>
    <s v="Bucuresti"/>
    <s v="Privat"/>
    <s v="066"/>
    <n v="1323168"/>
    <n v="330792"/>
    <n v="1301670"/>
    <n v="190130.70000000019"/>
    <n v="3145760.7"/>
    <s v="Finalizat"/>
    <s v="AA1"/>
    <n v="1281140.32"/>
    <n v="320285.08"/>
    <s v="POC/46/2/2"/>
    <n v="1"/>
  </r>
  <r>
    <n v="83"/>
    <x v="2"/>
    <s v=" P2.2"/>
    <s v="A2.2.1"/>
    <n v="115806"/>
    <s v="SOLUTIE TIC INOVATIVA PENTRU CRESTEREA COMPETITIVITATII ECONOMICE A MARKETIZATOR FRIENDS SRL"/>
    <s v="OMNICONVERT SRL fosta MARKETIZATOR FRIENDS SRL"/>
    <s v="Obiectiv general al proiectului este: cresterea competitivitaþii economice a companiei Marketizator Friends prin dezvoltarea experimentala a unei solutii software inovative, care va permite trecerea de la outsourcing la tehnologia bazata pe inovare."/>
    <s v="5"/>
    <n v="25"/>
    <n v="2017"/>
    <s v="11"/>
    <n v="25"/>
    <n v="2019"/>
    <n v="80"/>
    <x v="7"/>
    <s v="Bucuresti Ilfov"/>
    <m/>
    <m/>
    <s v="Bucuresti"/>
    <s v="Privat"/>
    <s v="066"/>
    <n v="1855368.68"/>
    <n v="463842.17"/>
    <n v="1114023.23"/>
    <n v="124343.43999999994"/>
    <n v="3557577.52"/>
    <s v="Finalizat"/>
    <m/>
    <n v="1850334.4300000002"/>
    <n v="462583.61"/>
    <s v="POC/46/2/2"/>
    <n v="1"/>
  </r>
  <r>
    <n v="84"/>
    <x v="2"/>
    <s v=" P2.2"/>
    <s v="A2.2.1"/>
    <n v="117850"/>
    <s v="CRESTEREA COMPETITIVITATII SC BLUE SKY SOFTWARE SRL PRIN DEZVOLTAREA UNEI APLICATII INFORMATICE INOVATIVE"/>
    <s v="BLUE SKY SOFTWARE SRL"/>
    <s v="Obiectivul general al proiectului il reprezinta cresterea competitivitatii economice a societatii la nivel national prin dezvoltarea unui produs inovativ TIC, respectiv realizarea unei aplicatii informatice inovative cu aplicabilitate in domeniul asistentei sociale si edicala a persoanelor varstnice"/>
    <s v="6"/>
    <n v="29"/>
    <n v="2017"/>
    <s v="6"/>
    <n v="29"/>
    <n v="2019"/>
    <n v="80"/>
    <x v="7"/>
    <s v="Bucuresti Ilfov"/>
    <m/>
    <m/>
    <s v="Bucuresti"/>
    <s v="Privat"/>
    <s v="066"/>
    <n v="1733067.68"/>
    <n v="433266.92"/>
    <n v="617580.39999999991"/>
    <n v="50170.450000000186"/>
    <n v="2834085.45"/>
    <s v="Reziliat"/>
    <m/>
    <n v="0"/>
    <n v="0"/>
    <s v="POC/46/2/2"/>
    <n v="1"/>
  </r>
  <r>
    <n v="85"/>
    <x v="2"/>
    <s v=" P2.2"/>
    <s v="A2.2.1"/>
    <n v="117396"/>
    <s v="QRAM – sistem de optimizare a capitalului uman"/>
    <s v="QUALITANCE QBS SRL"/>
    <s v="QRAM – sistem de optimizare a capitalului uman"/>
    <s v="8"/>
    <n v="8"/>
    <n v="2017"/>
    <s v="8"/>
    <n v="8"/>
    <n v="2019"/>
    <n v="80"/>
    <x v="7"/>
    <s v="Bucuresti Ilfov"/>
    <m/>
    <m/>
    <s v="Bucuresti"/>
    <s v="Privat"/>
    <s v="066"/>
    <n v="1048354"/>
    <n v="262088.5"/>
    <n v="931062.5"/>
    <n v="6941.6699999999255"/>
    <n v="2248446.67"/>
    <s v="Reziliat"/>
    <m/>
    <n v="0"/>
    <n v="0"/>
    <s v="POC/46/2/2"/>
    <n v="1"/>
  </r>
  <r>
    <n v="86"/>
    <x v="2"/>
    <s v=" P2.2"/>
    <s v="A2.2.1"/>
    <n v="115841"/>
    <s v="Dezvoltarea unei solutii inovative de business discovery pentru cresterea competitivitatii si profitabilitatii companiilor"/>
    <s v="UNIT VISION SRL"/>
    <s v="Dezvoltarea unei solutii inovative de business discovery pentru cresterea competitivitatii si profitabilitatii companiilor"/>
    <s v="8"/>
    <n v="2"/>
    <n v="2017"/>
    <s v="2"/>
    <n v="2"/>
    <n v="2019"/>
    <n v="80"/>
    <x v="7"/>
    <s v="Bucuresti Ilfov"/>
    <m/>
    <m/>
    <s v="Bucuresti"/>
    <s v="Privat"/>
    <s v="066"/>
    <n v="602276.25"/>
    <n v="150569.06"/>
    <n v="519610.41999999993"/>
    <n v="56195.459999999963"/>
    <n v="1328651.19"/>
    <s v="Finalizat"/>
    <m/>
    <n v="545262.65999999992"/>
    <n v="136315.67000000001"/>
    <s v="POC/46/2/2"/>
    <n v="1"/>
  </r>
  <r>
    <n v="87"/>
    <x v="2"/>
    <s v=" P2.2"/>
    <s v="A2.2.1"/>
    <n v="115933"/>
    <s v="SITAC – SISTEM INOVATIV DE TESTARE ADAPTIVĂ COMPUTERIZATĂ"/>
    <s v="SOFT BUSINESS UNION SRL"/>
    <s v="SITAC – SISTEM INOVATIV DE TESTARE ADAPTIVĂ COMPUTERIZATĂ"/>
    <s v="6"/>
    <n v="16"/>
    <n v="2017"/>
    <s v="6"/>
    <n v="16"/>
    <n v="2019"/>
    <n v="80"/>
    <x v="7"/>
    <s v="Bucuresti Ilfov"/>
    <m/>
    <m/>
    <s v="Bucuresti"/>
    <s v="Privat"/>
    <s v="066"/>
    <n v="2892483.23"/>
    <n v="723120.81"/>
    <n v="2037253.75"/>
    <n v="15"/>
    <n v="5652872.79"/>
    <s v="Finalizat"/>
    <m/>
    <n v="2463021.5199999996"/>
    <n v="615755.39999999991"/>
    <s v="POC/46/2/2"/>
    <n v="1"/>
  </r>
  <r>
    <n v="88"/>
    <x v="2"/>
    <s v=" P2.2"/>
    <s v="A2.2.1"/>
    <n v="115643"/>
    <s v="SISTEM INOVATIV INTEGRAT TIC PENTRU CONTROLUL SI MONITORIZAREA IN TIMP REAL A CALITATII ENERGIEI ELECTRICE SI A PIERDERILOR PE LINIILE DE TRANSPORT SI DISTRIBUTIE DIN SISTEMUL ENERGETIC NATIONAL"/>
    <s v="NOVA INDUSTRIAL SA"/>
    <s v="SISTEM INOVATIV INTEGRAT TIC PENTRU CONTROLUL SI MONITORIZAREA IN TIMP REAL A CALITATII ENERGIEI ELECTRICE SI A PIERDERILOR PE LINIILE DE TRANSPORT SI DISTRIBUTIE DIN SISTEMUL ENERGETIC NATIONAL"/>
    <s v="6"/>
    <n v="28"/>
    <n v="2017"/>
    <s v="6"/>
    <n v="28"/>
    <n v="2020"/>
    <n v="80"/>
    <x v="7"/>
    <s v="Bucuresti Ilfov"/>
    <m/>
    <m/>
    <s v="Bucuresti"/>
    <s v="Privat"/>
    <s v="066"/>
    <n v="3003435.74"/>
    <n v="750858.93"/>
    <n v="753244"/>
    <n v="54530"/>
    <n v="4562068.67"/>
    <s v="Finalizat"/>
    <m/>
    <n v="1968431.6"/>
    <n v="492107.92000000004"/>
    <s v="POC/46/2/2"/>
    <n v="1"/>
  </r>
  <r>
    <n v="89"/>
    <x v="2"/>
    <s v=" P2.2"/>
    <s v="A2.2.1"/>
    <n v="115581"/>
    <s v="Tehnologie inteligentă pentru sănătatea familiei"/>
    <s v="POWER NET CONSULTING SRL"/>
    <s v="Tehnologie inteligentă pentru sănătatea familiei"/>
    <s v="6"/>
    <n v="28"/>
    <n v="2017"/>
    <s v="6"/>
    <n v="28"/>
    <n v="2019"/>
    <n v="80"/>
    <x v="7"/>
    <s v="Bucuresti Ilfov"/>
    <m/>
    <m/>
    <s v="Bucuresti"/>
    <s v="Privat"/>
    <s v="066"/>
    <n v="816443.79"/>
    <n v="204110.95"/>
    <n v="671801.19"/>
    <n v="0"/>
    <n v="1692355.93"/>
    <s v="Reziliat"/>
    <m/>
    <n v="0"/>
    <n v="0"/>
    <s v="POC/46/2/2"/>
    <n v="1"/>
  </r>
  <r>
    <n v="90"/>
    <x v="2"/>
    <s v=" P2.2"/>
    <s v="A2.2.1"/>
    <n v="119666"/>
    <s v="AV Sensors Manager"/>
    <s v="R.A.I. SOFTWARE SRL"/>
    <s v="AV Sensors Manager"/>
    <s v="9"/>
    <n v="26"/>
    <n v="2017"/>
    <s v="3"/>
    <n v="26"/>
    <n v="2020"/>
    <n v="80"/>
    <x v="7"/>
    <s v="Bucuresti Ilfov"/>
    <m/>
    <m/>
    <s v="Bucuresti"/>
    <s v="Privat"/>
    <s v="066"/>
    <n v="3270601.86"/>
    <n v="817650.47"/>
    <n v="917800"/>
    <n v="144000"/>
    <n v="5150052.33"/>
    <s v="Reziliat"/>
    <m/>
    <n v="0"/>
    <n v="0"/>
    <s v="POC/46/2/2"/>
    <n v="1"/>
  </r>
  <r>
    <n v="91"/>
    <x v="2"/>
    <s v=" P2.2"/>
    <s v="A2.2.1"/>
    <n v="115788"/>
    <s v="PLATFORMA INOVATIVA BAZATA PE TEHNOLOGII DE REALITATE VIRTUALA SI AUGMENTATĂ PENTRU TRATAREA FOBIILOR"/>
    <s v="NOVUSTECH SERVICES SRL"/>
    <s v="PLATFORMA INOVATIVA BAZATA PE TEHNOLOGII DE REALITATE VIRTUALA SI AUGMENTATĂ PENTRU TRATAREA FOBIILOR"/>
    <s v="9"/>
    <n v="4"/>
    <n v="2017"/>
    <s v="8"/>
    <n v="4"/>
    <n v="2020"/>
    <n v="80"/>
    <x v="7"/>
    <s v="Bucuresti Ilfov"/>
    <m/>
    <m/>
    <s v="Bucuresti"/>
    <s v="Privat"/>
    <s v="066"/>
    <n v="2470998.2999999998"/>
    <n v="617749.57999999996"/>
    <n v="726389.62000000011"/>
    <n v="0"/>
    <n v="3815137.5"/>
    <s v="Finalizat"/>
    <s v="AA1"/>
    <n v="1385779.9"/>
    <n v="346444.95"/>
    <s v="POC/46/2/2"/>
    <n v="1"/>
  </r>
  <r>
    <n v="92"/>
    <x v="2"/>
    <s v=" P2.2"/>
    <s v="A2.2.1"/>
    <n v="115980"/>
    <s v="CloudBox"/>
    <s v="MAGUAY COMPUTERS SRL"/>
    <s v="CloudBox"/>
    <s v="8"/>
    <n v="25"/>
    <n v="2017"/>
    <s v="2"/>
    <n v="25"/>
    <n v="2019"/>
    <n v="80"/>
    <x v="7"/>
    <s v="Bucuresti Ilfov"/>
    <m/>
    <m/>
    <s v="Bucuresti"/>
    <s v="Privat"/>
    <s v="066"/>
    <n v="2847889.59"/>
    <n v="711972.4"/>
    <n v="977135"/>
    <n v="159457.50999999978"/>
    <n v="4696454.5"/>
    <s v="Finalizat"/>
    <m/>
    <n v="2694959.3500000006"/>
    <n v="673739.87"/>
    <s v="POC/46/2/2"/>
    <n v="1"/>
  </r>
  <r>
    <n v="93"/>
    <x v="2"/>
    <s v=" P2.2"/>
    <s v="A2.2.1"/>
    <n v="115616"/>
    <s v="SERVICII INOVATIVE PENTRU PUBLICAREA, EDITAREA, CONSULTAREA ŞI GESTIUNEA ONLINE A MANUALELOR ŞCOLARE"/>
    <s v="ASCENDIA SA ( fosta ASCENDIA DESIGN SRL)"/>
    <s v="SERVICII INOVATIVE PENTRU PUBLICAREA, EDITAREA, CONSULTAREA ŞI GESTIUNEA ONLINE A MANUALELOR ŞCOLARE"/>
    <s v="8"/>
    <n v="9"/>
    <n v="2017"/>
    <s v="8"/>
    <n v="9"/>
    <n v="2019"/>
    <n v="80"/>
    <x v="7"/>
    <s v="Bucuresti Ilfov"/>
    <m/>
    <m/>
    <s v="Bucuresti"/>
    <s v="Privat"/>
    <s v="066"/>
    <n v="1802336.06"/>
    <n v="450584.02"/>
    <n v="570950.25"/>
    <n v="67578.25"/>
    <n v="2891448.58"/>
    <s v="Finalizat"/>
    <m/>
    <n v="1643757.9200000002"/>
    <n v="410939.49000000005"/>
    <s v="POC/46/2/2"/>
    <n v="1"/>
  </r>
  <r>
    <n v="94"/>
    <x v="2"/>
    <s v=" P2.2"/>
    <s v="A2.2.1"/>
    <n v="115645"/>
    <s v="ANSAMBLU DE INDICI IMOBILIARI STRUCTURAŢI PENTRU PIAŢA ROMÂNEASCĂ ACRONIM: RMI"/>
    <s v="RUN IT SOLUTIONS SRL"/>
    <s v="ANSAMBLU DE INDICI IMOBILIARI STRUCTURAŢI PENTRU PIAŢA ROMÂNEASCĂ ACRONIM: RMI"/>
    <s v="8"/>
    <n v="16"/>
    <n v="2017"/>
    <s v="12"/>
    <n v="16"/>
    <n v="2019"/>
    <n v="80"/>
    <x v="7"/>
    <s v="Bucuresti Ilfov"/>
    <m/>
    <m/>
    <s v="Bucuresti"/>
    <s v="Privat"/>
    <s v="066"/>
    <n v="1781188.8"/>
    <n v="445297.2"/>
    <n v="428734"/>
    <n v="71565.399999999907"/>
    <n v="2726785.4"/>
    <s v="Finalizat"/>
    <s v="AA1"/>
    <n v="1723820.3199999998"/>
    <n v="430955.07999999996"/>
    <s v="POC/46/2/2"/>
    <n v="1"/>
  </r>
  <r>
    <n v="95"/>
    <x v="2"/>
    <s v=" P2.2"/>
    <s v="A2.2.1"/>
    <n v="116470"/>
    <s v="ZIDOX – PLATFORMĂ INOVATIVĂ DE GESTIONARE A RESURSELOR UMANE"/>
    <s v="ZITEC COM SRL"/>
    <s v="ZIDOX – PLATFORMĂ INOVATIVĂ DE GESTIONARE A RESURSELOR UMANE"/>
    <s v="6"/>
    <n v="16"/>
    <n v="2017"/>
    <s v="6"/>
    <n v="16"/>
    <n v="2019"/>
    <n v="80"/>
    <x v="7"/>
    <s v="Bucuresti Ilfov"/>
    <m/>
    <m/>
    <s v="Bucuresti"/>
    <s v="Privat"/>
    <s v="066"/>
    <n v="1330068.3799999999"/>
    <n v="332517.09999999998"/>
    <n v="2647755.7600000002"/>
    <n v="185412.4299999997"/>
    <n v="4495753.67"/>
    <s v="Finalizat"/>
    <m/>
    <n v="1195918.6599999999"/>
    <n v="298979.66000000003"/>
    <s v="POC/46/2/2"/>
    <n v="1"/>
  </r>
  <r>
    <n v="96"/>
    <x v="2"/>
    <s v=" P2.2"/>
    <s v="A2.2.1"/>
    <n v="115612"/>
    <s v="CREŞTEREA COMPETITIVITĂŢII COMPANIILOR ROMÂNEŞTI PRIN DEZVOLTAREA DE CĂTRE OMEGA TRUST A UNEI NOI PLATFORME INOVATIVE DE AUTO-TESTARE SPECIALIZATĂ ÎN DOMENIUL SECURITĂŢII CIBERNETICE"/>
    <s v="OMEGA TRUST SRL"/>
    <s v="CREŞTEREA COMPETITIVITĂŢII COMPANIILOR ROMÂNEŞTI PRIN DEZVOLTAREA DE CĂTRE OMEGA TRUST A UNEI NOI PLATFORME INOVATIVE DE AUTO-TESTARE SPECIALIZATĂ ÎN DOMENIUL SECURITĂŢII CIBERNETICE"/>
    <s v="8"/>
    <n v="4"/>
    <n v="2017"/>
    <s v="8"/>
    <n v="4"/>
    <n v="2020"/>
    <n v="80"/>
    <x v="7"/>
    <s v="Bucuresti Ilfov"/>
    <m/>
    <m/>
    <s v="Bucuresti"/>
    <s v="Privat"/>
    <s v="066"/>
    <n v="1481379.12"/>
    <n v="370344.78"/>
    <n v="406274.10000000009"/>
    <n v="52211.620000000097"/>
    <n v="2310209.62"/>
    <s v="Finalizat"/>
    <m/>
    <n v="1372875.3199999998"/>
    <n v="343218.81999999995"/>
    <s v="POC/46/2/2"/>
    <n v="1"/>
  </r>
  <r>
    <n v="97"/>
    <x v="1"/>
    <s v="P1.2"/>
    <s v="OS1.3-Secţiunea D"/>
    <n v="104664"/>
    <s v="TEHNOLOGIE DE SINTEZA PENTRU RASINI POLIESTERICE PRIN VALORIFICAREA DE DESEURI UTILIZAND UN REACTOR CU STRAT CERAMIC EXTERIOR INCALZIT NECONVENTIONAL-RASCERT"/>
    <s v="DAILY SOURCING &amp; RESEARCH SRL"/>
    <s v="Obiectivul principal al proiectului propus il reprezinta cresterea capacitatii si a infrastructurii de cercetare-dezvoltare si productie a DAILY SOURCING &amp; RESEARCH  SRL, prin realizarea unei linii tehnologice bazata pe reactoare cu manta ceramica (care absorb energia microundelor si o transforma cu randament ridicat in caldura), pentru fabricarea de rasini din deseuri precum uleiuri vegetale / uleiuri vegetale uzate/ uleiuri animale + glicerina uzata si fulgi de polietilen tereftalat PET. Obiectivul se incadreaza in preocuparile de baza ale firmei privind diversificarea alternativelor de valorificare a deseurilor pentru obtinerea de structuri cu proprietati controlate cu valoare adaugata mare."/>
    <s v="9"/>
    <n v="23"/>
    <n v="2016"/>
    <s v="3"/>
    <n v="23"/>
    <n v="2018"/>
    <n v="80"/>
    <x v="7"/>
    <s v="Bucuresti Ilfov"/>
    <m/>
    <m/>
    <s v="Bucuresti"/>
    <s v="Privat"/>
    <s v="061"/>
    <n v="3531876"/>
    <n v="882969"/>
    <n v="0"/>
    <n v="536449"/>
    <n v="4951294"/>
    <s v="Finalizat"/>
    <s v="AA4"/>
    <n v="3510100.3"/>
    <n v="877525.08"/>
    <s v="POC/66/1/3"/>
    <n v="1"/>
  </r>
  <r>
    <n v="98"/>
    <x v="1"/>
    <s v="P1.2"/>
    <s v="OS1.4-Secţiunea G"/>
    <n v="105890"/>
    <s v="CERCETAREA ŞI DEZVOLTAREA UNEI INSTALAŢII MOBILE DE OBŢINERE A ENERGIEI REGENERABILE EOLIENE"/>
    <s v="Institutul National de Cercetare Dezvoltare Turbomotoare-COMOTI"/>
    <s v="Scopul acestei propuneri constăîn cercetarea, dezvoltarea şi realizarea unei instalaţii mobile pentru producerea energiei regenerabile folosind surse eoliene şi se va baza pe tehnologii de ultimă generaţie precum tehnologia materialelor compozite realizate în autoclavă pentru fabricarea, atât a modelelor experimentale cât şi a prototipului folosind fibra de carbon şi metode numerice (CFD) şi experimentale pentru evaluarea performanţelor aerodinamice"/>
    <s v="9"/>
    <n v="1"/>
    <n v="2016"/>
    <s v="9"/>
    <n v="1"/>
    <n v="2021"/>
    <n v="83.72"/>
    <x v="7"/>
    <s v="Bucuresti Ilfov"/>
    <m/>
    <m/>
    <s v="Bucuresti"/>
    <s v="Public"/>
    <s v="062"/>
    <n v="4235185.5"/>
    <n v="823564.5"/>
    <n v="360000"/>
    <n v="122000"/>
    <n v="5540750"/>
    <s v="In implementare"/>
    <s v="AA4"/>
    <n v="3301681.1599999997"/>
    <n v="646242.5"/>
    <s v="POC/71/1/4"/>
    <n v="1"/>
  </r>
  <r>
    <n v="99"/>
    <x v="1"/>
    <s v="P1.2"/>
    <s v="OS1.4-Secţiunea G"/>
    <n v="105542"/>
    <s v="NOI TEHNOLOGII ŞI PRODUSE PENTRU SĂNĂTATE"/>
    <s v="INSTITUTUL NATIONAL DE CERCETARE DEZVOLTARE CHIMICO FARMACEUTICĂ - ICCF  BUCURESTI"/>
    <s v="Proiectul NOI TEHNOLOGII SI PRODUSE PENTRU SANATATE (acronim: INOVOPRODFARM) are ca obiectiv transferul de cunostinte de la Institutul National de Cercetare Dezvoltare Chimico-Farmaceutica, ICCF-Bucuresti, catre intreprinderi mici si mijlocii cu profil de activitate in domeniul produselor naturale (fito)farmaceutice (sau herbal medicines), in scopul implementarii tehnologiilor si procedeelor/metodelor de realizare ale unui numar cat mai mare de produse (fito)farmaceutice inovative cu tehnologii moderne si imbunatatite, pentru care exista interes pe piata (vezi Studiul  de piata). "/>
    <s v="9"/>
    <n v="5"/>
    <n v="2016"/>
    <s v="9"/>
    <n v="5"/>
    <n v="2021"/>
    <n v="83.72"/>
    <x v="7"/>
    <s v="Bucuresti Ilfov"/>
    <m/>
    <m/>
    <s v="Bucuresti"/>
    <s v="Public"/>
    <s v="062"/>
    <n v="11142125.685600001"/>
    <n v="2166672.3143999986"/>
    <n v="2670500"/>
    <n v="40000"/>
    <n v="16019298"/>
    <s v="In implementare"/>
    <s v="AA4"/>
    <n v="9007064.0499999989"/>
    <n v="1644359.2200000002"/>
    <s v="POC/71/1/4"/>
    <n v="1"/>
  </r>
  <r>
    <n v="100"/>
    <x v="1"/>
    <s v="P1.2"/>
    <s v="OS1.4-Secţiunea G"/>
    <n v="105886"/>
    <s v="Tehnologie inovativă de stocare a energiei in sistem CAES  prin utilizarea de compresoare și expandere cu șurub "/>
    <s v="INSTITUTUL NATIONAL DE CERCETARE - DEZVOLTARE TURBOMOTOARE COMOTI"/>
    <s v="Obiectivul principal al proiectului_x000a_Obiectivul proiectului este transferul de cunostințe de la entitatea de cercetare la parteneri din mediul economic pentru realizarea unei instalații inovatoare de stocare a energie în sistem CAES (Compressed Air Energy Storage) prin utilizarea de compresoare –expandere cu șurub._x000a_"/>
    <s v="9"/>
    <n v="8"/>
    <n v="2016"/>
    <s v="3"/>
    <n v="7"/>
    <n v="2020"/>
    <n v="83.72"/>
    <x v="7"/>
    <s v="Bucuresti Ilfov"/>
    <m/>
    <m/>
    <s v="Bucuresti"/>
    <s v="Public"/>
    <s v="062"/>
    <n v="3791678.8"/>
    <n v="737321.2"/>
    <n v="584500"/>
    <n v="280000"/>
    <n v="5393500"/>
    <s v="Finalizat"/>
    <s v="AA7"/>
    <n v="3776397.68"/>
    <n v="734486.36"/>
    <s v="POC/71/1/4"/>
    <n v="1"/>
  </r>
  <r>
    <n v="101"/>
    <x v="1"/>
    <s v="P1.2"/>
    <s v="OS1.4-Secţiunea G"/>
    <n v="105535"/>
    <s v="Metode inovative de valorificare a resurselor naturale si de imbunatatire a  eficientei nutritionale a fito-produselor-contributii la cresterea competitivitatii micilor intreprinderi"/>
    <s v="Institutul National de Cercetare-dezvoltare pentru Stiinte Biologice Bucuresti"/>
    <s v="Obiectivul acestui proiect este de a creste eficienta economica a companiilor partenere prin dezvoltarea si implementarea unor solutii tehnologice inovative pentru extractia si caracterizarea principiilor active din material vegetal si prelucrarea mai eficienta a reziduurilor din industria agro-alimentara in scopul obtinerii de sub-produse/produse secundare noi, cu calitati nutritionale superioare"/>
    <s v="9"/>
    <n v="8"/>
    <n v="2016"/>
    <s v="3"/>
    <n v="8"/>
    <n v="2021"/>
    <n v="83.72"/>
    <x v="7"/>
    <s v="Bucuresti Ilfov"/>
    <m/>
    <m/>
    <s v="Bucuresti"/>
    <s v="Public"/>
    <s v="062"/>
    <n v="6216333.0684000002"/>
    <n v="1208813.9315999998"/>
    <n v="1528788"/>
    <n v="62000"/>
    <n v="9015935"/>
    <s v="In implementare"/>
    <s v="AA3"/>
    <n v="3452017.43"/>
    <n v="636528.64999999991"/>
    <s v="POC/71/1/4"/>
    <n v="1"/>
  </r>
  <r>
    <n v="102"/>
    <x v="1"/>
    <s v="P1.2"/>
    <s v="OS1.4-Secţiunea G"/>
    <n v="105555"/>
    <s v="MOtor Rachetă cu Ajutaj Liber și Impuls Specific Superior pentru lansatorul orbital românesc NERVA (MORALISS-NERVA)"/>
    <s v="Universitatea POLITEHNICA Bucuresti"/>
    <s v="Obiectivul general urmărit de echipa proiectului este creșterea capacității de producție spațială a întreprinderilor partenere în colaborare cu U.P.B. prin trei componente:_x000a_- fabricarea unui produs inovativ industrial, nou în propulsia spațială pe plan mondial, a cărui competitivitate este asigurată prin eficiența propulsivă superioară altor produse;_x000a_- amplificarea colaborării U.P.B. cu întreprinderile prin transferul de tehnologie în domeniul proiectării și experimentării propulsoarelor spațiale;_x000a_- asigurarea rolului U.P.B. de lider în cercetare și învățământ universitar în domeniul spațial european și creșterea vizibilității U.P.B. în această poziție;_x000a_"/>
    <s v="9"/>
    <n v="9"/>
    <n v="2016"/>
    <s v="9"/>
    <n v="9"/>
    <n v="2019"/>
    <n v="83.72"/>
    <x v="7"/>
    <s v="Bucuresti Ilfov"/>
    <m/>
    <m/>
    <s v="Bucuresti"/>
    <s v="Public"/>
    <s v="062"/>
    <n v="11302200"/>
    <n v="2197800"/>
    <n v="3435910"/>
    <n v="10000"/>
    <n v="16945910"/>
    <s v="Reziliat"/>
    <m/>
    <n v="761883.92"/>
    <n v="148154.20000000001"/>
    <s v="POC/71/1/4"/>
    <n v="1"/>
  </r>
  <r>
    <n v="103"/>
    <x v="1"/>
    <s v="P1.2"/>
    <s v="OS1.4-Secţiunea G"/>
    <n v="105567"/>
    <s v="TRANSFER DE CUNOŞTINŢE CĂTRE MEDIUL PRIVAT ÎN DOMENIUL ENERGIE AVÂND LA BAZĂ EXPERIENŢA ŞTIINŢIFICĂ A ICPE- CA"/>
    <s v="Institutul National de Cercetare-Dezvoltare pentru Inginerie Electrica ICPE-CA"/>
    <s v="Realizarea si implementarea in perioada 2016-2021 a unui portofoliu de proiecte de colaborare cu    intreprinderiile din domeniul 3. Energie, Mediu și Schimbari Climatice._x000a_             Realizarea unui portofoliu de servicii / produse / tehnologii al ECCE cu intreprinderile care      desfasoara activitati din domeniul 3. Energie, Mediu și Schimbari Climatice, in perioada 2016-2021.                                   _x000a_"/>
    <s v="9"/>
    <n v="16"/>
    <n v="2016"/>
    <s v="9"/>
    <n v="16"/>
    <n v="2021"/>
    <n v="83.72"/>
    <x v="7"/>
    <s v="Bucuresti Ilfov"/>
    <m/>
    <m/>
    <s v="Bucuresti"/>
    <s v="Public"/>
    <s v="062"/>
    <n v="11302200"/>
    <n v="2197800"/>
    <n v="3484512"/>
    <n v="65000"/>
    <n v="17049512"/>
    <s v="In implementare"/>
    <s v="AA4"/>
    <n v="3944907.82"/>
    <n v="689275.5199999999"/>
    <s v="POC/71/1/4"/>
    <n v="1"/>
  </r>
  <r>
    <n v="104"/>
    <x v="1"/>
    <s v="P1.2"/>
    <s v="OS1.4-Secţiunea G"/>
    <n v="105693"/>
    <s v="Tehnologii eco-inovative de valorificare a deseurilor de biomasa"/>
    <s v="INCD pentru Optoelectronica INOE 2000 - IHP"/>
    <s v="Obiectivul general:_x000a_         Dezvoltarea interactiunii INOE 2000 – IHP cu intreprinderile de productie pentru transferul de cunostinte in subdomeniul tehnologiilor eco-inovative de valorificare a deseurilor de biomasa._x000a_"/>
    <s v="9"/>
    <n v="23"/>
    <n v="2016"/>
    <s v="1"/>
    <n v="23"/>
    <n v="2022"/>
    <n v="83.72"/>
    <x v="7"/>
    <s v="Bucuresti Ilfov"/>
    <m/>
    <m/>
    <s v="Bucuresti"/>
    <s v="Public"/>
    <s v="062"/>
    <n v="4829349.6900000004"/>
    <n v="939104.31"/>
    <n v="1747543"/>
    <n v="35960"/>
    <n v="7551957"/>
    <s v="In implementare"/>
    <s v="AA5"/>
    <n v="2133725.75"/>
    <n v="357714.85"/>
    <s v="POC/71/1/4"/>
    <n v="1"/>
  </r>
  <r>
    <n v="105"/>
    <x v="1"/>
    <s v="P1.2"/>
    <s v="OS1.4-Secţiunea G"/>
    <n v="105888"/>
    <s v="Echipament performant pentru acționarea vanelor din rețeaua de distribuție și transport a gazelor combustibile"/>
    <s v="Institutul National de Cercetare Dezvoltare Turbomotoare-COMOTI"/>
    <s v="Obiectivul proiectului este de a realiza o activitate de cercetare-dezvoltare ȋn colaborare, având drept scop proiectarea, executia si omologarea acţionărilor electrice ale vanelor din fluxul tehnologic al echipamentelor de comprimare a gazelor, care lucrează în condiţii extreme cu o largǎ aplicație industrial pe uscat cum ar fi: echipamente de comprimare gaze natural, stații de mǎsurǎ, vane cu acționare electrica de proces (echipamente de camp), aplicatii pe aer, refrigerare, aplicatii pentru controlul fluidelor (rafinarii, instalatii hidraulice, etc.) în scopul creșterii eficienței energetice. Activitatea isi propune să abordeze o gamă largă a variabilelor de proces cum ar fi: locaţia, componenţa agentului de lucru, debitele şi presiunile de producţie, procesul selectat şi dimensiunea instalaţiei, în condiţiile cresterii fiabilitatii, reducerii timpului de intervenţie în cazul unor defecte, respectiv reducerea preţului de cost a mentenanţei."/>
    <s v="9"/>
    <n v="23"/>
    <n v="2016"/>
    <s v="3"/>
    <n v="22"/>
    <n v="2021"/>
    <n v="83.72"/>
    <x v="7"/>
    <s v="Bucuresti Ilfov"/>
    <m/>
    <m/>
    <s v="Bucuresti"/>
    <s v="Public"/>
    <s v="062"/>
    <n v="6243209.7000000002"/>
    <n v="1214040.3"/>
    <n v="1469000"/>
    <n v="100000"/>
    <n v="9026250"/>
    <s v="In implementare"/>
    <s v="AA3"/>
    <n v="4146493.79"/>
    <n v="804425.63000000012"/>
    <s v="POC/71/1/4"/>
    <n v="1"/>
  </r>
  <r>
    <n v="106"/>
    <x v="1"/>
    <s v="P1.2"/>
    <s v="OS1.4-Secţiunea G"/>
    <n v="105568"/>
    <s v="DEZVOLTAREA CAPITALULUI INTELECTUAL PRIN TRANSFER DE CUNOȘTINȚE ÎN DOMENIUL MATERIALELOR AVANSATE  - IMPACT ASUPRA CREȘTERII PRODUCTIVITĂȚII MUNCII ȘI VOLUMULUI PRODUCȚIEI ÎN ÎNTREPRINDERI"/>
    <s v="Institutul National de Cercetare Dezvoltare pentru Inginerie Electrica ICPE-CA"/>
    <s v="Obiectiv general:_x000a_Valorificarea investiţiilor în infrastructura CD derulate în perioada 2007- 2015 şi a capitalului uman ale INCDIE ICPE-CA prin realizarea şi implementarea în perioada 2016-2021 a unui portofoliu de proiecte de colaborare al Departamentului Materiale Avansate al INCDIE ICPE-CA cu întreprinderiile din domeniul ECO-NANO-TEHNOLOGIILOR şi MATERIALELOR AVANSATE, ca răspuns la nevoile de inovare ale întreprinderilor._x000a_"/>
    <s v="9"/>
    <n v="23"/>
    <n v="2016"/>
    <s v="9"/>
    <n v="22"/>
    <n v="2021"/>
    <n v="83.72"/>
    <x v="7"/>
    <s v="Bucuresti Ilfov"/>
    <m/>
    <m/>
    <s v="Bucuresti"/>
    <s v="Public"/>
    <s v="062"/>
    <n v="11178828.533600001"/>
    <n v="2173809.4663999993"/>
    <n v="1489462"/>
    <n v="20800"/>
    <n v="14862900"/>
    <s v="In implementare"/>
    <s v="AA3"/>
    <n v="6324832.5300000021"/>
    <n v="1171385.08"/>
    <s v="POC/71/1/4"/>
    <n v="1"/>
  </r>
  <r>
    <n v="107"/>
    <x v="1"/>
    <s v="P1.2"/>
    <s v="OS1.4-Secţiunea G"/>
    <n v="111954"/>
    <s v="Parteneriat pentru transferul de cunostibte si dezvoltarea riscurilor ocupationale care pot conduce la dezastre (PROC)"/>
    <s v="Institutul National de Cercetare-Dezvoltare pentru protectia muncii INCDPM Alexandru Darabonţ - Bucuresti"/>
    <s v="Obiectivul principal al proiectului îl constituie transferul eficient de cunostinþe specifice domeniului riscurilor ocupaþionale si a securitaþii si sanataþii în munca de la generator (depozitar) INCDPM ”Alexandru Darabont” catre unitaþile economice (toate unitaþile de la nivelul economiei naþionale- cu excepþiile prevazute de legea 319) prin dezvoltarea de legaturi si sinergii orientate spre procesul de cercetare tehnica colaborativa între întreprinderi si INCDPM ”Alexandru Darabont”"/>
    <s v="5"/>
    <n v="21"/>
    <n v="2018"/>
    <s v="5"/>
    <n v="21"/>
    <n v="2023"/>
    <n v="83.72"/>
    <x v="7"/>
    <s v="Bucuresti Ilfov"/>
    <m/>
    <m/>
    <s v="Bucuresti"/>
    <s v="Public"/>
    <s v="062"/>
    <n v="9863262.5"/>
    <n v="1917987.5"/>
    <n v="1363750"/>
    <n v="5000"/>
    <n v="13150000"/>
    <s v="In implementare"/>
    <m/>
    <n v="2969764.8800000004"/>
    <n v="564997.76000000013"/>
    <s v="POC/71/1/4"/>
    <n v="1"/>
  </r>
  <r>
    <n v="108"/>
    <x v="1"/>
    <s v="P1.2"/>
    <s v="OS1.4-Secţiunea G"/>
    <n v="119809"/>
    <s v="Elaborarea de tehnologii eficiente energetic în aplicaţiile de nişă ale fabricaţiei subansamblelor mecanohidraulice la cerere şi mentenanţei echipamentelor hidraulice mobile - MENTEH"/>
    <s v="INSTITUTUL NAȚIONAL DE CERCETARE-DEZVOLTARE PENTRU OPTOELECTRONICA - INOE 2000"/>
    <s v="Obiectivul general al proiectului este dezvoltarea interacţiunii INOE 2000 – IHP cu întreprinderile specializate în producţia si mentenanţa de echipamente hidraulice, pentru transferul de cunostinţe în subdomeniul aplicaþiilor de nisa privind tehnologiile destinate producþiei de subansamble mecanohidraulice la cerere, întreþinere, reparaþii, verificari si control, in scopul eficientizarii energetice a utilajelor mobile."/>
    <s v="6"/>
    <n v="25"/>
    <n v="2018"/>
    <s v="12"/>
    <n v="25"/>
    <n v="2022"/>
    <n v="83.72"/>
    <x v="7"/>
    <s v="Bucuresti Ilfov"/>
    <m/>
    <m/>
    <s v="Bucuresti"/>
    <s v="Public"/>
    <s v="062"/>
    <n v="5315369.4050000003"/>
    <n v="1033614.595"/>
    <n v="1922298"/>
    <n v="30000"/>
    <n v="8301282"/>
    <s v="In implementare"/>
    <m/>
    <n v="818359.09999999986"/>
    <n v="483128.05"/>
    <s v="POC/71/1/4"/>
    <n v="1"/>
  </r>
  <r>
    <n v="109"/>
    <x v="1"/>
    <s v="P1.2"/>
    <s v="OS1.4-Secţiunea G"/>
    <n v="119598"/>
    <s v="Parteneriatele pentru competitivitate în vederea transferului de cunoştinţe prin dezvoltarea unor modele computaţionale inovative pentru creşterea economică şi sustenabilitatea sectorului de afaceri din România ASECOMP"/>
    <s v="ACADEMIA DE STUDII ECONOMICE BUCUREȘTI"/>
    <s v="Obiectivul princpal al proiectului Parteneriate pentru competitivitate in vederea transferului de cunostinte prin dezvoltarea unor modele computationale inovative pentru cresterea economica si sustenabilitatea sectorului de afaceri din România este promovarea investitiilor în Cercetare-Dezvoltare-Inovare, dezvoltarea de legaturi si sinergii între întreprinderi si învaþamântul superior."/>
    <s v="7"/>
    <n v="4"/>
    <n v="2018"/>
    <s v="7"/>
    <n v="4"/>
    <n v="2023"/>
    <n v="83.72"/>
    <x v="7"/>
    <s v="Bucuresti Ilfov"/>
    <m/>
    <m/>
    <s v="Bucuresti"/>
    <s v="Public"/>
    <s v="062"/>
    <n v="10963739.296"/>
    <n v="2131983.7039999999"/>
    <n v="1738517.75"/>
    <n v="50000"/>
    <n v="14884240.75"/>
    <s v="In implementare"/>
    <m/>
    <n v="6359109.1099999994"/>
    <n v="913289.18000000017"/>
    <s v="POC/71/1/4"/>
    <n v="1"/>
  </r>
  <r>
    <n v="110"/>
    <x v="1"/>
    <s v="1.1.3 H - RoEcsel"/>
    <m/>
    <n v="121784"/>
    <s v="Programmable Systems for Intelligence in Automobiles - Radar Interference Mitigation (Sisteme Programabile pentru Automobile Inteligente - Suprimarea Interferentelor Radar)"/>
    <s v="UNIVERSITATEA POLITEHNICA DIN BUCURESTI"/>
    <s v="Obiectivul general al proiectului PRYSTINE este realizarea unui sistem de perceptie a mediului înconjurator al unui autovehicul, bazat pe fuziunea robusta dintre date RADAR („Radio Detection and Ranging”) si LiDAR („Light Detection and Ranging”), care sa permita conducerea autonoma în medii rurale si urbane în conditii de siguranta."/>
    <s v="4"/>
    <n v="24"/>
    <n v="2019"/>
    <s v="4"/>
    <n v="24"/>
    <n v="2022"/>
    <n v="80"/>
    <x v="7"/>
    <s v="Bucuresti Ilfov"/>
    <m/>
    <m/>
    <s v="Bucuresti"/>
    <s v="Public"/>
    <s v="060"/>
    <n v="712000"/>
    <n v="178000"/>
    <n v="0"/>
    <n v="1000"/>
    <n v="891000"/>
    <s v="In implementare"/>
    <m/>
    <n v="490015"/>
    <n v="122503.75"/>
    <s v="POC/72/1/2"/>
    <n v="1"/>
  </r>
  <r>
    <n v="111"/>
    <x v="1"/>
    <s v="1.1.3 H - RoEcsel"/>
    <m/>
    <n v="121169"/>
    <s v="Prima Linie Pilot Europeana pentru Carbura de Siliciu (SiC) de 200 mm dedicatÄ electronicii dispozitivelor de putere - REACTION"/>
    <s v="UNIVERSITATEA POLITEHNICA DIN BUCURESTI"/>
    <s v="Obiectivul general al prezentului proiect, acceptat la finantare in cadrul ECSEL Joint Undertaking il reprezinta realizarea primei Facilitati Mondiale de tip Linie Pilot pentru Carbura de Siliciu (SiC) de 200 mm dedicata tehnologiei de Putere. Acest lucru îi va permite industriei Europene sa devina o referinþa mondiala capabila sa ofere soluþii inovatoare si competitive pentru provocarile societale critice, cum ar fi economisirea de Energie si Reducerea emisiilor de CO2 ."/>
    <s v="4"/>
    <n v="24"/>
    <n v="2019"/>
    <s v="10"/>
    <n v="24"/>
    <n v="2022"/>
    <n v="80"/>
    <x v="7"/>
    <s v="Bucuresti Ilfov"/>
    <m/>
    <m/>
    <s v="Bucuresti"/>
    <s v="Public"/>
    <s v="060"/>
    <n v="4800000"/>
    <n v="1200000"/>
    <n v="0"/>
    <n v="3000"/>
    <n v="6003000"/>
    <s v="In implementare"/>
    <s v="AA1"/>
    <n v="3532195.81"/>
    <n v="883048.95"/>
    <s v="POC/72/1/2"/>
    <n v="1"/>
  </r>
  <r>
    <n v="112"/>
    <x v="1"/>
    <s v="1.1.3 H - RoEcsel"/>
    <m/>
    <n v="112962"/>
    <s v="Cercetarea sistemelor si arhitecturilor electronice pentru automatizarea integrala a condusului autovehiculelor rutiere"/>
    <s v="INFINEON TECHNOLOGIES ROMANIA &amp; CO. SCS"/>
    <s v="Obiectivul proiectului AutoDrive este dezvoltarea urmatorului nivel de prevenire a defectiunilor (”fail-aware”), siguranta defectiunilor (”failsafe”), si operationalizarea defectiunilor (”failoperational”) arhitecturi de autovehicule preemptive pentru a intari si promova pozitia Europei de leader in folosirea echipamentelor performante pentru conducerea automata a autovehiculelor."/>
    <s v="5"/>
    <n v="3"/>
    <n v="2019"/>
    <s v="6"/>
    <n v="30"/>
    <n v="2020"/>
    <n v="80"/>
    <x v="7"/>
    <s v="Bucuresti Ilfov"/>
    <m/>
    <m/>
    <s v="Bucuresti"/>
    <s v="Privat"/>
    <s v="061"/>
    <n v="2640000"/>
    <n v="660000"/>
    <n v="3302200"/>
    <n v="50340"/>
    <n v="6652540"/>
    <s v="Finalizat"/>
    <m/>
    <n v="1551401.03"/>
    <n v="387850.26"/>
    <s v="POC/72/1/2"/>
    <n v="1"/>
  </r>
  <r>
    <n v="113"/>
    <x v="1"/>
    <s v="1.1.3 H - RoEcsel"/>
    <m/>
    <n v="122386"/>
    <s v="Dezvoltarea integrată 4.0 - iDev4.0"/>
    <s v="INFINEON TECHNOLOGIES ROMANIA &amp; CO. SCS"/>
    <s v="Obiectivul general al proiectului il constituie finantarea activitatilor de cercetare – dezvoltare si de inovare ale consortiului IFRO (beneficiar), UTCN (partener) si UPB (partener) in cadrul proiectului iDev4.0 selectat la finantare de catre Initiativa Tehnologica Comuna_x000a_ECSEL Joint Undertaking in cadrul programului cadru Orizont 2020."/>
    <s v="11"/>
    <n v="26"/>
    <n v="2019"/>
    <s v="5"/>
    <n v="26"/>
    <n v="2021"/>
    <n v="82.028899999999993"/>
    <x v="8"/>
    <s v="Bucuresti Ilfov"/>
    <s v=" Nord Vest"/>
    <m/>
    <s v="Bucuresti; Cluj Napoca"/>
    <s v="Privat + Public"/>
    <s v="061 + 060"/>
    <n v="4872558.1100000003"/>
    <n v="1067492.06"/>
    <n v="765360.61"/>
    <n v="553506.31999999995"/>
    <n v="7258917.1000000006"/>
    <s v="In implementare"/>
    <m/>
    <n v="2088919.12"/>
    <n v="414054.62"/>
    <s v="POC/72/1/2"/>
    <n v="1"/>
  </r>
  <r>
    <n v="114"/>
    <x v="2"/>
    <s v=" P2.2"/>
    <s v="A2.2.1 ap.2"/>
    <n v="129001"/>
    <s v="Sistem automat pentru analiza semantica si gradarea lemnului in imagini folosind metode eficiente de vedere computationala si retele neurale convolutionale adanci  - Neural Grader"/>
    <s v="FORDAQ INTERNATIONAL SRL"/>
    <s v="Obiectivul general al acestui proiect este cresterea competitivitatii Fordaq International SRL pe piata nationala si internationala de aplicatii specifice pentru industria lemnului prin crearea sistemului automat Neural Grader de gradare si analiza semantica a lemnului folosind metode eficiente de vedere computationala si retele neurale convolutionale adanci."/>
    <s v="12"/>
    <n v="11"/>
    <n v="2019"/>
    <s v="12"/>
    <n v="11"/>
    <n v="2021"/>
    <n v="80"/>
    <x v="7"/>
    <s v="Bucuresti Ilfov"/>
    <m/>
    <m/>
    <s v="Bucuresti"/>
    <s v="Privat"/>
    <s v="066"/>
    <n v="3707116.84"/>
    <n v="919241.66"/>
    <n v="1481720.5"/>
    <n v="746991.5"/>
    <n v="6855070.5"/>
    <s v="In implementare"/>
    <m/>
    <n v="1984260.88"/>
    <n v="496064.22"/>
    <s v="POC/524/2/2"/>
    <n v="1"/>
  </r>
  <r>
    <n v="115"/>
    <x v="2"/>
    <s v=" P2.2"/>
    <s v="A2.2.1 ap.2"/>
    <n v="129090"/>
    <s v="SEER - Sistem Electronic de Evaluare si Raspuns a scenariilor de afaceri prin analiza predictiva a datelor cu ajutorul inteligentei artificiale"/>
    <s v="KNOWLEDGE INVESTMENT GROUP SRL"/>
    <s v="Obiectivul generic al proiectului &quot; SEER - Sistem Electronic de Evaluare si Raspuns a scenariilor de afaceri prin analiza predictiva a datelor cu ajutorul inteligentei artificiale&quot; este acela de a cerceta, dezvolta, disemina si pune in productie un sistem inovativ online webbased de analiza predictiva a afacerilor cu adresare atat la nivelul pietei locale din Romania dar in special la nivel international."/>
    <s v="12"/>
    <n v="23"/>
    <n v="2019"/>
    <s v="12"/>
    <n v="23"/>
    <n v="2020"/>
    <n v="80"/>
    <x v="7"/>
    <s v="Bucuresti Ilfov"/>
    <m/>
    <m/>
    <s v="Bucuresti"/>
    <s v="Privat"/>
    <s v="066"/>
    <n v="2158721.98"/>
    <n v="539680.5"/>
    <n v="824336.12"/>
    <n v="293689.65000000002"/>
    <n v="3816428.25"/>
    <s v="Finalizat"/>
    <m/>
    <n v="1091097.29"/>
    <n v="272774.32"/>
    <s v="POC/524/2/2"/>
    <n v="1"/>
  </r>
  <r>
    <n v="116"/>
    <x v="1"/>
    <s v="1.1.3 H - RoEcsel"/>
    <m/>
    <n v="127454"/>
    <s v="Proiect Suport SECREDAS"/>
    <s v="Universitatea Politehnică Bucureşti"/>
    <s v="Proiectul are ca scop principal de a finanta participarea unui grup de cercetatori din cadrul Universitatii Politehnica din Bucuresti la activitatile specifice proiectului de cercetare european SECREDAS (Nr. 783119), care au inceput la data de 1 mai 2018."/>
    <s v="1"/>
    <n v="6"/>
    <n v="2020"/>
    <s v="1"/>
    <n v="6"/>
    <n v="2023"/>
    <n v="80"/>
    <x v="7"/>
    <s v="Bucuresti Ilfov"/>
    <m/>
    <m/>
    <s v="Bucuresti"/>
    <s v="Public"/>
    <s v="060"/>
    <n v="379790.03"/>
    <n v="94947.51"/>
    <n v="0"/>
    <n v="2999.99"/>
    <n v="477737.53"/>
    <s v="In implementare"/>
    <m/>
    <n v="67059"/>
    <n v="16764.75"/>
    <s v="POC/72/1/2"/>
    <n v="1"/>
  </r>
  <r>
    <n v="117"/>
    <x v="1"/>
    <s v="1.1.3 H - RoEcsel"/>
    <m/>
    <n v="128826"/>
    <s v="Metrologie avansata pentru industria digitalizata 4.0 de componente si sisteme electronice - MADEin4_x000a_"/>
    <s v="Universitatea Politehnică Bucureşti"/>
    <s v="Obiectivul general al prezentului proiect, acceptat la finantare in cadrul ECSEL Joint Undertaking este de a demonstra îmbunataþirea productivitatii industriei 4.0 prin dezvoltarea unor sisteme fizice avansate, extrem de productive si conectate, care combina analiza si proiectarea datelor metrologice cu metodologiile de învatare a masinilor. MADEin4 include realizarea unei linii pilot avansate ECS &quot;Industria 4.0 randament predictiv si instrumente de performanta&quot;, in jurul IMEC."/>
    <s v="1"/>
    <n v="6"/>
    <n v="2020"/>
    <s v="1"/>
    <n v="6"/>
    <n v="2023"/>
    <n v="80"/>
    <x v="7"/>
    <s v="Bucuresti Ilfov"/>
    <m/>
    <m/>
    <s v="Bucuresti"/>
    <s v="Public"/>
    <s v="060"/>
    <n v="4800000"/>
    <n v="1200000"/>
    <n v="0"/>
    <n v="3000"/>
    <n v="6003000"/>
    <s v="In implementare"/>
    <m/>
    <n v="2956559.75"/>
    <n v="739139.94"/>
    <s v="POC/72/1/2"/>
    <n v="1"/>
  </r>
  <r>
    <n v="118"/>
    <x v="1"/>
    <s v="1.1.3 H - RoEcsel"/>
    <m/>
    <n v="129948"/>
    <s v="Dezvoltarea condusului autonom al vehiculelor terestre si aeriene in Europa utilizand tehnologia FDSOI cu nod electronic de 12nm- OCEAN12"/>
    <s v="Universitatea Politehnică Bucureşti"/>
    <s v="Obiectivul general al prezentului proiect, acceptat la finantare in cadrul ECSEL Joint Undertaking este dezvoltarea condusului autonom al vehiculelor terestre si aeriene in Europa utilizand tehnologia FDSOI cu nod electronic de 12nm. OCEAN12 îsi propune sa aduca solutii tehnologice concrete si demonstratori corespunzatori provocarii societale cheie a mobilitaþii inteligente."/>
    <s v="1"/>
    <n v="20"/>
    <n v="2020"/>
    <s v="9"/>
    <n v="20"/>
    <n v="2022"/>
    <n v="80"/>
    <x v="7"/>
    <s v="Bucuresti Ilfov"/>
    <m/>
    <m/>
    <s v="Bucuresti"/>
    <s v="Public"/>
    <s v="060"/>
    <n v="4800000"/>
    <n v="1200000"/>
    <n v="0"/>
    <n v="3000"/>
    <n v="6003000"/>
    <s v="In implementare"/>
    <m/>
    <n v="446079"/>
    <n v="111519.75"/>
    <s v="POC/72/1/2"/>
    <n v="1"/>
  </r>
  <r>
    <n v="119"/>
    <x v="2"/>
    <s v=" P2.2"/>
    <s v="A2.2.1 ap.2"/>
    <n v="129490"/>
    <s v="Platforma inovatoare de gestionare prin inteligenta artificiala a proceselor  de lucru in fabrici si depozite"/>
    <s v="AXES SOFTWARE SRL"/>
    <s v="Obiectivul general al proiectului consta in dezvoltarea de catre AXES SOFTWARE SRL a aplicatiei xTrackLMS, solutie ce face parte din suita LMS (Logistics Management Suite) si se adreseaza domeniului logistic, intr-o perioada de implementare de 36 de luni."/>
    <s v="3"/>
    <n v="19"/>
    <n v="2020"/>
    <s v="3"/>
    <n v="19"/>
    <n v="2023"/>
    <n v="80"/>
    <x v="7"/>
    <s v="Bucuresti Ilfov"/>
    <m/>
    <m/>
    <s v="Bucuresti"/>
    <s v="Privat"/>
    <s v="066"/>
    <n v="5287749.8"/>
    <n v="1321937.45"/>
    <n v="1213568.45"/>
    <n v="983344.27"/>
    <n v="8806599.9700000007"/>
    <s v="In implementare"/>
    <m/>
    <n v="570657.38"/>
    <n v="142664.35999999999"/>
    <s v="POC/524/2/2"/>
    <n v="1"/>
  </r>
  <r>
    <n v="120"/>
    <x v="1"/>
    <s v="1.1.3 H - RoEcsel"/>
    <m/>
    <n v="135127"/>
    <s v="Linie pilot pentru circuite integrate semiconductoare cu noduri electronice de 3 nm- PIN3S"/>
    <s v="Universitatea Politehnică Bucureşti"/>
    <s v="Obiectivul general al prezentului proiect (PIn3S), acceptat la finantare in cadrul ECSEL Joint Undertaking este realizarea unei linii Pilot pentru circuite integrate semiconductoare cu noduri electronice de 3nm. Aceast lucru implica dezvoltarea si integrarea cu succes a modulelor de procesare la un nivel ridicat, dezvoltarea unei tehnologii adecvate de modelare si a capacitaþilor de metrologie. In plus, PIn3S isi propune sa completeze infrastructura Masca EUV prin dezvoltarea echipamentelor de reparare a mastilor pentru a permite crearea unei masti eficiente din punct de vedere al costurilor pentru nodul de 3nm si nu numai."/>
    <s v="4"/>
    <n v="3"/>
    <n v="2020"/>
    <s v="4"/>
    <n v="3"/>
    <n v="2023"/>
    <n v="80"/>
    <x v="7"/>
    <s v="Bucuresti Ilfov"/>
    <m/>
    <m/>
    <s v="Bucuresti"/>
    <s v="Public"/>
    <s v="060"/>
    <n v="4800000"/>
    <n v="1200000"/>
    <n v="0"/>
    <n v="3000"/>
    <n v="6003000"/>
    <s v="In implementare"/>
    <m/>
    <n v="244130.42"/>
    <n v="61032.61"/>
    <s v="POC/72/1/2"/>
    <n v="1"/>
  </r>
  <r>
    <n v="121"/>
    <x v="2"/>
    <s v=" P2.2"/>
    <s v="A2.2.1 ap.2"/>
    <n v="129606"/>
    <s v="Trecerea la dezvoltarea bazata pe CDI a companiei OMEGA TRUST SRL prin realizarea unei aplicatii TIC inovative in scopul asigurarii protectiei impotriva amenintarilor cibernetice de la nivelul infrastructurilor industriale critice"/>
    <s v="OMEGA TRUST SRL"/>
    <s v="Obiectivul general al proiectului consta in trecerea de la outsourcing la dezvoltarea bazata pe inovare prin realizarea unei aplicatii inovative in scopul detectarii intruziunilor si tentativelor de atacuri cibernetice la nivelul sistemelor industriale critice pe seama activitatilor de cercetare industriala si dezvoltare experimentala din proiect si a solutiilor de sprijin si consultanta in inovare, pentru a integra aplicatiei algoritmi de ultima generatie in zona – Machine learning si Intelligence Artificial "/>
    <s v="4"/>
    <n v="15"/>
    <n v="2020"/>
    <s v="10"/>
    <n v="15"/>
    <n v="2022"/>
    <n v="80"/>
    <x v="7"/>
    <s v="Bucuresti Ilfov"/>
    <m/>
    <m/>
    <s v="Bucuresti"/>
    <s v="Privat"/>
    <s v="066"/>
    <n v="3329551.36"/>
    <n v="832387.84"/>
    <n v="975434.8"/>
    <n v="457368"/>
    <n v="5594742"/>
    <s v="In implementare"/>
    <m/>
    <n v="242185.19"/>
    <n v="60546.3"/>
    <s v="POC/524/2/2"/>
    <n v="1"/>
  </r>
  <r>
    <n v="122"/>
    <x v="1"/>
    <s v="1.1.3 H - Centre Suport"/>
    <m/>
    <n v="107540"/>
    <s v="Centru Suport pentru IEM proiecte de cercetare â€“ inovare competitive in Orizont 2020"/>
    <s v="INSTITUTUL DE ECONOMIE MONDIALA"/>
    <s v="Obiectivul general al proiectului este dezvoltarea pe baze consolidate a domeniilor de cercetare şi inovare (C&amp;I) în Institutul de Economie Mondială al Academiei Române în special de interes naţional şi european, conform Strategiei Naţionale de Cercetare, Dezvoltare şi Inovare 2014-2020 ."/>
    <s v="4"/>
    <n v="27"/>
    <n v="2020"/>
    <s v="4"/>
    <n v="27"/>
    <n v="2023"/>
    <n v="80"/>
    <x v="7"/>
    <s v="Bucuresti Ilfov"/>
    <m/>
    <m/>
    <s v="Bucuresti"/>
    <s v="Public"/>
    <s v="060"/>
    <n v="1586030.0419999999"/>
    <n v="396507.50799999997"/>
    <n v="0"/>
    <n v="3000"/>
    <n v="1985537.5499999998"/>
    <s v="In implementare"/>
    <m/>
    <n v="356877.68"/>
    <n v="0"/>
    <s v="POC/80/1/2/"/>
    <n v="1"/>
  </r>
  <r>
    <n v="123"/>
    <x v="1"/>
    <s v="1.1.3 H - Complement"/>
    <m/>
    <n v="133818"/>
    <s v="Dezvoltarea infrastructurii de cercetare pentru caracterizarea etanşarilor cu labirint rotativ - INFRASEAL"/>
    <s v="INSTITUTUL NATIONAL DE CERCETARE-DEZVOLTARE TURBOMOTOARE - COMOTI"/>
    <s v="Proiectul INFRASEAL, pentru care se solicita finantarea, este un proiect complement la proiectul AIRSEAL aflat in implementare la INCD Turbomotoare COMOTI avand finantare directa de la Comisia Europeana prin programul Clean Sky 2. Propunerea de proiect INFRASEAL_x000a_a fost evaluata in cadrul Comisiei Europene si intens recomandata pentru finantare (Clean Sky 2 Synergy Label) prin European Structural and Investment Funds (ESIF) si Autoritatea Nationala de Management."/>
    <s v="4"/>
    <n v="28"/>
    <n v="2020"/>
    <s v="7"/>
    <n v="28"/>
    <n v="2022"/>
    <n v="80"/>
    <x v="7"/>
    <s v="Bucuresti Ilfov"/>
    <m/>
    <m/>
    <s v="Bucuresti"/>
    <s v="Public"/>
    <s v="060"/>
    <n v="7196856"/>
    <n v="1799214"/>
    <n v="0"/>
    <n v="20000"/>
    <n v="9016070"/>
    <s v="In implementare"/>
    <m/>
    <n v="1257092.3700000001"/>
    <n v="91773.09"/>
    <s v="POC/76/1/2"/>
    <n v="1"/>
  </r>
  <r>
    <n v="124"/>
    <x v="1"/>
    <s v="1.1.3 H - Complement"/>
    <m/>
    <n v="132263"/>
    <s v="Development of Research infrastructure for EMerging Advanced composite materials dedicated to innovative STator ogv technologies for aircrafts Engine noise Reduction - REMASTER"/>
    <s v="INSTITUTUL NATIONAL DE CERCETARE-DEZVOLTARE TURBOMOTOARE - COMOTI"/>
    <s v="Obiectivul general al prezentei propuneri de complementaritate este de a creste capabilitaþile de cercetare în domeniul arhitecturilor de materiale inteligente, cu greutate redusa si performanþe structurale ridicate, al proceselor de fabricaþie avansate, si al investigatiilor experimentale pentru tehnologii inovative referitoare la statoarele de ghidare a iesirii din ventilatoare (REMASTER), în vederea reducerii zgomotului produs de motoarele aeronavelor civile ale viitorului."/>
    <s v="4"/>
    <n v="28"/>
    <n v="2020"/>
    <s v="10"/>
    <n v="28"/>
    <n v="2022"/>
    <n v="80"/>
    <x v="7"/>
    <s v="Bucuresti Ilfov"/>
    <m/>
    <m/>
    <s v="Bucuresti"/>
    <s v="Public"/>
    <s v="060"/>
    <n v="5611718.2000000002"/>
    <n v="1402929.55"/>
    <n v="0"/>
    <n v="15000"/>
    <n v="7029647.75"/>
    <s v="In implementare"/>
    <m/>
    <n v="2296054.7999999998"/>
    <n v="48013.7"/>
    <s v="POC/76/1/2"/>
    <n v="1"/>
  </r>
  <r>
    <n v="125"/>
    <x v="1"/>
    <s v="1.1.3 H - Centre Suport"/>
    <m/>
    <n v="108663"/>
    <s v="Dezvoltarea Centrului de Suport pentru initierea si implementarea Proiectelor de Cercetare-Dezvoltare Europene si Internaționale in cadrul INCD GeoEcoMar"/>
    <s v="INSTITUTUL NATIONAL DE CERCETARE-DEZVOLTARE PENTRU GEOLOGIE SI GEOECOLOGIE MARINA - GEOECOMAR"/>
    <s v="Obiectivul general al proiectului este creşterea capacităţii GeoEcoMar de a participa la Programele Cadru de cercetare al Uniunii Europene (Orizont 2020 şi programul cadru următor din perioada 2020 – 2027) prin infiintarea unei structuri de sprijin al cercetatorilor ce se va numi &quot;Centru Suport pentru Proiecte CD Europede si Internaţionale&quot;,fara  personalitate juridica, in cadrul Biroului de Management Proiecte si Marketing, existent in organigrama INCD GeoEcoMar "/>
    <s v="4"/>
    <n v="28"/>
    <n v="2020"/>
    <s v="4"/>
    <n v="28"/>
    <n v="2023"/>
    <n v="80"/>
    <x v="7"/>
    <s v="Bucuresti Ilfov"/>
    <m/>
    <m/>
    <s v="Bucuresti"/>
    <s v="Public"/>
    <s v="060"/>
    <n v="1974027.12"/>
    <n v="493506.78"/>
    <n v="0"/>
    <n v="81554.16"/>
    <n v="2549088.0600000005"/>
    <s v="In implementare"/>
    <m/>
    <n v="194898.25"/>
    <n v="31973"/>
    <s v="POC/80/1/2/"/>
    <n v="1"/>
  </r>
  <r>
    <n v="126"/>
    <x v="1"/>
    <s v="1.1.3 H - Centre Suport"/>
    <m/>
    <n v="108792"/>
    <s v="Centrul Suport POLITEHNICA Orizont ctivități și cheltuieli   Export XLSX Componentă 12020 - UPB4H"/>
    <s v="UNIVERSITATEA POLITEHNICA DIN BUCURESTI"/>
    <s v="Crearea Centrului Suport – UPB4H, care va fi focalizat pe intarirea excelentei stiintifice in domeniile bioeconomie, tehnologii informationale de comunicatii, spatiu si securitate, energie mediu si schimbari climatice, eco-nanotehnologii si materiale avansate si respectiv sanatate si care sa sprijine activitatea de cercetare la nivelul UPB."/>
    <s v="5"/>
    <n v="11"/>
    <n v="2020"/>
    <s v="5"/>
    <n v="11"/>
    <n v="2023"/>
    <n v="80"/>
    <x v="7"/>
    <s v="Bucuresti Ilfov"/>
    <m/>
    <m/>
    <s v="Bucuresti"/>
    <s v="Public"/>
    <s v="060"/>
    <n v="2397916.41"/>
    <n v="599479.12"/>
    <n v="0"/>
    <n v="11900"/>
    <n v="3009295.5300000003"/>
    <s v="In implementare"/>
    <m/>
    <n v="139588"/>
    <n v="34897"/>
    <s v="POC/80/1/2/"/>
    <n v="1"/>
  </r>
  <r>
    <n v="127"/>
    <x v="1"/>
    <s v="1.2.1"/>
    <s v=" Proiect Tehnologic Inovativ - MDR"/>
    <n v="121220"/>
    <s v="Platforme robotice polimorfice autonome pentru sistemul de servicii din Smart City (ProSSSy)"/>
    <s v="LIGHTNING NET SRL"/>
    <s v="Obiectivul general al proiectului il reprezinta sustinerea investitiei private in CDI prin introducerea inovarii de tehnologii si servicii in activitatea proprie a S.C. LIGHTNING NET SRL prin realizarea, bazata pe cercetare in colaborare cu un colectiv de cercetare dintr-o universitate tehnica de prestigiu, a unei baze de robot polimorfic cu orientare si miscare libera sau asistata in cladiri si areale din Smart City."/>
    <s v="6"/>
    <n v="5"/>
    <n v="2020"/>
    <s v="6"/>
    <n v="5"/>
    <n v="2023"/>
    <n v="80"/>
    <x v="7"/>
    <s v="Bucuresti Ilfov"/>
    <m/>
    <m/>
    <s v="Bucuresti"/>
    <s v="Privat"/>
    <s v="064"/>
    <n v="8189945.5199999996"/>
    <n v="2047486.37"/>
    <n v="2813593.07"/>
    <n v="660791.98"/>
    <n v="13711816.940000001"/>
    <s v="In implementare"/>
    <m/>
    <n v="1836637.0000000002"/>
    <n v="315613.50000000006"/>
    <s v="POC/222/1/3/"/>
    <n v="1"/>
  </r>
  <r>
    <n v="128"/>
    <x v="2"/>
    <s v=" P2.2"/>
    <s v="A2.2.1 ap.2"/>
    <n v="129132"/>
    <s v="IMOPEDIA – Sisteme inovative de Inteligență Artificială în domeniul portalurilor imobiliare"/>
    <s v="IMOPEDIA SRL"/>
    <s v="IMOPEDIA şi-a propus ca obiectiv general dezvoltarea inovativă a serviciilor oferite clienţilor săi precum şi îmbunătăţirea celor existente. Acest obiectiv va sprijini compania pentru a fi competitivă pe o piaţă atât de dinamică cum este cea imobiliară."/>
    <s v="6"/>
    <n v="12"/>
    <n v="2020"/>
    <s v="6"/>
    <n v="12"/>
    <n v="2022"/>
    <s v="80.00; 85.00"/>
    <x v="8"/>
    <s v="Bucuresti Ilfov"/>
    <s v=" Centru"/>
    <m/>
    <s v="Bucuresti; Sibiu; "/>
    <s v="Privat"/>
    <s v="066"/>
    <n v="6440519.4100000001"/>
    <n v="1350507.75"/>
    <n v="2161816.86"/>
    <n v="0"/>
    <n v="9952844.0199999996"/>
    <s v="In implementare"/>
    <m/>
    <n v="1547846.49"/>
    <n v="307984.09999999998"/>
    <s v="POC/524/2/2"/>
    <n v="1"/>
  </r>
  <r>
    <n v="129"/>
    <x v="2"/>
    <s v=" P2.2"/>
    <s v="A2.2.1 ap.2"/>
    <n v="129553"/>
    <s v="TELE-CONTACT"/>
    <s v="BEIA CONSULT INTERNATIONAL SRL"/>
    <s v="Obiectivul general este dezvoltarea unei platforme de de averizare timpurie în caz de dezastru care să permită minimizarea pagubelor şi intervenţia promptă în cazul unor situaţii de urgenţă care s-ar putea solda cu pierderi de vieţi omeneşti sau distrugerea unor ecosisteme. "/>
    <s v="6"/>
    <n v="18"/>
    <n v="2020"/>
    <s v="6"/>
    <n v="18"/>
    <n v="2023"/>
    <n v="80"/>
    <x v="7"/>
    <s v="Bucuresti Ilfov"/>
    <m/>
    <m/>
    <s v="Bucuresti"/>
    <s v="Privat"/>
    <s v="066"/>
    <n v="11034426.48"/>
    <n v="2758606.62"/>
    <n v="4137186.9"/>
    <n v="4780904.33"/>
    <n v="22711124.329999998"/>
    <s v="In implementare"/>
    <m/>
    <n v="764649.53"/>
    <n v="191162.38"/>
    <s v="POC/524/2/2"/>
    <n v="1"/>
  </r>
  <r>
    <n v="130"/>
    <x v="2"/>
    <s v=" P2.2"/>
    <s v="A2.2.1 ap.2"/>
    <n v="129965"/>
    <s v="MEDYSPORTLINE - Sistem inovativ de inteligență artificială pentru prognoza, prevenția și tratarea herniilor de disc și a scoliozelor"/>
    <s v="MEDY SPORT LINE SRL"/>
    <s v="Obiectivul general este dezvoltarea uni sistem informatic de management inovativ al tratamentului scoliozei şi al herniei de disc prin combinarea tehnologia IT, inclusiv cea disponibilă în echipamentele medicale de ultimă generaţie, cu cazuistica, know-how-ul şi expertiza acumulate de către personalul clinicii până acum, toate aceste elemente formând un arsenal terapeutic în vederea evitării intervenţiei chirurgicale."/>
    <s v="6"/>
    <n v="18"/>
    <n v="2020"/>
    <s v="6"/>
    <n v="18"/>
    <n v="2023"/>
    <n v="80"/>
    <x v="7"/>
    <s v="Bucuresti Ilfov"/>
    <m/>
    <m/>
    <s v="Bucuresti"/>
    <s v="Privat"/>
    <s v="066"/>
    <n v="12995888.59"/>
    <n v="3248972.15"/>
    <n v="3833759.75"/>
    <n v="0"/>
    <n v="20078620.490000002"/>
    <s v="In implementare"/>
    <m/>
    <n v="126160"/>
    <n v="31540"/>
    <s v="POC/524/2/2"/>
    <n v="1"/>
  </r>
  <r>
    <n v="131"/>
    <x v="1"/>
    <s v="P1.2"/>
    <s v="OS1.3-Secţiunea C-ap.2"/>
    <n v="117148"/>
    <s v="Cercetarea-dezvoltarea unei aeronave de tip drona cu sistem de propulsie inovativ"/>
    <s v="SKYNET PROJECT SRL"/>
    <s v="Obiectivul general al proiectului este cercetarea-dezvoltarea si lansarea in productie a unei aeronave de tip drona ce va utiliza un sistem de propulsie inovativ cu decolare si aterizare pe verticala, ce va fi destinata unor multiple domenii de activitate, avand potentialul de a imbunatati semnificativ modul de functionare si utilizare al dronelor, asa cum este cunoscut in momentul de fata."/>
    <s v="6"/>
    <n v="22"/>
    <n v="2020"/>
    <s v="8"/>
    <n v="22"/>
    <n v="2021"/>
    <n v="80"/>
    <x v="7"/>
    <s v="Bucuresti Ilfov"/>
    <m/>
    <m/>
    <s v="Bucuresti"/>
    <s v="Privat"/>
    <s v="061"/>
    <n v="665578.9"/>
    <n v="166394.72"/>
    <n v="92441.51"/>
    <n v="4880"/>
    <n v="929295.13"/>
    <s v="In implementare"/>
    <m/>
    <n v="87720.15"/>
    <n v="8872.7900000000009"/>
    <s v="POC/62/1/3"/>
    <n v="1"/>
  </r>
  <r>
    <n v="132"/>
    <x v="1"/>
    <s v="1.2.1"/>
    <s v=" Proiect Tehnologic Inovativ - MDR"/>
    <n v="120436"/>
    <s v="Centrul de excelență pentru securitatea cibernetica și reziliența infrastructurilor critice (SafePIC)"/>
    <s v="SC SAFETECH INNOVATIONS SRL"/>
    <s v="Obiectivul geneneral al proiectului SafePIC este cresterea capacitaþii Safetech de a contribui la dezvoltarea unor soluþii, produse si servicii inovative în domeniul securitaþii cibernetice, interoperabilitaþii si protecþiei cibernetice a infrastructurilor critice în baza unui parteneriat de cercetare cu cele doua prestigioase instituþii de învaþamânt si cercetare."/>
    <s v="6"/>
    <n v="23"/>
    <n v="2020"/>
    <s v="6"/>
    <n v="23"/>
    <n v="2023"/>
    <n v="80"/>
    <x v="7"/>
    <s v="Bucuresti Ilfov"/>
    <m/>
    <m/>
    <s v="Bucuresti"/>
    <s v="Privat"/>
    <s v="064"/>
    <n v="16193028.560000001"/>
    <n v="4048257.14"/>
    <n v="3763795"/>
    <n v="2285052.2000000002"/>
    <n v="26290132.899999999"/>
    <s v="In implementare"/>
    <m/>
    <n v="3745699.3"/>
    <n v="434465.59"/>
    <s v="POC/222/1/3/"/>
    <n v="1"/>
  </r>
  <r>
    <n v="133"/>
    <x v="1"/>
    <s v="1.2.1"/>
    <s v=" Proiect Tehnologic Inovativ - MDR"/>
    <n v="121542"/>
    <s v="Sisteme mecatronice digitale de generare a presiunii de 1000 bar, utilizând amplificatoare hidraulice de presiune (SMGP)"/>
    <s v="HESPER SA"/>
    <s v="Obiectivul general al proiectului este diversificarea activităţii SC HESPER SA Bucureşti prin produse care nu au fost realizate anterior în unitate, respectiv a unor sisteme sisteme mecatronice digitale de pompare, cu presiune de 1000 bar, cu eficienţă energetică ridicată, impact pozitiv asupra mediului şi performanţe funcţionale îmbunătăţite."/>
    <s v="6"/>
    <n v="24"/>
    <n v="2020"/>
    <s v="6"/>
    <n v="24"/>
    <n v="2023"/>
    <n v="80"/>
    <x v="7"/>
    <s v="Bucuresti Ilfov"/>
    <m/>
    <m/>
    <s v="Bucuresti"/>
    <s v="Privat"/>
    <s v="064"/>
    <n v="5373141"/>
    <n v="1343285.25"/>
    <n v="2540116.25"/>
    <n v="789909.62"/>
    <n v="10046452.119999999"/>
    <s v="In implementare"/>
    <m/>
    <n v="102553.5"/>
    <n v="22380.129999999997"/>
    <s v="POC/222/1/3/"/>
    <n v="1"/>
  </r>
  <r>
    <n v="134"/>
    <x v="1"/>
    <s v="1.2.1"/>
    <s v=" Proiect Tehnologic Inovativ - MDR"/>
    <n v="121611"/>
    <s v="Sistem Inovativ de Protecție Anticorozivă Activă a Metalelor Alimentat de la Surse Regenerabile de Energie - SIPAMASRE"/>
    <s v="ICPE ACTEL SA"/>
    <s v="Proiectul SIPAMASRE are ca scop realizarea in cadrul ICPE ACTEL a unui produs inovativ si anume a unui sistem de protecţie anticorozivă activă a metalelor alimentat de la surse regenerabile de energie. "/>
    <s v="6"/>
    <n v="24"/>
    <n v="2020"/>
    <s v="6"/>
    <n v="24"/>
    <n v="2023"/>
    <n v="80"/>
    <x v="7"/>
    <s v="Bucuresti Ilfov"/>
    <m/>
    <m/>
    <s v="Bucuresti"/>
    <s v="Privat"/>
    <s v="064"/>
    <n v="1799929.28"/>
    <n v="449982.32"/>
    <n v="1989321.4"/>
    <n v="150452.5"/>
    <n v="4389685.5"/>
    <s v="In implementare"/>
    <m/>
    <n v="18883.2"/>
    <n v="19739.28"/>
    <s v="POC/222/1/3/"/>
    <n v="1"/>
  </r>
  <r>
    <n v="135"/>
    <x v="1"/>
    <s v="1.2.1"/>
    <s v=" Proiect Tehnologic Inovativ - MDR"/>
    <n v="121610"/>
    <s v="Sistem Inovativ Inteligent de Creștere a Eficienței Energetice în cadrul Instalațiilor de Foraj - SICEEIF"/>
    <s v="ICPE ACTEL SA"/>
    <s v="Proiectul SICEEIF are ca scop realizarea în cadrul ICPE ACTEL S.A. a unei inovari de produs si anume a unui sistem inovativ de recuperare a energiei electrice pierduta în prezent în timpul utilizarii instalaþiilor de foraj marin si terestru (extragerii/coborârii rapide si frecvente a prajinilor garniturii de foraj), cu posibilitatea exploatarii resurselor regenerabile de energie fotovoltaica existente pe arealul aferent zonei de forare si folosirea energiei recuperate în fluxul operaþional din staþia/platforma de foraj."/>
    <s v="6"/>
    <n v="24"/>
    <n v="2020"/>
    <s v="6"/>
    <n v="24"/>
    <n v="2022"/>
    <n v="80"/>
    <x v="7"/>
    <s v="Bucuresti Ilfov"/>
    <m/>
    <m/>
    <s v="Bucuresti"/>
    <s v="Privat"/>
    <s v="064"/>
    <n v="1813302.42"/>
    <n v="453325.6"/>
    <n v="1954341.68"/>
    <n v="148733.82"/>
    <n v="4369703.5200000005"/>
    <s v="In implementare"/>
    <m/>
    <n v="138218.07999999999"/>
    <n v="19536.04"/>
    <s v="POC/222/1/3/"/>
    <n v="1"/>
  </r>
  <r>
    <n v="136"/>
    <x v="1"/>
    <s v="P1.2"/>
    <s v="OS1.3-Secţiunea C-ap.2"/>
    <n v="122469"/>
    <s v="Cercetarea dezvoltarea si lansarea in productie a unui sistem de generare a undelor de soc pentru tunurile sonice antigrindina"/>
    <s v="SONOVORTEX SRL"/>
    <s v="Obiectivul general al proiectului este stimularea cercetarii si inovarii in compania SONOVORTEX SRL prin cercetarea unui produs inovativ, un tun sonic acustic care are la baza un sistem inovativ de generare a undelor de soc, dezvoltarea prototipului si lansarea acestuia in productie in vederea comercializarii."/>
    <s v="6"/>
    <n v="24"/>
    <n v="2020"/>
    <s v="12"/>
    <n v="24"/>
    <n v="2021"/>
    <n v="80"/>
    <x v="7"/>
    <s v="Bucuresti Ilfov"/>
    <m/>
    <m/>
    <s v="Bucuresti"/>
    <s v="Privat"/>
    <s v="061"/>
    <n v="564706.41"/>
    <n v="141176.57999999999"/>
    <n v="78431.44"/>
    <n v="9428.0400000000009"/>
    <n v="793742.47"/>
    <s v="In implementare"/>
    <m/>
    <n v="14702.28"/>
    <n v="3675.57"/>
    <s v="POC/62/1/3"/>
    <n v="1"/>
  </r>
  <r>
    <n v="137"/>
    <x v="1"/>
    <s v="P1.2"/>
    <s v="OS1.3-Secţiunea C-ap.2"/>
    <n v="111699"/>
    <s v="Dezvoltarea generației următoare de sisteme optice de termoviziune, ca răspuns la tendințele de evoluție în domeniul sistemelor pentru supravegherea frontierelor - SOLWIR"/>
    <s v="OPTICA INVENT SRL"/>
    <s v="Obiectivul general consta în dezvoltarea unui sistem optic inovativ, care sa corespunda tendinţelor actuale de dezvoltare a performanţelor senzorilor utilizaţi pentru camerele integrate în sistemele de supraveghere existente în acest moment pe piaţa."/>
    <s v="6"/>
    <n v="24"/>
    <n v="2020"/>
    <s v="6"/>
    <n v="24"/>
    <n v="2022"/>
    <n v="80"/>
    <x v="7"/>
    <s v="Bucuresti Ilfov"/>
    <m/>
    <m/>
    <s v="Bucuresti"/>
    <s v="Privat"/>
    <s v="061"/>
    <n v="671973.6"/>
    <n v="167993.4"/>
    <n v="93343"/>
    <n v="105651.96"/>
    <n v="1038961.96"/>
    <s v="Reziliat"/>
    <m/>
    <n v="0"/>
    <n v="0"/>
    <s v="POC/62/1/3"/>
    <n v="1"/>
  </r>
  <r>
    <n v="138"/>
    <x v="1"/>
    <s v="P1.2"/>
    <s v="OS1.3-Secţiunea C-ap.2"/>
    <n v="115939"/>
    <s v="Sistem de management inteligent pentru cresterea eficientei sistemelor de stocare a energiei pe baza de baterii Pb-acid si Li-Ion - STOCMAN"/>
    <s v="ADEMA EQUIP SRL"/>
    <s v="Se vor realiza produse/servicii noi pe baza unei noi tehnologii inovative dedicata managementului inteligent al eficientei stocarii energiei electrice in baterii de acumulatori de diverse tipuri."/>
    <s v="6"/>
    <n v="29"/>
    <n v="2020"/>
    <s v="9"/>
    <n v="29"/>
    <n v="2021"/>
    <n v="80"/>
    <x v="7"/>
    <s v="Bucuresti Ilfov"/>
    <m/>
    <m/>
    <s v="Bucuresti"/>
    <s v="Privat"/>
    <s v="061"/>
    <n v="670521.18999999994"/>
    <n v="167630.29999999999"/>
    <n v="93127.95"/>
    <n v="25223.18"/>
    <n v="956502.62"/>
    <s v="In implementare"/>
    <m/>
    <n v="190171.2"/>
    <n v="24292.799999999999"/>
    <s v="POC/62/1/3"/>
    <n v="1"/>
  </r>
  <r>
    <n v="139"/>
    <x v="1"/>
    <s v="P1.2"/>
    <s v="OS1.3-Secţiunea C-ap.2"/>
    <n v="108699"/>
    <s v="Cercetarea, dezvoltarea si lansarea in productie a Sistemului de Propulsie Integrat (SPI) pentru vehicule electrice"/>
    <s v="INDUSTRIAL SHIELD  SRL"/>
    <s v="Obiectivul general al proiectului este stimularea cercetarii si inovarii in intreprindere prin cercetarea unui produs inovativ, un sistem de propulsie integrat, numit SPI pentru vehicule electrice, dezvoltarea prototipului si lansarea acestuia in productie in scopul comercializarii."/>
    <s v="6"/>
    <n v="29"/>
    <n v="2020"/>
    <s v="10"/>
    <n v="29"/>
    <n v="2021"/>
    <n v="80"/>
    <x v="7"/>
    <s v="Bucuresti Ilfov"/>
    <m/>
    <m/>
    <s v="Bucuresti"/>
    <s v="Privat"/>
    <s v="061"/>
    <n v="671633.82"/>
    <n v="167908.45"/>
    <n v="93282.48"/>
    <n v="10653"/>
    <n v="943477.75"/>
    <s v="In implementare"/>
    <m/>
    <n v="13070.7"/>
    <n v="3267.67"/>
    <s v="POC/62/1/3"/>
    <n v="1"/>
  </r>
  <r>
    <n v="140"/>
    <x v="1"/>
    <s v="1.2.1"/>
    <s v=" Proiect Tehnologic Inovativ - MDR"/>
    <n v="122587"/>
    <s v="Sistem integrat inovativ pentru managementul riscurilor si al duratei de viata a echipamentelor din statiile electrice de inalta tensiune"/>
    <s v="NOVA INDUSTRIAL SA"/>
    <s v="Obiectivul general al proiectului consta in realizarea in cadrul NOVA INDUSTRIAL SA a unui sistem software nou (inovare de produs) prin integrarea conceptului / principiilor managementului Activelor si al Riscului la necesitatile / realitatile Sistemului Energetic National, prin cresterea capacitatii de cercetare – dezvoltare si inovare a companiei si realizarea unei investitii initiale pentru inovare in vederea introducerii in productie a rezultatelor obtinute din cercetare-dezvoltare (si anume: extinderea capacitatii unitatii existente (prin imbunatatirea semnificativa a infrastructurii (TIC) si diversificarea activitatii unitatii (printr-un realizarea unui produs software nou))."/>
    <s v="6"/>
    <n v="30"/>
    <n v="2020"/>
    <s v="6"/>
    <n v="30"/>
    <n v="2023"/>
    <n v="80"/>
    <x v="7"/>
    <s v="Bucuresti Ilfov"/>
    <m/>
    <m/>
    <s v="Bucuresti"/>
    <s v="Privat"/>
    <s v="064"/>
    <n v="2970606.4"/>
    <n v="742651.6"/>
    <n v="1245447"/>
    <n v="247420"/>
    <n v="5206125"/>
    <s v="In implementare"/>
    <s v="AA1"/>
    <n v="450610.8"/>
    <n v="35919.199999999997"/>
    <s v="POC/222/1/3/"/>
    <n v="1"/>
  </r>
  <r>
    <n v="141"/>
    <x v="1"/>
    <s v="P1.2"/>
    <s v="OS1.3-Secţiunea C-ap.2"/>
    <n v="115835"/>
    <s v="PRODUSE ALIMENTARE SANOGENE  CU IMPACT BIOECONOMIC SUSTENABIL"/>
    <s v="VISION RESEARCH LABORATORIES SRL"/>
    <s v="Obiectivul general al proiectului “PRODUSE ALIMENTARE SANOGENE CU IMPACT BIOECONOMIC SUSTENABIL” consta în realizarea de produse alimentare inovatoare, sigure, sanatoase, accesibile si optimizate nutriþional, prin procedee de prelucrare avansata, în baza brevetului de invenþie „Produs alimentar de aditivare prebiotic din frunze de mur si de zmeur si procedeu de obtinere a acestuia”."/>
    <s v="6"/>
    <n v="30"/>
    <n v="2020"/>
    <s v="6"/>
    <n v="30"/>
    <n v="2022"/>
    <n v="80"/>
    <x v="7"/>
    <s v="Bucuresti Ilfov"/>
    <m/>
    <m/>
    <s v="Bucuresti"/>
    <s v="Privat"/>
    <s v="061"/>
    <n v="671760.41"/>
    <n v="167940.1"/>
    <n v="93300.06"/>
    <n v="181157.8"/>
    <n v="1114158.3700000001"/>
    <s v="In implementare"/>
    <m/>
    <n v="76227.320000000007"/>
    <n v="0"/>
    <s v="POC/62/1/3"/>
    <n v="1"/>
  </r>
  <r>
    <n v="142"/>
    <x v="1"/>
    <s v="1.2.1"/>
    <s v=" Proiect Tehnologic Inovativ - MDR"/>
    <n v="123423"/>
    <s v="Serviciu electronic pentru pastrarea si garantarea pe termen lung a semnaturilor electronice (LTPS)"/>
    <s v="CERTSIGN SA"/>
    <s v="Obiectivul general al proiectului consta in inovarea bazata pe cercetare-dezvoltare in vederea crearii unui nou serviciu electronic pentru pastrarea si garantarea pe termen lung a semnaturilor electronice. "/>
    <s v="6"/>
    <n v="30"/>
    <n v="2020"/>
    <s v="6"/>
    <n v="30"/>
    <n v="2022"/>
    <n v="80"/>
    <x v="7"/>
    <s v="Bucuresti Ilfov"/>
    <m/>
    <m/>
    <s v="Bucuresti"/>
    <s v="Privat"/>
    <s v="064"/>
    <n v="2795160.8"/>
    <n v="698790.2"/>
    <n v="2317256.25"/>
    <n v="359110.28"/>
    <n v="6170317.5300000003"/>
    <s v="In implementare"/>
    <m/>
    <n v="71465.600000000006"/>
    <n v="17866.400000000001"/>
    <s v="POC/222/1/3/"/>
    <n v="1"/>
  </r>
  <r>
    <n v="143"/>
    <x v="1"/>
    <s v="P1.2"/>
    <s v="OS1.3-Secţiunea C-ap.2"/>
    <n v="117527"/>
    <s v="COMPOZIȚII DIN POLIETILENĂ RETICULATĂ CU REZISTENȚĂ MECANICĂ ȘI FLEXIBILITATE RIDICATE PENTRU TUBURI FOLOSITE LA ÎNCĂLZIREA RADIANTĂ"/>
    <s v="IRISVAYU SRL"/>
    <s v="Scopul proiectului este reprezentat de cumularea urmatoarelor componente: - atingerea unor obiective strategice în dezvoltarea stiintei si a tehnologiilor de vârf în domeniul materialelor (de construcþii) avansate, respectiv de dezvoltarea capacitatii si infrastructurii de Cercetare-Dezvoltare"/>
    <s v="7"/>
    <n v="1"/>
    <n v="2020"/>
    <s v="7"/>
    <n v="1"/>
    <n v="2021"/>
    <n v="80"/>
    <x v="7"/>
    <s v="Bucuresti Ilfov"/>
    <m/>
    <m/>
    <s v="Bucuresti"/>
    <s v="Privat"/>
    <s v="061"/>
    <n v="671737.39"/>
    <n v="167934.35"/>
    <n v="93296.86"/>
    <n v="179769.64"/>
    <n v="1112738.24"/>
    <s v="Reziliat"/>
    <m/>
    <n v="0"/>
    <n v="0"/>
    <s v="POC/62/1/3"/>
    <n v="1"/>
  </r>
  <r>
    <n v="144"/>
    <x v="1"/>
    <s v="1.1.3 H - RoEcsel"/>
    <m/>
    <n v="136697"/>
    <s v="Tehnologie pentru circuite integrate cu nod electronic de 2 nm - IT2"/>
    <s v="UNIVERSITATEA POLITEHNICA DIN BUCURESTI"/>
    <s v="Obiectivul general al proiectului Tehnologie pentru circuite integrate cu nod electronic de 2 nm - (IT2), acceptat la finantare in cadrul ECSEL Joint Undertaking este explorarea, descoperirea, dezvoltarea si demonstrarea opþiunilor tehnologice necesare pentru realizarea tehnologiei logice CMOS de 2nm. Acest obiectiv implica urmatoarele activitati: Litografie, Explorare de Procese si Module si Metrologie."/>
    <s v="7"/>
    <n v="6"/>
    <n v="2020"/>
    <s v="7"/>
    <n v="6"/>
    <n v="2023"/>
    <n v="80"/>
    <x v="7"/>
    <s v="Bucuresti Ilfov"/>
    <m/>
    <m/>
    <s v="Bucuresti"/>
    <s v="Public"/>
    <s v="060"/>
    <n v="4800000"/>
    <n v="1200000"/>
    <n v="0"/>
    <n v="3000"/>
    <n v="6003000"/>
    <s v="In implementare"/>
    <m/>
    <n v="46301"/>
    <n v="11575.25"/>
    <s v="POC/72/1/2"/>
    <n v="1"/>
  </r>
  <r>
    <n v="145"/>
    <x v="1"/>
    <s v="P1.2"/>
    <s v="OS1.3-Secţiunea C-ap.2"/>
    <n v="108585"/>
    <s v="Dezvoltarea unui serviciu inovativ de diagnosticare si tratare a halenei - HAL-STOP"/>
    <s v="HALSTOP SRL"/>
    <s v="Obiectivul general al proiectului este reprezentat de dezvoltarea unui protocol nou si a unui serviciu inovativ, de diagnosticare corecta si tratare personalizata a halenei de cauze orale si extra-orale, in cadrul start-up-ului HALSTOP SRL, cu scopul producerii si comercializarii acestora."/>
    <s v="7"/>
    <n v="13"/>
    <n v="2020"/>
    <s v="4"/>
    <n v="13"/>
    <n v="2024"/>
    <n v="80"/>
    <x v="7"/>
    <s v="Bucuresti Ilfov"/>
    <m/>
    <m/>
    <s v="Bucuresti"/>
    <s v="Privat"/>
    <s v="061"/>
    <n v="655150.49"/>
    <n v="163787.60999999999"/>
    <n v="90993.13"/>
    <n v="101370"/>
    <n v="1011301.23"/>
    <s v="In implementare"/>
    <m/>
    <n v="158925.88"/>
    <n v="20835.48"/>
    <s v="POC/62/1/3"/>
    <n v="1"/>
  </r>
  <r>
    <n v="146"/>
    <x v="1"/>
    <s v="1.1.3 H - RoEcsel"/>
    <m/>
    <n v="136877"/>
    <s v="Realizarea unui lant European de productie pentru RFSOI permitand dezvoltarea de noi domenii ca RF de senzoristica, comunicare si 5G - BEYOND5"/>
    <s v="UNIVERSITATEA POLITEHNICA DIN BUCURESTI"/>
    <s v="Obiectivul general este de a construi un lant de furnizare complet european de componente si sisteme electronice pentru radio frecvenþa, care sa permita noi domenii RF pentru detectare, comunicare, infrastructura radio 5G si nu numai."/>
    <s v="7"/>
    <n v="31"/>
    <n v="2020"/>
    <s v="7"/>
    <n v="31"/>
    <n v="2023"/>
    <n v="80"/>
    <x v="7"/>
    <s v="Bucuresti Ilfov"/>
    <m/>
    <m/>
    <s v="Bucuresti"/>
    <s v="Public"/>
    <s v="060"/>
    <n v="4800000"/>
    <n v="1200000"/>
    <n v="0"/>
    <n v="3000"/>
    <n v="6003000"/>
    <s v="In implementare"/>
    <m/>
    <n v="29841"/>
    <n v="7460.25"/>
    <s v="POC/72/1/2"/>
    <n v="1"/>
  </r>
  <r>
    <n v="147"/>
    <x v="2"/>
    <s v=" P2.2"/>
    <s v="A2.2.1 ap.2"/>
    <n v="129112"/>
    <s v="Code of Talent Inteligent - inovare in microlearning prin utilizarea inteligentei artificiale"/>
    <s v="CODE OF TALENT SRL"/>
    <s v="Obiectivul general al proiectului este de a asigura cresterea contributiei companiilor TIC din Romania (inclusiv prin contributia firmei aplicant ) la competitivitate economica. Acest lucru va fi asigurat prin cresterea nivelului de inovare la nivelul companiei aplicant (si altor companii TIC cu care va colabora), trecerea de la outsourcing la dezvoltare bazata pe inovare chiar in interiorul companiilor Romanesti, prin intarirea capabilitatilor tehnice si a resurselor umane proprii dar si prin colaborarea cu alte intreprinderi TIC , inclusiv in cadrul clusterelor din domeniu."/>
    <s v="8"/>
    <n v="3"/>
    <n v="2020"/>
    <s v="8"/>
    <n v="3"/>
    <n v="2022"/>
    <n v="80"/>
    <x v="7"/>
    <s v="Bucuresti Ilfov"/>
    <m/>
    <m/>
    <s v="Balotesti"/>
    <s v="Privat"/>
    <s v="066"/>
    <n v="3639339.46"/>
    <n v="909834.86"/>
    <n v="1593365.7"/>
    <n v="674385.09"/>
    <n v="6816925.1100000003"/>
    <s v="In implementare"/>
    <m/>
    <n v="1200000"/>
    <n v="0"/>
    <s v="POC/524/2/2"/>
    <n v="1"/>
  </r>
  <r>
    <n v="148"/>
    <x v="2"/>
    <s v=" P2.2"/>
    <s v="A2.2.1 ap.2"/>
    <n v="129846"/>
    <s v="Sistem inteligent de monitorizare si detectie a urgentelor cardiovasculare majore"/>
    <s v="LAIF COMPUTATION SRL"/>
    <s v="Obiectivul general al proiectului THOVEN consta in cresterea contributiei sectorului TIC prin trecerea de la outsourcing la dezvoltarea bazata pe inovare prin dezvoltarea unui sistem inovativ care va contribui semnificativ la reducerea timpilor de interventie in cazul urgentelor majore din sfera cardiovasculara."/>
    <s v="8"/>
    <n v="3"/>
    <n v="2020"/>
    <s v="8"/>
    <n v="3"/>
    <n v="2023"/>
    <s v="80.00; 85.00"/>
    <x v="8"/>
    <s v=" Bucuresti Ilfov"/>
    <s v=" Nord Vest"/>
    <m/>
    <s v="Bucuresti; Cluj Napoca; "/>
    <s v="Privat"/>
    <s v="066"/>
    <n v="12931384.82"/>
    <n v="2297267.92"/>
    <n v="5031538.37"/>
    <n v="3394310.92"/>
    <n v="23654502.030000001"/>
    <s v="In implementare"/>
    <m/>
    <n v="0"/>
    <n v="0"/>
    <s v="POC/524/2/2"/>
    <n v="1"/>
  </r>
  <r>
    <n v="149"/>
    <x v="1"/>
    <s v="1.1.3 H - Centre Suport"/>
    <m/>
    <n v="108119"/>
    <s v="Centru Suport pentru proiecte CDI internationale in domeniul Mecatronica si Cyber-MixMecatronica"/>
    <s v="INSTITUTUL NATIONAL DE CERCETARE-DEZVOLTARE PENTRU MECATRONICA SI TEHNICA MASURARII - I.N.C.D.M.T.M. BUCURESTI"/>
    <s v="Obiectivul general ale proiectului este crearea unui Centru Suport pentru proiecte CDI Internationale in domeniul mecatronica si cybermix- mecatronica pentru a creste capacitatea de participare la competitiile europene a tuturor entitatilor care solicita sprijinul."/>
    <s v="9"/>
    <n v="22"/>
    <n v="2020"/>
    <s v="7"/>
    <n v="22"/>
    <n v="2023"/>
    <n v="80"/>
    <x v="7"/>
    <s v="Bucuresti Ilfov"/>
    <m/>
    <m/>
    <s v="Bucuresti"/>
    <s v="Public"/>
    <s v="060"/>
    <n v="2395701.9300000002"/>
    <n v="598925.5"/>
    <n v="0"/>
    <n v="3570"/>
    <n v="2998197.43"/>
    <s v="In implementare"/>
    <m/>
    <n v="299462.74"/>
    <n v="0"/>
    <s v="POC/80/1/2/"/>
    <n v="1"/>
  </r>
  <r>
    <n v="150"/>
    <x v="1"/>
    <s v="1.1.3 H - Centre Suport"/>
    <m/>
    <n v="108234"/>
    <s v="Crearea Centrului Managerial &quot;IBA SUPORT&quot;"/>
    <s v="INSTITUTUL NATIONAL DE CERCETARE-DEZVOLTARE PENTRU BIORESURSE ALIMENTARE - IBA BUCURESTI"/>
    <s v="Obiectivul general al proiectului constă în creşterea capacităţii Institutului Naţional de Cercetare-Dezvoltare pentru Bioresurse AlimentareIBA Bucureşti de a participa la  Programele Cadru de cercetare ale Uniunii Europene (Orizont 2020 şi programul cadru următor din perioada 2020 – 2027), precum şi la alte programe CDI internaţionale, prin crearea unui Centru Managerial SUPORT (la nivelul unui departament orizontal), denumit în continuare, IBA SUPORT."/>
    <s v="12"/>
    <n v="4"/>
    <n v="2020"/>
    <s v="8"/>
    <n v="4"/>
    <n v="2023"/>
    <n v="80"/>
    <x v="7"/>
    <s v="Bucuresti Ilfov"/>
    <m/>
    <m/>
    <s v="Bucuresti"/>
    <s v="Public"/>
    <s v="060"/>
    <n v="1970227.61"/>
    <n v="492556.9"/>
    <n v="0"/>
    <n v="616647.41"/>
    <n v="3079431.9200000004"/>
    <s v="In implementare"/>
    <m/>
    <n v="246278.45"/>
    <n v="0"/>
    <s v="POC/80/1/2"/>
    <n v="1"/>
  </r>
  <r>
    <n v="151"/>
    <x v="1"/>
    <s v="P1.2"/>
    <s v="OS1.3-Secţiunea C-ap.2"/>
    <n v="108789"/>
    <s v="METODA TERAPEUTICA PERSONALIZATA IN MEDICINA REGENERATIVA"/>
    <s v="CMB PREVENT SRL"/>
    <s v="Obiectivul general al proiectului este reprezentat de: - Realizarea unui serviciu inovator reprezentat de terapia inovatoare personalizata în domeniul SANATAII având ca baza de cercetare Teza de Doctorat ”ABORDARI TERAPEUTICE ÎN LEZIUNEA CICATRICEALA ÎN DERMATOLOGIE”. - Societatea va obtine terapia personalizata regenerativa unica cu aplicabilitate multipla în domeniile dermatologie si ortopedie prin  utilizarea terapiei PRP si terapiei celulelor stem mezenchimale din tesutul adipos."/>
    <s v="12"/>
    <n v="24"/>
    <n v="2020"/>
    <s v="12"/>
    <n v="23"/>
    <n v="2021"/>
    <n v="80"/>
    <x v="7"/>
    <s v="Bucuresti Ilfov"/>
    <m/>
    <m/>
    <s v="Bucuresti"/>
    <s v="Privat"/>
    <s v="061"/>
    <n v="672000"/>
    <n v="168000"/>
    <n v="93333.33"/>
    <n v="68306"/>
    <n v="1001639.33"/>
    <s v="In implementare"/>
    <m/>
    <n v="84000"/>
    <n v="0"/>
    <s v="POC/62/1/3"/>
    <n v="1"/>
  </r>
  <r>
    <n v="152"/>
    <x v="1"/>
    <s v="1.1.3 H - RO ESFRI ERIC"/>
    <m/>
    <n v="136213"/>
    <s v="Dezvoltarea și consolidarea Nodului național METROFOOD-RI (acronim METROFOOD-RO)"/>
    <s v="INSTITUTUL NATIONAL DE CERCETARE-DEZVOLTARE PENTRU BIORESURSE ALIMENTARE - IBA BUCURESTI"/>
    <s v="Obiectivul general al proiectului este dezvoltarea si consolidarea capacitatii de cercetare-dezvoltare-inovare si de furnizare de servicii stiintifice a METROFOOD-RO, ca parte integranta a infrastructurii pan-europene METROFOOD-RI prin dezvoltarea instrumentelor necesare cresterii performantei de testare a calitatii produselor agroalimentare, astfel încât România sa raspunda cerintelor europene în domeniul securitatii si sigurantei alimentare."/>
    <s v="1"/>
    <n v="21"/>
    <n v="2021"/>
    <s v="7"/>
    <n v="21"/>
    <n v="2023"/>
    <s v="80.00; 85.00"/>
    <x v="8"/>
    <s v="Bucuresti Ilfov"/>
    <s v=" Sud Est"/>
    <s v=" Vest"/>
    <s v="Bucuresti; Galaţi; Timisoara;"/>
    <s v="Public"/>
    <s v="060"/>
    <n v="3470171.9"/>
    <n v="833670.01"/>
    <n v="0"/>
    <n v="109915.38"/>
    <n v="4413757.29"/>
    <s v="In implementare"/>
    <m/>
    <n v="430384.19"/>
    <n v="0"/>
    <s v="POC/78/1/2"/>
    <n v="1"/>
  </r>
  <r>
    <n v="153"/>
    <x v="1"/>
    <s v="1.1.3 H - RO ESFRI ERIC"/>
    <m/>
    <n v="108206"/>
    <s v="Servicii tematice integrate în domeniul observării Pământului - o platformă națională pentru inovare"/>
    <s v="INSTITUTUL NATIONAL DE CERCETARE-DEZVOLTARE PENTRU FIZICA PAMANTULUI - INCDFP"/>
    <s v="Obiectivul general este consolidarea cercetarii si inovarii in domeniul Stiintelor Pamantului si cresterea participarii in cercetarea europeana din domeniu prin: - asigurarea vizibilitatii si accesului la date multi-disciplinare interoperabile, disponibile la nivel national si international: - coordonarea si operarea unei infrastructuri distribuite capabila sa ofere servicii, sa faciliteze noi cercetari si sa genereze noi produse pe baza acestora; - dezvoltarea si implementarea de instrumente informatice moderne care sa faciliteze  tandardizarea, integrarea si accesul la volume mari de date"/>
    <s v="2"/>
    <n v="1"/>
    <n v="2021"/>
    <s v="6"/>
    <n v="30"/>
    <n v="2023"/>
    <n v="80"/>
    <x v="7"/>
    <s v="Bucuresti Ilfov"/>
    <m/>
    <m/>
    <s v="Bucuresti; Magurele"/>
    <s v="Public"/>
    <s v="060"/>
    <n v="3154798.12"/>
    <n v="788699.53"/>
    <n v="0"/>
    <n v="541331.41"/>
    <n v="4484829.0600000005"/>
    <s v="In implementare"/>
    <m/>
    <n v="0"/>
    <n v="0"/>
    <s v="POC/78/1/2"/>
    <n v="1"/>
  </r>
  <r>
    <s v="TOTAL BUCURESTI"/>
    <x v="0"/>
    <m/>
    <m/>
    <m/>
    <m/>
    <m/>
    <m/>
    <m/>
    <m/>
    <m/>
    <m/>
    <m/>
    <m/>
    <m/>
    <x v="0"/>
    <m/>
    <m/>
    <m/>
    <m/>
    <m/>
    <m/>
    <n v="742644421.17258906"/>
    <n v="164765002.08491105"/>
    <n v="134284322.06000003"/>
    <n v="48202071.639999993"/>
    <n v="1089895816.9575"/>
    <m/>
    <m/>
    <n v="442652598.82000017"/>
    <n v="87299119.540000021"/>
    <m/>
    <m/>
  </r>
  <r>
    <s v="JUDEŢUL BUZAU"/>
    <x v="0"/>
    <m/>
    <m/>
    <m/>
    <m/>
    <m/>
    <m/>
    <m/>
    <m/>
    <m/>
    <m/>
    <m/>
    <m/>
    <m/>
    <x v="0"/>
    <m/>
    <m/>
    <m/>
    <m/>
    <m/>
    <m/>
    <m/>
    <m/>
    <m/>
    <m/>
    <m/>
    <m/>
    <m/>
    <m/>
    <m/>
    <m/>
    <m/>
  </r>
  <r>
    <n v="1"/>
    <x v="2"/>
    <s v=" P2.2"/>
    <s v="A2.2.1"/>
    <n v="115595"/>
    <s v="CERCETAREA SI DEZVOLTAREA UNUI SISTEM INOVATIV DE MONITORIZARE, IN TIMP REAL, A CONSUMURILOR ENERGETICE INDUSTRIALE PE PLATFORMA CLOUD PRIVATA"/>
    <s v="ALBOSMART SRL"/>
    <s v="CERCETAREA SI DEZVOLTAREA UNUI SISTEM INOVATIV DE MONITORIZARE, IN TIMP REAL, A CONSUMURILOR ENERGETICE INDUSTRIALE PE PLATFORMA CLOUD PRIVATA"/>
    <s v="6"/>
    <n v="28"/>
    <n v="2017"/>
    <s v="6"/>
    <n v="28"/>
    <n v="2020"/>
    <n v="85"/>
    <x v="6"/>
    <s v="Sud Est"/>
    <m/>
    <m/>
    <s v="Buzau"/>
    <s v="Privat"/>
    <s v="066"/>
    <n v="1790109.03"/>
    <n v="315901.59000000003"/>
    <n v="501660.33999999985"/>
    <n v="55907.189999999944"/>
    <n v="2663578.15"/>
    <s v="Finalizat"/>
    <m/>
    <n v="1738323.03"/>
    <n v="306762.8899999999"/>
    <s v="POC/46/2/2"/>
    <n v="1"/>
  </r>
  <r>
    <n v="2"/>
    <x v="2"/>
    <s v=" P2.2"/>
    <s v="A2.1.1 - NGA"/>
    <n v="126343"/>
    <s v="Realizarea infrastructurii de broadband in zonele albe NGA din judetul Buzau"/>
    <s v="INVITE SYSTEMS SRL"/>
    <s v="Obiectivul principal al proiectului este dezvoltarea infrastructurii de internet in banda larga, in zonele albe NGA din judetul Buzau, cu o larga raspândire a nodurilor de comunicaþii si partea de transmisie a datelor (backbone si blackhaul), cât mai aproape de utilizatorul final si cu niveluri adecvate de simetrie si de interactivitate, pentru a garanta transmitere mai buna de informatii în ambele sensuri."/>
    <s v="6"/>
    <n v="13"/>
    <n v="2019"/>
    <s v="6"/>
    <n v="13"/>
    <n v="2022"/>
    <n v="85"/>
    <x v="6"/>
    <s v="Sud Est"/>
    <m/>
    <m/>
    <s v="Balta Alba; Baile; Braesti; Ivanetu; Bratilesti; Goidesti; Pinu; Ruginoasa; Buda; Alexandru Odobescu; Mucesti Danulesti; Toropalesti; Balaceanu; C.A. Rosetti; Cotu Ciorii; Vizireni; Balhacu; calvini; Bascenii de Jos; Bascenii de Sus; Olari; Chiojdu; Basca Chiojdului; Lera; Catiasu; poenitele; Plescioara; Chilibia; Movila Oii; Gara Cilibia; Posta; Manzatu; Cislau; Barasti; Gura Bascei; Ghergheasa; Salcioara; Gura Teghi; Furtunesti; Nemertea; Scortoasa; Policiori; Plopeasa; Balta Tocila; Gura Vaii; Beciu; Siriu; Muscelusa; Casoca; Valcelele; Ziduri; Heliade Radulescu; Lanurile;"/>
    <s v="Privat"/>
    <s v="046"/>
    <n v="18418179.18"/>
    <n v="3250266.9"/>
    <n v="5121176.6399999997"/>
    <n v="5894635.5700000003"/>
    <n v="32684258.289999999"/>
    <s v="In implementare"/>
    <m/>
    <n v="7072286.25"/>
    <n v="1248050.52"/>
    <s v="POC/366/2/1"/>
    <n v="1"/>
  </r>
  <r>
    <n v="3"/>
    <x v="2"/>
    <s v=" P2.2"/>
    <s v="A2.2.1 ap.2"/>
    <n v="129617"/>
    <s v="Solutie de management al identitatii si autentificare avansata folosind tehnologii convergente si asigurand nivele superioare de securitate pentru accesul la aplicatii si platforme critice: Legitim-ID"/>
    <s v="ONLINE SERVICES SRL"/>
    <s v="Obiectivul general al proiectului este de a dezvolta un sistem hardware/software/comunicatii/servicii inovator semnificativ îmbunatatit, pe baza rezultatelor activitatilor de cercetare dezvoltare tehnologica si inovare („CDI”), care se bazeaza pe cele mai noi practici: cum sunt fault tolerant cloud computing, internet of things (IoT) etc. utilizând metode noi si inovative pentru identificarea utilizatorilor, autorizarea accesului de la distanta sau prin intermediul siturilor web Internet partenere, astfel încât datele personale ale utilizatorilor sa fie protejate în conformitate cu cerintele legilor si directivelor europene (GDPR, NIS etc.)."/>
    <s v="8"/>
    <n v="4"/>
    <n v="2020"/>
    <s v="8"/>
    <n v="4"/>
    <n v="2022"/>
    <n v="85"/>
    <x v="8"/>
    <s v="Sud Est"/>
    <s v="  Sud Muntenia"/>
    <s v=" Centru"/>
    <s v=" Buzau; Crevedia; Brasov;"/>
    <s v="Privat"/>
    <s v="066"/>
    <n v="5196080.82"/>
    <n v="916955.4"/>
    <n v="2362348.71"/>
    <n v="923748.25"/>
    <n v="9399133.1799999997"/>
    <s v="In implementare"/>
    <m/>
    <n v="390342.99000000005"/>
    <n v="68884.05"/>
    <s v="POC/524/2/2"/>
    <n v="1"/>
  </r>
  <r>
    <s v="TOTAL BUZAU"/>
    <x v="0"/>
    <m/>
    <m/>
    <m/>
    <m/>
    <m/>
    <m/>
    <m/>
    <m/>
    <m/>
    <m/>
    <m/>
    <m/>
    <m/>
    <x v="0"/>
    <m/>
    <m/>
    <m/>
    <m/>
    <m/>
    <m/>
    <n v="25404369.030000001"/>
    <n v="4483123.8899999997"/>
    <n v="7985185.6899999995"/>
    <n v="6874291.0099999998"/>
    <n v="44746969.619999997"/>
    <m/>
    <m/>
    <n v="9200952.2699999996"/>
    <n v="1623697.46"/>
    <m/>
    <m/>
  </r>
  <r>
    <s v="JUDEŢUL CALARASI"/>
    <x v="0"/>
    <m/>
    <m/>
    <m/>
    <m/>
    <m/>
    <m/>
    <m/>
    <m/>
    <m/>
    <m/>
    <m/>
    <m/>
    <m/>
    <x v="0"/>
    <m/>
    <m/>
    <m/>
    <m/>
    <m/>
    <m/>
    <m/>
    <m/>
    <m/>
    <m/>
    <m/>
    <m/>
    <m/>
    <m/>
    <m/>
    <m/>
    <m/>
  </r>
  <r>
    <n v="1"/>
    <x v="1"/>
    <s v="P1.2"/>
    <s v="OS1.3-Secţiunea D"/>
    <n v="104931"/>
    <s v="PLATFORMĂ MOBILĂ DE OBSERVARE ȘI SUPRAVEGHERE PENTRU INTERVENȚII ÎN SITUAȚII DE URGENȚĂ SMARTISU  "/>
    <s v="C4PRO ENGINEERING SRL"/>
    <s v="Obiectivul general al proiectului constă în dezvoltarea de către C4PRO ENGINEERING S.R.L. a unei platforme mobile de intervenţii în situaţii de urgenţă, într-o perioadă de implementare de 24 de luni, la punctul de lucru al solicitantului situat în localitatea Frumuşani, Str. Principală nr.27, cam. 2, jud. Călăraşi. "/>
    <s v="9"/>
    <n v="9"/>
    <n v="2016"/>
    <s v="9"/>
    <n v="9"/>
    <n v="2018"/>
    <n v="85"/>
    <x v="3"/>
    <s v="Sud Muntenia"/>
    <m/>
    <m/>
    <s v="Frumusani"/>
    <s v="Privat"/>
    <s v="061"/>
    <n v="5512930"/>
    <n v="972870"/>
    <n v="0"/>
    <n v="874408"/>
    <n v="7360208"/>
    <s v="Finalizat"/>
    <s v="AA2"/>
    <n v="5078569.71"/>
    <n v="896218.19"/>
    <s v="POC/66/1/3"/>
    <n v="1"/>
  </r>
  <r>
    <n v="2"/>
    <x v="2"/>
    <s v=" P2.2"/>
    <s v="A2.1.1 - NGA"/>
    <n v="126956"/>
    <s v="Realizarea infrastructurii de broadband Ă®n zonele albe NGA din judeČ›ele Calarasi si Ialomita"/>
    <s v="INVITE SYSTEMS SRL"/>
    <s v="Obiectivul principal al proiectului este dezvoltarea infrastructurii de internet in banda larga, in zonele albe NGA din judetele Calarasi-Ialomita, cu o larga raspândire a nodurilor de comunicaþii si partea de transmisie a datelor (backbone si blackhaul), cât mai aproape de utilizatorul final si cu niveluri adecvate de simetrie si de interactivitate, pentru a garanta transmitere mai buna de informatii în ambele sensuri."/>
    <s v="1"/>
    <n v="4"/>
    <n v="2019"/>
    <s v="1"/>
    <n v="4"/>
    <n v="2022"/>
    <n v="85"/>
    <x v="3"/>
    <s v="Sud Muntenia"/>
    <m/>
    <m/>
    <s v="Dor Marunt; sat Ogoru; Perisoru; sat Tudor Vladimirescu; Sarulesti; sat Sandulita; Milosesti; sat Nicolesti; sat Tovarasia; Perieti; sat Misleanu; Reviga; sat Rovine; Valea Ciorii; sat Murgeanca;"/>
    <s v="Privat"/>
    <s v="046"/>
    <n v="7440887.1500000004"/>
    <n v="1313097.74"/>
    <n v="1308066.4100000001"/>
    <n v="1725570.709999999"/>
    <n v="11787622.01"/>
    <s v="In implementare"/>
    <m/>
    <n v="3428944.66"/>
    <n v="605107.88"/>
    <s v="POC/366/2/1"/>
    <n v="1"/>
  </r>
  <r>
    <n v="3"/>
    <x v="1"/>
    <s v="P1.2"/>
    <s v="OS1.3-Secţiunea C-ap.2"/>
    <n v="122312"/>
    <s v="CERCETAREA - DEZVOLTAREA UNEI TURBINE CU AX VERTICAL INOVATIVE"/>
    <s v="TECHNOLOGICAL BRAND SRL"/>
    <s v="Obiectivul general al proiectului este cercetarea, dezvoltarea si lansarea in productie a unei noi turbine eoliene cu ax vertical destinata unor sectoare economice care prezinta potential de crestere, precum sectorul turistic, rezidential, agricol si industria energiei regenerabile."/>
    <s v="6"/>
    <n v="25"/>
    <n v="2020"/>
    <s v="12"/>
    <n v="25"/>
    <n v="2021"/>
    <n v="85"/>
    <x v="3"/>
    <s v="Sud Muntenia"/>
    <m/>
    <m/>
    <s v="Fundeni"/>
    <s v="Privat"/>
    <s v="061"/>
    <n v="710521.64"/>
    <n v="125386.15"/>
    <n v="92878.66"/>
    <n v="9428.0499999999993"/>
    <n v="938214.50000000012"/>
    <s v="In implementare"/>
    <m/>
    <n v="12762.5"/>
    <n v="2252.1999999999998"/>
    <s v="POC/62/1/3"/>
    <n v="1"/>
  </r>
  <r>
    <s v="TOTAL CALARASI"/>
    <x v="0"/>
    <m/>
    <m/>
    <m/>
    <m/>
    <m/>
    <m/>
    <m/>
    <m/>
    <m/>
    <m/>
    <m/>
    <m/>
    <m/>
    <x v="0"/>
    <m/>
    <m/>
    <m/>
    <m/>
    <m/>
    <m/>
    <n v="13664338.790000001"/>
    <n v="2411353.89"/>
    <n v="1400945.07"/>
    <n v="2609406.7599999988"/>
    <n v="20086044.509999998"/>
    <m/>
    <m/>
    <n v="8520276.870000001"/>
    <n v="1503578.2699999998"/>
    <m/>
    <m/>
  </r>
  <r>
    <s v="JUDEŢUL CLUJ"/>
    <x v="0"/>
    <m/>
    <m/>
    <m/>
    <m/>
    <m/>
    <m/>
    <m/>
    <m/>
    <m/>
    <m/>
    <m/>
    <m/>
    <m/>
    <x v="0"/>
    <m/>
    <m/>
    <m/>
    <m/>
    <m/>
    <m/>
    <m/>
    <m/>
    <m/>
    <m/>
    <m/>
    <m/>
    <m/>
    <m/>
    <m/>
    <m/>
    <m/>
  </r>
  <r>
    <n v="1"/>
    <x v="1"/>
    <s v="P1.1"/>
    <s v="OS1.1 -Secţiunea A"/>
    <n v="103392"/>
    <s v="Laborator de cercetare privind terapia personalizată în oncologie"/>
    <s v="MEDISPROF SRL"/>
    <s v="Înființarea și dotarea cu aparatură performantă a unui laborator de cerecetare-dezvoltare în cadrul MEDISPROF în care să se efectueze studii de eficiență aterapiei personalizate în tratamentul pacienților diagnosticați cu cancer."/>
    <s v="9"/>
    <n v="2"/>
    <n v="2016"/>
    <s v="12"/>
    <n v="2"/>
    <n v="2018"/>
    <n v="85"/>
    <x v="4"/>
    <s v="Nord Vest"/>
    <m/>
    <m/>
    <s v="Cluj Napoca"/>
    <s v="Privat"/>
    <s v="059"/>
    <n v="12421088.5305"/>
    <n v="2191956.7994999997"/>
    <n v="6262733.71"/>
    <n v="4389848.7699999996"/>
    <n v="25265627.809999999"/>
    <s v="Finalizat"/>
    <s v="AA3"/>
    <n v="12421088.529999999"/>
    <n v="2191956.8000000003"/>
    <s v="POC/65/1/1"/>
    <n v="1"/>
  </r>
  <r>
    <n v="2"/>
    <x v="1"/>
    <s v="P1.1"/>
    <s v="OS1.1 -Secţiunea B"/>
    <n v="103720"/>
    <s v="Cluster inovativ pentru tehnologii avansate pilot în energii alternative – CITAT-E"/>
    <s v="Cluster TREC, Institutul Naţional de Cercetare-Dezvoltare pentru Tehnologii Izotopice şi Moleculare"/>
    <s v="Crearea unui laborator de cercetare pilot pentru testarea în condiții reale a eficienței energetice produse de panouri fotovoltaice şi instalații eoliene moderne, precum  şi maximizarea acestei eficienţe funcţie de caracteristicile consumatorului. Acest laborator experimental va permite de asemenea creşterea capacității de CDI, în domeniul energiilor alternative, a entităților de cercetare din clusterul TREC-Transylvania Energy Cluster, susţinând totodată capacitatea firmelor din cluster de creştere a competivităţii şi productivităţii pe baze inovative.  "/>
    <s v="9"/>
    <n v="1"/>
    <n v="2016"/>
    <s v="8"/>
    <n v="31"/>
    <n v="2021"/>
    <n v="85"/>
    <x v="4"/>
    <s v="Nord Vest"/>
    <m/>
    <m/>
    <s v="Cluj Napoca"/>
    <s v="Privat"/>
    <s v="059"/>
    <n v="5821927.0999999996"/>
    <n v="1027398.9000000004"/>
    <n v="4652290"/>
    <n v="1516800"/>
    <n v="13018416"/>
    <s v="In implementare"/>
    <s v="AA4"/>
    <n v="1516687.94"/>
    <n v="267650.8"/>
    <s v="POC/64/1/1"/>
    <n v="1"/>
  </r>
  <r>
    <n v="3"/>
    <x v="1"/>
    <s v="P1.1"/>
    <s v="OS1.1 -Secţiunea B"/>
    <n v="104449"/>
    <s v="Agrotransilvania cluster - cluster inovativ specializat în domeniul bioeconomiei"/>
    <s v="ASOCIAŢIA “CLUSTERUL AGRO-FOOD-IND NAPOCA"/>
    <s v="Obiectivul proiectului: Creșterea capacității de CDI în domeniul bioeconomiei și consolidarea imaginii pe plan național și internațional a AgroTransilvania Cluster, ca și cluster inovativ de specializare inteligentă, prin crearea „Centrului de Cercetări Avansate pentru Produse şi Procese Alimentare Inovative”."/>
    <s v="9"/>
    <n v="1"/>
    <n v="2016"/>
    <s v="8"/>
    <n v="31"/>
    <n v="2021"/>
    <n v="85"/>
    <x v="4"/>
    <s v="Nord Vest"/>
    <m/>
    <m/>
    <s v="Cluj Napoca"/>
    <s v="Privat"/>
    <s v="059"/>
    <n v="8508551.2464999985"/>
    <n v="1501509.0434999999"/>
    <n v="7249934.1500000004"/>
    <n v="227225"/>
    <n v="17487219.439999998"/>
    <s v="In implementare"/>
    <s v="AA2"/>
    <n v="3489065.5000000005"/>
    <n v="615717.35000000009"/>
    <s v="POC/64/1/1"/>
    <n v="1"/>
  </r>
  <r>
    <n v="4"/>
    <x v="1"/>
    <s v="P1.1"/>
    <s v="OS1.1 -Secţiunea B"/>
    <n v="104219"/>
    <s v="Cluster Mobilier Transilvan – cluster inovativ de interes european"/>
    <s v="ASOCIAȚIA CLUSTER MOBILIER TRANSILVAN"/>
    <s v="Dezvoltarea la nivelul Cluster Mobilier Transilvan a unei infrastructuri de CDI în domeniul materialelor și consolidarea imaginii entității ca și cluster inovativ cu reprezentativitate regională, națională și europeană, până în anul 2020."/>
    <s v="9"/>
    <n v="1"/>
    <n v="2016"/>
    <s v="8"/>
    <n v="31"/>
    <n v="2021"/>
    <n v="85"/>
    <x v="4"/>
    <s v="Nord Vest"/>
    <m/>
    <m/>
    <s v="Cluj Napoca"/>
    <s v="Privat"/>
    <s v="059"/>
    <n v="5509233.0185000002"/>
    <n v="972217.5915000001"/>
    <n v="4866927.9400000004"/>
    <n v="227225"/>
    <n v="11575603.550000001"/>
    <s v="In implementare"/>
    <s v="AA2"/>
    <n v="3840473.4"/>
    <n v="677730.54"/>
    <s v="POC/64/1/1"/>
    <n v="1"/>
  </r>
  <r>
    <n v="5"/>
    <x v="1"/>
    <s v="P1.1"/>
    <s v="OS1.2-Secţiunea E"/>
    <n v="103415"/>
    <s v="DEZVOLTAREA INOVATIVĂ A UNOR SISTEME ROBOTICE PENTRU REABILITARE ŞI ASISTARE ÎN ÎMBĂTRÂNIREA SĂNĂTOASĂ "/>
    <s v="UNIVERSITATEA TEHNICA DIN CLUJ-NAPOCA "/>
    <s v="AgeWell intenționează să crească și să exploateze experienţa şi rezultatele anterioare ale unui specialist din străinătate şi a unei echipe interdisciplinare cu competențe complementare integrând specialiști în robotica medicală și cadre medicale (neurologi, kinetoterapeuţi) pentru a crea un pol de competență în reabilitare în cadrul Universității  Tehnice din Cluj-Napoca, instituție care va livra soluții europene relevante pe plan medical, pregătite pentru realizarea transferului tehnologic, soluții care corespund provocărilor și pericolelor curente în ceea ce privește îmbătrânirea sănătoasă, stil de viață și sănătate publică."/>
    <s v="9"/>
    <n v="1"/>
    <n v="2016"/>
    <s v="9"/>
    <n v="1"/>
    <n v="2020"/>
    <n v="84.435339999999997"/>
    <x v="4"/>
    <s v="Nord Vest"/>
    <m/>
    <m/>
    <s v="Cluj Napoca"/>
    <s v="Public"/>
    <s v="060"/>
    <n v="6755200"/>
    <n v="1244800"/>
    <n v="0"/>
    <n v="8000"/>
    <n v="8008000"/>
    <s v="Finalizat"/>
    <s v="AA4"/>
    <n v="6201328.71"/>
    <n v="1096772.22"/>
    <s v="POC/61/1/1"/>
    <n v="1"/>
  </r>
  <r>
    <n v="6"/>
    <x v="1"/>
    <s v="P1.1"/>
    <s v="OS1.2-Secţiunea E"/>
    <n v="103509"/>
    <s v="Materiale active unicomponente pentru celule solare organice bazate pe compuşi pi-conjugati autoasamblaţi (SMOSCS)"/>
    <s v="UNIVERSITATEA BABEȘ-BOLYAI, CLUJ-NAPOCA"/>
    <s v="Obiectivul principal al proiectului de cercetare îl reprezinta obþinerea de materiale active pentru celule solare noi si inovative, capabile sa conduca la dezvoltarea de tehnologii ecologice, ieftine si eficiente precum si la o crestere a fiabilitatii acestora si crearea la Cluj a unui pol de excelenta la nivel mondial în domeniul celulelor fotovoltaice "/>
    <s v="9"/>
    <n v="1"/>
    <n v="2016"/>
    <s v="9"/>
    <n v="1"/>
    <n v="2020"/>
    <n v="84.435339999999997"/>
    <x v="4"/>
    <s v="Nord Vest"/>
    <m/>
    <m/>
    <s v="Cluj Napoca"/>
    <s v="Public"/>
    <s v="060"/>
    <n v="7276617"/>
    <n v="1340883"/>
    <n v="0"/>
    <n v="316000"/>
    <n v="8933500"/>
    <s v="Finalizat"/>
    <s v="AA2"/>
    <n v="6673070.6000000006"/>
    <n v="1229777.8200000003"/>
    <s v="POC/61/1/1"/>
    <n v="1"/>
  </r>
  <r>
    <n v="7"/>
    <x v="1"/>
    <s v="P1.1"/>
    <s v="OS1.2-Secţiunea E"/>
    <n v="103427"/>
    <s v="Sisteme inteligente privind siguranța populației prin controlul şi reducerea expunerii la radon corelate cu optimizarea eficienţei energetice a locuinţelor din aglomerări urbane importante din România "/>
    <s v="UNIVERSITATEA BABEȘ-BOLYAI, CLUJ-NAPOCA"/>
    <s v="Creşterea siguranţei şi sănătăţii populaţiei, îmbunătăţirea calităţii mediului interior şi optimizarea eficienţei energetice a locuinţelor prin dezvoltarea unor sisteme inteligente integrate pentru monitorizarea, controlul şi reducerea expunerii la radon şi la alţi poluanţi casnici aerieni în 5 aglomerări urbane din România (Bucureşti, Cluj-Napoca, Iaşi, Sibiu şi Timişoara), pe baza cercetării inovatoare interdisciplinare. "/>
    <s v="9"/>
    <n v="1"/>
    <n v="2016"/>
    <s v="9"/>
    <n v="1"/>
    <n v="2020"/>
    <n v="84.435339999999997"/>
    <x v="4"/>
    <s v="Nord Vest"/>
    <m/>
    <m/>
    <s v="Cluj Napoca"/>
    <s v="Public"/>
    <s v="060"/>
    <n v="7273872.7000000002"/>
    <n v="1340377.3"/>
    <n v="0"/>
    <n v="311000"/>
    <n v="8925250"/>
    <s v="Finalizat _x000a_(ajuns la teremen; fara nota de finalizare)"/>
    <s v="AA2"/>
    <n v="6926518.4700000007"/>
    <n v="1276498.3700000001"/>
    <s v="POC/61/1/1"/>
    <n v="1"/>
  </r>
  <r>
    <n v="8"/>
    <x v="1"/>
    <s v="P1.1"/>
    <s v="OS1.2-Secţiunea E"/>
    <n v="104004"/>
    <s v="IMAGING-BASED, NON-INVASIVE DIAGNOSIS OF PERSISTENT ATRIAL FIBRILLATION"/>
    <s v="SPITALUL CLINIC JUDEŢEAN DE URGENŢĂ CLUJ-NAPOCA"/>
    <s v="Obiectivul principal al acestui proiect este de a dezvolta un instrument bazat pe imagistică medicală pentru a determina originea fibrilaţiei atriale persistente. Rezultatul proiectului este o nouă metodă de diagnosticare pentru pacienţii care suferă de această boală."/>
    <s v="9"/>
    <n v="1"/>
    <n v="2016"/>
    <s v="9"/>
    <n v="1"/>
    <n v="2020"/>
    <n v="84.435339999999997"/>
    <x v="4"/>
    <s v="Nord Vest"/>
    <m/>
    <m/>
    <s v="Cluj Napoca"/>
    <s v="Public"/>
    <s v="060"/>
    <n v="7151700.8971000006"/>
    <n v="1317864.3528999994"/>
    <n v="0"/>
    <n v="84696"/>
    <n v="8554261.25"/>
    <s v="Finalizat _x000a_(ajuns la teremen; fara nota de finalizare)"/>
    <s v="AA2"/>
    <n v="5965388.3999999994"/>
    <n v="1089670.2899999998"/>
    <s v="POC/61/1/1"/>
    <n v="1"/>
  </r>
  <r>
    <n v="9"/>
    <x v="1"/>
    <s v="P1.1"/>
    <s v="OS1.2-Secţiunea E"/>
    <n v="103413"/>
    <s v="Imobilizarea la scară nano a enzimelor și procese microfluidice utilizate în sisteme biocatalitice"/>
    <s v="UNIVERSITATEA BABEȘ-BOLYAI, CLUJ-NAPOCA"/>
    <s v="Proiectul își propune dezvoltarea unor sisteme metabolice artificiale inteligente - cu ajutorul enzimelor depuse pe suporturi nano și integrate în dispozitive microfluidice - în vederea producerii de compuși relevanți industrial, cum ar fi forme de mare enatiopuritate ale unor aminoacizi, amine, aminoalcooli și alcooli"/>
    <s v="9"/>
    <n v="1"/>
    <n v="2016"/>
    <s v="9"/>
    <n v="1"/>
    <n v="2020"/>
    <n v="84.435339999999997"/>
    <x v="4"/>
    <s v="Nord Vest"/>
    <m/>
    <m/>
    <s v="Cluj Napoca"/>
    <s v="Public"/>
    <s v="060"/>
    <n v="7276617"/>
    <n v="1340883"/>
    <n v="0"/>
    <n v="5000"/>
    <n v="8622500"/>
    <s v="Finalizat"/>
    <s v="AA2"/>
    <n v="7021318.6100000013"/>
    <n v="1294009.31"/>
    <s v="POC/61/1/1"/>
    <n v="1"/>
  </r>
  <r>
    <n v="10"/>
    <x v="1"/>
    <s v="P1.1"/>
    <s v="OS1.2-Secţiunea E"/>
    <n v="103587"/>
    <s v="Hiperuricemia induce INflamaţie: Ţintirea rolului central al acidului uric în bolile reumatologice şi cardiovasculare"/>
    <s v="UNIVERSITATEA DE MEDICINĂ ŞI FARMACIE  “IULIU HAŢIEGANU” CLUJ-NAPOCA"/>
    <s v="1. Evaluarea capaciatatii acidului uric de a induce aprentare metabolica (metabolic imprinting) a sistemului imun nespecific, innascut.2. Validarea epigenetica si moleculara a cailor patogenetice identificate anterior la pacientii cu guta si boli cardiovasculare. 3. Evaluarea determinismului variantelor genice ale unor factori cheie asociati cu aceste procese inflamatorii si epigenetice in susceptibilitatea, severitatea clinica si raspunsul la tratament in guta si bolile cardiovasculare. 4. Evaluarea capacitatii tratamentului - in baza modulatorilor epigenetici- de a restaura echilibrul imun in statusul hiperinflamator indus de acidul uric. "/>
    <s v="9"/>
    <n v="1"/>
    <n v="2016"/>
    <s v="9"/>
    <n v="1"/>
    <n v="2020"/>
    <n v="84.435339999999997"/>
    <x v="4"/>
    <s v="Nord Vest"/>
    <m/>
    <m/>
    <s v="Cluj Napoca"/>
    <s v="Public"/>
    <s v="060"/>
    <n v="7276616.1900000004"/>
    <n v="1340882.8500000001"/>
    <n v="0"/>
    <n v="734830.96"/>
    <n v="9352330"/>
    <s v="Finalizat _x000a_(ajuns la teremen; fara nota de finalizare)"/>
    <s v="AA2"/>
    <n v="6562011.4299999997"/>
    <n v="1296423.1499999999"/>
    <s v="POC/61/1/1"/>
    <n v="1"/>
  </r>
  <r>
    <n v="11"/>
    <x v="1"/>
    <s v="P1.1"/>
    <s v="OS1.2-Secţiunea E"/>
    <n v="103375"/>
    <s v="Impactul clinic și economic al terapiilor personalizate țintite cu anti – microarnuri în reconvertirea rezistenței tumorilor maligne pulmonare "/>
    <s v="UNIVERSITATEA DE MEDICINĂ ȘI FARMACIE _x000a_„IULIU HAȚIEGANU” CLUJ NAPOCA _x000a_"/>
    <s v="Obiectivul general al acestui studiu este resensibilizarea celulelor tumorale pulmonare la acțiunea chimioterapiei pe bază de platină, cu ajutorul unui medicament țintit anti-miR-155 pe bază de liposomi, într-un mod eficient, precis, și non-toxic. În urma finalizării cu succes a prezentului proiect, vom arăta că țintirea specifică a acestui microARN are potențialul de a participa, alături de chimioterapia tradițională, la eliminarea completă a celulelor tumorale și la prevenirea recidivelor. celulelor tumorale. "/>
    <s v="9"/>
    <n v="1"/>
    <n v="2016"/>
    <s v="5"/>
    <n v="1"/>
    <n v="2021"/>
    <n v="84.435339999999997"/>
    <x v="4"/>
    <s v="Nord Vest"/>
    <m/>
    <m/>
    <s v="Cluj Napoca"/>
    <s v="Public"/>
    <s v="060"/>
    <n v="7254133.0598720014"/>
    <n v="1336739.8201279994"/>
    <n v="0"/>
    <n v="646928.12"/>
    <n v="9237801"/>
    <s v="In implementare"/>
    <s v="AA3"/>
    <n v="6698745.4299999997"/>
    <n v="1147553.8600000001"/>
    <s v="POC/61/1/1"/>
    <n v="1"/>
  </r>
  <r>
    <n v="12"/>
    <x v="1"/>
    <s v="P1.1"/>
    <s v="OS1.2-Secţiunea E"/>
    <n v="103774"/>
    <s v="Dezvoltarea unei platforme de nanoscreening bazată pe SERS-TFF pentru detecția timpurie și evaluarea progresiei bolii în cazul cancerului de sân folosind probe de sânge "/>
    <s v="Universitatea de Medicină și Farmacie Iuliu Hațieganu Cluj-Napoca"/>
    <s v="Dezvoltarea unei platforme de nano-screening bazată pe tehnica SERS-TFF care să aibă o funcționalitate duală: detecția timpurie și determinarea evoluției cancerului de sân în baza unor analize de sânge. "/>
    <s v="9"/>
    <n v="2"/>
    <n v="2016"/>
    <s v="9"/>
    <n v="2"/>
    <n v="2020"/>
    <n v="84.435339999999997"/>
    <x v="4"/>
    <s v="Nord Vest"/>
    <m/>
    <m/>
    <s v="Cluj Napoca"/>
    <s v="Public"/>
    <s v="060"/>
    <n v="7273112.0898120003"/>
    <n v="1340237.1401880002"/>
    <n v="0"/>
    <n v="548819.77"/>
    <n v="9162169"/>
    <s v="Finalizat _x000a_(ajuns la teremen; fara nota de finalizare)"/>
    <s v="AA3"/>
    <n v="7243586.5000000019"/>
    <n v="1334967.1099999999"/>
    <s v="POC/61/1/1"/>
    <n v="1"/>
  </r>
  <r>
    <n v="13"/>
    <x v="1"/>
    <s v="P1.1"/>
    <s v="OS1.2-Secţiunea E"/>
    <n v="103557"/>
    <s v="ABORDARI GENOMICE SI MICROFLUIDICE IN BLOCAREA INVAZIEI SI A METASTAZARII CANCERULUI DE SAN"/>
    <s v="INSTITUTUL ONCOLOGIC “PROF DR. ION CHIRICUTA” CLUJ-NAPOCA  "/>
    <s v="Obiectivul general al acestui proiect vizează caracterizarea și țintirea selectivă a invazivitatii celulelor tumorale în vederea îmbunătățirii raspunsului la tratament în cancerul de sân."/>
    <s v="9"/>
    <n v="2"/>
    <n v="2016"/>
    <s v="9"/>
    <n v="2"/>
    <n v="2020"/>
    <n v="84.435339999999997"/>
    <x v="4"/>
    <s v="Nord Vest"/>
    <m/>
    <m/>
    <s v="Cluj Napoca"/>
    <s v="Public"/>
    <s v="060"/>
    <n v="7276617"/>
    <n v="1340883"/>
    <n v="0"/>
    <n v="1015958"/>
    <n v="9633458"/>
    <s v="Finalizat _x000a_(ajuns la teremen; fara nota de finalizare)"/>
    <s v="AA2"/>
    <n v="7206667.9200000009"/>
    <n v="1180677.1399999994"/>
    <s v="POC/61/1/1"/>
    <n v="1"/>
  </r>
  <r>
    <n v="14"/>
    <x v="1"/>
    <s v="P1.1"/>
    <s v="OS1.2-Secţiunea E"/>
    <n v="105258"/>
    <s v="Dezvoltarea și modelarea bioproceselor pentru obținerea de 1,3-propandiol (PD) și acid citric din glicerol brut, cu aplicații în industria alimentară"/>
    <s v="UNIVERSITATEA DE ȘTIINȚE AGRICOLE ȘI MEDICINA VETERINARĂ DIN CLUJ-NAPOCA "/>
    <s v="Utilizarea, exploatarea și dezvoltarea în continuare a stadiului tehnicii în domeniul bio-produselor obținute din glicerol cu aplicații în industria alimelor funcționale, precum și dezvoltarea de cercetării condusă de utilizarea de glicerol brut pentru producția de compuși cu  valoare adăugată, precum și produse finite de valoare, valorificarea proceselor biotehnologice"/>
    <s v="9"/>
    <n v="5"/>
    <n v="2016"/>
    <s v="9"/>
    <n v="5"/>
    <n v="2020"/>
    <n v="84.435339999999997"/>
    <x v="4"/>
    <s v="Nord Vest"/>
    <m/>
    <m/>
    <s v="Cluj Napoca"/>
    <s v="Public"/>
    <s v="060"/>
    <n v="5424561.2400000002"/>
    <n v="999599.39"/>
    <n v="0"/>
    <n v="233471.5"/>
    <n v="6657632.1299999999"/>
    <s v="Finalizat"/>
    <s v="AA1"/>
    <n v="4412000.0899999989"/>
    <n v="813085.1"/>
    <s v="POC/61/1/1"/>
    <n v="1"/>
  </r>
  <r>
    <n v="15"/>
    <x v="1"/>
    <s v="P1.1"/>
    <s v="OS1.2-Secţiunea E"/>
    <n v="103321"/>
    <s v="Metode de optimizare riemanniene pentru învățare profundă"/>
    <s v="INSTITUTUL ROMÂN DE ȘTIINȚĂ ȘI TEHNOLOGIE "/>
    <s v="Proiectul DeepRiemann se ocupă cu punerea în aplicare a noțiunilor de geometrie riemanniană în analiza și proiectarea algoritmilor de ordinul întâi și al doilea pentru rețele neuronale în învățare profundă._x000a__x000a_În proiect se studiază antrenarea unei rețele neuronale prin folosirea unor unelte de geometria informației și optimizarea varietăților, ca o problemă de optimizare definită peste o varietate statistică. Proiectul este deosebit de inovator și interdisciplinar, cu competențe de la învățarea automată la statistică, optimizare și geometrie diferențială, iar obiectivele proiectului sunt multiple și includ rezultate ale cercetării atât teoretice, cât și aplicate._x000a_"/>
    <s v="9"/>
    <n v="27"/>
    <n v="2016"/>
    <s v="2"/>
    <n v="27"/>
    <n v="2021"/>
    <n v="84.435339999999997"/>
    <x v="4"/>
    <s v="Nord Vest"/>
    <m/>
    <m/>
    <s v="Cluj Napoca"/>
    <s v="Public"/>
    <s v="060"/>
    <n v="7276617"/>
    <n v="1340883"/>
    <n v="0"/>
    <n v="72000"/>
    <n v="8689500"/>
    <s v="Finalizat _x000a_(ajuns la teremen; fara nota de finalizare)"/>
    <s v="AA3"/>
    <n v="6635073.370000001"/>
    <n v="1064704.6800000002"/>
    <s v="POC/61/1/1"/>
    <n v="1"/>
  </r>
  <r>
    <n v="16"/>
    <x v="1"/>
    <s v="P1.1"/>
    <s v="OS1.2-Secţiunea E"/>
    <n v="103319"/>
    <s v="Dezvoltare automată de software _x000a_prin abstractizare în modele computaționale profunde, distribuite_x000a__x000a_"/>
    <s v="INSTITUTUL ROMÂN DE ȘTIINȚĂ ȘI TEHNOLOGIE "/>
    <s v="Obiectivul proiectului AutoWare este crearea unor metode disruptive pentru automatizarea dezvoltării de software și pentru simplificarea muncii programatorilor, prin aplicarea celor mai avansate tehnologii de învățare automată și a unor teorii cognitive."/>
    <s v="12"/>
    <n v="16"/>
    <n v="2016"/>
    <s v="6"/>
    <n v="16"/>
    <n v="2021"/>
    <n v="84.435339999999997"/>
    <x v="4"/>
    <s v="Nord Vest"/>
    <m/>
    <m/>
    <s v="Cluj Napoca"/>
    <s v="Public"/>
    <s v="060"/>
    <n v="7274674.8799999999"/>
    <n v="1340525.1200000001"/>
    <n v="0"/>
    <n v="71980"/>
    <n v="8687180"/>
    <s v="In implementare"/>
    <s v="AA5"/>
    <n v="6886195.2400000002"/>
    <n v="1235404.82"/>
    <s v="POC/61/1/1"/>
    <n v="1"/>
  </r>
  <r>
    <n v="17"/>
    <x v="1"/>
    <s v="P1.2"/>
    <s v="OS1.3-Secţiunea C"/>
    <n v="104938"/>
    <s v="Aplicație web și mobile  de   evaluare temporală,   inovativă a capitalului uman la nivel organizațional  dezvoltată pe baza modelelor  de  evaluare psihologică validate empiric"/>
    <s v="SILVER BULLET SOFTWARE SRL Cluj Napoca"/>
    <s v="Dezvoltarea și comercializarea unui produs de tip aplicație web și mobile pentru evaluarea, monitorizarea și optimizarea utilizării capitalului uman în organizații bazat pe modele psihologice de interacțiune a principalilor factori organizaționali, de grup și individuali care influențează performanța în sarcini specifice în cadrul echipelor distribuite și modelarea acestora."/>
    <s v="9"/>
    <n v="8"/>
    <n v="2016"/>
    <s v="5"/>
    <n v="8"/>
    <n v="2018"/>
    <n v="85"/>
    <x v="4"/>
    <s v="Nord Vest"/>
    <m/>
    <m/>
    <s v="Cluj Napoca"/>
    <s v="Privat"/>
    <s v="061"/>
    <n v="673093.90300000005"/>
    <n v="118781.277"/>
    <n v="87986.13"/>
    <n v="102356.42"/>
    <n v="982217.7300000001"/>
    <s v="Finalizat"/>
    <s v="AA2"/>
    <n v="670791.60000000009"/>
    <n v="118374.99"/>
    <s v="POC/63/1/3"/>
    <n v="1"/>
  </r>
  <r>
    <n v="18"/>
    <x v="1"/>
    <s v="P1.2"/>
    <s v="OS1.4-Secţiunea G"/>
    <n v="105654"/>
    <s v="Realizarea transferului de cunoştinţe acumulate şi tehnologii dezvoltate de INCDO-INOE 2000, Filiala ICIA în domeniul Materiale pentru implementarea lor la întreprinderi din Romania "/>
    <s v="Institutul National de Cercetare Dezvoltare pentru Optoelectronica INOE 2000"/>
    <s v="Realizarea transferului de cunostinte acumulate si tehnologii dezvoltate de INCDO-INOE 2000, Filiala ICIA în domeniul Materiale pentru implementarea lor la IMM-uri din Romania, TREND, are ca scop principal transferul cunostinþelor dobândite de INCDO-INOE 2000, Filiala ICIA Cluj-Napoca în domeniul Materiale catre întreprinderile care îsi dezvolta afaceri cerute de piaþa în domeniul zeoliþilor, pentru valorificarea superioara a tufului vulcanic zeolitic existent în depozite din România."/>
    <s v="9"/>
    <n v="1"/>
    <n v="2016"/>
    <s v="9"/>
    <n v="1"/>
    <n v="2022"/>
    <n v="83.72"/>
    <x v="4"/>
    <s v="Nord Vest"/>
    <m/>
    <m/>
    <s v="Cluj Napoca"/>
    <s v="Public"/>
    <s v="062"/>
    <n v="10667027.243600002"/>
    <n v="2074285.7563999984"/>
    <n v="1315802"/>
    <n v="50000"/>
    <n v="14107115"/>
    <s v="In implementare"/>
    <s v="AA5"/>
    <n v="5568748.7299999995"/>
    <n v="1082782.1399999999"/>
    <s v="POC/71/1/4"/>
    <n v="1"/>
  </r>
  <r>
    <n v="19"/>
    <x v="1"/>
    <s v="P1.2"/>
    <s v="OS1.4-Secţiunea G"/>
    <n v="105774"/>
    <s v="Transfer de cunoștințe în aplicații clinice ale biogenomicii în oncologie și domenii conexe"/>
    <s v="UNIVERSITATEA DE MEDICINĂ ȘI FARMACIE „IULIU HAȚIEGANU”CLUJ - NAPOCA"/>
    <s v="Obiectivul proiectului este dezvoltarea, prin transfer de cunoștințe, în parteneriat cu minimum 10 firme, de produse și servicii noi/îmbunătățite, inovative, cerute de piață, derivate prin aplicații practice ale biogenomicii în oncologie, într-o perioadă de 60 de luni. Efectul pozitiv pe termen lung constă în creșterea calității serviciilor medicale pentru pacientul cu cancer și creșterea rentabilității pe piață a firmelor partenere."/>
    <s v="9"/>
    <n v="1"/>
    <n v="2016"/>
    <s v="9"/>
    <n v="1"/>
    <n v="2021"/>
    <n v="83.72"/>
    <x v="4"/>
    <s v="Nord Vest"/>
    <m/>
    <m/>
    <s v="Cluj Napoca"/>
    <s v="Public"/>
    <s v="062"/>
    <n v="11252251.601500001"/>
    <n v="2188087.1484999992"/>
    <n v="4379127.5"/>
    <n v="45000"/>
    <n v="17864466.25"/>
    <s v="In implementare"/>
    <s v="AA4"/>
    <n v="5186372.8099999987"/>
    <n v="989900.28"/>
    <s v="POC/71/1/4"/>
    <n v="1"/>
  </r>
  <r>
    <n v="20"/>
    <x v="1"/>
    <s v="P1.2"/>
    <s v="OS1.4-Secţiunea G"/>
    <n v="105533"/>
    <s v="CREȘTEREA CAPACITĂȚII DE TRANSFER TEHNOLOGIC și DE CUNOȘTINȚE A INCDTIM CLUJ ÎN DOMENIUL BIOECONOMIEI"/>
    <s v="INSTITUTUL NATIONAL DE CERCETARE DEZVOLTARE PENTRU TEHNOLOGII IZOTOPICE SI MOLECULARE "/>
    <s v="Obiectiv general: Valorificarea prin transfer tehnologic a rezultatelor cercetării și a cunoștințelor cu caracter aplicativ din INCDTIM către mediul privat și implementarea de mecanisme instituționale care să conducă la dezvoltarea pe baze sustenabile a relației laboratoare de cercetare-mediu economic în domeniul inovației tehnologice. Rezultă astfel și integrarea activităților de transfer tehnologic ale INCDTIM în cadrul unui ecosistem eficace și eficient de inovare."/>
    <s v="9"/>
    <n v="1"/>
    <n v="2016"/>
    <s v="9"/>
    <n v="1"/>
    <n v="2021"/>
    <n v="83.72"/>
    <x v="4"/>
    <s v="Nord Vest"/>
    <m/>
    <m/>
    <s v="Cluj Napoca"/>
    <s v="Public"/>
    <s v="062"/>
    <n v="11302200"/>
    <n v="2197800"/>
    <n v="1975000"/>
    <n v="55000"/>
    <n v="15530000"/>
    <s v="In implementare"/>
    <s v="AA2"/>
    <n v="9141776.6599999983"/>
    <n v="1796505.7499999998"/>
    <s v="POC/71/1/4"/>
    <n v="1"/>
  </r>
  <r>
    <n v="21"/>
    <x v="1"/>
    <s v="P1.2"/>
    <s v="OS1.4-Secţiunea G"/>
    <n v="105742"/>
    <s v="Parteneriate pentru transfer de cunoștințe şi tehnologie în vederea dezvoltării de circuite integrate specializate pentru creșterea eficienței energetice a noilor generații de vehicule "/>
    <s v="UNIVERSITATEA TEHNICA DIN CLUJ-NAPOCA"/>
    <s v="Obiectivul general al proiectului PartEnerIC este transferul de cunostinte si tehnologie dintre Universitatea Tehnica din Cluj Napoca si intreprinderile cu activitati de cercetare-dezvoltare in domeniul circuitelor integrate pentru industria auto, in scopul dezvoltarii de noi tehnici si metodologii de proiectare, verificare, caracterizare si modelare a principalelor tipuri de circuite integrate de mare eficienta pentru managementul puterii in industria auto, validate prin realizarea de prototipuri si medii de modelare-simulare a acestora, precum si comercializarea rezultatelor de cercetare catre mediul privat care isi dezvolta afaceri cerute de piata. _x000a_Proiectul urmareste sa ofere acestor întreprinderi acces la serviciile de cercetare avansata ale Universitatii Tehnice din Cluj-Napoca (UTC-N), precum si posibilitatea de a incheia parteneriate cu UTC-N, in vederea dobandirii de cunostinte si competente necesare elaborarii unor produse inovatoare, semnificativ imbunatatite,_x000a_identificate ca fiind cerute de piata. _x000a_"/>
    <s v="9"/>
    <n v="1"/>
    <n v="2016"/>
    <s v="8"/>
    <n v="1"/>
    <n v="2022"/>
    <n v="83.72"/>
    <x v="4"/>
    <s v="Nord Vest"/>
    <m/>
    <m/>
    <s v="Cluj Napoca"/>
    <s v="Public"/>
    <s v="062"/>
    <n v="5807694.3753920011"/>
    <n v="1129350.9846079992"/>
    <n v="1391062.71"/>
    <n v="98486"/>
    <n v="8426594.0700000003"/>
    <s v="In implementare"/>
    <s v="AA3"/>
    <n v="4333847.4000000004"/>
    <n v="745411.17000000016"/>
    <s v="POC/71/1/4"/>
    <n v="1"/>
  </r>
  <r>
    <n v="22"/>
    <x v="1"/>
    <s v="P1.2"/>
    <s v="OS1.3-Secţiunea C"/>
    <n v="119878"/>
    <s v="Tehnologie inovativa de realizare a pulberilor destinate producerii aliajelor cu memoria formei"/>
    <s v="ECOTEHNIC CONTROL SRL"/>
    <s v="Obiectivul general al proiectului constă în testarea şi implementarea unor tehnologii inovative de producere a unor pulberi aliate tip Cu–Zn–Al utilizate la obtinerea aliajelor cu memoria formei prin procedeul de sinterizare si care sa asigure pieselor realizate din aceste aliaje caracteristici tehnice superioare de memorie a formei si rezistenta la coroziune. Pentru realizarea acestui obiectiv se vor testa tehnologii de producere a pulberilor din aliaje cu memoria formei pe baza de Cu, toate acestea în condiţii de productivitate şi de protecţie a mediului ridicate utilizând un procedeu de fabricare conform revendicarii din Brevetul de invenţie nr. RO 00129302."/>
    <s v="9"/>
    <n v="27"/>
    <n v="2017"/>
    <s v="9"/>
    <n v="27"/>
    <n v="2019"/>
    <n v="85.000000595397793"/>
    <x v="4"/>
    <s v="Nord Vest"/>
    <m/>
    <m/>
    <s v="Cluj Napoca"/>
    <s v="Privat"/>
    <s v="061"/>
    <n v="713808.5"/>
    <n v="125966.2"/>
    <n v="93308.3"/>
    <n v="34193"/>
    <n v="967276"/>
    <s v="Finalizat"/>
    <s v="AA"/>
    <n v="713791.96000000008"/>
    <n v="125963.28000000001"/>
    <s v="POC/63/1/3"/>
    <n v="1"/>
  </r>
  <r>
    <n v="23"/>
    <x v="1"/>
    <s v="P1.2"/>
    <s v="OS1.3-Secţiunea C"/>
    <n v="106167"/>
    <s v="ADSERVISTA – Serviciu de publicitate online de tip semantic bazat pe inteligenta artificiala "/>
    <s v="ZA CLOUD SRL"/>
    <s v="Obiectivul general al proiectului este realizarea in 18 luni a unui model functional pentru platforma de publicitate online de tip semantic (semantic advertisting server) bazându­se pe algoritmi de Inteligență Artificială  in scopul de a optimiza relatiile intre jucatorii pe piata de publicitate online, de a creste rezultatele colaborarii lor cu minim 20% si de a obtine rapoarte de conversie mai mari cu cel putin 25% pentru cumparatorii de publicitate. "/>
    <s v="9"/>
    <n v="27"/>
    <n v="2017"/>
    <s v="3"/>
    <n v="27"/>
    <n v="2019"/>
    <n v="85.000000000000014"/>
    <x v="4"/>
    <s v="Nord Vest"/>
    <m/>
    <m/>
    <s v="Cluj Napoca"/>
    <s v="Privat"/>
    <s v="061"/>
    <n v="706567.09"/>
    <n v="124688.31"/>
    <n v="92361.73"/>
    <n v="27584.11"/>
    <n v="951201.23999999987"/>
    <s v="Finalizat"/>
    <s v="AA1"/>
    <n v="705115.14999999991"/>
    <n v="124432.07"/>
    <s v="POC/63/1/3"/>
    <n v="1"/>
  </r>
  <r>
    <n v="24"/>
    <x v="1"/>
    <s v="P1.2"/>
    <s v="OS1.3-Secţiunea C"/>
    <n v="113030"/>
    <s v="Dezvoltarea  unor noi formulari dermatocosmetice pe baza unor  ingrediente active inovatoare  pentru tratamentul cutanat anti-ageing"/>
    <s v="AVIVA COSMETICS SRL"/>
    <s v="Obiectivul operațional al acestui proiect este îmbunătățirea unei formulări cosmetice anti-ageing (Anti-Ageing Light Day Cream) elaborată în teza de doctorat intitulată „Analiza unor Antioxidanți utilizați în Cosmetică prin Metode Cromatografice/ Analysis of some Antioxidants used in Cosmetics by Chromatographic Methods” și dezvoltarea ei într-un produs vandabil pe piața cosmetică autohtonă. De asemenea, se propune dezvoltarea și formularea unor produse cosmetice complementare, pentru tratamentul anti-ageing, în scopul dezvoltării unei game unitare, precum și studiul eficacității acestor formulări"/>
    <s v="10"/>
    <n v="4"/>
    <n v="2017"/>
    <s v="10"/>
    <n v="4"/>
    <n v="2019"/>
    <n v="84.999999041413716"/>
    <x v="4"/>
    <s v="Nord Vest"/>
    <m/>
    <m/>
    <s v="Cluj Napoca"/>
    <s v="Privat"/>
    <s v="061"/>
    <n v="576369.6"/>
    <n v="101712.29"/>
    <n v="75342.47"/>
    <n v="18577.04"/>
    <n v="772001.4"/>
    <s v="Finalizat"/>
    <s v="AA1"/>
    <n v="576352.14"/>
    <n v="101709.18000000002"/>
    <s v="POC/63/1/3"/>
    <n v="1"/>
  </r>
  <r>
    <n v="25"/>
    <x v="1"/>
    <s v="P1.2"/>
    <s v="OS1.3-Secţiunea C"/>
    <n v="113593"/>
    <s v="ECHIPAMENT DE LUCRAT SUBSTRATUL ARABIL ADAPTAT TEHNOLOGIEI CONSERVATIVE IN CONTEXTUL SCHIMBARILOR CLIMATICE"/>
    <s v="AGROFERM GCB SRL"/>
    <s v="Obiectivul principal al proiectului este realizarea unui produs inovativ în scopul producerii și comercializării, care va fi destinat lucrărilor minime ale solului în vederea conservării şi menținerii fertilității solurilor de cultură si care sa asigure, totodată, protejarea resurselor naturale si a sănătății consumatorilor, precum si reducerea decalajelor economice si tehnologice fata de nivelul mediu al Uniunii Europene."/>
    <s v="10"/>
    <n v="12"/>
    <n v="2017"/>
    <s v="10"/>
    <n v="12"/>
    <n v="2019"/>
    <n v="85.000000120487201"/>
    <x v="4"/>
    <s v="Nord Vest"/>
    <m/>
    <m/>
    <s v="Poeni, Sat Valea Draganului"/>
    <s v="Privat"/>
    <s v="061"/>
    <n v="705469.18"/>
    <n v="124494.56"/>
    <n v="92218.2"/>
    <n v="48905.5"/>
    <n v="971087.44"/>
    <s v="Reziliat"/>
    <s v="AA1"/>
    <n v="0"/>
    <n v="0"/>
    <s v="POC/63/1/3"/>
    <n v="1"/>
  </r>
  <r>
    <n v="26"/>
    <x v="1"/>
    <s v="P1.2"/>
    <s v="OS1.3-Secţiunea C"/>
    <n v="113124"/>
    <s v="Diagnosticarea si monitorizarea evolutiei afectiunilor parodontale cu ajutorul ultrasonografiei parodontiului marginal"/>
    <s v="CHIFOR RESEARCH SRL"/>
    <s v="Obiectivul general al proiectului propus spre finantare consta in cresterea competitivitatii si a performantei societatii prin inovare, prin introducerea pe piata a unui serviciu nou de diagnosticare si monitorizare, in medicina dentara, a evolutiei afectiunilor parodontale cu ajutorul ultrasonografiei parodontiului marginal."/>
    <s v="10"/>
    <n v="12"/>
    <n v="2017"/>
    <s v="10"/>
    <n v="12"/>
    <n v="2019"/>
    <n v="84.999999282764023"/>
    <x v="4"/>
    <s v="Nord Vest"/>
    <m/>
    <m/>
    <s v="Cluj Napoca"/>
    <s v="Privat"/>
    <s v="061"/>
    <n v="711063.04000000004"/>
    <n v="125481.72"/>
    <n v="92949.47"/>
    <n v="30940"/>
    <n v="960434.23"/>
    <s v="Finalizat"/>
    <s v="AA2"/>
    <n v="706823.50999999989"/>
    <n v="124733.57"/>
    <s v="POC/63/1/3"/>
    <n v="1"/>
  </r>
  <r>
    <n v="27"/>
    <x v="2"/>
    <s v=" P2.2"/>
    <s v="A2.2.1"/>
    <n v="119086"/>
    <s v="DEZVOLTARE TEHNOLOGICĂ ŞI INOVARE IN DOMENIUL ASISTENTEI SOCIALE LA DOMNICILIU PRIN APLICATIA DEZVOLTATA DE POLYSOFT SRL"/>
    <s v="POLYSOFT SRL"/>
    <s v="DEZVOLTARE TEHNOLOGICĂ ŞI INOVARE IN DOMENIUL ASISTENTEI SOCIALE LA DOMNICILIU PRIN APLICATIA DEZVOLTATA DE POLYSOFT SRL"/>
    <s v="10"/>
    <n v="9"/>
    <n v="2017"/>
    <s v="3"/>
    <n v="9"/>
    <n v="2020"/>
    <n v="85"/>
    <x v="4"/>
    <s v="Nord Vest"/>
    <m/>
    <m/>
    <s v="Cluj Napoca"/>
    <s v="Privat"/>
    <s v="066"/>
    <n v="756992.66"/>
    <n v="133586.94"/>
    <n v="420803.4"/>
    <n v="58429.370000000112"/>
    <n v="1369812.37"/>
    <s v="Finalizat"/>
    <s v="AA1"/>
    <n v="404617.68"/>
    <n v="71403.100000000006"/>
    <s v="POC/46/2/2"/>
    <n v="1"/>
  </r>
  <r>
    <n v="28"/>
    <x v="2"/>
    <s v=" P2.2"/>
    <s v="A2.2.1"/>
    <n v="115618"/>
    <s v="PLATFORMA INOVATIVA DE TIP DATA CENTER MODULAR"/>
    <s v="BUSINESS SERVICE CONSULT INTERNATIONAL SRL"/>
    <s v="PLATFORMA INOVATIVA DE TIP DATA CENTER MODULAR"/>
    <s v="6"/>
    <n v="16"/>
    <n v="2017"/>
    <s v="12"/>
    <n v="16"/>
    <n v="2019"/>
    <n v="85"/>
    <x v="4"/>
    <s v="Nord Vest"/>
    <m/>
    <m/>
    <s v="Cluj Napoca"/>
    <s v="Privat"/>
    <s v="066"/>
    <n v="3410001.74"/>
    <n v="601765.01"/>
    <n v="1364614.75"/>
    <n v="1021512.4900000002"/>
    <n v="6397893.9900000002"/>
    <s v="Finalizat"/>
    <s v="AA1"/>
    <n v="3324491.54"/>
    <n v="586674.96"/>
    <s v="POC/46/2/2"/>
    <n v="1"/>
  </r>
  <r>
    <n v="29"/>
    <x v="2"/>
    <s v=" P2.2"/>
    <s v="A2.2.1"/>
    <n v="116487"/>
    <s v="ACTIVAREA ORAȘELOR INTELIGENTE CU ZONIZ SMARTCITY"/>
    <s v="GLOBAL E BUSINESS SOLUTION GROUP SRL"/>
    <s v="ACTIVAREA ORAȘELOR INTELIGENTE CU ZONIZ SMARTCITY"/>
    <s v="8"/>
    <n v="9"/>
    <n v="2017"/>
    <s v="2"/>
    <n v="9"/>
    <n v="2019"/>
    <n v="85"/>
    <x v="4"/>
    <s v="Nord Vest"/>
    <m/>
    <m/>
    <s v="Cluj Napoca"/>
    <s v="Privat"/>
    <s v="066"/>
    <n v="1411250.21"/>
    <n v="249044.15"/>
    <n v="766896.24"/>
    <n v="52936.949999999721"/>
    <n v="2480127.5499999993"/>
    <s v="Finalizat"/>
    <m/>
    <n v="1390901.16"/>
    <n v="245453.14"/>
    <s v="POC/46/2/2"/>
    <n v="1"/>
  </r>
  <r>
    <n v="30"/>
    <x v="2"/>
    <s v=" P2.2"/>
    <s v="A2.2.1"/>
    <n v="116028"/>
    <s v="MOQUPS - Aplicație online inovativă, bazată pe tehnologii cloud, pentru realizarea machetelor software, design grafic și prototipuri interactive într-un mediu colaborativ"/>
    <s v="EVERCODER SOFTWARE SRL"/>
    <s v="MOQUPS - Aplicație online inovativă, bazată pe tehnologii cloud, pentru realizarea machetelor software, design grafic și prototipuri interactive într-un mediu colaborativ"/>
    <s v="5"/>
    <n v="25"/>
    <n v="2017"/>
    <s v="5"/>
    <n v="25"/>
    <n v="2020"/>
    <n v="85"/>
    <x v="4"/>
    <s v="Nord Vest"/>
    <m/>
    <m/>
    <s v="Cluj Napoca"/>
    <s v="Privat"/>
    <s v="066"/>
    <n v="3434052.7"/>
    <n v="606009.30000000005"/>
    <n v="2435574"/>
    <n v="169480"/>
    <n v="6645116"/>
    <s v="Reziliat"/>
    <m/>
    <n v="-5.8207660913467407E-11"/>
    <n v="0"/>
    <s v="POC/46/2/2"/>
    <n v="1"/>
  </r>
  <r>
    <n v="31"/>
    <x v="2"/>
    <s v=" P2.2"/>
    <s v="A2.2.1"/>
    <n v="116105"/>
    <s v="INSTRUMENT INFORMATIC INOVATIV PENTRU INSTRUIREA SI TESTAREA CONTROLORILOR DE TRAFIC AERIAN"/>
    <s v="SIM SOFT DISTRIBUTION SRL"/>
    <s v="INSTRUMENT INFORMATIC INOVATIV PENTRU INSTRUIREA SI TESTAREA CONTROLORILOR DE TRAFIC AERIAN"/>
    <s v="8"/>
    <n v="2"/>
    <n v="2017"/>
    <s v="10"/>
    <n v="2"/>
    <n v="2019"/>
    <n v="85"/>
    <x v="4"/>
    <s v="Nord Vest"/>
    <m/>
    <m/>
    <s v="Cluj Napoca"/>
    <s v="Privat"/>
    <s v="066"/>
    <n v="3029107.69"/>
    <n v="534548.41"/>
    <n v="970606.89999999991"/>
    <n v="382771.96999999974"/>
    <n v="4917034.97"/>
    <s v="Finalizat"/>
    <s v="suspendare"/>
    <n v="2435533.31"/>
    <n v="429800.00999999995"/>
    <s v="POC/46/2/2"/>
    <n v="1"/>
  </r>
  <r>
    <n v="32"/>
    <x v="2"/>
    <s v=" P2.2"/>
    <s v="A2.2.1"/>
    <n v="116081"/>
    <s v="DEZVOLTAREA UNEI PLATFORME INTELIGENTE PENTRU MONITORIZARE RUTIERĂ – ”MR - IOT”"/>
    <s v="DRAGAN SI ASOCIATII SRL-D"/>
    <s v="DEZVOLTAREA UNEI PLATFORME INTELIGENTE PENTRU MONITORIZARE RUTIERĂ – ”MR - IOT”"/>
    <s v="8"/>
    <n v="1"/>
    <n v="2017"/>
    <s v="10"/>
    <n v="3"/>
    <n v="2019"/>
    <n v="85"/>
    <x v="4"/>
    <s v="Nord Vest"/>
    <m/>
    <m/>
    <s v="Cluj Napoca"/>
    <s v="Privat"/>
    <s v="066"/>
    <n v="2810731.55"/>
    <n v="496011.45"/>
    <n v="1050150"/>
    <n v="74125.200000000186"/>
    <n v="4431018.2"/>
    <s v="Finalizat"/>
    <s v="suspendare"/>
    <n v="2431737.9099999997"/>
    <n v="429208.41"/>
    <s v="POC/46/2/2"/>
    <n v="1"/>
  </r>
  <r>
    <n v="33"/>
    <x v="2"/>
    <s v=" P2.2"/>
    <s v="A2.2.1"/>
    <n v="117534"/>
    <s v="DEZVOLTAREA UNUI SISTEM DEDICAT DE LICITAȚIE ELECTRONICĂ ON – LINE PENTRU IMM– 24Auction"/>
    <s v="LIFE IS HARD SA"/>
    <s v="DEZVOLTAREA UNUI SISTEM DEDICAT DE LICITAȚIE ELECTRONICĂ ON – LINE PENTRU IMM– 24Auction"/>
    <s v="8"/>
    <n v="2"/>
    <n v="2017"/>
    <s v="2"/>
    <n v="2"/>
    <n v="2019"/>
    <n v="85"/>
    <x v="4"/>
    <s v="Nord Vest"/>
    <m/>
    <m/>
    <s v="Cluj Napoca"/>
    <s v="Privat"/>
    <s v="066"/>
    <n v="998501.3"/>
    <n v="176206.11"/>
    <n v="586565.55000000005"/>
    <n v="144612.02000000002"/>
    <n v="1905884.9800000002"/>
    <s v="Finalizat"/>
    <m/>
    <n v="948702.3899999999"/>
    <n v="167418.08000000002"/>
    <s v="POC/46/2/2"/>
    <n v="1"/>
  </r>
  <r>
    <n v="34"/>
    <x v="2"/>
    <s v=" P2.2"/>
    <s v="A2.2.1"/>
    <n v="116673"/>
    <s v="INOTIC - PROGRAMMATIC CONSULTING ONLINE PLATFORM"/>
    <s v="INOVO FINANCE SRL"/>
    <s v="INOTIC - PROGRAMMATIC CONSULTING ONLINE PLATFORM"/>
    <s v="8"/>
    <n v="11"/>
    <n v="2017"/>
    <s v="8"/>
    <n v="11"/>
    <n v="2019"/>
    <n v="85"/>
    <x v="4"/>
    <s v="Nord Vest"/>
    <m/>
    <m/>
    <s v="Floresti"/>
    <s v="Privat"/>
    <s v="066"/>
    <n v="1394266.36"/>
    <n v="246047"/>
    <n v="686761.59000000008"/>
    <n v="23719.079999999609"/>
    <n v="2350794.0299999998"/>
    <s v="Finalizat"/>
    <m/>
    <n v="1104825.74"/>
    <n v="194969.25"/>
    <s v="POC/46/2/2"/>
    <n v="1"/>
  </r>
  <r>
    <n v="35"/>
    <x v="2"/>
    <s v=" P2.2"/>
    <s v="A2.2.1"/>
    <n v="116247"/>
    <s v="„PLATFORMĂ INOVATIVĂ INTELLIGENT ENVIRONMENT CU ASISTENT VIRTUAL DE INTELIGENȚĂ ARTIFICIALĂ”"/>
    <s v="SPHERIK TECHNOLOGIES SRL"/>
    <s v="„PLATFORMĂ INOVATIVĂ INTELLIGENT ENVIRONMENT CU ASISTENT VIRTUAL DE INTELIGENȚĂ ARTIFICIALĂ”"/>
    <s v="8"/>
    <n v="3"/>
    <n v="2017"/>
    <s v="2"/>
    <n v="3"/>
    <n v="2019"/>
    <n v="85"/>
    <x v="4"/>
    <s v="Nord Vest"/>
    <m/>
    <m/>
    <s v="Cluj Napoca"/>
    <s v="Privat"/>
    <s v="066"/>
    <n v="823125.91"/>
    <n v="145257.51"/>
    <n v="423863.52999999991"/>
    <n v="130122.05000000005"/>
    <n v="1522369"/>
    <s v="Finalizat"/>
    <s v="AA1"/>
    <n v="697957.58000000019"/>
    <n v="123168.97"/>
    <s v="POC/46/2/2"/>
    <n v="1"/>
  </r>
  <r>
    <n v="36"/>
    <x v="2"/>
    <s v=" P2.2"/>
    <s v="A2.2.1"/>
    <n v="115854"/>
    <s v="InvestoApp – platformă online bazată pe inteligență artificială pentru managementul și realizarea investițiilor"/>
    <s v="INVESTO CORP SRL"/>
    <s v="InvestoApp – platformă online bazată pe inteligență artificială pentru managementul și realizarea investițiilor"/>
    <s v="6"/>
    <n v="20"/>
    <n v="2017"/>
    <s v="9"/>
    <n v="20"/>
    <n v="2019"/>
    <n v="85"/>
    <x v="4"/>
    <s v="Nord Vest"/>
    <m/>
    <m/>
    <s v="Cluj Napoca"/>
    <s v="Privat"/>
    <s v="066"/>
    <n v="2625437.94"/>
    <n v="463312.58"/>
    <n v="1307178.1800000002"/>
    <n v="45"/>
    <n v="4395973.7"/>
    <s v="Finalizat"/>
    <s v="AA1"/>
    <n v="1964905.04"/>
    <n v="346747.94000000006"/>
    <s v="POC/46/2/2"/>
    <n v="1"/>
  </r>
  <r>
    <n v="37"/>
    <x v="2"/>
    <s v=" P2.2"/>
    <s v="A2.2.1"/>
    <n v="115579"/>
    <s v="PLATFORMĂ INTELIGENTĂ PENTRU EFICIENTIZAREA ACTIVITĂȚII COMPANIILOR DIN SECTORUL IMOBILIAR"/>
    <s v="REAL ESTATE BUSINESS SOLUTIONS SRL"/>
    <s v="PLATFORMĂ INTELIGENTĂ PENTRU EFICIENTIZAREA ACTIVITĂȚII COMPANIILOR DIN SECTORUL IMOBILIAR"/>
    <s v="6"/>
    <n v="28"/>
    <n v="2017"/>
    <s v="9"/>
    <n v="28"/>
    <n v="2020"/>
    <n v="85"/>
    <x v="4"/>
    <s v="Nord Vest"/>
    <m/>
    <m/>
    <s v="Cluj Napoca"/>
    <s v="Privat"/>
    <s v="066"/>
    <n v="2360732.2000000002"/>
    <n v="416599.8"/>
    <n v="1307252"/>
    <n v="56430"/>
    <n v="4141014"/>
    <s v="Finalizat"/>
    <s v="AA2+suspendare"/>
    <n v="1887692.2200000002"/>
    <n v="333122.15000000002"/>
    <s v="POC/46/2/2"/>
    <n v="1"/>
  </r>
  <r>
    <n v="38"/>
    <x v="2"/>
    <s v=" P2.2"/>
    <s v="A2.2.1"/>
    <n v="116285"/>
    <s v="DEZVOLTAREA UNEI APLICATII INFORMATICE DE CALCUL A SUMELOR PARTIALE IN EVIDENTA TEMPORARA A STOCURILOR DIN INTERIORUL SPATIILOR LOGISTICE"/>
    <s v="LACAN TECHNOLOGIES RO SRL"/>
    <s v="DEZVOLTAREA UNEI APLICATII INFORMATICE DE CALCUL A SUMELOR PARTIALE IN EVIDENTA TEMPORARA A STOCURILOR DIN INTERIORUL SPATIILOR LOGISTICE"/>
    <s v="8"/>
    <n v="7"/>
    <n v="2017"/>
    <s v="8"/>
    <n v="7"/>
    <n v="2019"/>
    <n v="85"/>
    <x v="1"/>
    <s v="Centru"/>
    <m/>
    <m/>
    <s v="Cluj Napoca"/>
    <s v="Privat"/>
    <s v="066"/>
    <n v="1489904.8"/>
    <n v="372476.2"/>
    <n v="784014"/>
    <n v="308804.20000000019"/>
    <n v="2955199.2"/>
    <s v="Finalizat"/>
    <s v="AA2"/>
    <n v="850298"/>
    <n v="141582"/>
    <s v="POC/46/2/2"/>
    <n v="1"/>
  </r>
  <r>
    <n v="39"/>
    <x v="2"/>
    <s v=" P2.2"/>
    <s v="A2.2.1"/>
    <n v="115930"/>
    <s v="ASISTENT PENTRU NUTRIȚIE ȘI ANTRENAMENT BAZAT PE I.A."/>
    <s v="ART DYNASTY SRL"/>
    <s v="ASISTENT PENTRU NUTRIȚIE ȘI ANTRENAMENT BAZAT PE I.A."/>
    <s v="8"/>
    <n v="9"/>
    <n v="2017"/>
    <s v="8"/>
    <n v="9"/>
    <n v="2020"/>
    <n v="85"/>
    <x v="4"/>
    <s v="Nord Vest"/>
    <m/>
    <m/>
    <s v="Cluj Napoca"/>
    <s v="Privat"/>
    <s v="066"/>
    <n v="2586200.4500000002"/>
    <n v="456388.32"/>
    <n v="1556454.52"/>
    <n v="0"/>
    <n v="4599043.29"/>
    <s v="Finalizat"/>
    <s v="AA1"/>
    <n v="2471447.21"/>
    <n v="436137.30999999994"/>
    <s v="POC/46/2/2"/>
    <n v="1"/>
  </r>
  <r>
    <n v="40"/>
    <x v="2"/>
    <s v=" P2.2"/>
    <s v="A2.2.1"/>
    <n v="115905"/>
    <s v="Dezvoltarea de produse TIC integrabile pe verticala in economia reala"/>
    <s v=" COMKNOW SRL"/>
    <s v="Dezvoltarea de produse TIC integrabile pe verticala in economia reala"/>
    <s v="9"/>
    <n v="6"/>
    <n v="2017"/>
    <s v="9"/>
    <n v="6"/>
    <n v="2019"/>
    <n v="85"/>
    <x v="4"/>
    <s v="Nord Vest"/>
    <m/>
    <m/>
    <s v="Cluj Napoca"/>
    <s v="Privat"/>
    <s v="066"/>
    <n v="1126999.17"/>
    <n v="198882.21"/>
    <n v="858082.41999999993"/>
    <n v="620311.74000000022"/>
    <n v="2804275.54"/>
    <s v="Reziliat"/>
    <m/>
    <n v="11609.73"/>
    <n v="2048.77"/>
    <s v="POC/46/2/2"/>
    <n v="1"/>
  </r>
  <r>
    <n v="41"/>
    <x v="2"/>
    <s v=" P2.2"/>
    <s v="A2.2.1"/>
    <n v="115932"/>
    <s v="DEZVOLTAREA UNEI PLATFORME INOVATIVE DE MARKETING INTERACTIV PENTRU SUSŢINEREA CREŞTERII ANTREPRENORIALE ŞI COMPETITIVITĂŢII ORGANIZAŢIILOR"/>
    <s v="LINKSCREENS SRL"/>
    <s v="DEZVOLTAREA UNEI PLATFORME INOVATIVE DE MARKETING INTERACTIV PENTRU SUSŢINEREA CREŞTERII ANTREPRENORIALE ŞI COMPETITIVITĂŢII ORGANIZAŢIILOR"/>
    <s v="8"/>
    <n v="4"/>
    <n v="2017"/>
    <s v="8"/>
    <n v="4"/>
    <n v="2020"/>
    <n v="85"/>
    <x v="4"/>
    <s v="Nord Vest"/>
    <m/>
    <m/>
    <s v="Cluj Napoca"/>
    <s v="Privat"/>
    <s v="066"/>
    <n v="3257406.29"/>
    <n v="574836.4"/>
    <n v="3748862.55"/>
    <n v="218484.39999999944"/>
    <n v="7799589.6399999997"/>
    <s v="Reziliat"/>
    <m/>
    <n v="0"/>
    <n v="0"/>
    <s v="POC/46/2/2"/>
    <n v="1"/>
  </r>
  <r>
    <n v="42"/>
    <x v="2"/>
    <s v=" P2.2"/>
    <s v="A2.2.1"/>
    <n v="115897"/>
    <s v="Dezvoltarea unui framework flexibil și scalabil pentru video colaborare cu aplicații în domenii precum telecomunicații, educație și formare profesională, sănătate și mediul de afaceri"/>
    <s v="HYPERMEDIA SRL"/>
    <s v="Dezvoltarea unui framework flexibil și scalabil pentru video colaborare cu aplicații în domenii precum telecomunicații, educație și formare profesională, sănătate și mediul de afaceri"/>
    <s v="8"/>
    <n v="10"/>
    <n v="2017"/>
    <s v="8"/>
    <n v="10"/>
    <n v="2020"/>
    <n v="85"/>
    <x v="4"/>
    <s v="Nord Vest"/>
    <m/>
    <m/>
    <s v="Cluj Napoca"/>
    <s v="Privat"/>
    <s v="066"/>
    <n v="3136946.25"/>
    <n v="553578.75"/>
    <n v="892850"/>
    <n v="30750"/>
    <n v="4614125"/>
    <s v="Finalizat"/>
    <m/>
    <n v="3030906.9099999997"/>
    <n v="534865.91"/>
    <s v="POC/46/2/2"/>
    <n v="1"/>
  </r>
  <r>
    <n v="43"/>
    <x v="2"/>
    <s v=" P2.2"/>
    <s v="A2.2.1"/>
    <n v="115940"/>
    <s v="DEZVOLTAREA PRODUSULUI TIC UNICORNSPACE, INSTRUMENT DE PROTOTIPARE, DESIGN VIZUAL SI GENERATOR DE COD CU APLICABILITATE IN SECTOARELE INDUSTRII CREATIVE, SANATATE SI TIC PENTRU INTEGRAREA PE VERTICALA A SOLUTIILOR TIC"/>
    <s v="EVO FORGE SRL"/>
    <s v="DEZVOLTAREA PRODUSULUI TIC UNICORNSPACE, INSTRUMENT DE PROTOTIPARE, DESIGN VIZUAL SI GENERATOR DE COD CU APLICABILITATE IN SECTOARELE INDUSTRII CREATIVE, SANATATE SI TIC PENTRU INTEGRAREA PE VERTICALA A SOLUTIILOR TIC"/>
    <s v="8"/>
    <n v="16"/>
    <n v="2017"/>
    <s v="11"/>
    <n v="16"/>
    <n v="2019"/>
    <n v="85"/>
    <x v="4"/>
    <s v="Nord Vest"/>
    <m/>
    <m/>
    <s v="Cluj Napoca"/>
    <s v="Privat"/>
    <s v="066"/>
    <n v="3208791.77"/>
    <n v="566257.37"/>
    <n v="735384.85"/>
    <n v="14025.549999999814"/>
    <n v="4524459.54"/>
    <s v="Finalizat"/>
    <s v="AA1"/>
    <n v="3055909.4600000004"/>
    <n v="539278.14999999991"/>
    <s v="POC/46/2/2"/>
    <n v="1"/>
  </r>
  <r>
    <n v="44"/>
    <x v="1"/>
    <s v="P1.2"/>
    <s v="OS1.4-Secţiunea G"/>
    <n v="105565"/>
    <s v="Tehnologii avansate pentru vehicule electrice urbane inteligente"/>
    <s v="Universitatea Tehnica din Cluj-Napoca"/>
    <s v="Obiectivul principal al proiectului vizează întărirea şi diversificarea interacţiunii Universităţii Tehnice din Cluj-Napoca cu mediul de afaceri, regional şi naţional, într-un domeniu strategic la nivel naţional şi european, domeniul Transportului inteligent, ecologic şi integrat, prin valorificarea potenţialului infrastructurilor CDI dezvoltate/modernizate în UTCN în perioada 2007-2013. "/>
    <s v="9"/>
    <n v="1"/>
    <n v="2016"/>
    <s v="9"/>
    <n v="1"/>
    <n v="2021"/>
    <n v="83.72"/>
    <x v="4"/>
    <s v="Nord Vest"/>
    <m/>
    <m/>
    <s v="Cluj Napoca; Brasov"/>
    <s v="Public"/>
    <s v="062"/>
    <n v="11040501.1171"/>
    <n v="2146910.6328999996"/>
    <n v="2446875"/>
    <n v="48387"/>
    <n v="15682673.75"/>
    <s v="In implementare"/>
    <s v="AA3"/>
    <n v="10011599.65"/>
    <n v="1886453.3699999996"/>
    <s v="POC/71/1/4"/>
    <n v="1"/>
  </r>
  <r>
    <n v="45"/>
    <x v="1"/>
    <s v="P1.2"/>
    <s v="OS1.4-Secţiunea G"/>
    <n v="105616"/>
    <s v="Micro-invertoare cu densitate mare de putere și eficiență ridicată pentru surse regenerabile de energie"/>
    <s v="Universitatea Tehnica din Cluj-Napoca"/>
    <s v="Obiectivul proiectului MICROINV este intensificarea rapoartelor de colaborare dintre UTCN și mediul privat într-un domeniu de importanță majoră și anume eficientizarea sistemelor de conversie a energiei din surse regenerabile. Întărirea și ramificarea relațiilor de colaborare prin transfer de ”know-how” dinspre mediul academic spre mediul privat va duce la efecte benefice de dezvoltare pentru ambele tipuri de organizații"/>
    <s v="9"/>
    <n v="1"/>
    <n v="2016"/>
    <s v="9"/>
    <n v="1"/>
    <n v="2021"/>
    <n v="83.72"/>
    <x v="4"/>
    <s v="Nord Vest"/>
    <m/>
    <m/>
    <s v="Cluj Napoca"/>
    <s v="Public"/>
    <s v="062"/>
    <n v="6340743.5"/>
    <n v="1233006.5"/>
    <n v="1210000"/>
    <n v="50000"/>
    <n v="8833750"/>
    <s v="In implementare"/>
    <s v="AA2"/>
    <n v="5267730.28"/>
    <n v="907575.61999999988"/>
    <s v="POC/71/1/4"/>
    <n v="1"/>
  </r>
  <r>
    <n v="46"/>
    <x v="2"/>
    <s v=" P2.2"/>
    <s v="A2.2.1"/>
    <n v="115683"/>
    <s v="Platforma colaborativă online pentru clustere si membrii acestora"/>
    <s v="ONLINE SOFTWARE SYSTEMS SRL"/>
    <s v="Platforma colaborativă online pentru clustere si membrii acestora"/>
    <s v="8"/>
    <n v="29"/>
    <n v="2017"/>
    <s v="6"/>
    <n v="29"/>
    <n v="2019"/>
    <n v="85"/>
    <x v="4"/>
    <s v="Nord Vest"/>
    <m/>
    <m/>
    <s v="Cluj Napoca"/>
    <s v="Privat"/>
    <s v="066"/>
    <n v="2498290.04"/>
    <n v="440874.71"/>
    <n v="1327520.5899999999"/>
    <n v="28500"/>
    <n v="4295185.34"/>
    <s v="Finalizat"/>
    <s v="AA1"/>
    <n v="1944169.42"/>
    <n v="343092.29"/>
    <s v="POC/46/2/2"/>
    <n v="1"/>
  </r>
  <r>
    <n v="47"/>
    <x v="1"/>
    <s v="P1.2"/>
    <s v="OS1.4-Secţiunea G"/>
    <n v="119601"/>
    <s v="Optimizarea nutriţională a produselor alimentare pe bază de stuguri şi fructe de pădure, prin îmbogăţire cu resveratrol, în scopul intensificării aportului de antioxidanţi în alimentaţie "/>
    <s v="Universitatea de Stiinte Agricole si Medicina Veterinara dun Cluj Napoca"/>
    <s v="Obiectivul general al proiectului consta în obþinerea unui produs îmbogaþit nutriþional, pe substrat constituit din resurse autohtone de fructe de padure (mure, afine, coacaze, merisoare) si struguri prin cresterea conþinutului acestora în resveratrol natural, important principiu activ cu proprietaþi antioxidante; si transferul tehnologic în parteneriat  cu PARAPHARM SRL"/>
    <s v="5"/>
    <n v="30"/>
    <n v="2018"/>
    <s v="5"/>
    <n v="30"/>
    <n v="2023"/>
    <n v="83.72"/>
    <x v="4"/>
    <s v="Nord Vest"/>
    <m/>
    <m/>
    <s v="Cluj Napoca"/>
    <s v="Public"/>
    <s v="062"/>
    <n v="4121316.72"/>
    <n v="801421.84"/>
    <n v="896617.19"/>
    <n v="20000"/>
    <n v="5839355.75"/>
    <s v="In implementare"/>
    <s v="suspendare"/>
    <n v="707273.54"/>
    <n v="137525.94"/>
    <s v="POC/71/1/4"/>
    <n v="1"/>
  </r>
  <r>
    <n v="48"/>
    <x v="1"/>
    <s v="P1.2"/>
    <s v="OS1.4-Secţiunea G"/>
    <n v="119675"/>
    <s v="Obţinerea unui produs alimentar de tip supliment, pe substrat natural de Apium graveolens L optimizat nutriţional prin îmbogăţire cu seleniu şi vitamine, în scopul îmbunătăţirii calităţii vieţii."/>
    <s v="Universitatea de Stiinte Agricole si Medicina Veterinara dun Cluj Napoca"/>
    <s v="Obiectivul principal al propunerii de proiect consta în elaborarea, proiectarea si implementarea metodologiei de obþinere a unui produs alimentar cu calitaþi nutritive îmbunataþite, reformulat sub forma de supliment, valorificând, prin metodologii inovatoare, soiurile indigene de Apium graveolens L. (þelina)."/>
    <s v="5"/>
    <n v="30"/>
    <n v="2018"/>
    <s v="5"/>
    <n v="30"/>
    <n v="2023"/>
    <n v="83.72"/>
    <x v="4"/>
    <s v="Nord Vest"/>
    <m/>
    <m/>
    <s v="Cluj Napoca"/>
    <s v="Public"/>
    <s v="062"/>
    <n v="4121316.72"/>
    <n v="801421.84"/>
    <n v="896617.19"/>
    <n v="20000"/>
    <n v="5839355.75"/>
    <s v="In implementare"/>
    <s v="suspendare"/>
    <n v="670439.44000000006"/>
    <n v="130378.54"/>
    <s v="POC/71/1/4"/>
    <n v="1"/>
  </r>
  <r>
    <n v="49"/>
    <x v="1"/>
    <s v="P1.1"/>
    <s v="OS1.1 -Secţiunea A"/>
    <n v="121574"/>
    <s v="Centru de Cercetare şi Dezvoltare privind diagnosticul şi tratamentul accidentelor vasculare cerebrale"/>
    <s v="CENTRUL MEDICAL TRANSILVANIA SRL"/>
    <s v="Obiectivul general al proiectului este dezvoltarea si modernizarea capacitatii si infrastructurii de CDI a societatii, realizabil prin infiintarea unui centru de Cercetare - Dezvoltare in domeniul Sanatatii privind una dintre cele mai raspandite cauze de morbiditate si mortalitate din Romania - accidentul vascular cerebral (AVC)-, cu departamente de cercetare specializate in care vor fi realizate studii privind urgentele neurovasculare. "/>
    <s v="6"/>
    <n v="4"/>
    <n v="2018"/>
    <s v="6"/>
    <n v="4"/>
    <n v="2021"/>
    <n v="85"/>
    <x v="4"/>
    <s v="Nord Vest"/>
    <m/>
    <m/>
    <s v="Cluj Napoca"/>
    <s v="Privat"/>
    <s v="059"/>
    <n v="11494093.380000001"/>
    <n v="2028369.42"/>
    <n v="5795341.21"/>
    <n v="4277806.79"/>
    <n v="23595610.800000001"/>
    <s v="In implementare"/>
    <s v="AA1"/>
    <n v="4617238.3100000005"/>
    <n v="814806.75"/>
    <s v="POC/65/1/1"/>
    <n v="1"/>
  </r>
  <r>
    <n v="50"/>
    <x v="1"/>
    <s v="P1.1"/>
    <s v="OS1.1 -Secţiunea A"/>
    <n v="121349"/>
    <s v="Construirea  unui centru de cercetare pentru eco-nano-tehnologii şi materiale avansate în domeniul sculelor aşchietoare în vederea creşterii performanţei în cercetare şi a cooperării internaţionale"/>
    <s v="GUHRING SRL"/>
    <s v="Obiectivul general al proiectului propus spre finantare vizeaza cresterea performantei in cercetare - dezvoltare a SC GUHRING SRL pe piata internationala de profil prin construirea unui centru CDI pentru eco-nano-tehnologii si materiale avansate, compus din 6 noi laboratoare de cercetare – dezvoltare si inovare tehnologica si dotarea acestora cu utilaje si echipamente de cercetare de ultima generatie, care va conduce la cresterea capacitatii de cercetare si la dezvoltarea durabila si sustenabila a potentialului de inovare_x000a_tehnologica pentru realizarea si omologarea de prototipuri cu valoare adaugata mare, folosind nano-tehnologii si materiale polimerice."/>
    <s v="6"/>
    <n v="5"/>
    <n v="2018"/>
    <s v="6"/>
    <n v="5"/>
    <n v="2021"/>
    <n v="85"/>
    <x v="4"/>
    <s v="Nord Vest"/>
    <m/>
    <m/>
    <s v="Cluj Napoca"/>
    <s v="Privat"/>
    <s v="059"/>
    <n v="20214588.649999999"/>
    <n v="3567280.35"/>
    <n v="23781869"/>
    <n v="23546636.48"/>
    <n v="71110374.480000004"/>
    <s v="In implementare"/>
    <s v="AA3"/>
    <n v="18542577.509999998"/>
    <n v="2461966.2999999998"/>
    <s v="POC/65/1/1"/>
    <n v="1"/>
  </r>
  <r>
    <n v="51"/>
    <x v="2"/>
    <s v=" P2.2"/>
    <s v="A2.1.1 - NGA"/>
    <n v="127185"/>
    <s v="Construire infrastructura de comunicatii in banda larga cu retele de tip NGN in judetul Cluj"/>
    <s v="DAM SERVICE SRL"/>
    <s v="Obiectivul general al proiectului il reprezinta construirea unei infrastructuri de comunicatii electronice pentru conectarea localitatiilor aferente prezentului proiect la internet. Investitia face parte dintr-un program de dezvoltare a reelelor de telecomunicatii din tara noastra prin care se propune dezvoltarea de reele avansate de comunicaii electronice în localitati din zona alba NGA. "/>
    <s v="6"/>
    <n v="5"/>
    <n v="2019"/>
    <s v="6"/>
    <n v="5"/>
    <n v="2022"/>
    <n v="85"/>
    <x v="4"/>
    <s v="Nord Vest"/>
    <m/>
    <m/>
    <s v=" Alunis; Ghirolt; Apahida; Corpadea; Belis; Bobalna; Babdiu; Cremenea; Osorhel; Razbuneni; Suaras; Borsa; Ciumafaia; Giula; Ceanu Mare; Boian; Boldut; Chinteni; Deusu; Macicasu; Sanmartin; Vechea; Chiuiesti; Strambu; Cornesti; Lujerdiu; Stoiana; Calarasi; Caseiu; Guga; Dabaca; Paglis; Iclod; Orman; Jichisu de Jos; Mica; Nires; Mociu; Boteni; Ghirisu Roman; Margau; Panticeu; Cublesu Somesan; Darja; Petricestii de Jos; Craesti; Livada; Ploscos; Valea Florilor; Poieni; Morlaca; Suatu; Aruncuta; Sancraiu; Braisoru; Sanmartin; Ceaba; Vad; Curtuiusu Dejului; Vultureni; Badesti; Chidea; Faurei; Taga; Nasal;"/>
    <s v="Privat"/>
    <s v="046"/>
    <n v="11481224.130000001"/>
    <n v="2026098.37"/>
    <n v="1500813.61"/>
    <n v="2818028.77"/>
    <n v="17826164.879999999"/>
    <s v="In implementare"/>
    <m/>
    <n v="3830723.73"/>
    <n v="676010.07"/>
    <s v="POC/366/2/1"/>
    <n v="1"/>
  </r>
  <r>
    <n v="52"/>
    <x v="1"/>
    <s v="1.1.2 - Proiecte tip GRID (Cloud)"/>
    <m/>
    <n v="124831"/>
    <s v="Registrul Regional al Patologiei Cerebro-Spinale, REGIOPaCS"/>
    <s v="SPITALUL CLINIC JUDETEAN DE URGENTA CLUJ-NAPOCA"/>
    <s v="Realizarea primului Registru al Patologiilor Cerebro-Spinale, atât din Regiunea de N-V, cât şi din România, care să permită stocarea datelor clinice şi imagistice ale pacienţilor într-un data center de tip CLOUD. Acest registru va fi administrat si exploatat prin intermediul unor software-uri specifice, care să permită stocarea standardizată a datelor, si analiza acestor date de dimensiuni mari prin intermediul unor metadate simple."/>
    <s v="4"/>
    <n v="15"/>
    <n v="2020"/>
    <s v="10"/>
    <n v="15"/>
    <n v="2022"/>
    <n v="85"/>
    <x v="4"/>
    <s v="Nord Vest"/>
    <m/>
    <m/>
    <s v="Cluj Napoca"/>
    <s v="Public"/>
    <s v="058"/>
    <n v="4249688.05"/>
    <n v="749944.95"/>
    <n v="0"/>
    <n v="19999.14"/>
    <n v="5019632.1399999997"/>
    <s v="In implementare"/>
    <s v="AA1+suspendare"/>
    <n v="232024"/>
    <n v="0"/>
    <s v="POC/398/1/1/"/>
    <n v="1"/>
  </r>
  <r>
    <n v="53"/>
    <x v="1"/>
    <s v="1.1.3 H - Centre Suport"/>
    <m/>
    <n v="108473"/>
    <s v="Centrul Suport Orizont 2020-UBB (CeSO2020-UBB)"/>
    <s v="UNIVERSITATEA &quot;BABES-BOLYAI&quot;"/>
    <s v="Obiectivul general al proiectului consta in cresterea implicarii universitatii cat si a altor actori interesati din mediul academic si din mediul de afaceri, in cercetare la nivelul Uniunii Europene prin masuri concrete de stimulare a participarii la competitii internationale in special in cadrul programului de finantare Orizont 2020."/>
    <s v="4"/>
    <n v="16"/>
    <n v="2020"/>
    <s v="7"/>
    <n v="16"/>
    <n v="2023"/>
    <n v="85"/>
    <x v="4"/>
    <s v="Nord Vest"/>
    <m/>
    <m/>
    <s v="Cluj Napoca"/>
    <s v="Public"/>
    <s v="060"/>
    <n v="2524813.16"/>
    <n v="445555.26"/>
    <n v="0"/>
    <n v="5950"/>
    <n v="2976318.42"/>
    <s v="In implementare"/>
    <m/>
    <n v="75270.69"/>
    <n v="13283.06"/>
    <s v="POC/80/1/2/"/>
    <n v="1"/>
  </r>
  <r>
    <n v="54"/>
    <x v="1"/>
    <s v="1.1.2 - Proiecte tip GRID (Cloud)"/>
    <m/>
    <n v="124493"/>
    <s v="Cloud Cercetare UTCN-CLOUDUT"/>
    <s v="UNIVERSITATEA TEHNICA DIN CLUJ - NAPOCA"/>
    <s v="Creşterea capacităţii de cercetare în scopul ridicării nivelului de competitivitate ştiinţifică pe plan internaţional al UTCN, prin crearea unei infrastructuri de tip cloud, numita CLOUDUT, integrabilă în structuri naţionale şi internaţionale de tip CLOUD şi INFRASTRUCTURI MASIVE DE DATE, care sa permită cercetarea şi dezvoltarea în domeniile big data, deep learning, date spaţiale şi IoT, precum şi utilizarea acestor tehnologii într-o gamă largă de aplicaţii inginereşti, economice şi administrative, solicitate de mediul economic regional si naţional. Infrastructura CLOUDUT va extinde posibilitatea de participare în proiecte de cercetare naţionale şi internaţionale de tip Orizont 2020._x000a_"/>
    <s v="4"/>
    <n v="21"/>
    <n v="2020"/>
    <s v="4"/>
    <n v="21"/>
    <n v="2022"/>
    <n v="85"/>
    <x v="4"/>
    <s v="Nord Vest"/>
    <m/>
    <m/>
    <s v="Cluj Napoca"/>
    <s v="Public"/>
    <s v="058"/>
    <n v="4207500"/>
    <n v="742500"/>
    <n v="0"/>
    <n v="5000"/>
    <n v="4955000"/>
    <s v="In implementare"/>
    <m/>
    <n v="492360.68"/>
    <n v="16082.05"/>
    <s v="POC/398/1/1/"/>
    <n v="1"/>
  </r>
  <r>
    <n v="55"/>
    <x v="1"/>
    <s v="1.1.2 - Proiecte tip GRID (Cloud)"/>
    <m/>
    <n v="124155"/>
    <s v="Dezvoltarea infrastructurii cloud a Universității Babeș-Bolyai Cluj-Napoca pentru realizarea unui sistem integrat de management academic și suport decizional bazat pe BigSmart Data - SmartCloudDSS"/>
    <s v="UNIVERSITATEA &quot;BABES-BOLYAI&quot;"/>
    <s v="Obiectivul general al proiectului: Modernizarea infrastructurii cloud a Universitatii Babes-Bolyai Cluj-Napoca prin realizarea unui sistem integrat de management academic_x000a_si suport decizional bazat pe Big&amp;Smart Data."/>
    <s v="4"/>
    <n v="22"/>
    <n v="2020"/>
    <s v="12"/>
    <n v="22"/>
    <n v="2021"/>
    <n v="85"/>
    <x v="4"/>
    <s v="Nord Vest"/>
    <m/>
    <m/>
    <s v="Cluj Napoca"/>
    <s v="Public"/>
    <s v="058"/>
    <n v="4250000"/>
    <n v="750000"/>
    <n v="0"/>
    <n v="32844"/>
    <n v="5032844"/>
    <s v="In implementare"/>
    <s v="AA1"/>
    <n v="464990.77"/>
    <n v="35009.230000000003"/>
    <s v="POC/398/1/1/"/>
    <n v="1"/>
  </r>
  <r>
    <n v="56"/>
    <x v="1"/>
    <s v="1.1.3 H - Centre Suport"/>
    <m/>
    <n v="108428"/>
    <s v="CeS-UTCN – Excelenta Stiintifica si Specializare Inteligenta prin crearea unui Centru Suport dedicat facilitarii accesului entitatilor publice si private la proiecte/competitii CDI"/>
    <s v="UNIVERSITATEA TEHNICA DIN CLUJ - NAPOCA"/>
    <s v="Obiectivul general al proiectului vizeaza cresterea participarii romanesti in activitatile/proiectele de cercetare la nivelul Uniunii Europene, prin crearea unui Centru Suport - CeS-UTCN cu rolul de a sprijini entitatile de cercetare din UTCN (dar nu limitatuv) de a participa la competitiile programului cadru Orizont 2020 dar si de a oferi suport in implementarea proiectelele internationale castigate deja. "/>
    <s v="4"/>
    <n v="30"/>
    <n v="2020"/>
    <s v="7"/>
    <n v="30"/>
    <n v="2023"/>
    <n v="85"/>
    <x v="4"/>
    <s v="Nord Vest"/>
    <m/>
    <m/>
    <s v="Cluj Napoca"/>
    <s v="Public"/>
    <s v="060"/>
    <n v="1926715.27"/>
    <n v="340008.6"/>
    <n v="0"/>
    <n v="4500"/>
    <n v="2271223.87"/>
    <s v="In implementare"/>
    <m/>
    <n v="208022.3"/>
    <n v="17977.7"/>
    <s v="POC/80/1/2/"/>
    <n v="1"/>
  </r>
  <r>
    <n v="57"/>
    <x v="1"/>
    <s v="1.1.2 - Proiecte tip GRID (Cloud)"/>
    <m/>
    <n v="125371"/>
    <s v="Creșterea capacității de cercetare a UMF Iuliu Hațieganu Cluj Napoca, prin dezvoltarea unei infrastructuri de tip CLOUD conectata la resursele globale de informare"/>
    <s v="UNIVERSITATEA DE MEDICINA SI FARMACIE ,, IULIU HATIEGANU&quot; CLUJ NAPOCA"/>
    <s v="Obiectivul general al proiectului este cresterea capacitatii de cercetare a UMF Iuliu Hatieganu Cluj Napoca, prin dezvoltarea unei infrastructuri de tip CLOUD, infrastructura care va furniza resursele informatice si de comunicatii necesare atat pentru stocarea si analiza volumelor mari de date care rezulta din activitatea de cercetare a universitatii, cat si pentru schimbul de date stiintifice la nivel european si international."/>
    <s v="5"/>
    <n v="7"/>
    <n v="2020"/>
    <s v="11"/>
    <n v="7"/>
    <n v="2021"/>
    <n v="85"/>
    <x v="4"/>
    <s v="Nord Vest"/>
    <m/>
    <m/>
    <s v="Cluj Napoca"/>
    <s v="Public"/>
    <s v="058"/>
    <n v="4238287.84"/>
    <n v="747933.14"/>
    <n v="0"/>
    <n v="23800"/>
    <n v="5010020.9799999995"/>
    <s v="In implementare"/>
    <m/>
    <n v="63136.78"/>
    <n v="11141.77"/>
    <s v="POC/398/1/1/"/>
    <n v="1"/>
  </r>
  <r>
    <n v="58"/>
    <x v="2"/>
    <s v=" P2.2"/>
    <s v="A2.2.1 ap.2"/>
    <n v="129841"/>
    <s v="Realizarea unui algoritm bazat pe inteligenta artificiala in cadrul societatii POWERSOFT BUSINESS SOLUTIONS SRL"/>
    <s v="POWERSOFT BUSINESS SOLUTIONS SRL"/>
    <s v="Obiectivul general al proiectului este cercetarea unui algoritm , care se pliaza pe o noua viziune bazandu-se pe diferite mecanisme de predictie, astfel încat pe baza datelor care sunt puse la dispozitia sistemului respectiv si pe baza proprietatilor structurale a bazei de date sa se ajunga la o prognoza rapida si îndestulatoare. Astfel utilizatorii acestui sistem reusesc sa aiba acces la un instrument extrem de util , care ofera suportul necesar în luarea deciziilor strategice ideale, fiind sustinute de date concrete."/>
    <s v="5"/>
    <n v="29"/>
    <n v="2020"/>
    <s v="5"/>
    <n v="29"/>
    <n v="2023"/>
    <n v="85"/>
    <x v="4"/>
    <s v="Nord Vest"/>
    <m/>
    <m/>
    <s v="Cluj Napoca"/>
    <s v="Privat"/>
    <s v="066"/>
    <n v="3923698.97"/>
    <n v="692417.46"/>
    <n v="1104890.1499999999"/>
    <n v="699247.85"/>
    <n v="6420254.4299999997"/>
    <s v="In implementare"/>
    <m/>
    <n v="577960.85"/>
    <n v="101993.09"/>
    <s v="POC/524/2/2"/>
    <n v="1"/>
  </r>
  <r>
    <n v="59"/>
    <x v="2"/>
    <s v=" P2.2"/>
    <s v="A2.2.1 ap.2"/>
    <n v="130016"/>
    <s v="Dezvoltarea unei aplicații TIC inovative, ca metodă de terapie pentru copii cu probleme de dezvoltare"/>
    <s v="CRAFTING SOFTWARE INNOVATION SRL"/>
    <s v="Obiectivul general al programului este de a asigura trecerea de la outsourcing la dezvoltarea bazata pe inovare, precum si colaborarea între întreprinderile centrare pe domeniul TIC, precum si colaborarea între întreprinderile centrare pe domeniul TIC si clusterele din domeniu, pentru asigurarea unui acces rapid si facil la implementarea rezultatelor cercetarii / dezvoltarii în scopul obþinerii de produse inovatoare. Obiectivul general al proiectului de fata este dezvoltarea unei aplicatii inovative sub forma unei platforme interactive de jocuri terapeutice pentru copii cu probleme de dezvoltare."/>
    <s v="5"/>
    <n v="29"/>
    <n v="2020"/>
    <s v="5"/>
    <n v="29"/>
    <n v="2021"/>
    <n v="85"/>
    <x v="4"/>
    <s v="Nord Vest"/>
    <m/>
    <m/>
    <s v="Cluj Napoca"/>
    <s v="Privat"/>
    <s v="066"/>
    <n v="2867278.35"/>
    <n v="505990.29"/>
    <n v="979206.07"/>
    <n v="413216.32"/>
    <n v="4765691.03"/>
    <s v="In implementare"/>
    <m/>
    <n v="997812.03"/>
    <n v="176084.46"/>
    <s v="POC/524/2/2"/>
    <n v="1"/>
  </r>
  <r>
    <n v="60"/>
    <x v="1"/>
    <s v="P1.2"/>
    <s v="OS1.3-Secţiunea C-ap.2"/>
    <n v="121344"/>
    <s v="Programe de formare și psihoeducaționale bazate pe modele de prevenție și intervenție inovative în sănătatea emoțională"/>
    <s v="PENTRU CUPLU SRL"/>
    <s v="Obiect ivul general este de dezvolta si promova programe de formare si psihoeducationale bazate pe modele noi, inovative, validate empiric in domeniul psihologiei cu aplicare practica in domeniul sanatatii emotionale a copiilor, parintilor si cuplurilor."/>
    <s v="6"/>
    <n v="19"/>
    <n v="2020"/>
    <s v="12"/>
    <n v="19"/>
    <n v="2021"/>
    <n v="85"/>
    <x v="4"/>
    <s v="Nord Vest"/>
    <m/>
    <m/>
    <s v="Cluj Napoca"/>
    <s v="Privat"/>
    <s v="061"/>
    <n v="670665.6"/>
    <n v="167666.4"/>
    <n v="93148"/>
    <n v="26702"/>
    <n v="958182"/>
    <s v="In implementare"/>
    <m/>
    <n v="24852.639999999999"/>
    <n v="6213.16"/>
    <s v="POC/62/1/3"/>
    <n v="1"/>
  </r>
  <r>
    <n v="61"/>
    <x v="1"/>
    <s v="P1.2"/>
    <s v="OS1.3-Secţiunea C-ap.2"/>
    <n v="108954"/>
    <s v="Sisteme de recomandare pentru date de dimensiuni mari"/>
    <s v="MIBREX SOFT SRL"/>
    <s v="Obiectivul proiectului este de a răspunde unor nevoi de piaţă reale prin crearea de soluţii optime, fezabile şi sustenabile, care pot fi comercializate şi care produc efecte economice după lansarea lor pe piaţă, bazate pe rezultatele cercetării ştiinţifice din domeniul Cibernetică şi statistică, aplicate ca nouă tehnologie in IT."/>
    <s v="6"/>
    <n v="24"/>
    <n v="2020"/>
    <s v="10"/>
    <n v="24"/>
    <n v="2021"/>
    <n v="85"/>
    <x v="4"/>
    <s v="Nord Vest"/>
    <m/>
    <m/>
    <s v="Cluj Napoca"/>
    <s v="Privat"/>
    <s v="061"/>
    <n v="713296.96"/>
    <n v="125875.93"/>
    <n v="93241.44"/>
    <n v="72863.509999999995"/>
    <n v="1005277.8399999999"/>
    <s v="In implementare"/>
    <m/>
    <n v="60360.92"/>
    <n v="10651.93"/>
    <s v="POC/62/1/3"/>
    <n v="1"/>
  </r>
  <r>
    <n v="62"/>
    <x v="1"/>
    <s v="P1.2"/>
    <s v="OS1.3-Secţiunea C-ap.2"/>
    <n v="109466"/>
    <s v="Servicii chirurgicale inovative ghidate imagistic prin metode de vizualizare tisulară intraoperatorie"/>
    <s v="NIPNTUCK SRL-D"/>
    <s v="Obiectivul general - Dezvoltarea de servicii inovative in domeniul chirurgiei plastice si a microchirurgiei reconstructive bazate pe rezultate ale cercetarii stiintifice."/>
    <s v="6"/>
    <n v="29"/>
    <n v="2020"/>
    <s v="12"/>
    <n v="29"/>
    <n v="2021"/>
    <n v="85"/>
    <x v="4"/>
    <s v="Nord Vest"/>
    <m/>
    <m/>
    <s v="Cluj Napoca"/>
    <s v="Privat"/>
    <s v="061"/>
    <n v="708470.83"/>
    <n v="125024.25"/>
    <n v="92610.559999999998"/>
    <n v="22285"/>
    <n v="948390.6399999999"/>
    <s v="In implementare"/>
    <m/>
    <n v="32997.17"/>
    <n v="5823.03"/>
    <s v="POC/62/1/3"/>
    <n v="1"/>
  </r>
  <r>
    <n v="63"/>
    <x v="1"/>
    <s v="P1.2"/>
    <s v="OS1.3-Secţiunea C-ap.2"/>
    <n v="114981"/>
    <s v="Ciclu de fabricaţie redus a pieselor greu solicitate prin aplicarea unui procedeu inovativ care combina metalizarea cu durificarea prin ecruisare"/>
    <s v="RECONDUR SRL"/>
    <s v="Obiectivul general al proiectului constă în testarea şi implementarea unui procedeu inovativ de producere a pieselor solicitate la uzura realizate din oteluri nealiate sau slab aliate ca suport si pe care se depun straturi durificabile prin metalizare, iar apoi aceste straturi de supun unui tratament de durificare prin improscare cu alice din otel. Acest procedeu se poate aplica cu succes si la reconditionarea pieselor uzate si durificarea zonelor solicitate la uzare in scopul cresterii duratei de functionare a acestora"/>
    <s v="6"/>
    <n v="30"/>
    <n v="2020"/>
    <s v="12"/>
    <n v="30"/>
    <n v="2021"/>
    <n v="85"/>
    <x v="4"/>
    <s v="Nord Vest"/>
    <m/>
    <m/>
    <s v="Cluj Napoca"/>
    <s v="Privat"/>
    <s v="061"/>
    <n v="712437.71"/>
    <n v="125724.29"/>
    <n v="93130"/>
    <n v="36823.440000000002"/>
    <n v="968115.44"/>
    <s v="In implementare"/>
    <m/>
    <n v="0"/>
    <n v="0"/>
    <s v="POC/62/1/3"/>
    <n v="1"/>
  </r>
  <r>
    <n v="64"/>
    <x v="2"/>
    <s v=" P2.2"/>
    <s v="A2.2.1 ap.2"/>
    <n v="129898"/>
    <s v="IBL - dezvoltarea unei soluții inovative și accesibile de automatizare"/>
    <s v="PRODIGY IT SOLUTIONS SRL"/>
    <s v="Obiectivul general al proiectului a fost stabilit,  în sensul ca prin implementarea prezentului proiect ce vizeaza automatizarea inteligenta, se va contribui la cresterea impactului sectorului TIC în viata profesionala a angajatilor din orice domeniu, asigurând astfel o diminuare de costuri, o crestere a flexibilitaþii si a acuratetei derularii proceselor, astfel generându-se, conform teoriei economice, competitivitate în mai multe ramuri economice. "/>
    <s v="7"/>
    <n v="9"/>
    <n v="2020"/>
    <s v="7"/>
    <n v="9"/>
    <n v="2023"/>
    <n v="85"/>
    <x v="4"/>
    <s v="Nord Vest"/>
    <m/>
    <m/>
    <s v="Cluj Napoca"/>
    <s v="Privat"/>
    <s v="066"/>
    <n v="7430424.5999999996"/>
    <n v="1311251.3999999999"/>
    <n v="2428035.86"/>
    <n v="0"/>
    <n v="11169711.859999999"/>
    <s v="In implementare"/>
    <m/>
    <n v="2140124.0499999998"/>
    <n v="377668.94"/>
    <s v="POC/524/2/2"/>
    <n v="1"/>
  </r>
  <r>
    <n v="65"/>
    <x v="1"/>
    <s v="P1.2"/>
    <s v="OS1.3-Secţiunea C-ap.2"/>
    <n v="122348"/>
    <s v="INTELMARK 2.0"/>
    <s v="ARTIFICIAL INTELLIGENCE EXPERT SRL"/>
    <s v="Cresterea competitivitaTtii companiei ARTIFICIAL INTELLIGENCE EXPERT SRL prin dezvoltarea si punerea in productie de servicii inovative, bazate pe inteligenta artificiala (AI), pentru crearea de teste moleculare de diagnostic, inclusiv precoce, tratamentul personalizat, monitorizarea si prognosticul în oncologie."/>
    <s v="7"/>
    <n v="10"/>
    <n v="2020"/>
    <s v="7"/>
    <n v="10"/>
    <n v="2022"/>
    <n v="85"/>
    <x v="4"/>
    <s v="Nord Vest"/>
    <m/>
    <m/>
    <s v="Cluj Napoca"/>
    <s v="Privat"/>
    <s v="061"/>
    <n v="574262.55000000005"/>
    <n v="101340.45"/>
    <n v="75067"/>
    <n v="191300"/>
    <n v="941970"/>
    <s v="In implementare"/>
    <m/>
    <n v="84148.47"/>
    <n v="5966.73"/>
    <s v="POC/62/1/3"/>
    <n v="1"/>
  </r>
  <r>
    <n v="66"/>
    <x v="1"/>
    <s v="P1.2"/>
    <s v="OS1.3-Secţiunea C-ap.2"/>
    <n v="111216"/>
    <s v="DEZVOLTAREA UNUI SERVICIU INOVATIV DE DETERMINARE A BOLII PARODONTALE PRIN EXAMINARI IMAGISTICE"/>
    <s v="3D X-RAY SRL (fost PETRUTIU ADRIAN STEFAN)"/>
    <s v="Scopul prezentului plan de afaceri este de a dezvolta servicii inovative pe baza rezultatelor obtinute din cercetarea doctorala, prin dezvoltarea unui protocol de examinare care sa permita identificarea imagistica a pacientilor cu diverse forme de afectare parodontala. În functie de gradul afectarii, pacientul va fi încadrat într-o anumita clasa de risc."/>
    <s v="7"/>
    <n v="10"/>
    <n v="2020"/>
    <s v="7"/>
    <n v="10"/>
    <n v="2022"/>
    <n v="85"/>
    <x v="4"/>
    <s v="Nord Vest"/>
    <m/>
    <m/>
    <s v="Turda"/>
    <s v="Privat"/>
    <s v="061"/>
    <n v="713937.06"/>
    <n v="125988.88"/>
    <n v="93325.11"/>
    <n v="27611.919999999998"/>
    <n v="960862.97000000009"/>
    <s v="In implementare"/>
    <m/>
    <n v="15102.9"/>
    <n v="2665.21"/>
    <s v="POC/62/1/3"/>
    <n v="1"/>
  </r>
  <r>
    <n v="67"/>
    <x v="1"/>
    <s v="P1.2"/>
    <s v="OS1.3-Secţiunea C-ap.2"/>
    <n v="110891"/>
    <s v="Depistarea precoce a melanomului, carcinomului bazocelular si limfomului cutanat-stabilirea marginii de excizie complete a carcinomului bazocelular prin fluorescenta si chirurgie micrografica"/>
    <s v="Ungureanu Loredana"/>
    <s v="Obiectivul general va fi acela de a inova si a optimiza practica actuala în ceea ce priveste adresarea nevoilor pacienþilor cu cancer de piele – malanoame, carcinoame bazocelulare si limfoame cutanate."/>
    <s v="7"/>
    <n v="16"/>
    <n v="2020"/>
    <s v="1"/>
    <n v="16"/>
    <n v="2022"/>
    <n v="85"/>
    <x v="4"/>
    <s v="Nord Vest"/>
    <m/>
    <m/>
    <s v="Cluj Napoca"/>
    <s v="Privat"/>
    <s v="061"/>
    <n v="713745.47"/>
    <n v="125955.08"/>
    <n v="93300.06"/>
    <n v="22152.880000000001"/>
    <n v="955153.48999999987"/>
    <s v="In implementare"/>
    <m/>
    <n v="21978.57"/>
    <n v="3878.57"/>
    <s v="POC/62/1/3"/>
    <n v="1"/>
  </r>
  <r>
    <n v="68"/>
    <x v="1"/>
    <s v="P1.1"/>
    <s v="OS1.1-Secţiunea F - ap.2"/>
    <n v="126436"/>
    <s v="Dezvoltarea infrastructurii ACTRIS-UBB cu scopul de a contribui la cercetarea pan-europeana privind compozitia atmosferei si schimbarile climatice (ACTRIS-UBB)"/>
    <s v="UNIVERSITATEA &quot;BABES-BOLYAI&quot;"/>
    <s v="ACTRIS-RI reprezinta o retea nationala de facilitati echipate cu instrumente pentru cercetarea aerosolilor, norilor si a gazelor cu durata scurta de viata, ACTRIS-RI monitorizarea componentele atmosferice cu ciclu de viata scurt (observatii cu un inalt nivel de calitate) pentru a imbunatati controlul calitatii aerului, pentru a monitoriza tendintele climatice, pentru a avertiza cu privire la hazardurile atmosferice si pentru a acumula cunostinte despre procesele care influenteaza manifestarea acestor hazarduri in atmosfera "/>
    <s v="7"/>
    <n v="17"/>
    <n v="2020"/>
    <s v="1"/>
    <n v="17"/>
    <n v="2024"/>
    <n v="85"/>
    <x v="4"/>
    <s v="Nord Vest"/>
    <m/>
    <m/>
    <s v="Cluj Napoca"/>
    <s v="Public"/>
    <s v="058"/>
    <n v="18826852.309999999"/>
    <n v="3322385.7"/>
    <n v="0"/>
    <n v="115520.57"/>
    <n v="22264758.579999998"/>
    <s v="In implementare"/>
    <m/>
    <n v="473735.27"/>
    <n v="26264.73"/>
    <s v="POC/448/1/1"/>
    <n v="1"/>
  </r>
  <r>
    <n v="69"/>
    <x v="2"/>
    <s v=" P2.2"/>
    <s v="A2.2.1 ap.2"/>
    <n v="129874"/>
    <s v="PROIECTARE ȘI DEZVOLTARE A UNUI PRODUS SOFTWARE DE MONITORIZARE - Machine Vision"/>
    <s v="SITLINE TECHNOLOGY SRL"/>
    <s v="Obiectivul general al proiectul propune crearea unei platforma care sa aiba arhitectura deschisa, extensibilitatea sa se poate face si prin folosirea unor produse software open source bine cunoscute la nivel global si in aceeasi timp sa ajute la crearea unor solutii prin fluxuri de procesare gata pregatite care sa fie folosite ca si puncte de pornire diseminand practici validate."/>
    <s v="7"/>
    <n v="22"/>
    <n v="2020"/>
    <s v="7"/>
    <n v="22"/>
    <n v="2021"/>
    <n v="85"/>
    <x v="4"/>
    <s v="Nord Vest"/>
    <m/>
    <m/>
    <s v="Cluj Napoca"/>
    <s v="Privat"/>
    <s v="066"/>
    <n v="2661342.94"/>
    <n v="469648.75"/>
    <n v="1121260.04"/>
    <n v="385414.93"/>
    <n v="4637666.66"/>
    <s v="In implementare"/>
    <m/>
    <n v="422395.46"/>
    <n v="74540.37"/>
    <s v="POC/524/2/2"/>
    <n v="1"/>
  </r>
  <r>
    <n v="70"/>
    <x v="2"/>
    <s v=" P2.2"/>
    <s v="A2.2.1 ap.2"/>
    <n v="128960"/>
    <s v="Platformă inovativă pentru măsurarea audienței TV, identificarea automată a telespectatorilor și corelarea cu date analitice din platforme de socializare online"/>
    <s v="CICADA TECHNOLOGIES SRL"/>
    <s v="Obiectivul general al proiectului, este cresterea competitivitaþii companiei CICADA TECHNOLOGIES S.R.L prin dezvoltarea unui produs propriu, cu aplicabilitate în domeniul marketingului. Produsul consta intr-o platforma software inovativa pentru masurarea audientelor TV si identificarea automata a telespectatorilor din fata televizoarelor, informatii care sunt corelate cu date relevante despre publicul telespectator, extrase de pe platformele de socializare online."/>
    <s v="8"/>
    <n v="11"/>
    <n v="2020"/>
    <s v="11"/>
    <n v="11"/>
    <n v="2022"/>
    <n v="85"/>
    <x v="4"/>
    <s v="Nord Vest"/>
    <m/>
    <m/>
    <s v="Cluj Napoca"/>
    <s v="Privat"/>
    <s v="066"/>
    <n v="7733358.46"/>
    <n v="1364710.3"/>
    <n v="2228942.31"/>
    <n v="367641.5"/>
    <n v="11694652.57"/>
    <s v="In implementare"/>
    <m/>
    <n v="2695500.18"/>
    <n v="210970.62"/>
    <s v="POC/524/2/2"/>
    <n v="1"/>
  </r>
  <r>
    <n v="71"/>
    <x v="2"/>
    <s v=" P2.2"/>
    <s v="A2.2.1 ap.2"/>
    <n v="129916"/>
    <s v="DEZVOLTAREA UNUI SISTEM INFORMATIC DE GENERARE AUTOMATĂ A CODULUI SURSĂ PENTRU APLICATIILE SOFTWARE PROTOTIP ȘI A ECOSISTEMULUI AFERENT CICLULUI DE DEZVOLTARE UTILIZ ND COMPONENTE DE INTELIGENTĂ ARTIFICIALĂ – DOOD ROBOT"/>
    <s v="MYIT SOFTWARE SRL"/>
    <s v="Obiectivul general al proiectului consta în dezvoltarea unei aplicatii informatice si a unei metodologii de lucru care sa conduca la crearea unui cadru de servicii TIC de tip „cloud”, care sa impulsioneze cresterea competivitatii economice a sectorului de IMM prin simplificarea si eficientizarea activitatilor IT din cadrul intreprinderilor. Serviciile oferite vor fi de tip BaaS, SaaS, PaaS si vor putea fi oferite tuturor agentilor economici interesati, în special întreprinderilor din sectorul TIC."/>
    <s v="8"/>
    <n v="18"/>
    <n v="2020"/>
    <s v="8"/>
    <n v="18"/>
    <n v="2023"/>
    <n v="85"/>
    <x v="4"/>
    <s v="Nord Vest"/>
    <m/>
    <m/>
    <s v="Cluj Napoca, sat Chinteni"/>
    <s v="Privat"/>
    <s v="066"/>
    <n v="6864090.9400000004"/>
    <n v="1211310.1499999999"/>
    <n v="3253383.69"/>
    <n v="1224611.01"/>
    <n v="12553395.789999999"/>
    <s v="In implementare"/>
    <m/>
    <n v="1555456.05"/>
    <n v="224175.43"/>
    <s v="POC/524/2/2"/>
    <n v="1"/>
  </r>
  <r>
    <n v="72"/>
    <x v="2"/>
    <s v=" P2.2"/>
    <s v="A2.2.1 ap.2"/>
    <n v="129400"/>
    <s v="Platforma bioinformatica pentru diagnosticul precoce al cancerului colorectal și bronhopulmonar"/>
    <s v="FRONTIER MANAGEMENT CONSULTING"/>
    <s v="Obiectivul general al proiectului PROMED consta in cresterea contributiei sectorului TIC prin trecerea de la outsourcing la dezvoltarea bazata pe inovare si obtinerea unui produs software inovativ si a unui serviciu inovativ, care vor oferi un diagnostic precoce in cancerul pulmonar si colorectal."/>
    <s v="8"/>
    <n v="20"/>
    <n v="2020"/>
    <s v="8"/>
    <n v="20"/>
    <n v="2023"/>
    <n v="85"/>
    <x v="4"/>
    <s v="Nord Vest"/>
    <m/>
    <m/>
    <s v="Cluj Napoca, sat Chinteni"/>
    <s v="Privat"/>
    <s v="066"/>
    <n v="11618677.65"/>
    <n v="2050354.88"/>
    <n v="3271044.29"/>
    <n v="2158628.14"/>
    <n v="19098704.960000001"/>
    <s v="In implementare"/>
    <m/>
    <n v="267394.74"/>
    <n v="0"/>
    <s v="POC/524/2/2"/>
    <n v="1"/>
  </r>
  <r>
    <n v="73"/>
    <x v="2"/>
    <s v=" P2.2"/>
    <s v="A2.2.1 ap.2"/>
    <n v="129200"/>
    <s v="Dezvoltare platforma de administrare ierarhica - CrossA"/>
    <s v="GLOBAL E BUSINESS SOLUTION GROUP SRL"/>
    <s v="Obiectivul general al prezentului proiect este dezvoltarea unui produs inovativ, sub forma unei platforme de administrare ierarhica, care are ca scop administrarea si gestionarea unor sisteme ierarhice ale organizatiilor mari, cum ar fi federatiile sportive, asociatiile_x000a_profesionale sau de business, organizatii de voluntariat, etc."/>
    <s v="9"/>
    <n v="18"/>
    <n v="2020"/>
    <s v="3"/>
    <n v="18"/>
    <n v="2022"/>
    <n v="85"/>
    <x v="4"/>
    <s v="Nord Vest"/>
    <m/>
    <m/>
    <s v="Cluj Napoca"/>
    <s v="Privat"/>
    <s v="066"/>
    <n v="5696971.7800000003"/>
    <n v="1005347.94"/>
    <n v="2213093.56"/>
    <n v="1706560.95"/>
    <n v="10621974.23"/>
    <s v="In implementare"/>
    <m/>
    <n v="2200088.5499999998"/>
    <n v="230920.09"/>
    <s v="POC/524/2/2"/>
    <n v="1"/>
  </r>
  <r>
    <s v="TOTAL CLUJ"/>
    <x v="0"/>
    <m/>
    <m/>
    <m/>
    <m/>
    <m/>
    <m/>
    <m/>
    <m/>
    <m/>
    <m/>
    <m/>
    <m/>
    <m/>
    <x v="0"/>
    <m/>
    <m/>
    <m/>
    <m/>
    <m/>
    <m/>
    <n v="363165723.23287594"/>
    <n v="66071413.827124"/>
    <n v="107612290.72000001"/>
    <n v="52599417.410000011"/>
    <n v="589448845.19000006"/>
    <m/>
    <m/>
    <n v="212011840.93000004"/>
    <n v="36513408.989999995"/>
    <m/>
    <m/>
  </r>
  <r>
    <s v="JUDEŢUL CONSTANTA"/>
    <x v="0"/>
    <m/>
    <m/>
    <m/>
    <m/>
    <m/>
    <m/>
    <m/>
    <m/>
    <m/>
    <m/>
    <m/>
    <m/>
    <m/>
    <x v="0"/>
    <m/>
    <m/>
    <m/>
    <m/>
    <m/>
    <m/>
    <m/>
    <m/>
    <m/>
    <m/>
    <m/>
    <m/>
    <m/>
    <m/>
    <m/>
    <m/>
    <m/>
  </r>
  <r>
    <n v="1"/>
    <x v="1"/>
    <s v="P1.2"/>
    <s v="OS1.4-Secţiunea G"/>
    <n v="105531"/>
    <s v="Cercetări asupra dezvoltării de materiale avansate şi optimizare multiscalară prin integrarea materialelor nano-structurate în sisteme energetice avansate"/>
    <s v="UNIVERSITATEA OVIDIUS CONSTANŢA"/>
    <s v="Scopul proiectului este facilitarea accesului unui grup de întreprinderi interesate in dezvoltarea de produse si servicii cu valoare adaugata ridicata prin transferul de cunostinþe din activitatea de cercetare, la expertiza avansata din cadrul UOC-INSAE in domeniul dezvoltarii de materiale nano-structurate si al integrarii acestora in sisteme energetice complexe si accesul la facilitaþile existente pe platforma de cercetare HyRES din cadrul institutului."/>
    <s v="9"/>
    <n v="1"/>
    <n v="2016"/>
    <s v="9"/>
    <n v="1"/>
    <n v="2021"/>
    <n v="83.72"/>
    <x v="6"/>
    <s v="Sud Est"/>
    <m/>
    <m/>
    <s v="Constanta"/>
    <s v="Public"/>
    <s v="062"/>
    <n v="6067114.3078000005"/>
    <n v="1179797.1921999995"/>
    <n v="948026"/>
    <n v="60000"/>
    <n v="8254937.5"/>
    <s v="In implementare"/>
    <s v="AA3"/>
    <n v="2936036.9199999995"/>
    <n v="570886.9"/>
    <s v="POC/71/1/4"/>
    <n v="1"/>
  </r>
  <r>
    <n v="2"/>
    <x v="2"/>
    <s v=" P2.2"/>
    <s v="A2.2.1"/>
    <n v="115978"/>
    <s v="MARGO - UN START PENTRU IMM-URI COMPETITIVE"/>
    <s v="YUKA MOBILI SRL"/>
    <s v="MARGO - UN START PENTRU IMM-URI COMPETITIVE"/>
    <s v="8"/>
    <n v="17"/>
    <n v="2017"/>
    <s v="8"/>
    <n v="17"/>
    <n v="2020"/>
    <n v="85"/>
    <x v="6"/>
    <s v="Sud Est"/>
    <m/>
    <m/>
    <s v="Constanta"/>
    <s v="Privat"/>
    <s v="066"/>
    <n v="3468174.25"/>
    <n v="612030.75"/>
    <n v="2049045"/>
    <n v="621062.5"/>
    <n v="6750312.5"/>
    <s v="Finalizat"/>
    <s v="AA1"/>
    <n v="3096365.1100000008"/>
    <n v="605005.59000000008"/>
    <s v="POC/46/2/2"/>
    <n v="1"/>
  </r>
  <r>
    <n v="3"/>
    <x v="2"/>
    <s v=" P2.2"/>
    <s v="A2.2.1"/>
    <n v="115665"/>
    <s v="Un sistem informatic inovativ - o colectie de servicii integrate"/>
    <s v="MULTISOFT SRL"/>
    <s v="Un sistem informatic inovativ - o colectie de servicii integrate"/>
    <s v="6"/>
    <n v="28"/>
    <n v="2017"/>
    <s v="6"/>
    <n v="28"/>
    <n v="2019"/>
    <n v="85"/>
    <x v="6"/>
    <s v="Sud Est"/>
    <m/>
    <m/>
    <s v="Constanta"/>
    <s v="Privat"/>
    <s v="066"/>
    <n v="1368912.79"/>
    <n v="241572.85"/>
    <n v="1078008.7500000002"/>
    <n v="32923.929999999702"/>
    <n v="2721418.3200000003"/>
    <s v="Finalizat"/>
    <m/>
    <n v="1361630.91"/>
    <n v="240287.8"/>
    <s v="POC/46/2/2"/>
    <n v="1"/>
  </r>
  <r>
    <n v="4"/>
    <x v="2"/>
    <s v=" P2.2"/>
    <s v="A2.2.1"/>
    <n v="115991"/>
    <s v="PLATFORMA CLOUD SAAS INOVATIVA DE ARHIVARE ELECTRONICA EDI SI NON EDI INTEGRATA CU SISTEM DE MANAGEMENT A DOCUMENTELOR"/>
    <s v="DIRECT CONSULTING &amp; ADVERTISING SRL"/>
    <s v="PLATFORMA CLOUD SAAS INOVATIVA DE ARHIVARE ELECTRONICA EDI SI NON EDI INTEGRATA CU SISTEM DE MANAGEMENT A DOCUMENTELOR"/>
    <s v="8"/>
    <n v="4"/>
    <n v="2017"/>
    <s v="8"/>
    <n v="4"/>
    <n v="2020"/>
    <n v="85"/>
    <x v="6"/>
    <s v="Sud Est"/>
    <m/>
    <m/>
    <s v="Mangalia"/>
    <s v="Privat"/>
    <s v="066"/>
    <n v="1547343.33"/>
    <n v="273060.59000000003"/>
    <n v="651027.91000000015"/>
    <n v="441382.50999999978"/>
    <n v="2912814.34"/>
    <s v="Finalizat"/>
    <m/>
    <n v="1454578"/>
    <n v="256690.21999999994"/>
    <s v="POC/46/2/2"/>
    <n v="1"/>
  </r>
  <r>
    <n v="5"/>
    <x v="2"/>
    <s v=" P2.2"/>
    <s v="A2.1.1 - NGA"/>
    <n v="127127"/>
    <s v="Dezvoltarea infrastructurii de comunicatii in banda larga de mare viteza in judetul Constanta"/>
    <s v="INVOKER TRANS IT SRL"/>
    <s v="Obiectivul principal al proiectului este dezvoltarea infrastructurii de comunicaþii în banda larga de mare viteza in localitatile albe din punct de vedere al conexiunii NGA din judetul Constant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6"/>
    <s v="Sud Est"/>
    <m/>
    <m/>
    <s v="Topalau; Garliciu; Amzacea; Albesti; Targusor; sat Plopeni; Saraiu; sat Arsa; sat Tataru; sat Osmancea; sat Baltagesti; sat Crisan; sat Ciobanita; Ciungani; Ludestii de Jos; Stejarel; Ociu; Brotuna; Prihodiste; Dincu;"/>
    <s v="Privat"/>
    <s v="046"/>
    <n v="7462452.79"/>
    <n v="1316903.43"/>
    <n v="1798181.38"/>
    <n v="2009600.85"/>
    <n v="12587138.450000001"/>
    <s v="In implementare"/>
    <m/>
    <n v="3051034.94"/>
    <n v="538417.91999999993"/>
    <s v="POC/366/2/1"/>
    <n v="1"/>
  </r>
  <r>
    <n v="6"/>
    <x v="1"/>
    <s v="1.1.2 - Proiecte tip GRID (Cloud)"/>
    <m/>
    <n v="124883"/>
    <s v="CLOUD si infrastructuri masive de date la Universitatea Maritimă din Constanța"/>
    <s v="UNIVERSITATEA MARITIMA DIN CONSTANTA"/>
    <s v="Obiectivul general este creşterea capacităţii de cercetare în scopul ridicării nivelului de competitivitate ştiinţifică pe plan internaţional al Universitaţii Maritime din Constanţa, prin crearea de infrastructuri CLOUD / centre de date cu performanţă înaltă, care să fie integrate în structuri internaţionale de tip CLOUD şi INFRASTRUCTURI MASIVE DE DATE._x000a_Obiectivul general este creşterea capacităţii de cercetare în scopul ridicării nivelului de competitivitate ştiinţifică pe plan internaţional al_x000a_Universitaţii Maritime din Constanţa, prin crearea de infrastructuri CLOUD / centre de date cu performanţă înaltă, care să fie integrate în structuri internaţionale de tip CLOUD şi INFRASTRUCTURI MASIVE DE DATE."/>
    <s v="4"/>
    <n v="16"/>
    <n v="2020"/>
    <s v="4"/>
    <n v="16"/>
    <n v="2021"/>
    <n v="85"/>
    <x v="6"/>
    <s v="Sud Est"/>
    <m/>
    <m/>
    <s v="Constanta"/>
    <s v="Public"/>
    <s v="058"/>
    <n v="4095016.76"/>
    <n v="722650.01"/>
    <n v="0"/>
    <n v="11900"/>
    <n v="4829566.7699999996"/>
    <s v="In implementare"/>
    <m/>
    <n v="481766.67"/>
    <n v="0"/>
    <s v="POC/398/1/1/"/>
    <n v="1"/>
  </r>
  <r>
    <n v="7"/>
    <x v="1"/>
    <s v="1.1.2 - Proiecte tip GRID (Cloud)"/>
    <m/>
    <n v="124984"/>
    <s v="Dezvoltarea infrastructurii de calcul numeric a Universitatii Ovidius din Constanta, pentru modelare numerică, simulare și procesare de structuri masive de date prin realizarea unui Centru de Date de tip Cloud"/>
    <s v="UNIVERSITATEA OVIDIUS DIN CONSTANTA"/>
    <s v="Obiectivul general al proiectului este reprezentat de cresterea capacitatii de cercetare a Universitatii Ovidius in vederea ridicarii nivelului de competitivitate stiintifica pe plan international prin crearea unui Centru de Date mobil si a unei infrastructuri Cloud de inalta performantain vederea integrarii in structuri international de tip Cloud si infrastructuri masive de date."/>
    <s v="5"/>
    <n v="29"/>
    <n v="2020"/>
    <s v="1"/>
    <n v="29"/>
    <n v="2022"/>
    <n v="85"/>
    <x v="6"/>
    <s v="Sud Est"/>
    <m/>
    <m/>
    <s v="Constanta"/>
    <s v="Public"/>
    <s v="058"/>
    <n v="4248282.29"/>
    <n v="749696.87"/>
    <n v="0"/>
    <n v="20000"/>
    <n v="5017979.16"/>
    <s v="In implementare"/>
    <m/>
    <n v="21689.51"/>
    <n v="3827.5599999999995"/>
    <s v="POC/398/1/1/"/>
    <n v="1"/>
  </r>
  <r>
    <n v="8"/>
    <x v="2"/>
    <s v=" P2.2"/>
    <s v="A2.2.1 ap.2"/>
    <n v="129680"/>
    <s v="Sistem informatic integrat de identitate, gestiune si intermediere de plati pentru activitati-servicii si control acces"/>
    <s v="RADCOM SRL"/>
    <s v="Obiectivul general al proiectului este ca societatea sa dezvolte produse si servicii TIC inovative si sa dezvolte capacitatea si infrastructura de cercetare-dezvoltare-inovare, conducand la cresterea competitivitatii econimice a societatii."/>
    <s v="6"/>
    <n v="25"/>
    <n v="2020"/>
    <s v="12"/>
    <n v="25"/>
    <n v="2022"/>
    <n v="85"/>
    <x v="6"/>
    <s v="Sud Est"/>
    <m/>
    <m/>
    <s v="Constanta"/>
    <s v="Privat"/>
    <s v="066"/>
    <n v="10127478.550000001"/>
    <n v="1787202.08"/>
    <n v="5665873.5300000003"/>
    <n v="2012842.55"/>
    <n v="19593396.710000001"/>
    <s v="In implementare"/>
    <m/>
    <n v="1000000"/>
    <n v="0"/>
    <s v="POC/524/2/2"/>
    <n v="1"/>
  </r>
  <r>
    <n v="9"/>
    <x v="1"/>
    <s v="1.1.3 H - RO EIT"/>
    <m/>
    <n v="108048"/>
    <s v="Proiect  de cercetare-dezvoltare-inovare cu măsuri suport pentru consolidarea participării la EIT Raw Materials- EITRM-OUC"/>
    <s v="UNIVERSITATEA OVIDIUS DIN CONSTANTA"/>
    <s v="Obiectivul general al proiectului îl reprezinta sprijinirea participarii organizatiilor de cercetare dezvoltare si inovare din România la activitatile si proiectele derulate în cadrul Comunitatii pentru Inovare si Cunoastere specializata în managementul durabil al materiilor prime si materialelor avansate -EIT Raw Materials, ca parte a Institutului European pentru Inovare si Tehnologie –EIT."/>
    <s v="2"/>
    <n v="9"/>
    <n v="2021"/>
    <s v="6"/>
    <n v="30"/>
    <n v="2023"/>
    <n v="85"/>
    <x v="6"/>
    <s v="Sud Est"/>
    <m/>
    <m/>
    <s v="Constanta"/>
    <s v="Public"/>
    <s v="060"/>
    <n v="1396890"/>
    <n v="246510"/>
    <n v="0"/>
    <n v="366600"/>
    <n v="2010000"/>
    <s v="In implementare"/>
    <m/>
    <n v="0"/>
    <n v="0"/>
    <s v="POC/77/1/2"/>
    <n v="1"/>
  </r>
  <r>
    <s v="TOTAL CLUJ"/>
    <x v="0"/>
    <m/>
    <m/>
    <m/>
    <m/>
    <m/>
    <m/>
    <m/>
    <m/>
    <m/>
    <m/>
    <m/>
    <m/>
    <m/>
    <x v="0"/>
    <m/>
    <m/>
    <m/>
    <m/>
    <m/>
    <m/>
    <n v="39781665.0678"/>
    <n v="7129423.7721999995"/>
    <n v="12190162.57"/>
    <n v="5576312.3399999999"/>
    <n v="64677563.749999993"/>
    <m/>
    <m/>
    <n v="13403102.060000001"/>
    <n v="2215115.9900000002"/>
    <m/>
    <m/>
  </r>
  <r>
    <s v="JUDEŢUL COVASNA"/>
    <x v="0"/>
    <m/>
    <m/>
    <m/>
    <m/>
    <m/>
    <m/>
    <m/>
    <m/>
    <m/>
    <m/>
    <m/>
    <m/>
    <m/>
    <x v="0"/>
    <m/>
    <m/>
    <m/>
    <m/>
    <m/>
    <m/>
    <m/>
    <m/>
    <m/>
    <m/>
    <m/>
    <m/>
    <m/>
    <m/>
    <m/>
    <m/>
    <m/>
  </r>
  <r>
    <n v="1"/>
    <x v="1"/>
    <s v="P1.2"/>
    <s v="OS1.3-Secţiunea C"/>
    <n v="119828"/>
    <s v="Crearea de instrumente software pentru proiectare nanomateriale noi, avansate, compuși activi farmaceutic și pentru evaluarea farmacologică și toxicologică a acestora"/>
    <s v="AB INITIO RESEARCH SERVICES SRL-D"/>
    <s v="Obiectivul general al proiectului este dezvoltarea unui pachet de software comercial inovativ utilizat în designul materiilor avansate, nanomaterialelor și substanțelor farmaceutice, într-o perioadă de  24 de luni, care să răspundă nevoilor pieței identificate în cadrul SNCDI și care aparține unui domeniu de specializare inteligentă și sănătate. Rezultatele atinse vor influența în mod direct și pozitiv activitățile de cercetare-dezvoltare în România, prin urmare vor influența impactul economic a acestor activități pe plan național.    "/>
    <s v="9"/>
    <n v="27"/>
    <n v="2017"/>
    <s v="9"/>
    <n v="27"/>
    <n v="2019"/>
    <n v="84.999999638510033"/>
    <x v="1"/>
    <s v="Centru"/>
    <m/>
    <m/>
    <s v="Sfantu Gheorghe"/>
    <s v="Privat"/>
    <s v="061"/>
    <n v="705413.79"/>
    <n v="124484.79"/>
    <n v="92210.99"/>
    <n v="8924.6"/>
    <n v="931034.17"/>
    <s v="Finalizat"/>
    <s v="AA1"/>
    <n v="705411.07"/>
    <n v="124476.49"/>
    <s v="POC/63/1/3"/>
    <n v="1"/>
  </r>
  <r>
    <n v="2"/>
    <x v="1"/>
    <s v="P1.2"/>
    <s v="OS1.3-Secţiunea C-ap.2"/>
    <n v="122390"/>
    <s v="Echipament pentru reducerea consumului de energie electrică și sursă neintreruptibilă de energie"/>
    <s v="TE-K 26 SYSTEM S.R.L."/>
    <s v="Obiectivul general al proiectului propus spre finantare este reprezentat de valorificarea unei idei tehnologice brevetabile privitoare la realizarea unor UPS-uri (surse neîntreruptibile de energie, folosite pe lânga calculatoare, servere si alte istalatii electrice care necesita sursa de energie constanta) de catre SC TE-K 26 SYSTEM SRL la un pret mult mai scazut, datorita diminuarii investitiei în acumulatoare."/>
    <s v="1"/>
    <n v="21"/>
    <n v="2021"/>
    <s v="1"/>
    <n v="21"/>
    <n v="2023"/>
    <n v="85"/>
    <x v="1"/>
    <s v="Centru"/>
    <m/>
    <m/>
    <s v="Sfantu Gheorghe"/>
    <s v="Privat"/>
    <s v="061"/>
    <n v="617882.43000000005"/>
    <n v="109038.08"/>
    <n v="80768.929999999993"/>
    <n v="146070"/>
    <n v="953759.44"/>
    <s v="In implementare"/>
    <m/>
    <n v="0"/>
    <n v="0"/>
    <s v="POC/62/1/3"/>
    <n v="1"/>
  </r>
  <r>
    <s v="TOTAL COVASNA"/>
    <x v="0"/>
    <m/>
    <m/>
    <m/>
    <m/>
    <m/>
    <m/>
    <m/>
    <m/>
    <m/>
    <m/>
    <m/>
    <m/>
    <m/>
    <x v="0"/>
    <m/>
    <m/>
    <m/>
    <m/>
    <m/>
    <m/>
    <n v="1323296.2200000002"/>
    <n v="233522.87"/>
    <n v="172979.91999999998"/>
    <n v="154994.6"/>
    <n v="1884793.6099999999"/>
    <m/>
    <m/>
    <n v="705411.07"/>
    <n v="124476.49"/>
    <m/>
    <m/>
  </r>
  <r>
    <s v="JUDEŢUL DAMBOVITA"/>
    <x v="0"/>
    <m/>
    <m/>
    <m/>
    <m/>
    <m/>
    <m/>
    <m/>
    <m/>
    <m/>
    <m/>
    <m/>
    <m/>
    <m/>
    <x v="0"/>
    <m/>
    <m/>
    <m/>
    <m/>
    <m/>
    <m/>
    <m/>
    <m/>
    <m/>
    <m/>
    <m/>
    <m/>
    <m/>
    <m/>
    <m/>
    <m/>
    <m/>
  </r>
  <r>
    <n v="1"/>
    <x v="1"/>
    <s v="P1.1"/>
    <s v="OS1.1 -Secţiunea A"/>
    <n v="103195"/>
    <s v="Sisteme de Simulare a Realității Virtuale si Testare componente fizice în Mediu Simulat Virtual – instrument de înaltă tehnologie utilizat în dezvoltarea noilor modele de vehicule  "/>
    <s v="RENAULT TECHNOLOGIE ROUMANIE SRL"/>
    <s v="Obiectivul general al proiectului propus spre finanțare este reprezentat de dezvoltarea activității de cercetare-dezvoltare a SC RENAULT TECHNOLOGIE ROUMANIE SRL prin modernizarea departamentelor de CD existente și dotarea acestora cu echipamente și instrumente de cercetare în scopul obținerii de produse inovative în sectorul de automobile, cu valoare adăugată mare, competitive atât pe piața națională cât şi cea internațională."/>
    <s v="9"/>
    <n v="8"/>
    <n v="2016"/>
    <s v="10"/>
    <n v="8"/>
    <n v="2019"/>
    <n v="85"/>
    <x v="3"/>
    <s v="Sud Muntenia"/>
    <m/>
    <m/>
    <s v="Titu"/>
    <s v="Privat"/>
    <s v="059"/>
    <n v="4696102.5080000004"/>
    <n v="828723.97200000007"/>
    <n v="5524826.4800000004"/>
    <n v="8417771.75"/>
    <n v="19467424.710000001"/>
    <s v="Finalizat"/>
    <s v="AA5"/>
    <n v="4555667.33"/>
    <n v="803941.28"/>
    <s v="POC/65/1/1"/>
    <n v="1"/>
  </r>
  <r>
    <n v="2"/>
    <x v="1"/>
    <s v="P1.2"/>
    <s v="OS1.3-Secţiunea D"/>
    <n v="105188"/>
    <s v="CONSTRUCTII METALICE ECOLOGICE SI SUSTENABILE PRIN TEHNOLOGII EFICIENTE DE FABRICARE TOP  MetEco AMBIENT "/>
    <s v="TOP AMBIENT SRL"/>
    <s v="Obiectivul general al proiectului, conform programului (POC 2-14-2020, Axa prioritară 1, Acţiunea 1.2.1) este de a stimula inovarea întreprinderii nou-înființate (Top Ambient SRL), prin valorificarea potenţialului ideii brevetate (Brevet nr. 123527 / 30.04.2013) pentru dezvoltarea de produse (constructii metalice ecologice si sustenabile) şi tehnologie eficientă de fabricare (profile metalice).  Atât pentru produsele menţionate, căt şi pentru tehnologia asociată acestora, întreprinderea inovatoare deţine două (2) pre-contracte ferme."/>
    <s v="9"/>
    <n v="9"/>
    <n v="2016"/>
    <s v="9"/>
    <n v="9"/>
    <n v="2018"/>
    <n v="85"/>
    <x v="3"/>
    <s v="Sud Muntenia"/>
    <m/>
    <m/>
    <s v="Crevedia"/>
    <s v="Privat"/>
    <s v="061"/>
    <n v="5414113.6100000003"/>
    <n v="955431.81"/>
    <n v="0"/>
    <n v="1064929.8899999999"/>
    <n v="7434475.3099999996"/>
    <s v="Finalizat"/>
    <s v="AA5"/>
    <n v="5295010.74"/>
    <n v="896945.72"/>
    <s v="POC/66/1/3"/>
    <n v="1"/>
  </r>
  <r>
    <n v="3"/>
    <x v="1"/>
    <s v="P1.2"/>
    <s v="OS1.3-Secţiunea D"/>
    <n v="104873"/>
    <s v="SISTEM RAPID DE MONITORIZARE SI CARTARE INTERACTIVA"/>
    <s v="PROSIG EXPERT SRL"/>
    <s v="Obiectivul General: Introducerea inovarii in intreprinderea nou-infiintata inovatoare „Prosig Expert_x000a_SRL”, pentru dezvoltarea de produse si procese noi, in scopul productiei si comercializarii, prin valorificarea rezultatelor de cercetare-dezvoltare obtinute in cadrul tezei de doctorat „Aplicarea tehnologiilor laser la studiul topografic al bazinului hidrografic Somes-Tisa”, ca baza de pornire pentru dezvoltarea noilor produse si procese, identificate de aplicantul „Prosig Expert” ca fiind cerute de piata pe baza de pre-contracte ferme detinute de aplicant._x000a_"/>
    <s v="9"/>
    <n v="16"/>
    <n v="2016"/>
    <s v="9"/>
    <n v="16"/>
    <n v="2018"/>
    <n v="85"/>
    <x v="3"/>
    <s v="Sud Muntenia"/>
    <m/>
    <m/>
    <s v="Targoviste"/>
    <s v="Privat"/>
    <s v="061"/>
    <n v="5712085"/>
    <n v="1008015"/>
    <n v="0"/>
    <n v="1011700"/>
    <n v="7731800"/>
    <s v="Finalizat"/>
    <s v="AA3"/>
    <n v="5683770.1799999997"/>
    <n v="1003017.87"/>
    <s v="POC/66/1/3"/>
    <n v="1"/>
  </r>
  <r>
    <n v="4"/>
    <x v="2"/>
    <s v=" P2.2"/>
    <s v="A2.2.1"/>
    <n v="115705"/>
    <s v="CaseBond"/>
    <s v="PHOENIX IT SRL"/>
    <s v="CaseBond"/>
    <s v="6"/>
    <n v="16"/>
    <n v="2017"/>
    <s v="12"/>
    <n v="16"/>
    <n v="2018"/>
    <n v="85"/>
    <x v="3"/>
    <s v="Sud Muntenia"/>
    <m/>
    <m/>
    <s v="Targoviste"/>
    <s v="Privat"/>
    <s v="066"/>
    <n v="2251640.89"/>
    <n v="397348.39"/>
    <n v="1494030.9000000004"/>
    <n v="657762.10000000009"/>
    <n v="4800782.2800000012"/>
    <s v="Finalizat"/>
    <m/>
    <n v="2148432.41"/>
    <n v="379135.12"/>
    <s v="POC/46/2/2"/>
    <n v="1"/>
  </r>
  <r>
    <n v="5"/>
    <x v="1"/>
    <s v="P1.2"/>
    <s v="OS1.3-Secţiunea D"/>
    <n v="104350"/>
    <s v="SISTEM DE MONITORIZARE ȘI INSPECȚIE AVANSATĂ AERIANĂ ȘI TERESTRĂ A INFRASTRUCTURILOR CRITICE -SMIATIC"/>
    <s v="ENERGY&amp;ECO CONCEPT SRL"/>
    <s v="Obiectivul general al proiectului îl constituie stimularea inovării în cadrul SC ENERGY &amp; ECO CONCEPT SRL prin realizarea unui sistem inteligent de monitorizare și inspecţie avansată a infrastructurilor critice (IC) - SMIATIC, bazat pe utilizarea unor drone aeriene cu autonomie crescută, care achiziţionează informaţii provenite de la un ansamblu de senzori, în vederea detectării eventualelor evenimente apărute în zona operaţională. În cadrul soluţiei tehnice, se vor dezvolta algoritmi inovativi care stau la baza realizării unor pachete software de procesare şi prelucrare a imaginilor video, în vederea identificării şi soluţionării eventualelor incidente, defecte şi impedimente. De asemenea, în cadrul proiectului se va dezvolta atât o componentă software de generare a planului de management al zborului pentru dronele aflate în misiune, cât şi soluţii inovative de reîncărcare, inclusiv wireless sau în zbor, a acestor drone. "/>
    <s v="9"/>
    <n v="8"/>
    <n v="2016"/>
    <s v="9"/>
    <n v="8"/>
    <n v="2018"/>
    <n v="85"/>
    <x v="3"/>
    <s v="Sud Muntenia"/>
    <m/>
    <m/>
    <s v="Aninoasa"/>
    <s v="Privat"/>
    <s v="061"/>
    <n v="5722324.6439999994"/>
    <n v="1009821.9960000003"/>
    <n v="0"/>
    <n v="663486.93999999994"/>
    <n v="7395633.5800000001"/>
    <s v="Finalizat"/>
    <s v="AA4"/>
    <n v="5709808.9699999997"/>
    <n v="1007613.3399999999"/>
    <s v="POC/66/1/3"/>
    <n v="1"/>
  </r>
  <r>
    <n v="6"/>
    <x v="2"/>
    <s v=" P2.2"/>
    <s v="A2.1.1 - NGA"/>
    <n v="127299"/>
    <s v="Imbunatatirea infrastructurii in banda larga si a accesului la internet in judetele Prahova si Dambovita "/>
    <s v="Cloudsys Telecom SRL"/>
    <s v="Obiectivul principal al proiectului este dezvoltarea infrastructurii de internet in banda larga, in zonele albe NGA din judetele Prahova si Dambovit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12"/>
    <n v="2019"/>
    <s v="3"/>
    <n v="12"/>
    <n v="2022"/>
    <n v="85"/>
    <x v="3"/>
    <s v="Sud Muntenia"/>
    <m/>
    <m/>
    <s v="Pucheni; Crivatu; Hodarasti; Ibrianu; Glod; Chiojdeanca; Nucet; Trenu; Hatcrau; Ologeni; Nucsoara de Jos; Nucsoara de Sus; Bratesti; Habud; Plaiu Cornului; Stancesti; Melicesti;"/>
    <s v="Privat"/>
    <s v="046"/>
    <n v="5767238.3200000003"/>
    <n v="1017747.92"/>
    <n v="2907851.26"/>
    <n v="1656650.92"/>
    <n v="11349488.42"/>
    <s v="In implementare"/>
    <m/>
    <n v="1449302.74"/>
    <n v="255759.3"/>
    <s v="POC/366/2/1"/>
    <n v="1"/>
  </r>
  <r>
    <n v="7"/>
    <x v="2"/>
    <s v=" P2.2"/>
    <s v="A2.2.1 ap.2"/>
    <n v="129354"/>
    <s v="Aplicatie pentru comanda si controlul unei retele de drone utilizata in misiuni de cautare si salvare in situatii de urgenta (SkyNet)"/>
    <s v="TEHNOBAT CONSULTING SRL"/>
    <s v="Proiectul propune realizarea unei aplicatii software complexe pentru gestionarea completa si autonoma a unei retele de drone aeriene capabila sa execute misiuni de cautare si salvare în situatii de urgenta, în zone cu acoperire larga si acces dificil, precum si alte misiuni de tip supraveghere si inspectie aeriana."/>
    <s v="3"/>
    <n v="25"/>
    <n v="2020"/>
    <s v="3"/>
    <n v="19"/>
    <n v="2023"/>
    <n v="85"/>
    <x v="3"/>
    <s v="Sud Muntenia"/>
    <m/>
    <m/>
    <s v="Gura Ocnitei, Sat Sacueni"/>
    <s v="Privat"/>
    <s v="066"/>
    <n v="6426388.5300000003"/>
    <n v="1134068.56"/>
    <n v="1793498.02"/>
    <n v="0"/>
    <n v="9353955.1099999994"/>
    <s v="Reziliat"/>
    <m/>
    <n v="0"/>
    <n v="0"/>
    <s v="POC/524/2/2"/>
    <n v="1"/>
  </r>
  <r>
    <n v="8"/>
    <x v="2"/>
    <s v=" P2.2"/>
    <s v="A2.2.1 ap.2"/>
    <n v="130057"/>
    <s v="Cercetare si dezvoltare, calificare, certificare, testare si pregatire de lansare comerciala proiect ,,Platforma de servicii pentru Conectivitate Inteligenta 5G/IoT - E-SIM, OTA - HTTP, DM - IoT"/>
    <s v="SIMARTIS TELECOM SRL"/>
    <s v="Obiectiv principal este cercetarea, proiectarea şi implementarea unui sistem de management a dispozitivelor compatibile eSIM denumit eSIM RSP precum şi actualizări majore la nivel funcţional, cu elemente de noutate şi originalitate pentru platformele curente OTA SIM Management şi Device Management, n scopul de a efectua configurarea la distanţă a planurilor celulare existente pe o cartelă eSIM."/>
    <s v="6"/>
    <n v="5"/>
    <n v="2020"/>
    <s v="6"/>
    <n v="5"/>
    <n v="2023"/>
    <n v="85"/>
    <x v="3"/>
    <s v="Sud Muntenia"/>
    <m/>
    <m/>
    <s v="Tartasesti, sat Gulia"/>
    <s v="Privat"/>
    <s v="066"/>
    <n v="6458604.8899999997"/>
    <n v="1139753.77"/>
    <n v="2824975.9"/>
    <n v="1060392.18"/>
    <n v="11483726.74"/>
    <s v="In implementare"/>
    <m/>
    <n v="212362.27"/>
    <n v="37475.69"/>
    <s v="POC/524/2/2"/>
    <n v="1"/>
  </r>
  <r>
    <n v="9"/>
    <x v="2"/>
    <s v=" P2.2"/>
    <s v="A2.2.1 ap.2"/>
    <n v="129405"/>
    <s v="Solutie Inovativa  Colaborativa pentru post productia audio-video utilizand mecanisme de Inteligenta Artificiala"/>
    <s v="COMPANIA DE SUNET SRL"/>
    <s v="Obiectivul general il constituie diversificarea serviciilor si cresterea productivitatii firmei COMPANIA DE SUNET srl prin dezvoltarea unei Solutii Inovative &amp; Colaborative pentru post-productia audio-video de inalta rezolutie utilizand mecanisme de Inteligenta Artificiala."/>
    <s v="7"/>
    <n v="30"/>
    <n v="2020"/>
    <s v="7"/>
    <n v="30"/>
    <n v="2022"/>
    <n v="85"/>
    <x v="3"/>
    <s v="Sud Muntenia"/>
    <m/>
    <m/>
    <s v="Crevedia, sat Cocani"/>
    <s v="Privat"/>
    <s v="066"/>
    <n v="8406988.1300000008"/>
    <n v="1483586.13"/>
    <n v="2900336.49"/>
    <n v="179061.91"/>
    <n v="12969972.660000002"/>
    <s v="In implementare"/>
    <m/>
    <n v="2905142.61"/>
    <n v="94857.39"/>
    <s v="POC/524/2/2"/>
    <n v="1"/>
  </r>
  <r>
    <n v="10"/>
    <x v="2"/>
    <s v=" P2.2"/>
    <s v="A2.2.1 ap.2"/>
    <n v="129731"/>
    <s v="Platforma de automatizare infrastructura IT, augmentata cu tehnologii de vanzare produse digitale"/>
    <s v="8000 PLUS DESIGN SOLUTIONS SRL"/>
    <s v="Obiectivul general al proiectuluiexperimental pentru realizarea unei platforme solftware inovatoare care va furniza instrumente de creare, optimizare si promovare automatizat a magazinelor online cu accent pe piaþa digital, care va integra pe verticala solutiile TIC obtinute prin abordarea domeniilor stiintifice: -Sisteme informatice avansate pentru e-servicii; -Noi metode manageriale, de marketing si dezvoltare antreprenoriala pentru competitivitate organizationala; -Tehnologie, organizatie si schimbare culturala; -Patrimoniul material/nonmaterial, turismul cultural; -industriile creative; -Capitalul uman, cultural si social;  -Calculatoare si sisteme automate;  -Tehnologia societatii informationale."/>
    <s v="8"/>
    <n v="6"/>
    <n v="2020"/>
    <s v="8"/>
    <n v="6"/>
    <n v="2022"/>
    <n v="85"/>
    <x v="3"/>
    <s v="Sud Muntenia"/>
    <m/>
    <m/>
    <s v="Targoviste"/>
    <s v="Privat"/>
    <s v="066"/>
    <n v="4534206"/>
    <n v="800154"/>
    <n v="1476920"/>
    <n v="974966"/>
    <n v="7786246"/>
    <s v="In implementare"/>
    <m/>
    <n v="448632.57"/>
    <n v="79170.45"/>
    <s v="POC/524/2/2"/>
    <n v="1"/>
  </r>
  <r>
    <n v="11"/>
    <x v="2"/>
    <s v=" P2.2"/>
    <s v="A2.2.1 ap.2"/>
    <n v="129993"/>
    <s v="IoT MEDICAL ASSET MANAGEMENT SOFTWARE"/>
    <s v="IMADO SRL"/>
    <s v="Obiectivul general al proiectului este cresterea competitivitatii economice a firmei IMADO SRL, prin activitati de inovare si inglobarea tehnologiilor TIC si realizarea unui produs inovativ nou, prin dezvoltarea unui aplicatii software inovative de management a activelor din spitale si optimizarea utilizarii acestora de catre stakeholderii interesati."/>
    <s v="8"/>
    <n v="11"/>
    <n v="2020"/>
    <s v="8"/>
    <n v="11"/>
    <n v="2023"/>
    <n v="85"/>
    <x v="3"/>
    <s v="Sud Muntenia"/>
    <m/>
    <m/>
    <s v="Targoviste"/>
    <s v="Privat"/>
    <s v="066"/>
    <n v="10632592.24"/>
    <n v="1876339.8"/>
    <n v="3693521.8"/>
    <n v="1049826.79"/>
    <n v="17252280.629999999"/>
    <s v="In implementare"/>
    <m/>
    <n v="973852"/>
    <n v="171856.24"/>
    <s v="POC/524/2/2"/>
    <n v="1"/>
  </r>
  <r>
    <n v="12"/>
    <x v="2"/>
    <s v=" P2.2"/>
    <s v="A2.2.1 ap.2"/>
    <n v="129143"/>
    <s v="E-CIRCLE - Platforma Inovativa pentru Economia Circulara"/>
    <s v="VERTET OIL SRL"/>
    <s v="Obiectivul general al proiectul îl reprezinta sustinerea inovarii si cresterea productivitatii societatii Vertet Oil SRL prin crearea unei platforme inovative (E-CIRCLE) pentru gestionarea integrata a deseurilor in vederea implementarii conceptului de economie circulara cu ajutorul a patru componente digitale: OPEN DATA si OPEN PLATFORM, AI (ARTIFICIAL INTELIGENCE), precum si CLOUD COMPUTING."/>
    <s v="8"/>
    <n v="21"/>
    <n v="2020"/>
    <s v="8"/>
    <n v="21"/>
    <n v="2022"/>
    <n v="85"/>
    <x v="3"/>
    <s v="Sud Muntenia"/>
    <m/>
    <m/>
    <s v="Targoviste"/>
    <s v="Privat"/>
    <s v="066"/>
    <n v="10426922.050000001"/>
    <n v="1840045.07"/>
    <n v="4305759.4800000004"/>
    <n v="3249521.65"/>
    <n v="19822248.25"/>
    <s v="In implementare"/>
    <m/>
    <n v="110500"/>
    <n v="19500"/>
    <s v="POC/524/2/2"/>
    <n v="1"/>
  </r>
  <r>
    <s v="TOTAL DAMBOVITA"/>
    <x v="0"/>
    <m/>
    <m/>
    <m/>
    <m/>
    <m/>
    <m/>
    <m/>
    <m/>
    <m/>
    <m/>
    <m/>
    <m/>
    <m/>
    <x v="0"/>
    <m/>
    <m/>
    <m/>
    <m/>
    <m/>
    <m/>
    <n v="76449206.812000006"/>
    <n v="13491036.418000001"/>
    <n v="26921720.330000002"/>
    <n v="19986070.129999999"/>
    <n v="136848033.69"/>
    <m/>
    <m/>
    <n v="29492481.819999997"/>
    <n v="4749272.4000000004"/>
    <m/>
    <m/>
  </r>
  <r>
    <s v="JUDEŢUL DOLJ"/>
    <x v="0"/>
    <m/>
    <m/>
    <m/>
    <m/>
    <m/>
    <m/>
    <m/>
    <m/>
    <m/>
    <m/>
    <m/>
    <m/>
    <m/>
    <x v="0"/>
    <m/>
    <m/>
    <m/>
    <m/>
    <m/>
    <m/>
    <m/>
    <m/>
    <m/>
    <m/>
    <m/>
    <m/>
    <m/>
    <m/>
    <m/>
    <m/>
    <m/>
  </r>
  <r>
    <n v="1"/>
    <x v="1"/>
    <s v="P1.1"/>
    <s v="OS1.2-Secţiunea E"/>
    <n v="103454"/>
    <s v="Genomică FUncțională în infecţii SEvere/ FUSE "/>
    <s v="Universitatea de medicina si farmacie din Craiova "/>
    <s v="Obiectiv general 1: descrierea interacțiunii dintre genomul gazdă și flora bacteriană și fungică (bacteriom și micobiom), și efectele sale asupra imunității la persoanele sănătoase._x000a_Obiectiv general 2: identificarea dezechilibrelor dintre aceste interacțiuni la pacienții cu sepsis și asocierea cu vulnerabilitatea și severitatea sepsisului, pentru a proiecta noi strategii terapeutice._x000a_"/>
    <s v="9"/>
    <n v="1"/>
    <n v="2016"/>
    <s v="12"/>
    <n v="1"/>
    <n v="2020"/>
    <n v="84.435339999999997"/>
    <x v="9"/>
    <s v="Sud Vest"/>
    <m/>
    <m/>
    <s v="Craiova"/>
    <s v="Public"/>
    <s v="060"/>
    <n v="7257102.7555640005"/>
    <n v="1337287.0544360001"/>
    <n v="0"/>
    <n v="219231.31"/>
    <n v="8813621.120000001"/>
    <s v="Finalizat _x000a_(ajuns la teremen; fara nota de finalizare)"/>
    <s v="AA3+suspendare"/>
    <n v="6885036.0199999986"/>
    <n v="1268990.75"/>
    <s v="POC/61/1/1"/>
    <n v="1"/>
  </r>
  <r>
    <n v="2"/>
    <x v="1"/>
    <s v="P1.1"/>
    <s v="OS1.2-Secţiunea E"/>
    <n v="103633"/>
    <s v="Consolidarea capacitatii de cercetare-dezvoltare in imagistica si tehnologie avansata pentru proceduri medicale minim invazive"/>
    <s v="Universitatea de medicina si farmacie din Craiova "/>
    <s v="Obiectivul general al proiectului constă în crearea unui nucleu de înaltă competență științifică şi tehnologică, la standarde internationale, în cadrul Universităţi din Craiova (UCV), pentru promovarea cercetării și inovației în medicină, sub conducerea unui specialist romano-american, Dr. Gabriel Gruionu cu peste 20 ani de experiență în științe și inginerie biomedicală de la Harvard Medical School, USA. Dr. Gruionu este originar din Craiova, a terminat cursurile Facultății de Matematică de la UCV și a lucrat în colaborare cu grupul de la Craiova neîntrerupt în tot acest timp. Acum vrea să extindă și să diversifice aceasta colaborare prin prezentul program de cercetare. "/>
    <s v="9"/>
    <n v="8"/>
    <n v="2016"/>
    <s v="9"/>
    <n v="8"/>
    <n v="2020"/>
    <n v="84.435339999999997"/>
    <x v="9"/>
    <s v="Sud Vest"/>
    <m/>
    <m/>
    <s v="Craiova"/>
    <s v="Public"/>
    <s v="060"/>
    <n v="7216366.5300000003"/>
    <n v="1329780.47"/>
    <n v="0"/>
    <n v="360595"/>
    <n v="8906742"/>
    <s v="Finalizat"/>
    <s v="AA4"/>
    <n v="6889099.8100000005"/>
    <n v="1254255.1600000001"/>
    <s v="POC/61/1/1"/>
    <n v="1"/>
  </r>
  <r>
    <n v="3"/>
    <x v="1"/>
    <s v="P1.2"/>
    <s v="OS1.3-Secţiunea C"/>
    <n v="104769"/>
    <s v="Metoda inovativa de prevenţie, diagnostic precoce, monitorizare si tratament pentru boala renala cronica diabetica, cauza majora de morbiditate si mortalitate"/>
    <s v="INTERLAB MEDICAL SRL"/>
    <s v="Obiectivul general al proiectului se refera la cresterea competitivitatii societatii INTERLAB MEDICAL SRL pe piata medicala prin introducere inovării în activitatea proprie prin efectuarea unor explorari biochimice si imagistice care sa permita dezvoltarea unui proces substanțial îmbunătățit de depistare precoce a bolii cronice renale (BCR) bazata pe rezultatele cercetarii efectuate in cadrul tezei de doctorat a directorului de proiect."/>
    <s v="9"/>
    <n v="16"/>
    <n v="2016"/>
    <s v="12"/>
    <n v="16"/>
    <n v="2017"/>
    <n v="85"/>
    <x v="9"/>
    <s v="Sud Vest"/>
    <m/>
    <m/>
    <s v="Craiova"/>
    <s v="Privat"/>
    <s v="061"/>
    <n v="696107.46"/>
    <n v="122842.49"/>
    <n v="90994.45"/>
    <n v="32903.230000000003"/>
    <n v="942847.62999999989"/>
    <s v="Finalizat"/>
    <s v="AA2"/>
    <n v="682788.85999999987"/>
    <n v="120492.13"/>
    <s v="POC/63/1/3"/>
    <n v="1"/>
  </r>
  <r>
    <n v="4"/>
    <x v="1"/>
    <s v="P1.2"/>
    <s v="OS1.3-Secţiunea D"/>
    <n v="105076"/>
    <s v="Stabilirea unui protocol imagistic inovator de optimizare a diagnosticului precoce al anomaliilor fetale majore"/>
    <s v="ENDOGYN A.M. SRL"/>
    <s v="Obiectivul general al proiectului este cresterea competitivitatii firmei ENDOGYN A.M. SRL pe piata nationala si europeana prin crearea si aplicarea unui protocol investigational  imagistic ultrasonografic inovativ in vederea optimizarii metodei de detectie precoce a anomaliilor fetale.  Proiectul porneste de la cercetarea efectuata in cadrul tezei de doctorat: „FEZABILITATEA ECOGRAFIEI MORFOLOGICE ȘI GENETICE ÎN PRIMUL TRIMESTRU DE SARCINĂ (CHALLENGES IN SONOGRAPHIC DETECTION OF FETAL STRUCTURAL ABNORMALITIES AT THE 11–13 - WEEKS SCAN)”, a directorului de proiect, Lector Doctor Dominic – Gabriel Iliescu."/>
    <s v="9"/>
    <n v="8"/>
    <n v="2016"/>
    <s v="9"/>
    <n v="8"/>
    <n v="2018"/>
    <n v="85"/>
    <x v="9"/>
    <s v="Sud Vest"/>
    <m/>
    <m/>
    <s v="Craiova"/>
    <s v="Privat"/>
    <s v="061"/>
    <n v="1639539.075"/>
    <n v="289330.42500000005"/>
    <n v="0"/>
    <n v="25769.03"/>
    <n v="1954638.53"/>
    <s v="Finalizat"/>
    <s v="AA3"/>
    <n v="1605983.6899999997"/>
    <n v="283408.87999999995"/>
    <s v="POC/66/1/3"/>
    <n v="1"/>
  </r>
  <r>
    <n v="5"/>
    <x v="1"/>
    <s v="P1.2"/>
    <s v="OS1.4-Secţiunea G"/>
    <n v="106021"/>
    <s v="SISTEM DE TRACŢIUNE INTELIGENT, EFICIENT ENERGETIC PENTRU NOI GENERAŢII DE MAŞINI FEROVIARE UŞOARE"/>
    <s v="Universitatea din Craiova"/>
    <s v="Obiectivul general al proiectului este creşterea competitivităţii economice atât a unor întreprinderi mari cât şi a unor întreprinderi mici, care, prin dezvoltarea de legături şi sinergii între întreprinderile respective şi centrele de cercetare şi dezvoltare din învăţământul superior create în ultimii ani, permit promovarea investiţiilor pentru elaborarea unui sistem de tracţiune inteligent, eficient energetic, pentru noi generaţii de maşini feroviare uşoare, simultan cu realizarea de modele experimentale care să ajute la verificări mai rapide ale soluţiilor inteligente propuse. "/>
    <s v="9"/>
    <n v="5"/>
    <n v="2016"/>
    <s v="9"/>
    <n v="5"/>
    <n v="2021"/>
    <n v="83.72"/>
    <x v="9"/>
    <s v="Sud Vest"/>
    <m/>
    <m/>
    <s v="Craiova"/>
    <s v="Public"/>
    <s v="062"/>
    <n v="5887120.9124000007"/>
    <n v="1144796.0875999993"/>
    <n v="1122000"/>
    <n v="6000"/>
    <n v="8159917"/>
    <s v="In implementare"/>
    <s v="AA3"/>
    <n v="5257800.4400000004"/>
    <n v="896117.30999999982"/>
    <s v="POC/71/1/4"/>
    <n v="1"/>
  </r>
  <r>
    <n v="6"/>
    <x v="1"/>
    <s v="P1.2"/>
    <s v="OS1.4-Secţiunea G"/>
    <n v="105736"/>
    <s v="CERCETĂRI ŞI TRANSFER DE CUNOŞTINTE ÎN DOMENIUL TEHNOLOGIILOR ŞI INSTRUMENTELOR SOFTWARE PENTRU INFORMATIZAREA PROCESELOR INDUSTRIALE"/>
    <s v="Universitatea din Craiova"/>
    <s v="Obiectivul general al proiectului este creșterea interacțiunii Universității din Craiova (UCV) cu mediul industrial, bazată pe facilitarea accesului întreprinderilor la expertiza ştiinţifică și infrastructura de cercetare a Universității din Craiova, Facultatea de Automatică, Calculatoare și Electronică, în scopul transferării rezultatelor de cercetare către întreprinderile industriale. Atingerea acestui obiectiv se va concretiza prin obţinerea unor instrumente software aplicabile direct în mediul industrial specific întreprinderilor din regiune dar şi din ţară. "/>
    <s v="9"/>
    <n v="5"/>
    <n v="2016"/>
    <s v="9"/>
    <n v="5"/>
    <n v="2021"/>
    <n v="83.72"/>
    <x v="9"/>
    <s v="Sud Vest"/>
    <m/>
    <m/>
    <s v="Craiova"/>
    <s v="Public"/>
    <s v="062"/>
    <n v="4645920.8432"/>
    <n v="903435.1568"/>
    <n v="600000"/>
    <n v="29032"/>
    <n v="6178388"/>
    <s v="In implementare"/>
    <s v="AA3"/>
    <n v="4048030.93"/>
    <n v="733342.4"/>
    <s v="POC/71/1/4"/>
    <n v="1"/>
  </r>
  <r>
    <n v="7"/>
    <x v="1"/>
    <s v="P1.2"/>
    <s v="OS1.4-Secţiunea G"/>
    <n v="105687"/>
    <s v="Parteneriate pentru transfer de cunoștinţe, cercetare tehnologică și aplicată pentru soluţii inovative de sisteme inteligente destinate creşterii eficienței energetice"/>
    <s v="Universitatea din Craiova"/>
    <s v="Obiectivul general - Realizarea unor parteneriate pe termen lung, pentru transfer de cunoștinţe, cercetare tehnologică și aplicată pentru soluţii inovative de sisteme inteligente destinate creşterii eficientei energetice, între Universitatea din Craiova şi întreprinderi."/>
    <s v="9"/>
    <n v="8"/>
    <n v="2016"/>
    <s v="9"/>
    <n v="8"/>
    <n v="2021"/>
    <n v="83.72"/>
    <x v="9"/>
    <s v="Sud Vest"/>
    <m/>
    <m/>
    <s v="Craiova"/>
    <s v="Public"/>
    <s v="062"/>
    <n v="5929520.0692000007"/>
    <n v="1153040.9307999993"/>
    <n v="917692"/>
    <n v="14400"/>
    <n v="8014653"/>
    <s v="In implementare"/>
    <s v="AA3"/>
    <n v="5342381.08"/>
    <n v="986299.74000000011"/>
    <s v="POC/71/1/4"/>
    <n v="1"/>
  </r>
  <r>
    <n v="8"/>
    <x v="1"/>
    <s v="P1.2"/>
    <s v="OS1.3-Secţiunea C"/>
    <n v="119868"/>
    <s v="Abordare  diagnostica si terapeutica bidirectionala a pacientului cu diabet zaharat si boala parodontala "/>
    <s v="DENTIMAGISTIC SRL"/>
    <s v="Obiectivul general al proiectului este acela de a dezvolta un serviciu bidirecţional de diagnostic şi tratament al afecţiunilor parodontale la pacienţii cu diabet zaharat, pornind de la o evaluare si apreciere precisă a gradului de evoluţie a bolii parodontale, precum şi a afecţiunii metabolice la aceşti pacienţi. Rolul acestei cercetări este acela de a crea o bază de date utilă în detectarea patologiei parodontale la pacienţii diabetici în scopul abordării în echipă a managementului pacientului diabetic."/>
    <s v="9"/>
    <n v="27"/>
    <n v="2017"/>
    <s v="3"/>
    <n v="27"/>
    <n v="2019"/>
    <n v="84.999999690697123"/>
    <x v="9"/>
    <s v="Sud Vest"/>
    <m/>
    <m/>
    <s v="Craiova"/>
    <s v="Privat"/>
    <s v="061"/>
    <n v="687028.86"/>
    <n v="121240.39"/>
    <n v="89807.7"/>
    <n v="29405.5"/>
    <n v="927482.45"/>
    <s v="Finalizat"/>
    <m/>
    <n v="635441.94000000006"/>
    <n v="112136.78000000001"/>
    <s v="POC/63/1/3"/>
    <n v="1"/>
  </r>
  <r>
    <n v="9"/>
    <x v="1"/>
    <s v="P1.2"/>
    <s v="OS1.3-Secţiunea C"/>
    <n v="119903"/>
    <s v="Algoritm standardizat, inovativ pentru depistarea precoce a formatiunilor tumorale ovariene cu potential malign    "/>
    <s v="Open Medical SRL "/>
    <s v="Obiectivul general al proiectului este cresterea competitivitatii societatii SC OPEN MEDICAL SRL pe piata medicala prin introducerea in platforma de servicii medicale a unei noi metode de diagnostic bazata pe un proces inovativ, un algoritm standardizat, pentru depistarea precoce a formatiunilor tumorale ovariene cu potential malign. Proiectul are ca punct de plecare Teza de doctorat a Directorului de proiect Dr. Dijmarescu Anda Lorena, cu titlul: „Corespondenţe clinice şi paraclinice în tumorile epiteliale ale ovarului”."/>
    <s v="9"/>
    <n v="27"/>
    <n v="2017"/>
    <s v="11"/>
    <n v="27"/>
    <n v="2018"/>
    <n v="84.99999946112726"/>
    <x v="9"/>
    <s v="Sud Vest"/>
    <m/>
    <m/>
    <s v="Craiova"/>
    <s v="Privat"/>
    <s v="061"/>
    <n v="709815.08"/>
    <n v="125261.49"/>
    <n v="92786.29"/>
    <n v="7771.57"/>
    <n v="935634.42999999993"/>
    <s v="Finalizat"/>
    <m/>
    <n v="707463.2699999999"/>
    <n v="124846.46"/>
    <s v="POC/63/1/3"/>
    <n v="1"/>
  </r>
  <r>
    <n v="10"/>
    <x v="1"/>
    <s v="P1.2"/>
    <s v="OS1.3-Secţiunea C"/>
    <n v="119867"/>
    <s v="Algoritm de diagnostic si management al ischemiei cardiace "/>
    <s v="Cadiax Med SRL"/>
    <s v="Obiectivul general al proiectului se refera la realizarea de produse, tehnologii/procese noi sau semnificativ îmbunătăţite în scopul producţiei şi comercializării, prin introducerea pe piața medicala a unui nou serviciu „Algoritm de diagnostic si management al ischemiei cardiace -ADMIC-” bazata pe rezultatele cercetării efectuate in cadrul tezei de doctorat a directorului de proiect."/>
    <s v="9"/>
    <n v="27"/>
    <n v="2017"/>
    <s v="9"/>
    <n v="27"/>
    <n v="2019"/>
    <n v="84.999998980713912"/>
    <x v="9"/>
    <s v="Sud Vest"/>
    <m/>
    <m/>
    <s v="Craiova"/>
    <s v="Privat"/>
    <s v="061"/>
    <n v="708829.45"/>
    <n v="125087.56"/>
    <n v="92657.46"/>
    <n v="34447.33"/>
    <n v="961021.79999999993"/>
    <s v="Finalizat"/>
    <m/>
    <n v="703749.51000000024"/>
    <n v="124191.09"/>
    <s v="POC/63/1/3"/>
    <n v="1"/>
  </r>
  <r>
    <n v="11"/>
    <x v="2"/>
    <s v=" P2.2"/>
    <s v="A2.2.1"/>
    <n v="118302"/>
    <s v="DEZVOLTAREA UNOR GAME DE PRODUSE/SERVICII TIC CU APLICABILITATE IN RESTUL ECONOMIEI ROMANESTI PENTRU INTEGRAREA PE VERTICALA A SOLUTIILOR TIC"/>
    <s v="SYNCHRO SRL"/>
    <s v="DEZVOLTAREA UNOR GAME DE PRODUSE/SERVICII TIC CU APLICABILITATE IN RESTUL ECONOMIEI ROMANESTI PENTRU INTEGRAREA PE VERTICALA A SOLUTIILOR TIC"/>
    <s v="8"/>
    <n v="10"/>
    <n v="2017"/>
    <s v="8"/>
    <n v="10"/>
    <n v="2019"/>
    <n v="85"/>
    <x v="9"/>
    <s v="Sud Vest"/>
    <m/>
    <m/>
    <s v="Craiova"/>
    <s v="Privat"/>
    <s v="066"/>
    <n v="240398.56"/>
    <n v="42423.28"/>
    <n v="165820.5"/>
    <n v="32268.309999999998"/>
    <n v="480910.64999999997"/>
    <s v="Finalizat"/>
    <m/>
    <n v="211008.15"/>
    <n v="37236.729999999996"/>
    <s v="POC/46/2/2"/>
    <n v="1"/>
  </r>
  <r>
    <n v="12"/>
    <x v="2"/>
    <s v=" P2.2"/>
    <s v="A2.2.1"/>
    <n v="115921"/>
    <s v="CRESTEREA COMPETITIVITATII SC INTELIVE METRICS SRL PRIN DEZVOLTAREA UNEI SOLUTII INFORMATICE INOVATOARE"/>
    <s v="INTELIVE METRICS SRL"/>
    <s v="CRESTEREA COMPETITIVITATII SC INTELIVE METRICS SRL PRIN DEZVOLTAREA UNEI SOLUTII INFORMATICE INOVATOARE"/>
    <s v="9"/>
    <n v="28"/>
    <n v="2017"/>
    <s v="9"/>
    <n v="28"/>
    <n v="2020"/>
    <n v="85"/>
    <x v="9"/>
    <s v="Sud Vest"/>
    <m/>
    <m/>
    <s v="Craiova"/>
    <s v="Privat"/>
    <s v="066"/>
    <n v="1557406.55"/>
    <n v="274836.45"/>
    <n v="378297"/>
    <n v="121662"/>
    <n v="2332202"/>
    <s v="Finalizat"/>
    <m/>
    <n v="1436390.5700000003"/>
    <n v="253480.95000000007"/>
    <s v="POC/46/2/2"/>
    <n v="1"/>
  </r>
  <r>
    <n v="13"/>
    <x v="2"/>
    <s v=" P2.2"/>
    <s v="A2.2.1"/>
    <n v="115586"/>
    <s v="CRESTEREA CONTRIBUTIEI SECTORULUI TIC PENTRU COMPETITIVITATEA ECONOMICĂ PRIN DEZVOLTAREA UNEI PLATFORME ELECTRONICE INOVATIVE E-RETAIL"/>
    <s v="DEMIUMA COMIMPEX SRL"/>
    <s v="CRESTEREA CONTRIBUTIEI SECTORULUI TIC PENTRU COMPETITIVITATEA ECONOMICĂ PRIN DEZVOLTAREA UNEI PLATFORME ELECTRONICE INOVATIVE E-RETAIL"/>
    <s v="6"/>
    <n v="29"/>
    <n v="2017"/>
    <s v="6"/>
    <n v="29"/>
    <n v="2019"/>
    <n v="85"/>
    <x v="9"/>
    <s v="Sud Vest"/>
    <m/>
    <m/>
    <s v="Craiova"/>
    <s v="Privat"/>
    <s v="066"/>
    <n v="2984077.07"/>
    <n v="526601.82999999996"/>
    <n v="1767040.1"/>
    <n v="842349.61000000034"/>
    <n v="6120068.6100000003"/>
    <s v="Finalizat"/>
    <s v="AA1"/>
    <n v="2974396.86"/>
    <n v="524893.54"/>
    <s v="POC/46/2/2"/>
    <n v="1"/>
  </r>
  <r>
    <n v="14"/>
    <x v="1"/>
    <s v="P1.2"/>
    <s v="OS1.4-Secţiunea G"/>
    <n v="106020"/>
    <s v="SOLUŢII INTELIGENTE DE CREŞTEREA SECURITĂŢII ŞI COMPETITIVITĂŢII PRIN MONITORIZARE, DIAGNOZĂ, REDUCEREA EFECTELOR ENERGETICE NEDORITE ŞI CREŞTEREA EFICIENŢEI ENERGETICE LA GENERARE ŞI LA CONSUMATORI INDUSTRIALI"/>
    <s v="Universitatea din Craiova"/>
    <s v="Obiectivul general al proiectului este creşterea competitivităţii economice atăt a unor întreprinderi mari cât şi a unor întreprinderi mici, care, prin dezvoltarea de legături şi sinergii între întreprinderile respective şi centrele de cercetare şi dezvoltare din învăţământul superior create în ultimii ani, permit promovarea investiţiilor pentru elaborarea de Soluţii inteligente pentru creşterea securităţii şi competitivităţii grupurilor energetice de putere prin monitorizare, diagnoză şi prin reducerea efectelor energetice nedorite şi creşterea eficienţei energetice la generare şi la consumatori industriali, simultan cu realizarea de instalaţii-pilot care să ajute la verificări mai rapide ale soluţiilor inteligente propuse. "/>
    <s v="9"/>
    <n v="8"/>
    <n v="2016"/>
    <s v="9"/>
    <n v="8"/>
    <n v="2021"/>
    <n v="83.72"/>
    <x v="9"/>
    <s v="Sud Vest"/>
    <m/>
    <m/>
    <s v="Craiova"/>
    <s v="Public"/>
    <s v="062"/>
    <n v="5217791.2332000006"/>
    <n v="1014639.7667999994"/>
    <n v="910899"/>
    <n v="6000"/>
    <n v="7149330"/>
    <s v="In implementare"/>
    <s v="AA2"/>
    <n v="4442407.38"/>
    <n v="803258.53"/>
    <s v="POC/71/1/4"/>
    <n v="1"/>
  </r>
  <r>
    <n v="15"/>
    <x v="2"/>
    <s v=" P2.2"/>
    <s v="A2.1.1 - NGA"/>
    <n v="126953"/>
    <s v="Realizarea infrastructurii de broadband în zonele albe NGA din judeţul Bihor"/>
    <s v="INVITE SYSTEMS SRL"/>
    <s v="Obiectivul principal al proiectului este dezvoltarea infrastructurii de internet in banda larga, in zonele albe NGA din judetul Dolj,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2"/>
    <n v="25"/>
    <n v="2019"/>
    <s v="2"/>
    <n v="25"/>
    <n v="2022"/>
    <n v="85"/>
    <x v="9"/>
    <s v="Sud Vest"/>
    <m/>
    <m/>
    <s v="Bralostita; sat Sfarcea; sat Valea Fantanilor; sat Schitu; Bulzesti; sat Seculesti; sat Infratirea; sat Stoicesti; sat Fratila; Cernatesti; sat Tiu; Grecesti; sat Barboi; Gangiova; sat Comosteni; Melinesti; sat Ohaba; sat Bodaiestii de Sus; Secu; sat Smadovicioara de Secu; sat Sumandra; Sopot; sat Bascov; sat Belot; Valea Stanciului; sat Horezu Poienari; Vela; sat Gubucea;"/>
    <s v="Privat"/>
    <s v="046"/>
    <n v="11468792.710000001"/>
    <n v="2023904.58"/>
    <n v="1839912.99"/>
    <n v="2913412.98"/>
    <n v="18246023.260000002"/>
    <s v="In implementare"/>
    <m/>
    <n v="8738663.75"/>
    <n v="1542117.13"/>
    <s v="POC/366/2/1"/>
    <n v="1"/>
  </r>
  <r>
    <n v="16"/>
    <x v="2"/>
    <s v=" P2.2"/>
    <s v="A2.2.1 ap.2"/>
    <n v="129325"/>
    <s v="AIDAA (Artificial Intelligence Data Automation Assistant) - platforma software inovativa pentru procesarea automata a informatiilor pentru afaceri"/>
    <s v="DEMIUMA COMIMPEX SRL"/>
    <s v="OBIECTUL GENERAL AL PROIECTULUI il constituie cresterea productivitatii si a vanzarilor companiei Demiuma Comimpex SRL prin realizarea unui produs inovativ si complex de marketig – AIDAA (Artificial Intelligence Data Automation Assistant) platforma software inovativa pentru procesarea automata a informatiilor pentru afaceri atat pentru domeniul online, cat si pentru campaniile desfasurata in cadrul propriilor magazine."/>
    <s v="1"/>
    <n v="15"/>
    <n v="2020"/>
    <s v="1"/>
    <n v="15"/>
    <n v="2022"/>
    <n v="85"/>
    <x v="9"/>
    <s v="Sud Vest"/>
    <m/>
    <m/>
    <s v="Craiova"/>
    <s v="Privat"/>
    <s v="066"/>
    <n v="10227939.42"/>
    <n v="1804930.46"/>
    <n v="6161761.8399999999"/>
    <n v="3190052.07"/>
    <n v="21384683.789999999"/>
    <s v="In implementare"/>
    <m/>
    <n v="8611164.120000001"/>
    <n v="1454355.9300000002"/>
    <s v="POC/524/2/2"/>
    <n v="1"/>
  </r>
  <r>
    <n v="17"/>
    <x v="1"/>
    <s v="1.1.3 H - Centre Suport"/>
    <m/>
    <n v="107885"/>
    <s v="HUB-UCv - Centru Suport pentru Proiecte CD InternaĹŁionale pentru regiunea Oltenia"/>
    <s v="UNIVERSITATEA DIN CRAIOVA"/>
    <s v="Obiectivul general al proiectului constă în crearea unui centru suport pentru regiunea de Sud-Vest, cu rolul de a creşte capacitatea de participare la competiţiile europene pentru proiecte de cercetare-dezvoltare internaţionale a tuturor entităţilor care solicită sprijinul, precum si a Universitatii din Craiova."/>
    <s v="4"/>
    <n v="15"/>
    <n v="2020"/>
    <s v="8"/>
    <n v="15"/>
    <n v="2023"/>
    <n v="85"/>
    <x v="9"/>
    <s v="Sud Vest"/>
    <m/>
    <m/>
    <s v="Craiova"/>
    <s v="Public"/>
    <s v="060"/>
    <n v="2382820.42"/>
    <n v="420497.72"/>
    <n v="0"/>
    <n v="30000"/>
    <n v="2833318.1399999997"/>
    <s v="In implementare"/>
    <s v="suspendare"/>
    <n v="120840"/>
    <n v="0"/>
    <s v="POC/80/1/2/"/>
    <n v="1"/>
  </r>
  <r>
    <n v="18"/>
    <x v="1"/>
    <s v="1.1.2 - Proiecte tip GRID (Cloud)"/>
    <m/>
    <n v="124488"/>
    <s v="Cresterea capacitatii de cercetare a Universitatii din Craiova prin investitii in infrastructuri de tip Cloud si Big Data."/>
    <s v="UNIVERSITATEA DIN CRAIOVA"/>
    <s v="Obiectivul general al proiectului vizează creşterea capacităţii de cercetare a Universitatii din Craiova prin realizarea de investiţii în infrastructura de tip CLOUD şi integrarea acesteia în structuri internaţionale de tip CLOUD şi infrastructuri masive de date, in scopul ridicarii nivelului de competitivitate stiintifica. "/>
    <s v="4"/>
    <n v="21"/>
    <n v="2020"/>
    <s v="4"/>
    <n v="21"/>
    <n v="2021"/>
    <n v="85"/>
    <x v="9"/>
    <s v="Sud Vest"/>
    <m/>
    <m/>
    <s v="Craiova"/>
    <s v="Public"/>
    <s v="058"/>
    <n v="4199933.1100000003"/>
    <n v="741164.66"/>
    <n v="0"/>
    <n v="11900"/>
    <n v="4952997.7700000005"/>
    <s v="In implementare"/>
    <m/>
    <n v="0"/>
    <n v="0"/>
    <s v="POC/398/1/1/"/>
    <n v="1"/>
  </r>
  <r>
    <n v="19"/>
    <x v="1"/>
    <s v="1.2.1"/>
    <s v=" Proiect Tehnologic Inovativ - LDR"/>
    <n v="121863"/>
    <s v="Inovarea locomotivei electrice LEMA in scopul cresterii eficientei energetice"/>
    <s v="SOFTRONIC SRL"/>
    <s v="Obiectivul general al proiectului urmareste îmbunataţirea substanţiala a performanþelor energetice ale locomotivei LEMA prin cresterea eficienþei frânarii recuperative. Obiectivul va fi atins prin obiective specifice al caror rezultat se va obþine prin activitaþi de cercetare derulate în parteneriat cu o organizaþie de cercetare."/>
    <s v="6"/>
    <n v="22"/>
    <n v="2020"/>
    <s v="1"/>
    <n v="22"/>
    <n v="2023"/>
    <n v="85"/>
    <x v="9"/>
    <s v="Sud Vest"/>
    <m/>
    <m/>
    <s v="Craiova"/>
    <s v="Privat"/>
    <s v="064"/>
    <n v="2734252.57"/>
    <n v="482515.13"/>
    <n v="1977844.14"/>
    <n v="901270.7"/>
    <n v="6095882.54"/>
    <s v="In implementare"/>
    <m/>
    <n v="463664.41"/>
    <n v="18741.53"/>
    <s v="POC/163/1/3/"/>
    <n v="1"/>
  </r>
  <r>
    <n v="20"/>
    <x v="1"/>
    <s v="P1.2"/>
    <s v="OS1.3-Secţiunea C-ap.2"/>
    <n v="109722"/>
    <s v="SISTEM  INOVATIV EXPERT COMPUTERIZAT  BAZAT PE RETELE NEURONALE PENTRU CLASIFICAREA SI PROGNOSTICUL FORMATIUNILOR TUMORALE HEPATICE"/>
    <s v="ONCOMETRICS SRL"/>
    <s v="Obiectivul general al proiectului este cresterea competitivitaþii intreprinderii SC ONCOMETRICS SRL pe piaþa medicala prin introducerea în platforma de servicii medicale a unui nou sistem expert computerizat bazat pe reþele neuronale pentru clasificarea si prognosticul formatiunilor tumorale hepatice."/>
    <s v="6"/>
    <n v="24"/>
    <n v="2020"/>
    <s v="6"/>
    <n v="24"/>
    <n v="2022"/>
    <n v="85"/>
    <x v="9"/>
    <s v="Sud Vest"/>
    <m/>
    <m/>
    <s v="Craiova"/>
    <s v="Privat"/>
    <s v="061"/>
    <n v="713880.93"/>
    <n v="125978.98"/>
    <n v="93317.81"/>
    <n v="14193.84"/>
    <n v="947371.55999999994"/>
    <s v="In implementare"/>
    <m/>
    <n v="125000.3"/>
    <n v="9868.51"/>
    <s v="POC/62/1/3"/>
    <n v="1"/>
  </r>
  <r>
    <n v="21"/>
    <x v="1"/>
    <s v="P1.2"/>
    <s v="OS1.3-Secţiunea C-ap.2"/>
    <n v="109022"/>
    <s v="Terapie personalizata in functie de profilul imunohistochimic al fragmentelor tumorale in carcinoamele gastric/ GASTROTRET"/>
    <s v="NOVAMED RESEARCH CENTER SRL"/>
    <s v="Obiectivul general al proiectului este acela de a implementa un serviciu medical inovativ de de diagnostic precoce, stadializare si terapie personalizata in carcinoamele gastrice, bazat pe rezultatele cercetarii efectuate in cadrul tezei de doctorat a directorului de proiect."/>
    <s v="6"/>
    <n v="25"/>
    <n v="2020"/>
    <s v="6"/>
    <n v="25"/>
    <n v="2022"/>
    <n v="85"/>
    <x v="9"/>
    <s v="Sud Vest"/>
    <m/>
    <m/>
    <s v="Craiova"/>
    <s v="Privat"/>
    <s v="061"/>
    <n v="713050.99"/>
    <n v="125832.53"/>
    <n v="93209.27"/>
    <n v="42662.5"/>
    <n v="974755.29"/>
    <s v="In implementare"/>
    <m/>
    <n v="35886.15"/>
    <n v="6332.85"/>
    <s v="POC/62/1/3"/>
    <n v="1"/>
  </r>
  <r>
    <n v="22"/>
    <x v="1"/>
    <s v="P1.2"/>
    <s v="OS1.3-Secţiunea C-ap.2"/>
    <n v="108758"/>
    <s v="SOFTWARE INOVATIV PENTRU SIMULAREA VIBRATIILOR  IN PREZENTA INCERTITUDINILOR PARAMETRICE"/>
    <s v="FLUID STRUCT SRL"/>
    <s v="Obiectivul general al proiectului se refera la cresterea competitivitaþii întreprinderii FLUID STRUCT SRL pe piaþa de software prin introducerea în practica a unui program software inovativ de analiza cu elemente finite pentru studiul vibraþiilor neliniare si aleatoare."/>
    <s v="6"/>
    <n v="26"/>
    <n v="2020"/>
    <s v="6"/>
    <n v="26"/>
    <n v="2022"/>
    <n v="85"/>
    <x v="9"/>
    <s v="Sud Vest"/>
    <m/>
    <m/>
    <s v="Craiova"/>
    <s v="Privat"/>
    <s v="061"/>
    <n v="712492.26"/>
    <n v="125733.93"/>
    <n v="93136.24"/>
    <n v="18847.28"/>
    <n v="950209.71"/>
    <s v="In implementare"/>
    <m/>
    <n v="76799.259999999995"/>
    <n v="3851.25"/>
    <s v="POC/62/1/3"/>
    <n v="1"/>
  </r>
  <r>
    <n v="23"/>
    <x v="1"/>
    <s v="P1.2"/>
    <s v="OS1.3-Secţiunea C-ap.2"/>
    <n v="122578"/>
    <s v="Serviciu inovativ de screening si diagnostic precoce in tumorile maligne oculare si perioculare/SSDTOP"/>
    <s v="ATB VISION CARE SRL"/>
    <s v="Obiectivul general al proiectului este de a dezvolta in perioada de implementare prin activitatile de cercetare industriala si dezvoltare experimentala un serviciu inovativ de screening si diagnostic precoce in tumorile maligne oculare si perioculare, ce are la baza rezultatele activitatii de cercetare realizate in cadrul tezei de doctorat a directorului de proiect cu titlul ,,Studiul clinic, histopatologic, imunohistochimic si genetic al carcinoamelor de pleoapa&quot;"/>
    <s v="6"/>
    <n v="30"/>
    <n v="2020"/>
    <s v="6"/>
    <n v="30"/>
    <n v="2021"/>
    <n v="85"/>
    <x v="9"/>
    <s v="Sud Vest"/>
    <m/>
    <m/>
    <s v="Craiova"/>
    <s v="Privat"/>
    <s v="061"/>
    <n v="710948.31"/>
    <n v="125461.45"/>
    <n v="92934.42"/>
    <n v="31624"/>
    <n v="960968.18"/>
    <s v="In implementare"/>
    <m/>
    <n v="84098.75"/>
    <n v="14840.95"/>
    <s v="POC/62/1/3"/>
    <n v="1"/>
  </r>
  <r>
    <n v="24"/>
    <x v="1"/>
    <s v="P1.1"/>
    <s v="OS1.1-Secţiunea F - ap.2"/>
    <n v="127115"/>
    <s v="Platformă de Dezvoltare Tehnologică pentru Tehnologii &quot;Green&quot; în Aviație și Fabricație Ecologică cu Valoare Adăugată Superioară; TGA- Technologies for Green Aviation"/>
    <s v="INSTITUTUL NATIONAL DE CERCETARE-DEZVOLTARE AEROSPATIALA &quot;ELIE CARAFOLI&quot; - I.N.C.A.S. BUCURESTI"/>
    <s v="Obiectivul general al proiectului îl reprezinta dezvoltarea unui centru de tehnologii avansate pentru industria aerospaþiala bazat pe principiile Industry 4.0, ca o componenta de baza a infrastructurii unice de cercetare a INCAS (AEROSPATIAL), concomitent cu asigurarea mediului de valorificare a potentialului inovativ asociat dezvoltarilor tehnologice de tip ”Green” în domeniul aerospatial."/>
    <s v="7"/>
    <n v="14"/>
    <n v="2020"/>
    <s v="3"/>
    <n v="14"/>
    <n v="2024"/>
    <n v="85"/>
    <x v="9"/>
    <s v="Sud Vest"/>
    <m/>
    <m/>
    <s v="Ghercesti"/>
    <s v="Public"/>
    <s v="058"/>
    <n v="72043227.189999998"/>
    <n v="12713510.68"/>
    <n v="0"/>
    <n v="478182.78"/>
    <n v="85234920.650000006"/>
    <s v="In implementare"/>
    <m/>
    <n v="296028.84999999998"/>
    <n v="9864.15"/>
    <s v="POC/448/1/1"/>
    <n v="1"/>
  </r>
  <r>
    <n v="25"/>
    <x v="2"/>
    <s v=" P2.2"/>
    <s v="A2.2.1 ap.2"/>
    <n v="129906"/>
    <s v="Dezvoltarea unui sistem de telecitire a contoarelor de utilitati (electricitate, gaz, apa) – TEL-EGA"/>
    <s v="ROM ELECTRONIC COMPANY SRL"/>
    <s v="Obiectivul general al proiectului consta in dezvoltarea competitivitatii economice a firmelor partenere in proiect - ROM ELECTRONIC COMPANY SRL si ROFIND SOLUTIONS SRL – prin sprijin acordat activitatilor de cercetare-dezvoltare-inovare in scopul dezvoltarii unui sistem de telecitire a contoarelor de utilitati casnice (electricitate, gaz, apa) – TEL - EGA - utilizand infrastructura bazata pe protocolul LoRaWan, in orasul Craiova si imprejurimi (o zona cu o raza de 2-3 km in mediul urban, utilizand frecventa 868 MHz, respectiv o zona cu_x000a_o raza de 10-15 km in mediul rural, utilizand frecventa 433 MHz)."/>
    <s v="8"/>
    <n v="5"/>
    <n v="2020"/>
    <s v="2"/>
    <n v="5"/>
    <n v="2023"/>
    <n v="85"/>
    <x v="9"/>
    <s v="Sud Vest"/>
    <m/>
    <m/>
    <s v="Craiova"/>
    <s v="Privat"/>
    <s v="066"/>
    <n v="7074907.4900000002"/>
    <n v="1248513.08"/>
    <n v="2870622.7"/>
    <n v="0"/>
    <n v="11194043.27"/>
    <s v="In implementare"/>
    <m/>
    <n v="0"/>
    <n v="0"/>
    <s v="POC/524/2/2"/>
    <n v="1"/>
  </r>
  <r>
    <s v="TOTAL DOLJ"/>
    <x v="0"/>
    <m/>
    <m/>
    <m/>
    <m/>
    <m/>
    <m/>
    <m/>
    <m/>
    <m/>
    <m/>
    <m/>
    <m/>
    <m/>
    <x v="0"/>
    <m/>
    <m/>
    <m/>
    <m/>
    <m/>
    <m/>
    <n v="158359269.84856403"/>
    <n v="28448646.581435993"/>
    <n v="19450733.91"/>
    <n v="9393981.0399999972"/>
    <n v="215652631.38000003"/>
    <m/>
    <m/>
    <n v="60374124.099999987"/>
    <n v="10582922.75"/>
    <m/>
    <m/>
  </r>
  <r>
    <s v="JUDEŢUL GALATI"/>
    <x v="0"/>
    <m/>
    <m/>
    <m/>
    <m/>
    <m/>
    <m/>
    <m/>
    <m/>
    <m/>
    <m/>
    <m/>
    <m/>
    <m/>
    <x v="0"/>
    <m/>
    <m/>
    <m/>
    <m/>
    <m/>
    <m/>
    <m/>
    <m/>
    <m/>
    <m/>
    <m/>
    <m/>
    <m/>
    <m/>
    <m/>
    <m/>
    <m/>
  </r>
  <r>
    <n v="1"/>
    <x v="1"/>
    <s v="P1.1"/>
    <s v="OS1.1 -Secţiunea A"/>
    <n v="108511"/>
    <s v="INFIINTAREA UNUI CENTRU DE CERCETARE PENTRU MATERIALE AVANSATE SI MEMBRANE POLIMERICE NANOSTRUCTURALE"/>
    <s v="GRUPUL DE MASURATORI SI DIAGNOZA SRL Galati"/>
    <s v="Obiectivul principal al proiectului il constituie cresterea capacitatii de cercetare-dezvoltare a companiei Grupul de Masuratori si Diagnoza SRL prin infiintarea unui centru de cercetare in domeniul materialelor avansate pentru membrane polimerice nanostructurale care sa conduca pe termen mediu si lung la cresterea competitivitatii firmei pe piata. Investiție se va concretizată prin construirea unei clădiri ce va avea ca scop crearea unui centru regional și dotarea acestuia cu echipamente de cercetare. În plus, acest centru va valorifica potențialul CD și baza materială aflată în cadrul societății Grupul de Măsurători și Diagnoză S.R.L"/>
    <s v="11"/>
    <n v="7"/>
    <n v="2016"/>
    <s v="11"/>
    <n v="7"/>
    <n v="2019"/>
    <n v="85"/>
    <x v="6"/>
    <s v="Sud Est"/>
    <m/>
    <m/>
    <s v="Galati; Sat Vanatori"/>
    <s v="Privat"/>
    <s v="059"/>
    <n v="3825756.449"/>
    <n v="675133.49100000004"/>
    <n v="1928952.83"/>
    <n v="1784040.55"/>
    <n v="8213883.3200000003"/>
    <s v="Reziliat"/>
    <s v="AA1"/>
    <n v="0"/>
    <n v="0"/>
    <s v="POC/65/1/1"/>
    <n v="1"/>
  </r>
  <r>
    <n v="2"/>
    <x v="1"/>
    <s v="P1.2"/>
    <s v="OS1.4-Secţiunea G"/>
    <n v="105803"/>
    <s v="Transfer de cunoștințe privind creșterea eficienței energetice și sisteme inteligente de putere"/>
    <s v="UNIVERSITATEA „DUNĂREA DE JOS” DIN GALAȚI"/>
    <s v="Obiectivul general al proiectului îl reprezintă creșterea transferului de cunoștințe tehnologice și personal cu competențe CDI între Universitatea „Dunărea de Jos” din Galați și întreprinderi care dezvoltă afaceri în domeniul energiei electrice cu rezultate cerute de piață. Proiectul vizează constituirea de parteneriate între Universitatea „Dunărea de Jos” din Galați și întreprinderile interesate să obțină cunoștințe, inclusiv abilități și competențe privind creșterea eficienței energetice și sisteme inteligente de putere în vederea obținerii unei soluții competitive, tehnice și economice, pentru un sistem inteligent de tip Filtru Activ de Putere (FAP). "/>
    <s v="9"/>
    <n v="1"/>
    <n v="2016"/>
    <s v="9"/>
    <n v="1"/>
    <n v="2021"/>
    <n v="83.72"/>
    <x v="6"/>
    <s v="Sud Est"/>
    <m/>
    <m/>
    <s v="Galati"/>
    <s v="Public"/>
    <s v="062"/>
    <n v="9852437.6714399997"/>
    <n v="1915882.5285599995"/>
    <n v="4655725.8099999996"/>
    <n v="136129.03"/>
    <n v="16560175.039999997"/>
    <s v="In implementare"/>
    <s v="AA2"/>
    <n v="6183926.0999999987"/>
    <n v="1172642.8100000003"/>
    <s v="POC/71/1/4"/>
    <n v="1"/>
  </r>
  <r>
    <n v="3"/>
    <x v="2"/>
    <s v=" P2.2"/>
    <s v="A2.2.1"/>
    <n v="115869"/>
    <s v="ESV – APLICATIE DE COMUNICATII MOBILE SECURIZATE"/>
    <s v="EUROPEAN FUNDS INVEST SRL"/>
    <s v="ESV – APLICATIE DE COMUNICATII MOBILE SECURIZATE"/>
    <s v="8"/>
    <n v="24"/>
    <n v="2017"/>
    <s v="6"/>
    <n v="24"/>
    <n v="2019"/>
    <n v="85"/>
    <x v="6"/>
    <s v="Sud Est"/>
    <m/>
    <m/>
    <s v="Galati"/>
    <s v="Privat"/>
    <s v="066"/>
    <n v="3061016.43"/>
    <n v="540179.37"/>
    <n v="810680.96999999974"/>
    <n v="231210.3900000006"/>
    <n v="4643087.16"/>
    <s v="Reziliat"/>
    <m/>
    <n v="315197"/>
    <n v="55623"/>
    <s v="POC/46/2/2"/>
    <n v="1"/>
  </r>
  <r>
    <n v="4"/>
    <x v="2"/>
    <s v=" P2.2"/>
    <s v="A2.2.1"/>
    <n v="116428"/>
    <s v="TEMPO – solutie pentru cresterea relevantei in relatia cu clientul si oferirea de beneficii de fidelitate pentru stimularea vanzarilor"/>
    <s v="EXPREMIO MARKETING SRL"/>
    <s v="TEMPO – solutie pentru cresterea relevantei in relatia cu clientul si oferirea de beneficii de fidelitate pentru stimularea vanzarilor"/>
    <s v="8"/>
    <n v="8"/>
    <n v="2017"/>
    <s v="2"/>
    <n v="8"/>
    <n v="2020"/>
    <n v="85"/>
    <x v="6"/>
    <s v="Sud Est"/>
    <m/>
    <m/>
    <s v="Galati"/>
    <s v="Privat"/>
    <s v="066"/>
    <n v="2477925.66"/>
    <n v="437281"/>
    <n v="813694.44"/>
    <n v="150666.41"/>
    <n v="3879567.5100000002"/>
    <s v="Finalizat"/>
    <s v="AA1"/>
    <n v="2327379.62"/>
    <n v="410714.04999999993"/>
    <s v="POC/46/2/2"/>
    <n v="1"/>
  </r>
  <r>
    <n v="5"/>
    <x v="2"/>
    <s v=" P2.2"/>
    <s v="A2.2.1"/>
    <n v="119223"/>
    <s v="DEZVOLTAREA APLICATIILOR TIC INOVATIVE MULTIMODALE ADAPTATE LA NEVOILE CLIENTULUI"/>
    <s v="XCOMM TELECOM SRL"/>
    <s v="DEZVOLTAREA APLICATIILOR TIC INOVATIVE MULTIMODALE ADAPTATE LA NEVOILE CLIENTULUI"/>
    <s v="8"/>
    <n v="4"/>
    <n v="2017"/>
    <s v="2"/>
    <n v="4"/>
    <n v="2019"/>
    <n v="85"/>
    <x v="5"/>
    <s v="Nord Est"/>
    <m/>
    <m/>
    <s v="Galati"/>
    <s v="Privat"/>
    <s v="066"/>
    <n v="2876730.33"/>
    <n v="507658.29"/>
    <n v="2036651.88"/>
    <n v="0"/>
    <n v="5421040.5"/>
    <s v="Reziliat"/>
    <s v="AA1"/>
    <n v="0"/>
    <n v="0"/>
    <s v="POC/46/2/2"/>
    <n v="1"/>
  </r>
  <r>
    <n v="6"/>
    <x v="2"/>
    <s v=" P2.2"/>
    <s v="A2.2.1"/>
    <n v="115732"/>
    <s v="SISTEM DE SUPORT DECIZIONAL PENTRU VITICULTURA DE PRECIZIE"/>
    <s v="MIRA TECHNOLOGIES GROUP SRL"/>
    <s v="SISTEM DE SUPORT DECIZIONAL PENTRU VITICULTURA DE PRECIZIE"/>
    <s v="8"/>
    <n v="4"/>
    <n v="2017"/>
    <s v="8"/>
    <n v="4"/>
    <n v="2019"/>
    <n v="85"/>
    <x v="6"/>
    <s v="Sud Est"/>
    <m/>
    <m/>
    <s v="Galati"/>
    <s v="Privat"/>
    <s v="066"/>
    <n v="2505119.34"/>
    <n v="442079.88"/>
    <n v="918663.86999999965"/>
    <n v="385366.3200000003"/>
    <n v="4251229.41"/>
    <s v="Reziliat"/>
    <m/>
    <n v="0"/>
    <n v="0"/>
    <s v="POC/46/2/2"/>
    <n v="1"/>
  </r>
  <r>
    <n v="7"/>
    <x v="2"/>
    <s v=" P2.2"/>
    <s v="A2.2.1"/>
    <n v="115945"/>
    <s v="APLICAȚIE INFORMATICA INOVATIVA BAZATA PE MODELE MATEMATICE PENTRU OPTIMIZAREA BUGETELOR DE MARKETING"/>
    <s v="CONVEX NETWORK SRL"/>
    <s v="APLICAȚIE INFORMATICA INOVATIVA BAZATA PE MODELE MATEMATICE PENTRU OPTIMIZAREA BUGETELOR DE MARKETING"/>
    <s v="8"/>
    <n v="4"/>
    <n v="2017"/>
    <s v="1"/>
    <n v="4"/>
    <n v="2020"/>
    <n v="85"/>
    <x v="6"/>
    <s v="Sud Est"/>
    <m/>
    <m/>
    <s v="Galati"/>
    <s v="Privat"/>
    <s v="066"/>
    <n v="3480898.89"/>
    <n v="614276.28"/>
    <n v="1099479.2000000002"/>
    <n v="276400.08"/>
    <n v="5471054.4500000002"/>
    <s v="Finalizat"/>
    <s v="AA2"/>
    <n v="3142203.65"/>
    <n v="554506.52"/>
    <s v="POC/46/2/2"/>
    <n v="1"/>
  </r>
  <r>
    <n v="8"/>
    <x v="2"/>
    <s v=" P2.2"/>
    <s v="A2.2.1"/>
    <n v="118840"/>
    <s v="AKADEMIA.RO – SPECIALIZARE INTELIGENTA, TESTARE SI RECRUTARE IN DOMENIUL TEHNOLOGIEI INFORMATIEI"/>
    <s v="HD PHOTO PRINT SOLUTIONS SRL"/>
    <s v="AKADEMIA.RO – SPECIALIZARE INTELIGENTA, TESTARE SI RECRUTARE IN DOMENIUL TEHNOLOGIEI INFORMATIEI"/>
    <s v="9"/>
    <n v="22"/>
    <n v="2017"/>
    <s v="10"/>
    <n v="22"/>
    <n v="2020"/>
    <n v="85"/>
    <x v="6"/>
    <s v="Sud Est"/>
    <m/>
    <m/>
    <s v="Galati"/>
    <s v="Privat"/>
    <s v="066"/>
    <n v="2922549.31"/>
    <n v="515743.99"/>
    <n v="931446.85000000056"/>
    <n v="0"/>
    <n v="4369740.1500000004"/>
    <s v="Finalizat"/>
    <s v="AA3"/>
    <n v="2639854.1500000004"/>
    <n v="465856.6"/>
    <s v="POC/46/2/2"/>
    <n v="1"/>
  </r>
  <r>
    <n v="9"/>
    <x v="2"/>
    <s v=" P2.2"/>
    <s v="A2.2.1"/>
    <n v="119148"/>
    <s v="CONTROL PANEL – SISTEM DE ADMINISTRARE SERVERE SI DOMENII WEB"/>
    <s v="ACTIVE HD PRINTING SOLUTIONS SRL"/>
    <s v="CONTROL PANEL – SISTEM DE ADMINISTRARE SERVERE SI DOMENII WEB"/>
    <s v="9"/>
    <n v="22"/>
    <n v="2017"/>
    <s v="10"/>
    <n v="22"/>
    <n v="2020"/>
    <n v="85"/>
    <x v="6"/>
    <s v="Sud Est"/>
    <m/>
    <m/>
    <s v="Galati"/>
    <s v="Privat"/>
    <s v="066"/>
    <n v="2999407.46"/>
    <n v="529307.19999999995"/>
    <n v="945807.5"/>
    <n v="0"/>
    <n v="4474522.16"/>
    <s v="Finalizat"/>
    <s v="AA2"/>
    <n v="2690000.08"/>
    <n v="474705.9"/>
    <s v="POC/46/2/2"/>
    <n v="1"/>
  </r>
  <r>
    <n v="10"/>
    <x v="2"/>
    <s v=" P2.2"/>
    <s v="A2.2.1"/>
    <n v="116371"/>
    <s v="SISTEM INTEGRAT TIC, ACCESIBIL, PENTRU CONTROLUL MICROCLIMATULUI, OPTIMIZAREA INTELIGENTĂ A PRODUCȚIEI ȘI A CONSUMULUI DE APĂ ȘI SUBSTANȚE NUTRITIVE, ÎN VEDEREA CREȘTERII COMPETITIVITĂȚII ECONOMICE A PRODUCĂTORILOR AGRICOLI- SOLATIC"/>
    <s v="TOPALIS ENGINEERING SRL"/>
    <s v="SISTEM INTEGRAT TIC, ACCESIBIL, PENTRU CONTROLUL MICROCLIMATULUI, OPTIMIZAREA INTELIGENTĂ A PRODUCȚIEI ȘI A CONSUMULUI DE APĂ ȘI SUBSTANȚE NUTRITIVE, ÎN VEDEREA CREȘTERII COMPETITIVITĂȚII ECONOMICE A PRODUCĂTORILOR AGRICOLI- SOLATIC"/>
    <s v="8"/>
    <n v="4"/>
    <n v="2017"/>
    <s v="8"/>
    <n v="4"/>
    <n v="2020"/>
    <n v="85"/>
    <x v="6"/>
    <s v="Sud Est"/>
    <m/>
    <m/>
    <s v="Galati"/>
    <s v="Privat"/>
    <s v="066"/>
    <n v="1899630.81"/>
    <n v="335228.96999999997"/>
    <n v="637863.23"/>
    <n v="59344.780000000261"/>
    <n v="2932067.7900000005"/>
    <s v="Finalizat"/>
    <s v="AA1"/>
    <n v="1769296.1800000006"/>
    <n v="304971.52999999997"/>
    <s v="POC/46/2/2"/>
    <n v="1"/>
  </r>
  <r>
    <n v="11"/>
    <x v="2"/>
    <s v=" P2.2"/>
    <s v="A2.2.1"/>
    <n v="115783"/>
    <s v="EDUVR APPS – APLICATIE PENTRU GENERAREA CURSURILOR MULTIMEDIA INTERACTIVE FOLOSIND REALITATE VIRTUALA SI AUGMENTATA"/>
    <s v="ALTFACTOR SRL"/>
    <s v="EDUVR APPS – APLICATIE PENTRU GENERAREA CURSURILOR MULTIMEDIA INTERACTIVE FOLOSIND REALITATE VIRTUALA SI AUGMENTATA"/>
    <s v="8"/>
    <n v="10"/>
    <n v="2017"/>
    <s v="12"/>
    <n v="10"/>
    <n v="2019"/>
    <n v="85"/>
    <x v="6"/>
    <s v="Sud Est"/>
    <m/>
    <m/>
    <s v="Galati"/>
    <s v="Privat"/>
    <s v="066"/>
    <n v="2375888.12"/>
    <n v="419274.38"/>
    <n v="832137.5"/>
    <n v="123946.5"/>
    <n v="3751246.5"/>
    <s v="Finalizat"/>
    <s v="AA1"/>
    <n v="2344921.5400000005"/>
    <n v="413809.68"/>
    <s v="POC/46/2/2"/>
    <n v="1"/>
  </r>
  <r>
    <n v="12"/>
    <x v="2"/>
    <s v=" P2.2"/>
    <s v="A2.1.1 - NGA"/>
    <n v="127135"/>
    <s v="Investitii in infrastructura broadband in judetul Galati"/>
    <s v="NETWORK INNOVATION FUTURE  SRL"/>
    <s v="Obiectivul principal al proiectului este realizarea de investitii in infrastructura broadband in zonele albe NGA din judetul Galati,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6"/>
    <s v="Sud Est"/>
    <m/>
    <m/>
    <s v="Draguseni; Toflea; Cavadinesti; Balasesti; Ganesti; Fundeanu; Ceresti; Balabanesti; Adam; Cotoroata; Cirlomanesti; Lungesti; Bursucani; Ciurestii Noi; Cauiesti; Vadeni; Ciuresti; Stietesti; Ghinghesti; Comanesti; Pupezeni; Cositeni;"/>
    <s v="Privat"/>
    <s v="046"/>
    <n v="11490170.35"/>
    <n v="2027677.09"/>
    <n v="1501983.04"/>
    <n v="2767306.78"/>
    <n v="17787137.260000002"/>
    <s v="In implementare"/>
    <m/>
    <n v="5352183.05"/>
    <n v="944502.88"/>
    <s v="POC/366/2/1"/>
    <n v="1"/>
  </r>
  <r>
    <n v="13"/>
    <x v="2"/>
    <s v=" P2.2"/>
    <s v="A2.2.1 ap.2"/>
    <n v="130084"/>
    <s v="LinDA – Sistem de monitorizare, diagnoza si integrare inteligenta a proceselor tehnologice in cloud"/>
    <s v="REDANS SRL"/>
    <s v="Obiectivul general este obţinerea unui prototip de sistem hard/soft inovativ ce va funcţiona în Cloud cu scop de monitorizare, diagnoza şi integrare inteligenta a proceselor tehnologice în domenii diverse."/>
    <s v="6"/>
    <n v="18"/>
    <n v="2020"/>
    <s v="6"/>
    <n v="18"/>
    <n v="2023"/>
    <n v="85"/>
    <x v="6"/>
    <s v="Sud Est"/>
    <m/>
    <m/>
    <s v="Galati"/>
    <s v="Privat"/>
    <s v="066"/>
    <n v="8049980.6200000001"/>
    <n v="1420584.81"/>
    <n v="2720379.09"/>
    <n v="587171.96"/>
    <n v="12778116.48"/>
    <s v="In implementare"/>
    <m/>
    <n v="932491.15"/>
    <n v="164557.25"/>
    <s v="POC/524/2/2"/>
    <n v="1"/>
  </r>
  <r>
    <n v="14"/>
    <x v="2"/>
    <s v=" P2.2"/>
    <s v="A2.2.1 ap.2"/>
    <n v="129817"/>
    <s v="Inovatie printr-o solutie personalizată de e-learning  în cadrul clusterului ITC „Dunarea de Jos&quot;"/>
    <s v="DATAWARE CONSULTING SRL"/>
    <s v="Obiectivul general al proiectului il reprezinta dezvoltarea prin inovare a capacitatii firmelor partenere, Synergetix Educational si Dataware Consulting, de a raspunde cu produse competitive de e-educatie, bazate pe strategii personalizate de instruire si pe solutii tehnice inovatoare, la nevoia sistemului educational de a asigura generatii mai bine pregatite de absolventi si promovarea unui model viabil de implementare a rezultatelor cercetarii si dezvoltarii in produse inovatoare in cadrul mediului colaborativ al cluster-ului IT&amp;C Dunarea de Jos."/>
    <s v="7"/>
    <n v="6"/>
    <n v="2020"/>
    <s v="7"/>
    <n v="6"/>
    <n v="2023"/>
    <n v="85"/>
    <x v="6"/>
    <s v="Sud Est"/>
    <m/>
    <m/>
    <s v="Galati"/>
    <s v="Privat"/>
    <s v="066"/>
    <n v="8721387.3599999994"/>
    <n v="1539068.36"/>
    <n v="2862825.08"/>
    <n v="1252571.3500000001"/>
    <n v="14375852.149999999"/>
    <s v="In implementare"/>
    <m/>
    <n v="1519913.9"/>
    <n v="268220.09999999998"/>
    <s v="POC/524/2/2"/>
    <n v="1"/>
  </r>
  <r>
    <n v="15"/>
    <x v="1"/>
    <s v="P1.1"/>
    <s v="OS1.1-Secţiunea F - ap.2"/>
    <n v="127065"/>
    <s v="Sistem integrat pentru cercetarea si monitorizarea complexa a mediului in aria fluviului Dunarea, REXDAN"/>
    <s v="UNIVERSITATEA „DUNĂREA DE JOS” DIN GALAŢI"/>
    <s v="Obiectivul general este cresterea capacitatii de cercetare a Universitatii “Dunarea de Jos” din Galati in domeniul de specializare inteligenta: Energie, mediu, schimbari climatice in bazinul hidrografic al Dunarii in virtutea includerii infrastructurii finantate prin proiect in Roadmap-ul naþional al infrastructurilor de cercetare din România 2017-2027, aprobat prin Ordinul ministrului cercetarii si inovarii nr. 624/03.10.2017 si pentru asigurarea sinergiilor cu proiectul Danubius RI si cu proiectul ACTRIS, ambele incluse in Forumul de Strategie Europeana privind Infrastructurile de Cercetare (European Strategy Forum on Research Infrastructures - ESFRI)."/>
    <s v="7"/>
    <n v="10"/>
    <n v="2020"/>
    <s v="1"/>
    <n v="10"/>
    <n v="2024"/>
    <n v="85"/>
    <x v="6"/>
    <s v="Sud Est"/>
    <m/>
    <m/>
    <s v="Galati"/>
    <s v="Public"/>
    <s v="058"/>
    <n v="78098088.659999996"/>
    <n v="13782015.640000001"/>
    <n v="0"/>
    <n v="91992"/>
    <n v="91972096.299999997"/>
    <s v="In implementare"/>
    <m/>
    <n v="4009674.6900000004"/>
    <n v="366843.22"/>
    <s v="POC/448/1/1"/>
    <n v="1"/>
  </r>
  <r>
    <n v="16"/>
    <x v="2"/>
    <s v=" P2.2"/>
    <s v="A2.2.1 ap.2"/>
    <n v="129318"/>
    <s v="Platforma de inovare deschisa pentru gestionarea creativitatii colaborative in Marketingul Digital  - AiMedia"/>
    <s v="THECON SRL"/>
    <s v="Obiectivul general al proiectului propus este dezvoltarea unei platforme de digital marketing care sa raspunda cerinþelor moderne de  promovare online."/>
    <s v="9"/>
    <n v="1"/>
    <n v="2020"/>
    <s v="9"/>
    <n v="1"/>
    <n v="2023"/>
    <n v="85"/>
    <x v="6"/>
    <s v="Sud Est"/>
    <m/>
    <m/>
    <s v="Galati"/>
    <s v="Privat"/>
    <s v="066"/>
    <n v="9664282.0099999998"/>
    <n v="1705461.53"/>
    <n v="3173894.82"/>
    <n v="413238.27"/>
    <n v="14956876.629999999"/>
    <s v="In implementare"/>
    <m/>
    <n v="1250548.23"/>
    <n v="220684.98"/>
    <s v="POC/524/2/2"/>
    <n v="1"/>
  </r>
  <r>
    <s v="TOTAL GALATI"/>
    <x v="0"/>
    <m/>
    <m/>
    <m/>
    <m/>
    <m/>
    <m/>
    <m/>
    <m/>
    <m/>
    <m/>
    <m/>
    <m/>
    <m/>
    <x v="0"/>
    <m/>
    <m/>
    <m/>
    <m/>
    <m/>
    <m/>
    <n v="154301269.47043997"/>
    <n v="27406852.809560001"/>
    <n v="25870186.109999999"/>
    <n v="8259384.4200000018"/>
    <n v="215837692.81"/>
    <m/>
    <m/>
    <n v="34477589.339999996"/>
    <n v="5817638.5200000005"/>
    <m/>
    <m/>
  </r>
  <r>
    <s v="JUDEŢUL GIURGIU"/>
    <x v="0"/>
    <m/>
    <m/>
    <m/>
    <m/>
    <m/>
    <m/>
    <m/>
    <m/>
    <m/>
    <m/>
    <m/>
    <m/>
    <m/>
    <x v="0"/>
    <m/>
    <m/>
    <m/>
    <m/>
    <m/>
    <m/>
    <m/>
    <m/>
    <m/>
    <m/>
    <m/>
    <m/>
    <m/>
    <m/>
    <m/>
    <m/>
    <m/>
  </r>
  <r>
    <n v="1"/>
    <x v="1"/>
    <s v="P1.2"/>
    <s v="OS1.3-Secţiunea C"/>
    <n v="119692"/>
    <s v="TEHNOLOGIE INOVATOARE DE VALORIFICARE A DESEURILOR NEPERICULOASE DE TIP NAMOL INDUSTRIAL PENTRU REALIZAREA  MATERIALELOR DE CONSTRUCTIE CARAMIZI SI TENCUIELI "/>
    <s v="PRO MEDIU DUNAREAN SRL"/>
    <s v="Obiectivul principal al proiectului il reprezinta lansarea in productie a caramizilor si tencuielii realizate pe baza namolului rezultat de la statia de preepurare aflata in gestiunea SC PRO MEDIU DUNAREAN SRL. Astfel, prin prezentul proiect se realizeaza implementarea unei tehnologii inovative de valorificare si reutilizare a deseurilor rezultate din tratarea apelor uzate provenite din procese industriale inlaturandu-se impactul negativ asupra mediului si a sanatatii umane. "/>
    <s v="9"/>
    <n v="9"/>
    <n v="2016"/>
    <s v="7"/>
    <n v="9"/>
    <n v="2018"/>
    <n v="85"/>
    <x v="3"/>
    <s v="Sud Muntenia"/>
    <m/>
    <m/>
    <s v="Giurgiu"/>
    <s v="Privat"/>
    <s v="061"/>
    <n v="697803.56449999998"/>
    <n v="123141.80550000002"/>
    <n v="91216.15"/>
    <n v="244253.7"/>
    <n v="1156415.22"/>
    <s v="Finalizat"/>
    <s v="AA1"/>
    <n v="691392.91"/>
    <n v="122010.53"/>
    <s v="POC/63/1/3"/>
    <n v="1"/>
  </r>
  <r>
    <n v="2"/>
    <x v="1"/>
    <s v="P1.2"/>
    <s v="OS1.3-Secţiunea D"/>
    <n v="104269"/>
    <s v="Prototip pentru validare nanotehnologie inovatoare şi linie de producţie"/>
    <s v="Process Innovation Nucleus SRL"/>
    <s v="Obiectivul proiectului_x000a_Prin prezentul proiect, societatea Process Innovation Nucleus S.R.L. (PIN) urmăreşte cercetarea-dezvoltarea unei noi metode industriale de producere a nanopulberilor şi a echipamentului aferent şi, ulterior, introducerea în producţia la scară largă şi vânzarea unor astfel de echipamente. Noua tehnologie va permite o productivitate foarte ridicată şi costuri reduse faţă de metodele convenţionale,  la o calitate foarte înaltă, într-un timp mai scurt de procesare. Ca şi activitate conexă, se urmăreşte inclusiv comercializarea nanopulberilor astfel produse._x000a_"/>
    <s v="9"/>
    <n v="8"/>
    <n v="2016"/>
    <s v="9"/>
    <n v="8"/>
    <n v="2018"/>
    <n v="85"/>
    <x v="3"/>
    <s v="Sud Muntenia"/>
    <m/>
    <m/>
    <s v="Mihailesti"/>
    <s v="Privat"/>
    <s v="061"/>
    <n v="5513808.3985000001"/>
    <n v="973025.01150000002"/>
    <n v="0"/>
    <n v="75088.789999999994"/>
    <n v="6561922.2000000002"/>
    <s v="Finalizat"/>
    <s v="AA3"/>
    <n v="5485030.3099999996"/>
    <n v="967946.52"/>
    <s v="POC/66/1/3"/>
    <n v="1"/>
  </r>
  <r>
    <n v="3"/>
    <x v="1"/>
    <s v="P1.2"/>
    <s v="OS1.3-Secţiunea D"/>
    <n v="104809"/>
    <s v="METODA INOVATIVA PENTRU FUNCTIONALIZAREA SUPRAFETELOR IMPLANTURILOR DENTARE CU SCOPUL IMBUNATATIRII OSTEOINTEGRARII/MIFID"/>
    <s v="DENTIX MILLENNIUM SRL"/>
    <s v="Obiectivul general al acestui proiect este creşterea competitivităţii SC DENTIX MILLENNIUM SRL pe piata nationala a implanturilor dentare prin introducerea in productie a unui implant cu acoperire cu nanotuburi de titan ce permit funcţionalizarea suprafeţei prin adaugarea de proteină osteoindutoare, NPs-Ag, antibiotice sau anti-inflamatoare, bazat pe rezultatele de cercetare-dezvoltare efectuate în cadrul  societăţii în ultimii doi ani. Atingerea acestui obiectiv va duce la :_x000a_• Realizarea unei cifre de afaceri mai mare de peste 19 ori încă din primul an de funcţionare;_x000a_• Locuri de muncă create - menţinute – trei ani de  la sfârşitul perioadei de implementare: Creşterea numărului de angajaţi cu 7 persoane_x000a_• Brevete rezultate din proiect: 1 brevet pentru implant dentar cu suprafaţa funcţionalizată_x000a_"/>
    <s v="9"/>
    <n v="8"/>
    <n v="2016"/>
    <s v="9"/>
    <n v="8"/>
    <n v="2018"/>
    <n v="85"/>
    <x v="3"/>
    <s v="Sud Muntenia"/>
    <m/>
    <m/>
    <s v="Sabareni"/>
    <s v="Privat"/>
    <s v="061"/>
    <n v="5737500"/>
    <n v="1012500"/>
    <n v="0"/>
    <n v="1409400"/>
    <n v="8159400"/>
    <s v="Finalizat"/>
    <s v="AA3"/>
    <n v="5724704.5299999993"/>
    <n v="1010241.9600000001"/>
    <s v="POC/66/1/3"/>
    <n v="1"/>
  </r>
  <r>
    <n v="4"/>
    <x v="2"/>
    <s v=" P2.2"/>
    <s v="A2.2.1"/>
    <m/>
    <s v="DEZVOLTARE PLATFORMĂ COLABORATIVĂ ÎN DOMENIUL CERCETĂRII"/>
    <s v="SANIMED INTERNATIONAL IMPEX SRL"/>
    <s v="DEZVOLTARE PLATFORMĂ COLABORATIVĂ ÎN DOMENIUL CERCETĂRII"/>
    <s v="9"/>
    <n v="22"/>
    <n v="2017"/>
    <s v="9"/>
    <n v="22"/>
    <n v="2019"/>
    <n v="85"/>
    <x v="3"/>
    <s v="Sud Muntenia"/>
    <m/>
    <m/>
    <s v="Comuna Călugăreni"/>
    <s v="Privat"/>
    <s v="066"/>
    <n v="2551444.27"/>
    <n v="450254.87"/>
    <n v="1190748.2799999998"/>
    <n v="316160.0700000003"/>
    <n v="4508607.49"/>
    <s v="Reziliat"/>
    <m/>
    <n v="0"/>
    <n v="0"/>
    <s v="POC/46/2/2"/>
    <n v="1"/>
  </r>
  <r>
    <n v="5"/>
    <x v="1"/>
    <s v="P1.2"/>
    <s v="OS1.3-Secţiunea C"/>
    <n v="105518"/>
    <s v="Sistem Mobil de Informare si Dirijare Optica a Traficului"/>
    <s v="Global Electronics Solutions SRL"/>
    <s v="Obiectivul general al proiectului il reprezinta valorificarea sprijinului public si privat acordat microintreprinderii start-up pentru dotarea tehnologica si de personal, in scopul cercetarii/dezvoltarii, introducerii in fabricatie si comercializarii rezultatelor CD referitoare la un nou produs numit Sistem Mobil de Informare si Dirijare Optica a Traficului  - SMIDOT, avand la baza conceptul si rezultatele brevetului de inventie nr  RO125937 B1 / 30.07.2012, intitulat  „Element programabil de semnalizare optica, multifunctional, policrom si poligrafic” ."/>
    <s v="11"/>
    <n v="15"/>
    <n v="2017"/>
    <s v="2"/>
    <n v="15"/>
    <n v="2020"/>
    <n v="85"/>
    <x v="3"/>
    <s v="Sud Muntenia"/>
    <m/>
    <m/>
    <s v="Bulbucata, Sat Teisori"/>
    <s v="Privat"/>
    <s v="061"/>
    <n v="661342.5"/>
    <n v="116707.5"/>
    <n v="86450"/>
    <n v="35000"/>
    <n v="899500"/>
    <s v="Finalizat"/>
    <s v="AA4"/>
    <n v="660607.95000000019"/>
    <n v="116577.85"/>
    <s v="POC/63/1/3"/>
    <n v="1"/>
  </r>
  <r>
    <n v="6"/>
    <x v="1"/>
    <s v="P1.1"/>
    <s v="OS1.1 -Secţiunea A"/>
    <n v="121358"/>
    <s v="Crearea unui Centru de Cercetare Dezvoltare în Recuperarea Medicală şi Bioreconstrucţie RECUMED"/>
    <s v="Sanimed International Impex SRL"/>
    <s v="Obiectivul general al proiectului: realizarea unui Centru de Cercetare-Dezvoltare în Recuperare Medicala si Bioreconstrucþie, într-un interval de maxim 24 luni;"/>
    <s v="6"/>
    <n v="7"/>
    <n v="2018"/>
    <s v="10"/>
    <n v="15"/>
    <n v="2019"/>
    <n v="85"/>
    <x v="3"/>
    <s v="Sud Muntenia"/>
    <m/>
    <m/>
    <s v="Comuna Calugareni"/>
    <s v="Privat"/>
    <s v="059"/>
    <n v="12379851.16"/>
    <n v="2184679.62"/>
    <n v="9709687.1799999997"/>
    <n v="7131178.6900000004"/>
    <n v="31405396.650000002"/>
    <s v="Finalizat"/>
    <s v="AA1"/>
    <n v="12274390.659999998"/>
    <n v="2166068.9399999995"/>
    <s v="POC/65/1/1"/>
    <n v="1"/>
  </r>
  <r>
    <n v="7"/>
    <x v="2"/>
    <s v=" P2.2"/>
    <s v="A2.1.1 - NGA"/>
    <n v="127136"/>
    <s v="Investitii in infrastructura broadband in judetele Giurgiu si Teleorman"/>
    <s v="NETWORK INNOVATION FUTURE  SRL"/>
    <s v="Obiectivul principal al proiectului este realizarea de investitii in infrastructura broadband in zonele albe NGA din judetele Giurgiu si Teleorman,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n v="2019"/>
    <s v="7"/>
    <n v="12"/>
    <n v="2022"/>
    <n v="85"/>
    <x v="8"/>
    <s v="Sud Muntenia"/>
    <s v=" Sud Vest"/>
    <m/>
    <s v=" Gostinu; Prundu; Pietrele; Pietrisu; Frasinu; Vartoape; Vartoapele de Sus; Vartoapele de Jos; Draghinesti; Ulmeni; Ciurari Deal; Urluiu; Brosteanca;"/>
    <s v="Privat"/>
    <s v="046"/>
    <n v="7481958.4500000002"/>
    <n v="1320345.6200000001"/>
    <n v="1364367.31"/>
    <n v="1929500.96"/>
    <n v="12096172.34"/>
    <s v="In implementare"/>
    <m/>
    <n v="2806058.36"/>
    <n v="495186.78"/>
    <s v="POC/366/2/1"/>
    <n v="1"/>
  </r>
  <r>
    <n v="8"/>
    <x v="2"/>
    <s v=" P2.2"/>
    <s v="A2.2.1 ap.2"/>
    <n v="129003"/>
    <s v="Sistem IT inovativ bazat pe inteligenta artificiala si realitate augmentata pentru evidenta si mentenanta structurilor complexe de resurse si mijloace fixe ale companiilor si institutiilor - WINNER"/>
    <s v="LIGHTNING NET SRL"/>
    <s v="Obiectivul General al proiectului il reprezinta cresterea gradului de colaborare intre intreprinderi centrate pe domeniul TIC prin realizarea unei platforme bazata pe inteligenta artificiala si realitate augmentata pentru evidenta si mentenanta structurilor complexe de resurse si mijloace fixe ale companiilor si institutiilor, cu rolul de a eficientiza activitatea echipelor de mentenanta din teren."/>
    <s v="12"/>
    <n v="17"/>
    <n v="2019"/>
    <s v="6"/>
    <n v="17"/>
    <n v="2021"/>
    <n v="85"/>
    <x v="3"/>
    <s v="Sud Muntenia"/>
    <m/>
    <m/>
    <s v="Giurgiu"/>
    <s v="Privat"/>
    <s v="066"/>
    <n v="11597104.49"/>
    <n v="2046547.86"/>
    <n v="4849481.5199999996"/>
    <n v="1522870.41"/>
    <n v="20016004.279999997"/>
    <s v="In implementare"/>
    <m/>
    <n v="8960393.7599999998"/>
    <n v="1187068.31"/>
    <s v="POC/524/2/2"/>
    <n v="1"/>
  </r>
  <r>
    <n v="9"/>
    <x v="2"/>
    <s v=" P2.2"/>
    <s v="A2.2.1 ap.2"/>
    <n v="128975"/>
    <s v="Platforma inovatoare de gestionare prin inteligenta artificiala a proceselor  de lucru in fabrici si depozite - PleIT - Perpetual Low Energy IoT"/>
    <s v="SMART LEAGUE SRL"/>
    <s v="Obiectivul general al proiectului il reprezinta sporirea capacitatii de cercetare dezvoltare a societatii SMART LEAGUE S.R.L. in vederea cercetarii si dezvoltarii a unei solutii integrate care imbina o serie de inovatii privind utilizarea retelelor de comunicatii cu energie scazuta pe distante mari si surse de alimentare alternative pentru obtinerea unor sisteme independente energetic si eficiente din punct de vedere al mentenantei, cu aplicabilitate in diverse domenii de afaceri precum agricultura, mediu, orase inteligente, utilitati, logistica, productie, etc._x000a_Pentru realizarea acestui obiectiv in etapa de cercetare dezvoltare, precum si in etapa de punere pe piata a produsului inovativ, societatea va primi sprijin din partea Clusterului Technology Hub din care face parte."/>
    <s v="3"/>
    <n v="19"/>
    <n v="2020"/>
    <s v="3"/>
    <n v="19"/>
    <n v="2023"/>
    <n v="85"/>
    <x v="3"/>
    <s v="Sud Muntenia"/>
    <m/>
    <m/>
    <s v="Giurgiu"/>
    <s v="Privat"/>
    <s v="066"/>
    <n v="9768807.6799999997"/>
    <n v="1723907.23"/>
    <n v="3627410"/>
    <n v="0"/>
    <n v="15120124.91"/>
    <s v="In implementare"/>
    <m/>
    <n v="788763.28"/>
    <n v="139193.51999999999"/>
    <s v="POC/524/2/2"/>
    <n v="1"/>
  </r>
  <r>
    <n v="10"/>
    <x v="2"/>
    <s v=" P2.2"/>
    <s v="A2.2.1 ap.2"/>
    <n v="129459"/>
    <s v="Dezvoltarea platformei informatice MicroMed in vederea cresterii competitivitatii S.C. Medicamed Market SRL"/>
    <s v="MEDICAMED MARKET SRL"/>
    <s v="Obiectivul general al proiectului il reprezinta cresterea competitivitatii economice a societatii la nivel national prin dezvoltarea unui produs inovativ TIC, respectiv realizarea unei aplicatii informatice inovative cu aplicabilitate in domeniul microbiologiei."/>
    <s v="4"/>
    <n v="7"/>
    <n v="2020"/>
    <s v="4"/>
    <n v="7"/>
    <n v="2023"/>
    <n v="85"/>
    <x v="3"/>
    <s v="Sud Muntenia"/>
    <m/>
    <m/>
    <s v="Calugareni"/>
    <s v="Privat"/>
    <s v="066"/>
    <n v="9761885.8699999992"/>
    <n v="1722685.76"/>
    <n v="3585041.22"/>
    <n v="78713.75"/>
    <n v="15148326.6"/>
    <s v="In implementare"/>
    <m/>
    <n v="1254883.31"/>
    <n v="95714.67"/>
    <s v="POC/524/2/2"/>
    <n v="1"/>
  </r>
  <r>
    <n v="11"/>
    <x v="2"/>
    <s v=" P2.2"/>
    <s v="A2.2.1 ap.2"/>
    <n v="129869"/>
    <s v="Platforma avansata de tip cloud pentru stocare, arhivare si interogare fisiere de imagistica medicala utilizand standardul DICOM"/>
    <s v="SANIMED INTERNATIONAL DISTRIBUTION SRL"/>
    <s v="Obiectivul general al proiectului consta in cresterea competitivitatii economice a S.C. SANIMED INTERNATIONAL DISTRIBUTION S.R.L., sustinerea inovarii in cadrul sectorului TIC si desfasurare unor activitati de cercetare-dezvoltare tehnologica, prin crearea unei platforme avansate de tip cloud pentru  stocare, arhivare si interogare fisiere de imagistica medicala utilizand standardul DICOM."/>
    <s v="6"/>
    <n v="18"/>
    <n v="2020"/>
    <s v="7"/>
    <n v="18"/>
    <n v="2022"/>
    <n v="85"/>
    <x v="3"/>
    <s v="Sud Muntenia"/>
    <m/>
    <m/>
    <s v="Calugareni"/>
    <s v="Privat"/>
    <s v="066"/>
    <n v="14292118.470000001"/>
    <n v="2522138.5"/>
    <n v="6369913.1900000004"/>
    <n v="3404989.84"/>
    <n v="26589160"/>
    <s v="Reziliat"/>
    <m/>
    <n v="137574.83999999997"/>
    <n v="0"/>
    <s v="POC/524/2/2"/>
    <n v="1"/>
  </r>
  <r>
    <n v="12"/>
    <x v="2"/>
    <s v=" P2.2"/>
    <s v="A2.2.1 ap.2"/>
    <n v="129926"/>
    <s v="Sanimed - unitate medicala virtuala"/>
    <s v="SANIMED INTERNATIONAL IMPEX SRL"/>
    <s v="Obiectivul general al proiectului propus este „Sprijinirea cresterii valorii adaugate generate de sectorul TIC prin crearea unei unitati medicale virtuale (spital virtual) in Romania”._x000a_"/>
    <s v="6"/>
    <n v="18"/>
    <n v="2020"/>
    <s v="6"/>
    <n v="18"/>
    <n v="2022"/>
    <n v="85"/>
    <x v="3"/>
    <s v="Sud Muntenia"/>
    <m/>
    <m/>
    <s v="Calugareni"/>
    <s v="Privat"/>
    <s v="066"/>
    <n v="13979743.279999999"/>
    <n v="2467013.52"/>
    <n v="9506504.5299999993"/>
    <n v="3911503.66"/>
    <n v="29864764.989999998"/>
    <s v="Reziliat"/>
    <m/>
    <n v="1750000"/>
    <n v="0"/>
    <s v="POC/524/2/2"/>
    <n v="1"/>
  </r>
  <r>
    <n v="13"/>
    <x v="1"/>
    <s v="1.2.1"/>
    <s v=" Proiect Tehnologic Inovativ - LDR"/>
    <n v="121266"/>
    <s v="Dezvoltarea unui serviciu inovativ in cadrul SC Holland Farming Agro SRL"/>
    <s v="HOLLAND FARMING AGRO SRL"/>
    <s v="Obiectivul general al proiectului este diversificarea activitatii Holland Farming Agro SRL prin cercetarea si dezvoltarea unui serviciu integrat de analiza a solului, propunere a culturilor potrivite tipului de sol analizat, precum si monitorizare a implementarii propunerilor, pentru comercializarea serviciului pe piata, dar si introducerea pe piata a unei platforme online inovative de gestionare a culturii."/>
    <s v="9"/>
    <n v="1"/>
    <n v="2020"/>
    <s v="3"/>
    <n v="1"/>
    <n v="2022"/>
    <n v="85"/>
    <x v="3"/>
    <s v="Sud Muntenia"/>
    <m/>
    <m/>
    <s v="Floresti, Stoenesti"/>
    <s v="Privat"/>
    <s v="061"/>
    <n v="2700026.07"/>
    <n v="476475.19"/>
    <n v="1795069.73"/>
    <n v="1010204.46"/>
    <n v="5981775.4500000002"/>
    <s v="In implementare"/>
    <m/>
    <n v="111641.37999999999"/>
    <n v="0"/>
    <s v="POC/163/1/3/"/>
    <n v="1"/>
  </r>
  <r>
    <s v="TOTAL GIURGIU"/>
    <x v="0"/>
    <m/>
    <m/>
    <m/>
    <m/>
    <m/>
    <m/>
    <m/>
    <m/>
    <m/>
    <m/>
    <m/>
    <m/>
    <m/>
    <x v="0"/>
    <m/>
    <m/>
    <m/>
    <m/>
    <m/>
    <m/>
    <n v="97123394.202999994"/>
    <n v="17139422.487"/>
    <n v="42175889.109999992"/>
    <n v="21068864.330000002"/>
    <n v="177507570.13"/>
    <m/>
    <m/>
    <n v="40645441.290000007"/>
    <n v="6300009.0800000001"/>
    <m/>
    <m/>
  </r>
  <r>
    <s v="JUDEŢUL Gorj"/>
    <x v="0"/>
    <m/>
    <m/>
    <m/>
    <m/>
    <m/>
    <m/>
    <m/>
    <m/>
    <m/>
    <m/>
    <m/>
    <m/>
    <m/>
    <x v="0"/>
    <m/>
    <m/>
    <m/>
    <m/>
    <m/>
    <m/>
    <m/>
    <m/>
    <m/>
    <m/>
    <m/>
    <m/>
    <m/>
    <m/>
    <m/>
    <m/>
    <m/>
  </r>
  <r>
    <n v="1"/>
    <x v="1"/>
    <s v="P1.1"/>
    <s v="OS1.1 -Secţiunea B"/>
    <n v="107754"/>
    <s v="Conectarea sectorului cercetare-dezvoltare-inovare cu mediul de afaceri prin animarea și promovarea CLUSTERULUI INOVATIV - MANAGEMENTUL ENERGIEI SI DEZVOLTARII DURABILE"/>
    <s v="ASOCIAȚIA CLUSTER INOVATIV MANAGEMENTUL ENERGIEI ȘI DEZVOLTĂRII DURABILE"/>
    <s v="Obiectivul general al proiectului este creștereacapacitațiiștiințifice în domeniile de specializare inteligenta: resurse energetice conventionale, neconventionale și regenerabileși tehnologii curate de producere a energiei pe baza combustibililor fosili  prin investiții în cercetare–dezvoltare, dobândirea de competente și know-how în managementul clusterului, identificarea și transferul de bune practici și cunoștințe de la  partenerii cu care se va intra în colaborare"/>
    <s v="11"/>
    <n v="7"/>
    <n v="2016"/>
    <s v="11"/>
    <n v="7"/>
    <n v="2021"/>
    <n v="85"/>
    <x v="9"/>
    <s v="Sud Vest"/>
    <m/>
    <m/>
    <s v="Targu Jiu"/>
    <s v="Privat"/>
    <s v="059"/>
    <n v="4789211.0999999996"/>
    <n v="845154.90000000037"/>
    <n v="4414156"/>
    <n v="87635"/>
    <n v="10136157"/>
    <s v="Reziliat"/>
    <m/>
    <n v="0"/>
    <n v="0"/>
    <s v="POC/64/1/1"/>
    <n v="1"/>
  </r>
  <r>
    <n v="2"/>
    <x v="1"/>
    <s v="P1.2"/>
    <s v="OS1.4-Secţiunea G"/>
    <n v="105628"/>
    <s v="UTILIZAREA DEŞEURILOR DIN INDUSTRIILE EXTRACTIVĂ, ENERGETICĂ ŞI METALURGICĂ DREPT SURSE ALTERNATIVE DE MATERII PRIME LA FABRICAREA PRODUSELOR REFRACTARE TERMOIZOLATOARE ŞI A MATERIALELOR DE CONSTRUCŢII"/>
    <s v="Universitatea &quot;Constantin Brancusi&quot; Targu Jiu"/>
    <s v="Obiectivul UCB este de a transfera în cadrul proiectului cunoaştere şi expertiză, susţinute de suportul unei infrastructuri de cercetare-dezvoltare ultramodernă, asigurată în cadrul “Centrului regional de cercetare pentru tehnologii energetice durabile” prin achiziţia de aparate şi echipamente de ultimă generaţie, în perioada 2011-2014, cu fonduri europene nerambursabile accesate prin programele specifice de CD (LIFE 10+, POS-CCE). "/>
    <s v="9"/>
    <n v="8"/>
    <n v="2016"/>
    <s v="2"/>
    <n v="8"/>
    <n v="2022"/>
    <n v="83.72"/>
    <x v="9"/>
    <s v="Sud Vest"/>
    <m/>
    <m/>
    <s v="Targu Jiu"/>
    <s v="Public"/>
    <s v="062"/>
    <n v="6230831.6980000008"/>
    <n v="1211633.3019999992"/>
    <n v="792000"/>
    <n v="58064"/>
    <n v="8292529"/>
    <s v="In implementare"/>
    <s v="AA5"/>
    <n v="3418063.0200000005"/>
    <n v="605783.99"/>
    <s v="POC/71/1/4"/>
    <n v="1"/>
  </r>
  <r>
    <n v="3"/>
    <x v="2"/>
    <s v=" P2.2"/>
    <s v="A2.2.1"/>
    <n v="115676"/>
    <s v="Dezvoltarea unei soluții inovative de management SaaS pentru domeniile HoReCa și Retail"/>
    <s v="SOFTTEHNICA SRL"/>
    <s v="Dezvoltarea unei soluții inovative de management SaaS pentru domeniile HoReCa și Retail"/>
    <s v="8"/>
    <n v="3"/>
    <n v="2017"/>
    <s v="4"/>
    <n v="3"/>
    <n v="2020"/>
    <n v="85"/>
    <x v="9"/>
    <s v="Sud Vest"/>
    <m/>
    <m/>
    <s v="Targu Jiu"/>
    <s v="Privat"/>
    <s v="066"/>
    <n v="2566246.0499999998"/>
    <n v="452866.95"/>
    <n v="1190457"/>
    <n v="891944.54999999981"/>
    <n v="5101514.55"/>
    <s v="Finalizat"/>
    <s v="AA1"/>
    <n v="2513395.98"/>
    <n v="443540.43000000005"/>
    <s v="POC/46/2/2"/>
    <n v="1"/>
  </r>
  <r>
    <n v="4"/>
    <x v="2"/>
    <s v=" P2.2"/>
    <s v="A2.2.1 ap.2"/>
    <n v="129077"/>
    <s v="HOLOTRAIN - Platforma inovatoare de training in realitatea augmentata asistat de holograme fotorealistice interactive"/>
    <s v="SOFTTEHNICA SRL"/>
    <s v="Obiectivul general al proiectului este reprezentat de crearea unei platforme inovatoare de training in realitatea augmentata, asistat de holograme fotorealistice interactive, care va permite interactiunea personalizata , bi-directională si scalabila pentru un numar mare de cursanti simultan instructorul HoloTrain."/>
    <s v="4"/>
    <n v="7"/>
    <n v="2020"/>
    <s v="4"/>
    <n v="7"/>
    <n v="2023"/>
    <n v="85"/>
    <x v="9"/>
    <s v="Sud Vest"/>
    <m/>
    <m/>
    <s v="Targu Jiu"/>
    <s v="Privat"/>
    <s v="066"/>
    <n v="11159150.58"/>
    <n v="1969261.86"/>
    <n v="4219692.21"/>
    <n v="2475735.84"/>
    <n v="19823840.489999998"/>
    <s v="In implementare"/>
    <m/>
    <n v="4105060.07"/>
    <n v="530304.72"/>
    <s v="POC/524/2/2"/>
    <n v="1"/>
  </r>
  <r>
    <s v="TOTAL GORJ"/>
    <x v="0"/>
    <m/>
    <m/>
    <m/>
    <m/>
    <m/>
    <m/>
    <m/>
    <m/>
    <m/>
    <m/>
    <m/>
    <m/>
    <m/>
    <x v="0"/>
    <m/>
    <m/>
    <m/>
    <m/>
    <m/>
    <m/>
    <n v="24745439.428000003"/>
    <n v="4478917.0120000001"/>
    <n v="10616305.210000001"/>
    <n v="3513379.3899999997"/>
    <n v="43354041.039999999"/>
    <m/>
    <m/>
    <n v="10036519.07"/>
    <n v="1579629.14"/>
    <m/>
    <m/>
  </r>
  <r>
    <s v="JUDEŢUL HARGHITA"/>
    <x v="0"/>
    <m/>
    <m/>
    <m/>
    <m/>
    <m/>
    <m/>
    <m/>
    <m/>
    <m/>
    <m/>
    <m/>
    <m/>
    <m/>
    <x v="0"/>
    <m/>
    <m/>
    <m/>
    <m/>
    <m/>
    <m/>
    <m/>
    <m/>
    <m/>
    <m/>
    <m/>
    <m/>
    <m/>
    <m/>
    <m/>
    <m/>
    <m/>
  </r>
  <r>
    <n v="1"/>
    <x v="2"/>
    <s v=" P2.2"/>
    <s v="A2.2.1"/>
    <n v="115714"/>
    <s v="DEZVOLTAREA PLATFORMEI ELECTRONICE – PIATA GELIOR"/>
    <s v="ENETIX SOFTWARE SRL"/>
    <s v="DEZVOLTAREA PLATFORMEI ELECTRONICE – PIATA GELIOR"/>
    <s v="5"/>
    <n v="25"/>
    <n v="2017"/>
    <s v="11"/>
    <n v="30"/>
    <n v="2020"/>
    <n v="85"/>
    <x v="1"/>
    <s v="Centru"/>
    <m/>
    <m/>
    <s v="Miercurea Ciuc"/>
    <s v="Privat"/>
    <s v="066"/>
    <n v="1256972.6599999999"/>
    <n v="221818.7"/>
    <n v="684616.8"/>
    <n v="82498"/>
    <n v="2245906.16"/>
    <s v="Finalizat"/>
    <s v="AA1+suspendare"/>
    <n v="1038747.26"/>
    <n v="183308.34000000003"/>
    <s v="POC/46/2/2"/>
    <n v="1"/>
  </r>
  <r>
    <n v="2"/>
    <x v="2"/>
    <s v=" P2.2"/>
    <s v="A2.2.1"/>
    <n v="115790"/>
    <s v="DEZVOLTAREA ȘI PUNEREA PE PIAȚĂ A APLICAȚIEI KPEYE"/>
    <s v="MAGIC SOLUTIONS SRL"/>
    <s v="DEZVOLTAREA ȘI PUNEREA PE PIAȚĂ A APLICAȚIEI KPEYE"/>
    <s v="6"/>
    <n v="29"/>
    <n v="2017"/>
    <s v="10"/>
    <n v="15"/>
    <n v="2019"/>
    <n v="85"/>
    <x v="1"/>
    <s v="Centru"/>
    <m/>
    <m/>
    <s v="Miercurea Ciuc"/>
    <s v="Privat"/>
    <s v="066"/>
    <n v="1013197.28"/>
    <n v="178799.52"/>
    <n v="827731.2"/>
    <n v="103650.31999999983"/>
    <n v="2123378.3199999998"/>
    <s v="Finalizat"/>
    <s v="AA2"/>
    <n v="866287.72000000009"/>
    <n v="152874.29"/>
    <s v="POC/46/2/2"/>
    <n v="1"/>
  </r>
  <r>
    <n v="3"/>
    <x v="2"/>
    <s v=" P2.2"/>
    <s v="A2.1.1 - NGA"/>
    <n v="127128"/>
    <s v="Dezvoltarea infrastructurii de comunicatii in banda larga de mare viteza in judetul Harghita"/>
    <s v="INVOKER TRANS IT SRL"/>
    <s v="Obiectivul principal al proiectului este dezvoltarea infrastructurii de comunicatii in banda larga de mare viteza in localitatile albe din punct de vedere al conexiunii NGA din judetul Harghit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1"/>
    <s v="Centru"/>
    <m/>
    <m/>
    <s v="Bilbor; Voslabeni; Cetatuia; Plaiestii de Sus; Casinu Nou; Izvoru Muresului; Sub Cetate; Dirjiu; Martinis; Imper; Ocland; Iacobeni; Filpea; Vidacut; Ulies; Calnaci; Sacel;"/>
    <s v="Privat"/>
    <s v="046"/>
    <n v="7482385.71"/>
    <n v="1320421.01"/>
    <n v="1858370.42"/>
    <n v="3881620.88"/>
    <n v="14542798.02"/>
    <s v="In implementare"/>
    <m/>
    <n v="3487213.31"/>
    <n v="615390.56999999995"/>
    <s v="POC/366/2/1"/>
    <n v="1"/>
  </r>
  <r>
    <n v="4"/>
    <x v="2"/>
    <s v=" P2.2"/>
    <s v="A2.2.1 ap.2"/>
    <n v="129891"/>
    <s v="Dezvoltarea si proiectarea unui produs software integral de administrare si monitorizare intreprinderi de catre societatea Web-Guru SRL"/>
    <s v="WEB-GURU SRL"/>
    <s v="Obiectivul general este dezvoltarea unui software integrat pentru gestionarea, monitorizarea si administrarea firmelor pe mai multe nivele. Prezentul proiect abordeaza realizarea unui software care integreaza mai multe module necesare pentru monitorizarea firmelor, astfel reprezinta o unealta special destinata pentru administratorii firmelor, si nu numai."/>
    <s v="8"/>
    <n v="7"/>
    <n v="2020"/>
    <s v="8"/>
    <n v="7"/>
    <n v="2023"/>
    <n v="85"/>
    <x v="1"/>
    <s v="Centru"/>
    <m/>
    <m/>
    <s v="Miercurea Ciuc"/>
    <s v="Privat"/>
    <s v="066"/>
    <n v="3774519.72"/>
    <n v="666091.65"/>
    <n v="2039519.62"/>
    <n v="452641.49"/>
    <n v="6932772.4800000004"/>
    <s v="Reziliat"/>
    <m/>
    <n v="0"/>
    <n v="0"/>
    <s v="POC/524/2/2"/>
    <n v="1"/>
  </r>
  <r>
    <s v="TOTAL HARGHITA"/>
    <x v="0"/>
    <m/>
    <m/>
    <m/>
    <m/>
    <m/>
    <m/>
    <m/>
    <m/>
    <m/>
    <m/>
    <m/>
    <m/>
    <m/>
    <x v="0"/>
    <m/>
    <m/>
    <m/>
    <m/>
    <m/>
    <m/>
    <n v="13527075.370000001"/>
    <n v="2387130.88"/>
    <n v="5410238.04"/>
    <n v="4520410.6899999995"/>
    <n v="25844854.98"/>
    <m/>
    <m/>
    <n v="5392248.29"/>
    <n v="951573.2"/>
    <m/>
    <m/>
  </r>
  <r>
    <s v="JUDEŢUL HUNEDOARA"/>
    <x v="0"/>
    <m/>
    <m/>
    <m/>
    <m/>
    <m/>
    <m/>
    <m/>
    <m/>
    <m/>
    <m/>
    <m/>
    <m/>
    <m/>
    <x v="0"/>
    <m/>
    <m/>
    <m/>
    <m/>
    <m/>
    <m/>
    <m/>
    <m/>
    <m/>
    <m/>
    <m/>
    <m/>
    <m/>
    <m/>
    <m/>
    <m/>
    <m/>
  </r>
  <r>
    <n v="1"/>
    <x v="2"/>
    <s v=" P2.2"/>
    <s v="A2.1.1 - NGA"/>
    <n v="127129"/>
    <s v="Dezvoltarea infrastructurii de comunicatii in banda larga de mare viteza in judetul Hunedoara"/>
    <s v="INVOKER TRANS IT SRL"/>
    <s v="Obiectivul principal al proiectului este dezvoltarea infrastructurii de comunicatii in banda larga de mare viteza in localitatile albe din punct de vedere al conexiunii NGA din judetul Hunedoar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2"/>
    <s v="Vest"/>
    <m/>
    <m/>
    <s v="Dobra; Rapoltu Mare; Banita; Valisoara; Branisca; Zam; sat Sibise; sat Vaidei; sat Romosel; Bucuresci; sat Tirnava de Cris; sat Boz; sat Bobilna; sat Mihaileni; Orastioara de Sus; sat Costesti; Luncoiu de Sus; sat Sesuri; sat Stanija; Orastioara de Jos; sat Bucium; sat Birtin; Vata de Sus; sat Ciungani; sat Ludestii de Jos; sat Stejarel; sat Ociu; sat Brotuna; sat Prihodiste; sat Dincu Mare; sat Cris; sat Rapoltel; sat Buces-Vulcan; sat Basarabasa; sat Grohotele; sat Pischinti; sat Jeledinti; sat Blajeni-Vulcan; Martinesti; sat Plai; Buces; sat Tatarastii de Cris; sat Dincu Mic; sat Tamasasa; sat Salatruc; sat Turmas;"/>
    <s v="Privat"/>
    <s v="046"/>
    <n v="11511361.99"/>
    <n v="2031416.81"/>
    <n v="2522332.39"/>
    <n v="3047372.17"/>
    <n v="19112483.359999999"/>
    <s v="In implementare"/>
    <m/>
    <n v="3450135.23"/>
    <n v="608847.39"/>
    <s v="POC/366/2/1"/>
    <n v="1"/>
  </r>
  <r>
    <s v="TOTAL HUNEDOARA"/>
    <x v="0"/>
    <m/>
    <m/>
    <m/>
    <m/>
    <m/>
    <m/>
    <m/>
    <m/>
    <m/>
    <m/>
    <m/>
    <m/>
    <m/>
    <x v="0"/>
    <m/>
    <m/>
    <m/>
    <m/>
    <m/>
    <m/>
    <n v="11511361.99"/>
    <n v="2031416.81"/>
    <n v="2522332.39"/>
    <n v="3047372.17"/>
    <n v="19112483.359999999"/>
    <m/>
    <m/>
    <n v="3450135.23"/>
    <n v="608847.39"/>
    <m/>
    <m/>
  </r>
  <r>
    <s v="JUDEŢUL IALOMITA"/>
    <x v="0"/>
    <m/>
    <m/>
    <m/>
    <m/>
    <m/>
    <m/>
    <m/>
    <m/>
    <m/>
    <m/>
    <m/>
    <m/>
    <m/>
    <x v="0"/>
    <m/>
    <m/>
    <m/>
    <m/>
    <m/>
    <m/>
    <m/>
    <m/>
    <m/>
    <m/>
    <m/>
    <m/>
    <m/>
    <m/>
    <m/>
    <m/>
    <m/>
  </r>
  <r>
    <n v="1"/>
    <x v="1"/>
    <s v="P1.2"/>
    <s v="OS1.3-Secţiunea D"/>
    <n v="104235"/>
    <s v="TEHNOLOGII DE SINTEZA A UNOR COPOLIMERI ACRILICI FUNCTIONALI UTILIZAND INSTALATII DE SINTEZA NECONVENTIONALE CU EFICIENTA RIDICATA -COACNEC"/>
    <s v="Lambda MAT Bucuresti SRL"/>
    <s v="Obiectivul principal al proiectului consta in transpunerea la nivel industrial a echipamentelor de cercetare realizate in faza de demonstrator de COSFEL ACTUAL, implementarea si preluarea tehnologiilor dezvoltate de aceasta in conformitate cu rezultatul de cercetare achizitionat prin contractul NR.15/05.05.2015 cu titlul „Experimentarea polimerizarii in camp de microunde in strat controlat respectiv in sistem dispers”."/>
    <s v="9"/>
    <n v="8"/>
    <n v="2016"/>
    <s v="5"/>
    <n v="8"/>
    <n v="2018"/>
    <n v="85"/>
    <x v="3"/>
    <s v="Sud Muntenia"/>
    <m/>
    <m/>
    <s v="Slobozia"/>
    <s v="Privat"/>
    <s v="061"/>
    <n v="3934178.25"/>
    <n v="694266.75"/>
    <n v="0"/>
    <n v="276480"/>
    <n v="4904925"/>
    <s v="Finalizat"/>
    <s v="AA2"/>
    <n v="3867780.6000000006"/>
    <n v="682549.5199999999"/>
    <s v="POC/66/1/3"/>
    <n v="1"/>
  </r>
  <r>
    <n v="2"/>
    <x v="1"/>
    <s v="P1.2"/>
    <s v="OS1.3-Secţiunea C"/>
    <n v="119792"/>
    <s v="Tehnologie de prelucrare inovativa a deseurilor de metale neferoase si a deee-urilor, utilizand  energia microundelor_x000a_"/>
    <s v="JUNKOEKO SRL"/>
    <s v="Obiectivul principal al proiectului propus il reprezinta cresterea capacitatii si infrastructurii de Cercetare-Dezvoltare a aplicantului prin realizarea unui echipament inovativ de topire in camp de microunde a deseurilor metalice neferoase si DEEE-uri (deseuri de echipamente electrice si electronice), prevazut cu un sistem inovator de filtrare a noxelor rezultate din topire. Diversificarea tehnologiilor pentru topirea si rafinarea metalelor din  deseuri neferoase si  DEEE-uri"/>
    <s v="10"/>
    <n v="4"/>
    <n v="2017"/>
    <s v="4"/>
    <n v="4"/>
    <n v="2019"/>
    <n v="85"/>
    <x v="3"/>
    <s v="Sud Muntenia"/>
    <m/>
    <m/>
    <s v="Slobozia"/>
    <s v="Privat"/>
    <s v="061"/>
    <n v="710340.24"/>
    <n v="125354.16"/>
    <n v="92854.94"/>
    <n v="20904.34"/>
    <n v="949453.68"/>
    <s v="Finalizat"/>
    <m/>
    <n v="634111.26"/>
    <n v="111901.96"/>
    <s v="POC/63/1/3"/>
    <n v="1"/>
  </r>
  <r>
    <n v="3"/>
    <x v="2"/>
    <s v=" P2.2"/>
    <s v="A2.2.1 ap.2"/>
    <n v="129987"/>
    <s v="SysCAD Application"/>
    <s v="SYSCAD SOLUTIONS SRL"/>
    <s v="Obiectivul principal al proiectului este cercetarea şi dezvoltarea unei suite de soluţii software inovative, extrem de uşor de folosit, soluţii software pentru accelerarea implementării cadastrului general şi a cadastrului sectorial, denumit in continuare SysCAD Application Suite."/>
    <s v="6"/>
    <n v="23"/>
    <n v="2020"/>
    <s v="6"/>
    <n v="23"/>
    <n v="2022"/>
    <n v="85"/>
    <x v="3"/>
    <s v="Sud Muntenia"/>
    <m/>
    <m/>
    <s v="Cazanesti"/>
    <s v="Privat"/>
    <s v="066"/>
    <n v="5029002"/>
    <n v="887470.93"/>
    <n v="2052919.43"/>
    <n v="967836.87"/>
    <n v="8937229.2299999986"/>
    <s v="In implementare"/>
    <m/>
    <n v="2413170.02"/>
    <n v="425853.53"/>
    <s v="POC/524/2/2"/>
    <n v="1"/>
  </r>
  <r>
    <s v="TOTAL IALOMITA"/>
    <x v="0"/>
    <m/>
    <m/>
    <m/>
    <m/>
    <m/>
    <m/>
    <m/>
    <m/>
    <m/>
    <m/>
    <m/>
    <m/>
    <m/>
    <x v="0"/>
    <m/>
    <m/>
    <m/>
    <m/>
    <m/>
    <m/>
    <n v="9673520.4900000002"/>
    <n v="1707091.84"/>
    <n v="2145774.37"/>
    <n v="1265221.21"/>
    <n v="14791607.909999998"/>
    <m/>
    <m/>
    <n v="6915061.8800000008"/>
    <n v="1220305.0099999998"/>
    <m/>
    <m/>
  </r>
  <r>
    <s v="JUDEŢUL IASI"/>
    <x v="0"/>
    <m/>
    <m/>
    <m/>
    <m/>
    <m/>
    <m/>
    <m/>
    <m/>
    <m/>
    <m/>
    <m/>
    <m/>
    <m/>
    <x v="0"/>
    <m/>
    <m/>
    <m/>
    <m/>
    <m/>
    <m/>
    <m/>
    <m/>
    <m/>
    <m/>
    <m/>
    <m/>
    <m/>
    <m/>
    <m/>
    <m/>
    <m/>
  </r>
  <r>
    <n v="1"/>
    <x v="1"/>
    <s v="P1.1"/>
    <s v="OS1.2-Secţiunea E"/>
    <n v="104810"/>
    <s v="Polimeri coordinativi porosi noi cu liganzi organici de dimensiuni variabile pentru stocarea gazelor. POCPOLIG"/>
    <s v="Institutul de Chimie Macromoleculara &quot;Petru Poni&quot;"/>
    <s v="Obiectivul general al proiectului consta in cresterea capacitatii si calitatii activitatii de cercetare dezvoltare inovare (CDI)  prin atragerea de specialisti cu competente avansate,  deschiderea unei noi directii de cercetare in domeniul retelelor metalo-organice (RMO) si diversificarea gamei de servicii de cercetare  si transferul acestora catre partenerii industriali,  in scopul stimularii competitivitatii cercetarii stintifice romanesti la nivel european si a competitivitatii economice nationale/ regionale ale Institutului si ale actorilor economici in domeniul de specializare inteligenta eco-nano-tehnologii si materiale avansate._x000a_Proiectul POCPOLIG isi propune sa dezvolte noi materiale avansate nanostructurate, cu caracteristici functionale extinse, destinate pentru aplicatii de nisa, in domenii stiintifice si industriale actuale si viitoare._x000a_Obiectivul general al proiectului consta in cresterea capacitatii si calitatii activitatii de cercetare dezvoltare inovare (CDI)  prin atragerea de specialisti cu competente avansate,  deschiderea unei noi directii de cercetare in domeniul retelelor metalo-organice (RMO) si diversificarea gamei de servicii de cercetare  si transferul acestora catre partenerii industriali,  in scopul stimularii competitivitatii cercetarii stintifice romanesti la nivel european si a competitivitatii economice nationale/ regionale ale Institutului si ale actorilor economici in domeniul de specializare inteligenta eco-nano-tehnologii si materiale avansate._x000a_Proiectul POCPOLIG isi propune sa dezvolte noi materiale avansate nanostructurate, cu caracteristici functionale extinse, destinate pentru aplicatii de nisa, in domenii stiintifice si industriale actuale si viitoare._x000a_"/>
    <s v="9"/>
    <n v="8"/>
    <n v="2016"/>
    <s v="9"/>
    <n v="8"/>
    <n v="2020"/>
    <n v="84.435339999999997"/>
    <x v="5"/>
    <s v="Nord Est"/>
    <m/>
    <m/>
    <s v="Iasi"/>
    <s v="Public"/>
    <s v="060"/>
    <n v="7165347.8196919998"/>
    <n v="1320379.1103079999"/>
    <n v="0"/>
    <n v="466651.06"/>
    <n v="8952377.9900000002"/>
    <s v="Finalizat"/>
    <s v="AA6"/>
    <n v="6930573.3899999997"/>
    <n v="0"/>
    <s v="POC/61/1/1"/>
    <n v="1"/>
  </r>
  <r>
    <n v="2"/>
    <x v="1"/>
    <s v="P1.1"/>
    <s v="OS1.2-Secţiunea E"/>
    <n v="103847"/>
    <s v="DIVERSIFICAREA ACTIVITATII DE CD PRIN ELABORAREA DE PLATFORME NANO-SENZORIALE PENTRU DETECŢIA ELECTROCHIMICA ŞI CUANTIFICAREA UNOR BIO- SI IMUNO-MARKERI CU APLICATII MEDICALE, DE MEDIU SI SECURITATE"/>
    <s v="Intelectro Iasi SRL"/>
    <s v="Obiectivul general al proiectului il constituie consolidarea capacității de CDI a SC Intelectro Iasi SRL în vederea pregătirii pentru participarea la Orizont 2020 si la alte programe europene, prin angajarea unui cercetător universitar cu o mare experienta pe o perioada egală cel puţin cu durata proiectului, si prin consolidarea si intinerirea resursei umane angajata in sectorul CDI al companiei, prin cooptarea de doctoranzi in faza de cercetare pentru teza de doctorat si, respectiv, doctori in stiinte ai Univ. Tehnice Iasi care au sustinut teza de doctorat in ultimii 5 ani. "/>
    <s v="9"/>
    <n v="8"/>
    <n v="2016"/>
    <s v="9"/>
    <n v="8"/>
    <n v="2020"/>
    <n v="84.435339999999997"/>
    <x v="5"/>
    <s v="Nord Est"/>
    <m/>
    <m/>
    <s v="Iasi"/>
    <s v="Privat"/>
    <s v="061"/>
    <n v="7276121.3794200011"/>
    <n v="1340791.6705799997"/>
    <n v="2524481.25"/>
    <n v="1027942.7"/>
    <n v="12169337"/>
    <s v="Finalizat"/>
    <s v="AA1"/>
    <n v="6369795.3299999991"/>
    <n v="1173872.25"/>
    <s v="POC/61/1/1"/>
    <n v="1"/>
  </r>
  <r>
    <n v="3"/>
    <x v="1"/>
    <s v="P1.1"/>
    <s v="OS1.2-Secţiunea E"/>
    <n v="104089"/>
    <s v="CERCETARE-DEZVOLTARE DE MATERIALE COMPOZITE INOVATIVE NANOSTRUCTURATE, ACTIVABILE IN CAMP DE RADIOFRECVENTA SI DE MICROUNDE, PENTRU TEHNOLOGII REVERSIBILE DE ASAMBLARE CU APLICATII INTERSECTORIALE"/>
    <s v="ALL GREEN SRL"/>
    <s v="Obiectivul general al proiectului il constituie consolidarea capacității de CDI a SC ALL GREEN SRL în vederea pregătirii pentru participarea la Orizont 2020 si la alte programe europene, prin angajarea unui cercetător universitar cu o mare experienta pe o perioada egală cel puţin cu durata proiectului, si prin consolidarea si intinerirea resursei umane angajata in sectorul CDI al companiei, prin cooptarea de doctoranzi in faza de cercetare pentru teza de doctorat si, respectiv, doctori in stiinte ai Univ. Tehnice Iasi care au sustinut teza de doctorat in ultimii 5 ani. "/>
    <s v="9"/>
    <n v="16"/>
    <n v="2016"/>
    <s v="9"/>
    <n v="16"/>
    <n v="2020"/>
    <n v="84.435339999999997"/>
    <x v="5"/>
    <s v="Nord Est"/>
    <m/>
    <m/>
    <s v="Iasi"/>
    <s v="Privat"/>
    <s v="061"/>
    <n v="7276513.4800000004"/>
    <n v="1340863.92"/>
    <n v="2522993.6"/>
    <n v="1085238"/>
    <n v="12225609"/>
    <s v="Finalizat _x000a_(ajuns la teremen; fara nota de finalizare)"/>
    <s v="AA4"/>
    <n v="6762862.8100000024"/>
    <n v="1246308.3100000003"/>
    <s v="POC/61/1/1"/>
    <n v="1"/>
  </r>
  <r>
    <n v="4"/>
    <x v="1"/>
    <s v="P1.2"/>
    <s v="OS1.3-Secţiunea D"/>
    <n v="104962"/>
    <s v="BRAIN-IN - Sisteme de automatizare inteligente pentru managementul cladirilor, productiei si automatizari industriale"/>
    <s v="BUILDING TECHNOLOGY GROUP R SRL"/>
    <s v="In acest proiect se urmareste crearea lui BRAIN-IN  soft - convertor de limbaj al Sistemelor de Automatizare Inteligente (SAI) pentru cladiri inteligente, managementul productiei si automatizari industriale bazat pe inovarea – imbunatatirea unei platforme software denumita SMART  CONVERT care la acest moment are proprietatea de a aduce la un punct comun tehnologiile: PROFIBUS, LON, CAN, MODBUS. Inovarea consta in integrarea in SMART CONVERT a doua noi tipuri de protocoale de comunicatii (KNX si un limbaj wireless), transformand platforma initiala intr-un produs foarte flexibil si competitiv, care va detine si caracteristici standardizate pentru 5 aplicabilitati ce se pot combina in functie de nevoile si structura cladirilor, productiei si industriei: optimizare consumuri energie, asigurare securitate, confort, optimizare management productie, automatizari industriale, oprimizare functionalitati specifice spitalelor."/>
    <s v="9"/>
    <n v="27"/>
    <n v="2016"/>
    <s v="9"/>
    <n v="27"/>
    <n v="2018"/>
    <n v="85"/>
    <x v="5"/>
    <s v="Nord Est"/>
    <m/>
    <m/>
    <s v="Iasi"/>
    <s v="Privat"/>
    <s v="061"/>
    <n v="5122148.62"/>
    <n v="903908.58000000007"/>
    <n v="0"/>
    <n v="1207083.72"/>
    <n v="7233140.9199999999"/>
    <s v="Finalizat"/>
    <s v="AA7"/>
    <n v="4992852.5500000007"/>
    <n v="888219.64999999991"/>
    <s v="POC/66/1/3"/>
    <n v="1"/>
  </r>
  <r>
    <n v="5"/>
    <x v="1"/>
    <s v="P1.2"/>
    <s v="OS1.4-Secţiunea G"/>
    <n v="106611"/>
    <s v="DEZVOLTARE EXPERIMENTALĂ ÎN PARTENERIAT PUBLIC PRIVAT PENTRU CREAREA DE PLATFORME CLOUD AUTOHTONE CU CARACTERISTICI AVANSATE DE PROTECȚIE A DATELOR"/>
    <s v="Universitatea &quot;Alexandru Ioan Cuza&quot; din Iași"/>
    <s v="Principalul obiectiv al proiectului PrivateSky îl constituie transferul de cunoștințe rezultate în urma activității de cercetare desfășurate în cadrul Facultății de Informatică, Universitatea “Alexandru Ioan Cuza” din Iași (UAIC) către industria de IT._x000a_Ideea nou introdusă de acest proiect este concretizată prin utilizarea unei arhitecturi Cloud inovative bazată pe coreografii executabile în crearea de noi tehnologii, instrumente și metode pentru dezvoltarea de software în cloud._x000a_"/>
    <s v="9"/>
    <n v="1"/>
    <n v="2016"/>
    <s v="9"/>
    <n v="1"/>
    <n v="2021"/>
    <n v="83.72"/>
    <x v="5"/>
    <s v="Nord Est"/>
    <m/>
    <m/>
    <s v="Iasi"/>
    <s v="Public"/>
    <s v="062"/>
    <n v="11224742.256000001"/>
    <n v="2182737.743999999"/>
    <n v="1808937.5"/>
    <n v="50000"/>
    <n v="15266417.5"/>
    <s v="In implementare"/>
    <s v="AA6"/>
    <n v="9657047.370000001"/>
    <n v="1877654.06"/>
    <s v="POC/71/1/4"/>
    <n v="1"/>
  </r>
  <r>
    <n v="6"/>
    <x v="1"/>
    <s v="P1.2"/>
    <s v="OS1.4-Secţiunea G"/>
    <n v="105689"/>
    <s v="Parteneriate pentru transfer de cunoştinţe în domeniul materialelor polimere_x000a_ folosite în ingineria biomedicală "/>
    <s v="INSTITUTUL DE CHIMIE MACROMOLECULARĂ “PETRU PONI&quot; "/>
    <s v="Obiectivul general: Creşterea competitivităţii economice a 5 întreprinderi în perioada 2016-2020,_x000a_în urma transferului de cunoştinţe ce vizează expertiza ştiinţifică şi tehnologică în proiectarea şi_x000a_realizarea de sisteme polimere multifuncţionale, care pot stimula un răspuns biologic specific şi care permit aderarea şi proliferarea unui anumit tip de celule, funcţie de ţesutul ce trebuie tratat._x000a_"/>
    <s v="9"/>
    <n v="8"/>
    <n v="2016"/>
    <s v="3"/>
    <n v="8"/>
    <n v="2022"/>
    <n v="83.72"/>
    <x v="5"/>
    <s v="Nord Est"/>
    <m/>
    <m/>
    <s v="Iasi"/>
    <s v="Public"/>
    <s v="062"/>
    <n v="11218480"/>
    <n v="2181520"/>
    <n v="2370000"/>
    <n v="70978.25"/>
    <n v="15840978.25"/>
    <s v="In implementare"/>
    <s v="AA5"/>
    <n v="7576272.3000000007"/>
    <n v="0"/>
    <s v="POC/71/1/4"/>
    <n v="1"/>
  </r>
  <r>
    <n v="7"/>
    <x v="1"/>
    <s v="P1.2"/>
    <s v="OS1.4-Secţiunea G"/>
    <n v="105524"/>
    <s v="PRODUSE ȘI TEHNOLOGII ECOINOVATOARE PENTRU EFICIENȚĂ ENERGETICĂ ÎN CONSTRUCȚII"/>
    <s v="Universitatea Tehnica Gheorghe Asachi din Iasi"/>
    <s v="Obiectivul general al proiectului este creşterea eficienţei energetice la consumator, înțelegând prin consumator construcţiile civile, industriale şi agricole care adăpostesc funcţiuni multiple, denumite într-un cuvânt clădiri. _x000a_Proiectul va dezvolta interacțiunea dintre Facultatea de Construcţii şi Instalații din cadrul Universității Tehnice „Gh. Asachi” din Iași cu mediul de afaceri din domeniul construcţiilor, prin finanțarea accesului întreprinderilor la expertiză extinsă și la facilitățile oferite în laboratoarele facultăţii, în scopul comercializării rezultatelor de cercetare privind asigurarea eficienței energetice, către consumatorul exprimat prin construcțiile civile, industriale și agricole, concepute şi executate de către întreprinderile cu activitate în domeniul construcţiilor."/>
    <s v="9"/>
    <n v="23"/>
    <n v="2016"/>
    <s v="5"/>
    <n v="22"/>
    <n v="2022"/>
    <n v="83.72"/>
    <x v="5"/>
    <s v="Nord Est"/>
    <m/>
    <m/>
    <s v="Iasi"/>
    <s v="Public"/>
    <s v="062"/>
    <n v="6244465.5"/>
    <n v="1214284.5"/>
    <n v="1260000"/>
    <n v="144000"/>
    <n v="8862750"/>
    <s v="In implementare"/>
    <s v="AA4"/>
    <n v="3764649.9200000004"/>
    <n v="618951.32000000018"/>
    <s v="POC/71/1/4"/>
    <n v="1"/>
  </r>
  <r>
    <n v="8"/>
    <x v="1"/>
    <s v="P1.1"/>
    <s v="OS1.1-Secţiunea F"/>
    <n v="107464"/>
    <s v="Institutul de Chimie Macromoleculara “Petru Poni” - Pol interdisciplinar de specializare inteligenta prin cercetare-inovare si transfer tehnologic in (bio/nano)materiale polimere si (eco)tehnologii"/>
    <s v="Institutul de Chimie Macromoleculara „Petru Poni” Iasi"/>
    <s v="Obiectivul general al proiectului Institutul de Chimie Macromoleculara “Petru Poni” – Pol interdisciplinar de specializare inteligenta prin cercetare-inovare si transfer tehnologic in (bio/nano)materiale polimere si (eco)tehnologii (InoMatPol) consta in cresterea capacitatii, calitatii si eficientei activitatii CDI prin deschiderea de noi directii de cercetare si diversificarea gamei de servicii de cercetare orientate in special catre industrie – conform cerintelor de inovare ale agentilor economici din cadrul structurilor de tip cluster, in scopul stimularii competitivitatii cercetarii stintifice romanesti la nivel european si a competitivitatii economice nationale/ regionale ale Institutului si ale actorilor economici in domeniul de specializare inteligenta eco-nano-tehnologii si materiale avansate."/>
    <s v="10"/>
    <n v="10"/>
    <n v="2016"/>
    <s v="7"/>
    <n v="10"/>
    <n v="2020"/>
    <n v="85"/>
    <x v="5"/>
    <s v="Nord Est"/>
    <m/>
    <m/>
    <s v="Iasi"/>
    <s v="Public"/>
    <s v="058"/>
    <n v="53796306.284999996"/>
    <n v="9493465.8150000051"/>
    <n v="0"/>
    <n v="7182196.9000000004"/>
    <n v="70471969"/>
    <s v="Finalizat"/>
    <s v="AA3"/>
    <n v="53311768.259999998"/>
    <n v="0"/>
    <s v="POC/70/1/1"/>
    <n v="1"/>
  </r>
  <r>
    <n v="9"/>
    <x v="1"/>
    <s v="P1.1"/>
    <s v="OS1.1-Secţiunea F"/>
    <n v="107563"/>
    <s v="CENTRU REGIONAL DE CERCETĂRI AVANSATE PENTRU BOLI EMERGENTE, ZOONOZE ȘI SIGURANȚĂ ALIMENTARĂ-ROVETEMERG"/>
    <s v="UNIVERSITATEA DE STIINTE AGRICOLE SI MEDICINA VETERINARA „ION IONESCU DE LA BRAD” Iasi"/>
    <s v="Scopul proiectului ROVETEMERG este de a dezvolta un Centru regional de cercetare avansată capabil sa efectueze cercetare interdisciplinară, aplicată și experimentală, privind microorganismele înalt patogene cu potențial de răspândire în masă, bolile infecțioase (re-) emergente și rare, rezistența microbiană la medicamente, siguranța microbiologica a alimentelor, rezultatele obținute având menirea de a îmbunătăți sănătatea animalelor, omului și mediului, în spiritul conceptului One Health.  "/>
    <s v="10"/>
    <n v="13"/>
    <n v="2016"/>
    <s v="4"/>
    <n v="12"/>
    <n v="2021"/>
    <n v="85"/>
    <x v="5"/>
    <s v="Nord Est"/>
    <m/>
    <m/>
    <s v="Iasi"/>
    <s v="Public"/>
    <s v="058"/>
    <n v="30363445"/>
    <n v="5358255"/>
    <n v="0"/>
    <n v="3978998"/>
    <n v="39700698"/>
    <s v="In implementare"/>
    <s v="AA7"/>
    <n v="14530428.090000002"/>
    <n v="1819083.6999999997"/>
    <s v="POC/70/1/1"/>
    <n v="1"/>
  </r>
  <r>
    <n v="10"/>
    <x v="1"/>
    <s v="P1.2"/>
    <s v="OS1.3-Secţiunea C"/>
    <n v="113382"/>
    <s v="Dezvoltarea și producerea generatorului cu rotor exterior și flux radial antrenat de o turbină eoliană cu ax vertical"/>
    <s v=" GEN MOTOR SRL (solicitant initial la depunere: VÎRLAN BOGDAN)"/>
    <s v="Principalul obiectiv al proiectului este acela  de a scoate pe piață un produs nou, inovativ: un generator electric cu rotor exterior și flux radial antrenat  turbină verticală, pe baza rezultatelor obținute de directorul de proiect în timpul stagiului doctoral finalizat. "/>
    <s v="10"/>
    <n v="4"/>
    <n v="2017"/>
    <s v="1"/>
    <n v="4"/>
    <n v="2019"/>
    <n v="85.000000595720564"/>
    <x v="5"/>
    <s v="Nord Est"/>
    <m/>
    <m/>
    <s v="Iasi"/>
    <s v="Privat"/>
    <s v="061"/>
    <n v="713421.75"/>
    <n v="125897.95"/>
    <n v="93257.75"/>
    <n v="145255.72"/>
    <n v="1077833.17"/>
    <s v="Finalizat"/>
    <s v="AA1"/>
    <n v="702561.19"/>
    <n v="123981.38000000002"/>
    <s v="POC/63/1/3"/>
    <n v="1"/>
  </r>
  <r>
    <n v="11"/>
    <x v="1"/>
    <s v="P1.2"/>
    <s v="OS1.3-Secţiunea C"/>
    <n v="109591"/>
    <s v="Consolidarea capacitatii SC PROSUPPORT CONSULTING SRL de exploatare , introducere in productie si comercializare a unui produs inovativ rezultat al activitatii de cercetare-dezvoltare"/>
    <s v="PROSUPPORT CONSULTING SRL"/>
    <s v="Proiectul are ca obiectiv general îmbunătățirea capacității start-up-ului SC ProSupport Consulting SRL de inovare și derulare a unor activități de cercetare-dezvoltare de avangardă într-un domeniu de specializare inteligentă (4. Eco-nano-tehnologii și materiale avansate/4.4.2 Materiale polimerice, nanomateriale, nanotehnologii)pentru introducerea în producție a unui nou produs inovator (platforme senzoriale prevăzute cu microelectrozi interdigitați printați pe substraturi nanodielectrice flexibile) cu aplicabilitate într-un domeniu nou, Internetul Tuturor Lucrurilor (ITL)."/>
    <s v="10"/>
    <n v="4"/>
    <n v="2017"/>
    <s v="10"/>
    <n v="4"/>
    <n v="2019"/>
    <n v="85.000000000000014"/>
    <x v="5"/>
    <s v="Nord Est"/>
    <m/>
    <m/>
    <s v="Iasi; Valea Lupului"/>
    <s v="Privat"/>
    <s v="061"/>
    <n v="713989.8"/>
    <n v="125998.2"/>
    <n v="93332"/>
    <n v="86064"/>
    <n v="1019384"/>
    <s v="Finalizat"/>
    <s v="AA1"/>
    <n v="708323.74"/>
    <n v="124998.27"/>
    <s v="POC/63/1/3"/>
    <n v="1"/>
  </r>
  <r>
    <n v="12"/>
    <x v="2"/>
    <s v=" P2.2"/>
    <s v="A2.2.1"/>
    <n v="115881"/>
    <s v="”LOGIOS - CERCETAREA SI DEZVOLTAREA UNUI SISTEM INOVATIV DE E-LEARNING DEDICAT MEDIILOR DE INVATAMÂNT UNIVERSITAR SI PREUNIVERSITAR”"/>
    <s v="RED POINT SOFTWARE SOLUTIONS SRL"/>
    <s v="”LOGIOS - CERCETAREA SI DEZVOLTAREA UNUI SISTEM INOVATIV DE E-LEARNING DEDICAT MEDIILOR DE INVATAMÂNT UNIVERSITAR SI PREUNIVERSITAR”"/>
    <s v="8"/>
    <n v="2"/>
    <n v="2017"/>
    <s v="12"/>
    <n v="2"/>
    <n v="2019"/>
    <n v="85"/>
    <x v="5"/>
    <s v="Nord Est"/>
    <m/>
    <m/>
    <s v="Iasi"/>
    <s v="Privat"/>
    <s v="066"/>
    <n v="972346.38"/>
    <n v="171590.54"/>
    <n v="518393.82000000007"/>
    <n v="170528.28000000003"/>
    <n v="1832859.02"/>
    <s v="Finalizat"/>
    <s v="AA3"/>
    <n v="859600.7300000001"/>
    <n v="151694.24000000002"/>
    <s v="POC/46/2/2"/>
    <n v="1"/>
  </r>
  <r>
    <n v="13"/>
    <x v="2"/>
    <s v=" P2.2"/>
    <s v="A2.2.1"/>
    <n v="115605"/>
    <s v="QODEMO – TEHNOLOGIE SPECIALIZATA PENTRU MAKER MOVEMENT"/>
    <s v="FORTYFOUR SRL"/>
    <s v="QODEMO – TEHNOLOGIE SPECIALIZATA PENTRU MAKER MOVEMENT"/>
    <s v="8"/>
    <n v="7"/>
    <n v="2017"/>
    <s v="8"/>
    <n v="7"/>
    <n v="2020"/>
    <n v="85"/>
    <x v="5"/>
    <s v="Nord Est"/>
    <m/>
    <m/>
    <s v=" Iasi"/>
    <s v="Privat"/>
    <s v="066"/>
    <n v="3413951.66"/>
    <n v="602462.06000000006"/>
    <n v="803986.69"/>
    <n v="0"/>
    <n v="4820400.41"/>
    <s v="Reziliat"/>
    <m/>
    <n v="0"/>
    <n v="0"/>
    <s v="POC/46/2/2"/>
    <n v="1"/>
  </r>
  <r>
    <n v="14"/>
    <x v="2"/>
    <s v=" P2.2"/>
    <s v="A2.2.1"/>
    <n v="115686"/>
    <s v="ECOSISTEM MULTIFUNCTIONAL PENTRU INTEGRAREA SERVICIILOR MEDICALE DE TIP “SELF-MANAGEMENT DISEASE” (EMIM)"/>
    <s v="ROMSOFT SRL"/>
    <s v="ECOSISTEM MULTIFUNCTIONAL PENTRU INTEGRAREA SERVICIILOR MEDICALE DE TIP “SELF-MANAGEMENT DISEASE” (EMIM)"/>
    <s v="8"/>
    <n v="31"/>
    <n v="2017"/>
    <s v="8"/>
    <n v="31"/>
    <n v="2020"/>
    <n v="85"/>
    <x v="5"/>
    <s v="Nord Est"/>
    <m/>
    <m/>
    <s v="Iasi"/>
    <s v="Privat"/>
    <s v="066"/>
    <n v="2399640.0299999998"/>
    <n v="423465.89"/>
    <n v="2008125"/>
    <n v="92451.410000000149"/>
    <n v="4923682.33"/>
    <s v="Finalizat"/>
    <s v="AA1"/>
    <n v="2146543.4700000002"/>
    <n v="378801.72"/>
    <s v="POC/46/2/2"/>
    <n v="1"/>
  </r>
  <r>
    <n v="15"/>
    <x v="2"/>
    <s v=" P2.2"/>
    <s v="A2.2.1"/>
    <n v="116445"/>
    <s v="“DEZVOLTAREA UNEI SOLUȚII TIC INOVATIVE CERTIFICATE PENTRU PROTEJAREA CONFIDENȚIALITĂȚII DATELOR DE PE DISPOZITIVELE MOBILE PRIN ȘTERGERE DEFINITIVĂ”"/>
    <s v="NERA COMPUTERS SRL"/>
    <s v="“DEZVOLTAREA UNEI SOLUȚII TIC INOVATIVE CERTIFICATE PENTRU PROTEJAREA CONFIDENȚIALITĂȚII DATELOR DE PE DISPOZITIVELE MOBILE PRIN ȘTERGERE DEFINITIVĂ”"/>
    <s v="8"/>
    <n v="16"/>
    <n v="2017"/>
    <s v="8"/>
    <n v="16"/>
    <n v="2019"/>
    <n v="85"/>
    <x v="5"/>
    <s v="Nord Est"/>
    <m/>
    <m/>
    <s v="Iasi"/>
    <s v="Privat"/>
    <s v="066"/>
    <n v="2074115.77"/>
    <n v="366020.43"/>
    <n v="1603999.7999999998"/>
    <n v="100826.91999999993"/>
    <n v="4144962.92"/>
    <s v="Reziliat"/>
    <m/>
    <n v="0"/>
    <n v="0"/>
    <s v="POC/46/2/2"/>
    <n v="1"/>
  </r>
  <r>
    <n v="16"/>
    <x v="2"/>
    <s v=" P2.2"/>
    <s v="A2.2.1"/>
    <m/>
    <s v="SOLUTIE MOBILA DE COLECTARE SI INTRETINERE DATE PENTRU SISTEMELE DE TIP ASSET MANAGEMENT"/>
    <s v="FOCALITY SRL"/>
    <s v="SOLUTIE MOBILA DE COLECTARE SI INTRETINERE DATE PENTRU SISTEMELE DE TIP ASSET MANAGEMENT"/>
    <s v="5"/>
    <n v="25"/>
    <n v="2017"/>
    <s v="8"/>
    <n v="25"/>
    <n v="2018"/>
    <n v="85"/>
    <x v="5"/>
    <s v="Nord Est"/>
    <m/>
    <m/>
    <s v="Iasi"/>
    <s v="Privat"/>
    <s v="066"/>
    <n v="1643049.15"/>
    <n v="289949.84999999998"/>
    <n v="839936"/>
    <n v="275145.64999999991"/>
    <n v="3048080.65"/>
    <s v="Reziliat"/>
    <m/>
    <n v="0"/>
    <n v="0"/>
    <s v="POC/46/2/2"/>
    <n v="1"/>
  </r>
  <r>
    <n v="17"/>
    <x v="2"/>
    <s v=" P2.2"/>
    <s v="A2.2.1"/>
    <n v="115624"/>
    <s v="Cercetare,dezvoltare si implementare a unei noi generatii de algoritmi de optimizare si reducere a consumului de materiale bazati pe calcul paralel intensiv pe tehnologie CUDA"/>
    <s v="GEMINI CAD SYSTEMS SRL"/>
    <s v="Cercetare,dezvoltare si implementare a unei noi generatii de algoritmi de optimizare si reducere a consumului de materiale bazati pe calcul paralel intensiv pe tehnologie CUDA"/>
    <s v="9"/>
    <n v="14"/>
    <n v="2017"/>
    <s v="6"/>
    <n v="14"/>
    <n v="2020"/>
    <n v="85"/>
    <x v="5"/>
    <s v="Nord Est"/>
    <m/>
    <m/>
    <s v="Iasi"/>
    <s v="Privat"/>
    <s v="066"/>
    <n v="2764316.04"/>
    <n v="487820.48"/>
    <n v="1576597.6800000002"/>
    <n v="188595.24000000022"/>
    <n v="5017329.4400000004"/>
    <s v="Finalizat"/>
    <m/>
    <n v="2565429.46"/>
    <n v="452722.84"/>
    <s v="POC/46/2/2"/>
    <n v="1"/>
  </r>
  <r>
    <n v="18"/>
    <x v="2"/>
    <s v=" P2.2"/>
    <s v="A2.2.1"/>
    <n v="115919"/>
    <s v="CUTIE NEAGRA ȘI PLATFORMA TIP CRM PENTRU EVALUAREA SI DIMINUAREA RISCURILOR IN TRAFICUL RUTIER"/>
    <s v="EXPERT ACCIDENT RECONSTRUCTION SRL"/>
    <s v="CUTIE NEAGRA ȘI PLATFORMA TIP CRM PENTRU EVALUAREA SI DIMINUAREA RISCURILOR IN TRAFICUL RUTIER"/>
    <s v="8"/>
    <n v="3"/>
    <n v="2017"/>
    <s v="11"/>
    <n v="3"/>
    <n v="2019"/>
    <n v="85"/>
    <x v="5"/>
    <s v="Nord Est"/>
    <m/>
    <m/>
    <s v="Comuna Bârnova, sat Vișan"/>
    <s v="Privat"/>
    <s v="066"/>
    <n v="1555547.74"/>
    <n v="274508.42"/>
    <n v="473070.49"/>
    <n v="72029.310000000056"/>
    <n v="2375155.96"/>
    <s v="Finalizat"/>
    <s v="AA2"/>
    <n v="1455255.65"/>
    <n v="256809.80999999997"/>
    <s v="POC/46/2/2"/>
    <n v="1"/>
  </r>
  <r>
    <n v="19"/>
    <x v="2"/>
    <s v=" P2.2"/>
    <s v="A2.2.1"/>
    <n v="117324"/>
    <s v="Nou produs inovativ software – Visio 3D MAG, platforma hardware si servicii pentru proiectarea interactiva de case din lemn, mobilier si amenajari interioare"/>
    <s v="3D MAG SRL"/>
    <s v="Nou produs inovativ software – Visio 3D MAG, platforma hardware si servicii pentru proiectarea interactiva de case din lemn, mobilier si amenajari interioare"/>
    <s v="8"/>
    <n v="8"/>
    <n v="2017"/>
    <s v="8"/>
    <n v="8"/>
    <n v="2020"/>
    <n v="85"/>
    <x v="5"/>
    <s v="Nord Est"/>
    <m/>
    <m/>
    <s v="Iasi"/>
    <s v="Privat"/>
    <s v="066"/>
    <n v="2465364.7799999998"/>
    <n v="435064.37"/>
    <n v="1232879.1499999999"/>
    <n v="0"/>
    <n v="4133308.3"/>
    <s v="Reziliat"/>
    <m/>
    <n v="63060"/>
    <n v="11128.24"/>
    <s v="POC/46/2/2"/>
    <n v="1"/>
  </r>
  <r>
    <n v="20"/>
    <x v="2"/>
    <s v=" P2.2"/>
    <s v="A2.2.1"/>
    <n v="119805"/>
    <s v="Contact - Accesibilitate la purtator"/>
    <s v="LOGICA INFORMATICA RO SRL"/>
    <s v="Contact - Accesibilitate la purtator"/>
    <s v="11"/>
    <n v="20"/>
    <n v="2017"/>
    <s v="11"/>
    <n v="20"/>
    <n v="2019"/>
    <n v="85"/>
    <x v="5"/>
    <s v="Nord Est"/>
    <m/>
    <m/>
    <s v="Iasi"/>
    <s v="Privat"/>
    <s v="066"/>
    <n v="2408447.5499999998"/>
    <n v="425020.15"/>
    <n v="792618.29999999981"/>
    <n v="395359.54000000004"/>
    <n v="4021445.5399999996"/>
    <s v="Reziliat"/>
    <m/>
    <n v="0"/>
    <n v="0"/>
    <s v="POC/46/2/2"/>
    <n v="1"/>
  </r>
  <r>
    <n v="21"/>
    <x v="2"/>
    <s v=" P2.2"/>
    <s v="A2.2.1"/>
    <n v="116086"/>
    <s v="APPSFLOW – DEZVOLTAREA SAAS A SISTEMULUI DE APLICATII CONFIGURABILE DE PROCESE DE BUSINESS CE ACCELEREAZA INITIATIVELE DE LUCRU INTELIGENT IN ORGANIZATII"/>
    <s v="APPSBROKER CONSULTING SRL"/>
    <s v="APPSFLOW – DEZVOLTAREA SAAS A SISTEMULUI DE APLICATII CONFIGURABILE DE PROCESE DE BUSINESS CE ACCELEREAZA INITIATIVELE DE LUCRU INTELIGENT IN ORGANIZATII"/>
    <s v="8"/>
    <n v="4"/>
    <n v="2017"/>
    <s v="8"/>
    <n v="4"/>
    <n v="2019"/>
    <n v="85"/>
    <x v="5"/>
    <s v="Nord Est"/>
    <m/>
    <m/>
    <s v="Iasi"/>
    <s v="Privat"/>
    <s v="066"/>
    <n v="3099588.19"/>
    <n v="546986.15"/>
    <n v="1690167.5499999998"/>
    <n v="68819.69000000041"/>
    <n v="5405561.5800000001"/>
    <s v="Finalizat"/>
    <m/>
    <n v="2656480.5900000003"/>
    <n v="468790.69"/>
    <s v="POC/46/2/2"/>
    <n v="1"/>
  </r>
  <r>
    <n v="22"/>
    <x v="1"/>
    <s v="P1.2"/>
    <s v="OS1.4-Secţiunea G"/>
    <n v="119611"/>
    <s v="Constituirea şi implementarea de parteneriate pentru transfer de cunoştunţe între Institutul de Cercetări pentru Agricultură şi Mediu Iaşi şi mediul economic"/>
    <s v="Universitatea de Stiinte Agricole si Medicina Veterinara &quot;Ion Ionescu de la Brad&quot; Iasi"/>
    <s v="Obiectivul general este cresterea accesului mediului economic privat agricol la cunoastere. Accesul la cunoastere se va realiza prin valorificarea infrastructurii de cercetare Institutul de Cercetari pentru Agricultura si Mediu (ICAM) din cadrul Universitatii de tiinþe Agricole si Medicina Veterinara &quot;Ion Ionescu de la Brad&quot; Iasi (USAMV – Iasi). Valorificarea infrastructurii de cercetare se va realiza prin constituirea si implementarea de parteneriate cu întreprinderi din mediul economic agricol. În cadrul parteneriatelor se va realiza transfer de cunostinþe, respectiv de inovaþie si progres tehnic."/>
    <s v="6"/>
    <n v="5"/>
    <n v="2018"/>
    <s v="6"/>
    <n v="5"/>
    <n v="2023"/>
    <n v="83.72"/>
    <x v="5"/>
    <s v="Nord Est"/>
    <m/>
    <m/>
    <s v="Iasi"/>
    <s v="Public"/>
    <s v="062"/>
    <n v="10391745"/>
    <n v="2020755"/>
    <n v="0"/>
    <n v="2478375"/>
    <n v="14890875"/>
    <s v="In implementare"/>
    <m/>
    <n v="3061447.43"/>
    <n v="368028.87000000005"/>
    <s v="POC/71/1/4"/>
    <n v="1"/>
  </r>
  <r>
    <n v="23"/>
    <x v="1"/>
    <s v="P1.1"/>
    <s v="OS1.1 -Secţiunea A"/>
    <n v="121822"/>
    <s v="Înfiinţare departament cercetare metode inovative de tratare ale afecţiunlor aparatului neuro-locomotor"/>
    <s v="INTERNATIONAL MODELING COMPANY SRL"/>
    <s v="Obiectivul general al proiectului este înfiinţarea unui departament în vederea cercetarii de metode inovative pentru tratarea afecţiunilor aparatului neuro-locomotor prin concentrarea de resurse umane si materiale de vârf în domeniul sanataţii."/>
    <s v="6"/>
    <n v="11"/>
    <n v="2018"/>
    <s v="12"/>
    <n v="10"/>
    <n v="2020"/>
    <n v="85"/>
    <x v="5"/>
    <s v="Nord Est"/>
    <m/>
    <m/>
    <s v="Iasi"/>
    <s v="Privat"/>
    <s v="059"/>
    <n v="15184029.02"/>
    <n v="2679534.5299999998"/>
    <n v="7655812.96"/>
    <n v="8138565.6399999997"/>
    <n v="33657942.149999999"/>
    <s v="Finalizat _x000a_(ajuns la teremen; fara nota de finalizare)"/>
    <s v="AA2"/>
    <n v="8070553.7000000002"/>
    <n v="1424215.35"/>
    <s v="POC/65/1/1"/>
    <n v="1"/>
  </r>
  <r>
    <n v="24"/>
    <x v="1"/>
    <s v="P1.1"/>
    <s v="OS1.1 -Secţiunea A"/>
    <n v="121902"/>
    <s v="Infiinţare departament de cercetare programe software inovative pentru combaterea traficului ilegal de bunuri"/>
    <s v="O.V.A GENERAL CONSTRUCT SRL"/>
    <s v="Obiectivul general al proiectului este înfiinţarea unui departament de cercetare programe software inovative pentru combaterea traficului ilegal de bunuri de lux si de larg consum. "/>
    <s v="6"/>
    <n v="20"/>
    <n v="2018"/>
    <s v="12"/>
    <n v="20"/>
    <n v="2020"/>
    <n v="85"/>
    <x v="5"/>
    <s v="Nord Est"/>
    <m/>
    <m/>
    <s v="Iasi"/>
    <s v="Privat"/>
    <s v="059"/>
    <n v="5420818.5999999996"/>
    <n v="956615.05"/>
    <n v="2733185.85"/>
    <n v="8112424.2199999997"/>
    <n v="17223043.719999999"/>
    <s v="Finalizat _x000a_(ajuns la teremen; fara nota de finalizare)"/>
    <m/>
    <n v="5036943.17"/>
    <n v="888872.33"/>
    <s v="POC/65/1/1"/>
    <n v="1"/>
  </r>
  <r>
    <n v="25"/>
    <x v="2"/>
    <s v=" P2.2"/>
    <s v="A2.1.1 - NGA"/>
    <n v="126951"/>
    <s v="Realizarea infrastructurii de broadband in zonele albe NGA din judetul Iasi"/>
    <s v="INVITE SYSTEMS SRL"/>
    <s v="Obiectivul principal al proiectului este dezvoltarea infrastructurii de internet in banda larga, in zonele albe NGA din judetul Iasi, cu o larga raspandire a nodurilor de comunicatii si partea de transmisie a datelor (backbone si blackhaul), cat mai aproape de utilizatorul final si cu niveluri adecvate de simetrie si de interactivitate, pentru a garanta transmitere mai buna de informatii in ambele sensuri."/>
    <s v="6"/>
    <n v="13"/>
    <n v="2019"/>
    <s v="6"/>
    <n v="13"/>
    <n v="2022"/>
    <n v="85"/>
    <x v="5"/>
    <s v="Nord Est"/>
    <m/>
    <m/>
    <s v="Andrieseni; Glavanesti; Spineni; Buhaeni; Fantanele Dragaseni; Bivolari; Tabara; Buruienesti; Ciortesti; Coropceni; Serbesti; Deleni; Lungani; Crucea; Zmeu; Goesti; Popesti; Harpasesti; Doroscani; Obrijeni; Prisacani; Moreni; Macaresti; Sinesti; Osoi; Stornesti; Bocnita; Voinesti; Slobozia; Lungani; Schitu Stavnic; Vocotesti; "/>
    <s v="Privat"/>
    <s v="046"/>
    <n v="18337215.68"/>
    <n v="3235979.23"/>
    <n v="2397024.09"/>
    <n v="4360864.4800000004"/>
    <n v="28331083.48"/>
    <s v="In implementare"/>
    <m/>
    <n v="14928160.48"/>
    <n v="1367792.68"/>
    <s v="POC/366/2/1"/>
    <n v="1"/>
  </r>
  <r>
    <n v="26"/>
    <x v="2"/>
    <s v=" P2.2"/>
    <s v="A2.2.1 ap.2"/>
    <n v="129007"/>
    <s v="Cresterea contributiei sectorului TIC pentru competitivitatea economica prin dezvoltarea de produse TIC inovative cu aplicabilitate in restul economiei romanesti "/>
    <s v="URBIOLED SRL"/>
    <s v="Obiectivul general al proiectului este reprezentat de cresterea competivitaþii economice si dezvoltarea durabila a solicitantului, bazata pe inovare in sectorul Tehnologiei, Informaþiei si Comunicaþiilor, în conditii de crestere inteligenta, durabila si favorabila incluziunii."/>
    <s v="12"/>
    <n v="11"/>
    <n v="2019"/>
    <s v="12"/>
    <n v="11"/>
    <n v="2022"/>
    <n v="85"/>
    <x v="5"/>
    <s v="Nord Est"/>
    <m/>
    <m/>
    <s v="Iasi"/>
    <s v="Privat"/>
    <s v="066"/>
    <n v="14508995.640000001"/>
    <n v="2560411"/>
    <n v="6282358.0700000003"/>
    <n v="3455481.86"/>
    <n v="26807246.57"/>
    <s v="In implementare"/>
    <m/>
    <n v="6863260.0099999998"/>
    <n v="920693.12000000011"/>
    <s v="POC/524/2/2"/>
    <n v="1"/>
  </r>
  <r>
    <n v="27"/>
    <x v="2"/>
    <s v=" P2.2"/>
    <s v="A2.2.1 ap.2"/>
    <n v="129803"/>
    <s v="Sistem integrat pentru extragerea, prelucrarea si clasificarea informatiilor publice in timp real, folosind metode avansate de analiza semantica bazata pe machine learning -  MEDIAWIRE"/>
    <s v="AVAL NET SRL"/>
    <s v="Obiectivul general al proiectului propus spre finantare il reprezinta cresterea competitivitatii si a gradului de cercetare-dezvoltare si inovare a societatii Aval Net SRL, prin crearea unui produs software inovativ, si anume o platforma tehnica integrata pentru facilitarea accesului la informatii publice, denumita MEDIAWIRE."/>
    <s v="4"/>
    <n v="2"/>
    <n v="2020"/>
    <s v="4"/>
    <n v="2"/>
    <n v="2022"/>
    <n v="85"/>
    <x v="5"/>
    <s v="Nord Est"/>
    <m/>
    <m/>
    <s v="Iasi"/>
    <s v="Privat"/>
    <s v="066"/>
    <n v="14483124.93"/>
    <n v="2555845.5699999998"/>
    <n v="6699559.5"/>
    <n v="4510320.7"/>
    <n v="28248850.699999999"/>
    <s v="In implementare"/>
    <m/>
    <n v="7298699.29"/>
    <n v="1288005.76"/>
    <s v="POC/524/2/2"/>
    <n v="1"/>
  </r>
  <r>
    <n v="28"/>
    <x v="2"/>
    <s v=" P2.2"/>
    <s v="A2.2.1 ap.2"/>
    <n v="130039"/>
    <s v="PIST - Platforma inovativa pentru tranzactii financiare rapide si securizate"/>
    <s v="ELOQUENTIA SRL"/>
    <s v="Obiectivul general al proiectului este reprezentat de sporirea capacitatii de cercetare, dezvoltare si inovare a societatii ELOQUENTIA S.R.L., in vederea dezvoltarii unei platforme inovative, modulare, de tranzactionare in timp real, securizata, axata pe ultimele tehnologii TIC in domeniu, cu aplicabilitate in restul economiei romanesti pentru integrarea pe verticala a solutiilor TIC."/>
    <s v="4"/>
    <n v="9"/>
    <n v="2020"/>
    <s v="4"/>
    <n v="9"/>
    <n v="2022"/>
    <n v="85"/>
    <x v="5"/>
    <s v="Nord Est"/>
    <m/>
    <m/>
    <s v="Iasi"/>
    <s v="Privat"/>
    <s v="066"/>
    <n v="9310835.9399999995"/>
    <n v="1643088.69"/>
    <n v="3268649.27"/>
    <n v="0"/>
    <n v="14222573.899999999"/>
    <s v="In implementare"/>
    <m/>
    <n v="1383455.92"/>
    <n v="0"/>
    <s v="POC/524/2/2"/>
    <n v="1"/>
  </r>
  <r>
    <n v="29"/>
    <x v="1"/>
    <s v="1.1.2 - Proiecte tip GRID (Cloud)"/>
    <m/>
    <n v="124759"/>
    <s v="Research As A Service – Iași (RaaS-IS)"/>
    <s v="UNIVERSITATEA &quot;ALEXANDRU IOAN CUZA&quot; din IASI"/>
    <s v="Dezvoltarea cercetarii-dezvoltarii si inovarii prin crearea unui centru de tip cloud si infrastructuri masive de date (centrul RaaS-IS) care sa furnizeze resurse si servicii de stocare, procesare si analiza de date de mari dimensiuni pentru comunitatea academica, institutii de cercetare si echipe de cercetare din organizatii si companii din arealul Iasului si nord-estul Moldovei."/>
    <s v="4"/>
    <n v="21"/>
    <n v="2020"/>
    <s v="4"/>
    <n v="21"/>
    <n v="2022"/>
    <n v="85"/>
    <x v="5"/>
    <s v="Nord Est"/>
    <m/>
    <m/>
    <s v="Iasi"/>
    <s v="Public"/>
    <s v="058"/>
    <n v="4235531.5"/>
    <n v="747446.73"/>
    <n v="0"/>
    <n v="4760"/>
    <n v="4987738.2300000004"/>
    <s v="In implementare"/>
    <m/>
    <n v="124574.45"/>
    <n v="0"/>
    <s v="POC/398/1/1/"/>
    <n v="1"/>
  </r>
  <r>
    <n v="30"/>
    <x v="1"/>
    <s v="1.1.3 H - Centre Suport"/>
    <m/>
    <n v="107524"/>
    <s v="BioNanoTech-Suport, Centru suport pentru proiecte Orizont 2020"/>
    <s v="INSTITUTUL DE CHIMIE MACROMOLECULARA 'PETRU PONI'"/>
    <s v="Proiectul BioNanoTech-Suport isi propune imbunatatirea participarii Romaniei in cadrul programului Orizont 2020 pe domeniile: ecomateriale avansate, nanomateriale si biotehnologii - focus beneficiari din regiunea de NE a Romaniei (institute de cercetare, universitati, intreprinderi innovative, etc.)"/>
    <s v="4"/>
    <n v="27"/>
    <n v="2020"/>
    <s v="7"/>
    <n v="24"/>
    <n v="2023"/>
    <n v="85"/>
    <x v="5"/>
    <s v="Nord Est"/>
    <m/>
    <m/>
    <s v="Iasi"/>
    <s v="Public"/>
    <s v="060"/>
    <n v="2550000"/>
    <n v="450000"/>
    <n v="0"/>
    <n v="20000"/>
    <n v="3020000"/>
    <s v="In implementare"/>
    <m/>
    <n v="373228.49"/>
    <n v="0"/>
    <s v="POC/80/1/2/"/>
    <n v="1"/>
  </r>
  <r>
    <n v="31"/>
    <x v="1"/>
    <s v="1.1.3 H - Centre Suport"/>
    <m/>
    <n v="107417"/>
    <s v="ACCESS2020 - Centru Suport pentru elaborarea și implementarea proiectelor de cercetare-dezvoltare cu finanțare internaționala în domeniul tehnologiilor noi și emergente"/>
    <s v="UNIVERSITATEA TEHNICĂ &quot;GHEORGHE ASACHI&quot; DIN IAŞI"/>
    <s v="Obiectivul general al ACCESS2020 este creşterea gradului de participare şi a ratei de succes a organizaţiilor de cercetare şi a întreprinderilor din Regiunea Nord-Est la iniţiativele sau programele europene (în particular Orizont2020) ori internaţionale, prin crearea unui Centru Suport pentru Proiecte de Cercetare-Dezvoltare Internaţionale în Domeniul Tehnologiilor Noi şi Emergente în cadrul Universităţii Tehnice Gheorghe Asachi din Iaşi."/>
    <s v="4"/>
    <n v="30"/>
    <n v="2020"/>
    <s v="7"/>
    <n v="30"/>
    <n v="2023"/>
    <n v="85"/>
    <x v="5"/>
    <s v="Nord Est"/>
    <m/>
    <m/>
    <s v="Iasi"/>
    <s v="Public"/>
    <s v="060"/>
    <n v="2549840.83"/>
    <n v="449971.91"/>
    <n v="0"/>
    <n v="24500"/>
    <n v="3024312.74"/>
    <s v="In implementare"/>
    <m/>
    <n v="401502.32999999996"/>
    <n v="29206.35"/>
    <s v="POC/80/1/2/"/>
    <n v="1"/>
  </r>
  <r>
    <n v="32"/>
    <x v="2"/>
    <s v=" P2.2"/>
    <s v="A2.2.1 ap.2"/>
    <n v="129017"/>
    <s v="SmartBUSINESS PLATFORMĂ INOVATIVĂ de automatizare pe bază de informații comportamentale a proceselor de business"/>
    <s v="WEBMAGNAT SRL"/>
    <s v="Obiectivul general al proiectului este de a creste competitivitatea solicitantilor prin introducerea pe piata a unei platforme de automatizare a proceselor repetitive pe bază de informaţii comportamentale a proceselor de business._x000a_"/>
    <s v="4"/>
    <n v="16"/>
    <n v="2020"/>
    <s v="4"/>
    <n v="16"/>
    <n v="2022"/>
    <n v="85"/>
    <x v="8"/>
    <s v="Nord Est"/>
    <s v=" Centru"/>
    <m/>
    <s v="Iasi; Brasov"/>
    <s v="Privat"/>
    <s v="066"/>
    <n v="4049526.09"/>
    <n v="714622.23"/>
    <n v="1664904.84"/>
    <n v="585061.71"/>
    <n v="7014114.8700000001"/>
    <s v="In implementare"/>
    <m/>
    <n v="2695071.44"/>
    <n v="311602.39999999997"/>
    <s v="POC/524/2/2"/>
    <n v="1"/>
  </r>
  <r>
    <n v="33"/>
    <x v="2"/>
    <s v=" P2.2"/>
    <s v="A2.2.1 ap.2"/>
    <n v="129023"/>
    <s v="Dezvoltare marketplace veterinar inovativ"/>
    <s v="VETRO SOLUTIONS SRL"/>
    <s v="Obiectivul general al proiectului este cresterea competitivitaþii companiei Vetro Solutions SRL prin dezvoltarea unui produs software care sa digitalizeze industria veterinara de sanatate automatizând procesele redundante la care sunt supusi în acest moment membri acestui ecosistem si sa creeze legatura intre ei, facilitând astfel colaborarea si cresterea industriei la nivel national."/>
    <s v="5"/>
    <n v="29"/>
    <n v="2020"/>
    <s v="5"/>
    <n v="29"/>
    <n v="2023"/>
    <n v="85"/>
    <x v="5"/>
    <s v="Nord Est"/>
    <m/>
    <m/>
    <s v="Iasi"/>
    <s v="Privat"/>
    <s v="066"/>
    <n v="9458755.8000000007"/>
    <n v="1669192.18"/>
    <n v="4189562.04"/>
    <n v="460005.31"/>
    <n v="15777515.33"/>
    <s v="In implementare"/>
    <m/>
    <n v="1639807.68"/>
    <n v="284385.82999999996"/>
    <s v="POC/524/2/2"/>
    <n v="1"/>
  </r>
  <r>
    <n v="34"/>
    <x v="1"/>
    <s v="1.2.1"/>
    <s v=" Proiect Tehnologic Inovativ - LDR"/>
    <n v="121823"/>
    <s v="Extracte  din microalge pentru industria alimentara – EMA"/>
    <s v="SPECCHIASOL ROMANIA SRL"/>
    <s v="Obiectivul proiectului este introducerea inovarii in activitatea companiei Specchiasol Romania SRL prin identificarea de tehnologii naturale de pastrare si prelucrare a produselor alimentare si infiintarea unei noi unitati de productie pentru fabricarea de aditivi naturali extrasi din microorganisme(microalge si cianobacterii)."/>
    <s v="6"/>
    <n v="17"/>
    <n v="2020"/>
    <s v="6"/>
    <n v="17"/>
    <n v="2023"/>
    <n v="85"/>
    <x v="5"/>
    <s v="Nord Est"/>
    <m/>
    <m/>
    <s v="iasi"/>
    <s v="Privat"/>
    <s v="064"/>
    <n v="7594877.54"/>
    <n v="1340272.52"/>
    <n v="3235166.33"/>
    <n v="1272576.5900000001"/>
    <n v="13442892.98"/>
    <s v="In implementare"/>
    <m/>
    <n v="0"/>
    <n v="0"/>
    <s v="POC/163/1/3/"/>
    <n v="1"/>
  </r>
  <r>
    <n v="35"/>
    <x v="2"/>
    <s v=" P2.2"/>
    <s v="A2.2.1 ap.2"/>
    <n v="129765"/>
    <s v="ROADN - PLATFORMA WEB PENTRU REALIZAREA PROFILELOR GENETICE"/>
    <s v="AREUS TECHNOLOGY SRL"/>
    <s v="Obiectivul general al proiectului este dezvoltarea unei aplicaþii TIC pe baza amprentei genetice ca unic e-service DTC GT (“Direct-to- Customer Genetic Testing”) la nivel naþional cu scopul cresterii competitivitaþii companiei S.C. AREUS TECHNOLOGY S.R.L. Scopul Proiectului Proiectul este implementat de consorþiul S.C. AREUS TECHNOLOGY S.R.L. - S.C. GENETIC LAB S.R.L., respectiv o companie centrata pe producþia de software si o companie care opereaza în domeniul medical, respectiv analize genetice. S.C. AREUS TECHNOLOGY S.R.L. este membra a clusterului SMART ALLIANCE, iar S.C. GENETIC LAB S.R.L. este membra a Clusterului Regional Inovativ EURONEST IT&amp;C Hub, ambele clustere centrate pe TIC."/>
    <s v="6"/>
    <n v="26"/>
    <n v="2020"/>
    <s v="6"/>
    <n v="26"/>
    <n v="2023"/>
    <n v="85"/>
    <x v="5"/>
    <s v="Nord Est"/>
    <m/>
    <m/>
    <s v="Iasi"/>
    <s v="Privat"/>
    <s v="066"/>
    <n v="6091202"/>
    <n v="1074918"/>
    <n v="1806710"/>
    <n v="0"/>
    <n v="8972830"/>
    <s v="In implementare"/>
    <m/>
    <n v="91763.79"/>
    <n v="16193.61"/>
    <s v="POC/524/2/2"/>
    <n v="1"/>
  </r>
  <r>
    <n v="36"/>
    <x v="1"/>
    <s v="P1.2"/>
    <s v="OS1.3-Secţiunea C-ap.2"/>
    <n v="120155"/>
    <s v="Vopsele si grunduri nano-structurate cu proprietati de ecranare electromagnetica,  cu impact in domeniul componentelor pentru autoturisme"/>
    <s v="MASKLOGIK SRL"/>
    <s v="Imbunătăţirea capacităţii tehnice si tehnologice si dezvoltarea start-up-ului inovativ Masklogik SRL care sa fructifice rezultatele tezei de doctorat intitulata „Contributii privind realizarea de compozite cu proprietati electrice predefinite pe baza reciclarii deseurilor electrice si electronice” dezvoltata in cadrul Univ. Tehnice Iasi  in vederea inovarii si realizarii de produse si tehnologii noi de tipul ‚vopsele si grunduri nano-structurate cu proprietati de ecranare electromagnetica’ în scopul producţiei şi comercializării acestora, cu precadere in sectorul economic al ‚componentelor pentru autoturisme’ care prezinta potential de crestere important"/>
    <s v="6"/>
    <n v="30"/>
    <n v="2020"/>
    <s v="6"/>
    <n v="30"/>
    <n v="2022"/>
    <n v="85"/>
    <x v="5"/>
    <s v="Nord Est"/>
    <m/>
    <m/>
    <s v="Iasi"/>
    <s v="Privat"/>
    <s v="061"/>
    <n v="713974.5"/>
    <n v="125995.5"/>
    <n v="93330"/>
    <n v="93752"/>
    <n v="1027052"/>
    <s v="In implementare"/>
    <m/>
    <n v="0"/>
    <n v="0"/>
    <s v="POC/62/1/3"/>
    <n v="1"/>
  </r>
  <r>
    <n v="37"/>
    <x v="1"/>
    <s v="P1.2"/>
    <s v="OS1.3-Secţiunea C-ap.2"/>
    <n v="122490"/>
    <s v="SISTEM PEDOMETRIC DE MONITORIZARE A MERSULUI SI ANALIZA POSTURALA"/>
    <s v="INNOVA MOTION SENSORS SRL"/>
    <s v="Proiectul isi propune realizarea si introducerea pe piata romaneasca a unui Sistem Pedometric alcatuit din 4 produse noi, innovatoare: senzorul pedometric, platforma pedometrica, pantofii inteligenti si ciorapii inteligenti. Produsele raspund unei oportunitati identificate din domeniul de specializare inteligenta si sanatate 4. ECO-NANO- TEHNOLOGII SI MATERIALE AVANSATE, 4.4.3. Materiale si tehnologii pentru sanatate."/>
    <s v="6"/>
    <n v="30"/>
    <n v="2020"/>
    <s v="8"/>
    <n v="30"/>
    <n v="2021"/>
    <n v="85"/>
    <x v="5"/>
    <s v="Nord Est"/>
    <m/>
    <m/>
    <s v="Iasi"/>
    <s v="Privat"/>
    <s v="061"/>
    <n v="712038.40000000002"/>
    <n v="125653.64"/>
    <n v="93076.85"/>
    <n v="10000"/>
    <n v="940768.89"/>
    <s v="In implementare"/>
    <m/>
    <n v="19977.560000000001"/>
    <n v="3525.45"/>
    <s v="POC/62/1/3"/>
    <n v="1"/>
  </r>
  <r>
    <n v="38"/>
    <x v="2"/>
    <s v=" P2.2"/>
    <s v="A2.2.1 ap.2"/>
    <n v="130052"/>
    <s v="SISTEME SOFTWARE CU ARHITECTURI VERSATILE DE MANAGEMENT AL ENERGIEI SI DE OPTIMIZARE A INDICATORILOR DE PERFORMANȚĂ ENERGETICA  A CLĂDIRILOR INTELIGENTE, DEZVOLTATE ÎN CADRUL CLUSTERULUI EURONEST ITC HUB"/>
    <s v="ALL GREEN SRL"/>
    <s v="Imbunatatirea capacitatii tehnice si tehnologice a parteneriatului de companii, aflate în colaborare în cadrul clusterului EURONEST IT&amp;C HUB, pe baza activitatilor de cercetare-dezvoltare-inovare si a realizarii practice de produse si tehnologii noi software de tipul‚ SISTEME SOFTWARE CU ARHITECTURI VERSATILE DE MANAGEMENT AL ENERGIEI SI DE OPTIMIZARE A INDICATORILOR DE PERFORMANA ENERGETICA A CLADIRILOR INTELIGENTE’ în scopul producþiei si  omercializarii acestora, cu precadere in sectorul economic de Energie – Cladiri inteligente, cu mare valoare adaugata, care prezinta potential de crestere important, si care va asigura cadrul tehnico-economic al dezvoltarii de noi domenii de afaceri si activitaþi inovatoare"/>
    <s v="8"/>
    <n v="14"/>
    <n v="2020"/>
    <s v="8"/>
    <n v="14"/>
    <n v="2022"/>
    <n v="85"/>
    <x v="5"/>
    <s v="Nord Est"/>
    <m/>
    <m/>
    <s v="Iasi"/>
    <s v="Privat"/>
    <s v="066"/>
    <n v="5308606.45"/>
    <n v="936812.91"/>
    <n v="2497188.2200000002"/>
    <n v="1138869.08"/>
    <n v="9881476.6600000001"/>
    <s v="In implementare"/>
    <m/>
    <n v="0"/>
    <n v="0"/>
    <s v="POC/524/2/2"/>
    <n v="1"/>
  </r>
  <r>
    <n v="39"/>
    <x v="2"/>
    <s v=" P2.2"/>
    <s v="A2.2.1 ap.2"/>
    <n v="129410"/>
    <s v="Sistem integrat iSense de monitorizare prin telemedicina a pacientilor, dezvoltat in cluster IT Iconic"/>
    <s v="BEACON WAVE SRL-D"/>
    <s v="Obiectivul general il reprezinta imbunatatirea metodelor de monitorizare a starii de sanatate a pacientilor prin realizarea unui sistem integrat portabil de monitorizare a pacientilor prin telemedicina, denumit iSense, în colaborare în cadrul unui cluster IT ICONIC."/>
    <s v="8"/>
    <n v="21"/>
    <n v="2020"/>
    <s v="8"/>
    <n v="21"/>
    <n v="2022"/>
    <n v="85"/>
    <x v="5"/>
    <s v="Nord Est"/>
    <m/>
    <m/>
    <s v="Iasi"/>
    <s v="Privat"/>
    <s v="066"/>
    <n v="6606581.3700000001"/>
    <n v="1165867.3"/>
    <n v="2187192.92"/>
    <n v="684027.2"/>
    <n v="10643668.789999999"/>
    <s v="In implementare"/>
    <m/>
    <n v="0"/>
    <n v="0"/>
    <s v="POC/524/2/2"/>
    <n v="1"/>
  </r>
  <r>
    <n v="40"/>
    <x v="1"/>
    <s v="P1.2"/>
    <s v="OS1.3-Secţiunea C-ap.2"/>
    <n v="122286"/>
    <s v="Sisteme software cu arhitecturi versatile de management al energiei si de optimizare a indicatorilor de performanță energetica a clădirilor inteligente"/>
    <s v="YourSubstitute SRL ( solicitant la depunere: Neagu Bogdan Constantin)"/>
    <s v="Obiectivul general il reprezinta îmbunatatirea capacitatii tehnice si tehnologice si dezvoltarea spin-off-ului inovativ YourSubstitute SRL care sa fructifice rezultatele tezei de doctorat intitulata „CONTRIBUTII PRIVIND OPTIMIZAREA STRUCTURII SI REGIMURILOR DE FUNCTIONARE ALE SISTEMELOR DE REPARTITIE SI DISTRIBUTIE A ENERGIEI ELECTRICE” dezvoltata in cadrul Universitatii Tehnice Iasi ."/>
    <s v="9"/>
    <n v="1"/>
    <n v="2020"/>
    <s v="9"/>
    <n v="1"/>
    <n v="2022"/>
    <n v="85"/>
    <x v="5"/>
    <s v="Nord Est"/>
    <m/>
    <m/>
    <s v="Iasi"/>
    <s v="Privat"/>
    <s v="061"/>
    <n v="713974.5"/>
    <n v="125995.5"/>
    <n v="93330"/>
    <n v="71142"/>
    <n v="1004442"/>
    <s v="In implementare"/>
    <m/>
    <n v="0"/>
    <n v="0"/>
    <s v="POC/62/1/3"/>
    <n v="1"/>
  </r>
  <r>
    <n v="41"/>
    <x v="1"/>
    <s v="P1.1"/>
    <s v="OS1.1-Secţiunea F - ap.2"/>
    <n v="127324"/>
    <s v="Centru de cercetare cu tehnici integrate pentru investigarea aerosolilor atmosferici în România (RECENT AIR)"/>
    <s v="UNIVERSITATEA &quot;ALEXANDRU IOAN CUZA&quot; din IASI"/>
    <s v="Obiectivul general al proictului vizeaza dezvoltarea unei noi componente de infrastructura care sa genereze/furnizeze date de încredere necesare pentru aflarea raspunsurilor la o serie de probleme semnalate recent la nivel internaþional de catre Agentia Europeana de Mediu._x000a_Environment Agency, EEA Report, 2017; European Environment Agency Report, Air quality in Europe-2017 report, ISSN 1977-8449,_x000a_Report No. 13, 2017), legate de aspecte precum:_x000a_i) Dezvoltarea unor acþiuni si activitaþi de colaborare la nivel global, European, naþional si local, în care sa fie implicate cele mai_x000a_multe sectoare economice si, implicit, publicul larg, în vederea elaborarii unor acte normative eficiente pentru diverse domenii si sectoare_x000a_economice;_x000a_ii) Identificarea unor soluþii holistice care sa implice dezvoltarea tehnologica, producerea unor schimbari structurale si_x000a_comportamentale, în efortul global de atingere a bunastarii umane si dezvoltarii sociale, cu protejarea capitalului natural si susþinerea_x000a_prosperitaþii economice, toate acestea facând parte din viziunea Uniunii Europene pentru anul 2050, legata de un trai mai bun în limitele_x000a_planetei Pamânt, cu gestionarea corespunzatoare a riscurilor induse de schimbarile climatice asupra resurselor existente la nivel global."/>
    <s v="9"/>
    <n v="4"/>
    <n v="2020"/>
    <s v="9"/>
    <n v="4"/>
    <n v="2023"/>
    <n v="85"/>
    <x v="8"/>
    <s v="Nord Est"/>
    <s v=" Sud Est"/>
    <m/>
    <s v="Iasi; Madarjac; Campulung Moldovenesc; Agigea; Tulnici;"/>
    <s v="Public"/>
    <s v="058"/>
    <n v="76066684.069999993"/>
    <n v="13423532.529999999"/>
    <n v="0"/>
    <n v="80741.5"/>
    <n v="89570958.099999994"/>
    <s v="In implementare"/>
    <m/>
    <n v="447451.08"/>
    <n v="0"/>
    <s v="POC/448/1/1"/>
    <n v="1"/>
  </r>
  <r>
    <n v="42"/>
    <x v="1"/>
    <s v="P1.2"/>
    <s v="OS1.3-Secţiunea C-ap.2"/>
    <n v="110744"/>
    <s v="NOI SERVICII INOVATIVE PENTRU CHIRURGIA DIFORMITATILOR FACIALE"/>
    <s v="MAXENDO MEDICA SRL"/>
    <s v="Obiectivul general al proiectului este dezvoltarea start-up-ului inovativ SC MAXENDO MEDICA SRL pe baza transferului unui rezultat de cercetare-dezvoltare, achizitionat de la o institutie de cercetare, în vederea realizarii de tehnologii/ procese noi sau semnificativ îmbunatatite, în scopul realizarii, punerii în aplicare si comercializarii de noi servicii si proceduri medicale de chirurgie maxilo-faciala."/>
    <s v="12"/>
    <n v="23"/>
    <n v="2020"/>
    <s v="6"/>
    <n v="23"/>
    <n v="2022"/>
    <n v="85"/>
    <x v="5"/>
    <s v="Nord Est"/>
    <m/>
    <m/>
    <s v="Iasi"/>
    <s v="Privat"/>
    <s v="061"/>
    <n v="671998.95"/>
    <n v="118588.05"/>
    <n v="87843"/>
    <n v="68640"/>
    <n v="947070"/>
    <s v="In implementare"/>
    <m/>
    <n v="0"/>
    <n v="0"/>
    <s v="POC/62/1/3"/>
    <n v="1"/>
  </r>
  <r>
    <n v="43"/>
    <x v="1"/>
    <s v="1.1.3 H - Catedre Era"/>
    <m/>
    <n v="108983"/>
    <s v="Infra SupraChem Lab Centru de cercetari avansate in domeniul chimiei supramoleculare"/>
    <s v="INSTITUTUL DE CHIMIE MACROMOLECULARA &quot;PETRU PONI&quot;"/>
    <s v="Obiectivul general al proiectului Infra SupraChem Lab este de a crea o infrastructura avansata care sa deservesca grupul de lucru in_x000a_domeniul chimiei supramoleculare SupraChem Lab, grup creat in cadrul Proiectului Orizont 2020 WIDESPREAD 2-2014: ERA Chairs (667387) - SupraChem Lab Laboratory of Supramolecular Chemistry for Adaptive Delivery Systems ERA Chair initiative"/>
    <s v="2"/>
    <n v="25"/>
    <n v="2021"/>
    <s v="6"/>
    <n v="30"/>
    <n v="2023"/>
    <n v="85"/>
    <x v="5"/>
    <s v="Nord Est"/>
    <m/>
    <m/>
    <s v="Iasi"/>
    <s v="Public"/>
    <s v="060"/>
    <n v="16994421.079999998"/>
    <n v="2999015.49"/>
    <n v="0"/>
    <n v="2000000"/>
    <n v="21993436.57"/>
    <s v="In implementare"/>
    <m/>
    <n v="0"/>
    <n v="0"/>
    <s v="POC/81/1/2"/>
    <n v="1"/>
  </r>
  <r>
    <s v="TOTAL IASI"/>
    <x v="0"/>
    <m/>
    <m/>
    <m/>
    <m/>
    <m/>
    <m/>
    <m/>
    <m/>
    <m/>
    <m/>
    <m/>
    <m/>
    <m/>
    <x v="0"/>
    <m/>
    <m/>
    <m/>
    <m/>
    <m/>
    <m/>
    <n v="395866127.07011205"/>
    <n v="70731104.389887974"/>
    <n v="67197670.520000011"/>
    <n v="54378271.680000015"/>
    <n v="588173173.66000009"/>
    <m/>
    <m/>
    <n v="177489401.66999999"/>
    <n v="16495538.229999997"/>
    <m/>
    <m/>
  </r>
  <r>
    <s v="JUDEŢUL ILFOV"/>
    <x v="0"/>
    <m/>
    <m/>
    <m/>
    <m/>
    <m/>
    <m/>
    <m/>
    <m/>
    <m/>
    <m/>
    <m/>
    <m/>
    <m/>
    <x v="0"/>
    <m/>
    <m/>
    <m/>
    <m/>
    <m/>
    <m/>
    <m/>
    <m/>
    <m/>
    <m/>
    <m/>
    <m/>
    <m/>
    <m/>
    <m/>
    <m/>
    <m/>
  </r>
  <r>
    <n v="1"/>
    <x v="1"/>
    <s v="P1.1"/>
    <s v="OS1.1 -Proiect major"/>
    <n v="115989"/>
    <s v="Extreme Light Infrastructure – Nuclear Physics (ELI-NP)"/>
    <s v="INSTITUTUL NATIONAL DE CERCETARE-DEZVOLTARE PENTRU FIZICA SI INGINERIE NUCLEARA &quot;HORIA HULUBEI&quot; - IFIN-HH"/>
    <s v="Constructia in Romania a 2 facilitati stiintifice majore: High Power Laser System ( HPLS) si Gamma Beam System (GBS)."/>
    <s v="7"/>
    <n v="7"/>
    <n v="2016"/>
    <s v="6"/>
    <n v="30"/>
    <n v="2023"/>
    <n v="80"/>
    <x v="7"/>
    <s v="Bucuresti Ilfov"/>
    <m/>
    <m/>
    <s v="Magurele"/>
    <s v="Public"/>
    <s v="058"/>
    <n v="630299226.29000008"/>
    <n v="157574806.56999999"/>
    <n v="0"/>
    <n v="138487242.09999999"/>
    <n v="926361274.96000016"/>
    <s v="In implementare"/>
    <s v="AA3"/>
    <n v="497958452.31999999"/>
    <n v="0"/>
    <s v="POC/69/1/1"/>
    <n v="1"/>
  </r>
  <r>
    <n v="2"/>
    <x v="1"/>
    <s v="P1.1"/>
    <s v="OS1.2-Secţiunea E"/>
    <n v="103528"/>
    <s v="Biosenzori electrochimici nanostructurați pentru diagnoză medicală și screening de compuși cu proprietăți farmaceutice: dezvoltare, caracterizarea suprafețelor și aplicații"/>
    <s v="Institutul Naţional de Cercetare-Dezvoltare pentru Fizica Materialelor"/>
    <s v="Obiectivul principal al proiectului este de a impulsiona activitatea noului laborator creat în cadrul INCDFM, L2. Producerea, procesarea și analiza materialelor pentru îmbunătăţirea calității vieții prin demararea de studii privind dezvoltarea de (bio)senzori nanostructurați pentru detecţia de (bio)molecule biomarkeri de afecțiuni medicale și pentru screening-ul de liganzi inhibitori și compuși cu proprietăți farmaceutice. Biosenzorii electrochimici oferă soluții în cadrul Bioeconomiei, în general, și în special în cadrul Biotehnologiei Medicale și Farmacetice prin reducerea costurilor de R&amp;D în Industria Farmaceutică și de Diagnoză Medicală"/>
    <s v="9"/>
    <n v="1"/>
    <n v="2016"/>
    <s v="6"/>
    <n v="1"/>
    <n v="2021"/>
    <n v="84.435339999999997"/>
    <x v="7"/>
    <s v="Bucuresti Ilfov"/>
    <m/>
    <m/>
    <s v="Magurele"/>
    <s v="Public"/>
    <s v="060"/>
    <n v="7276617"/>
    <n v="1340883"/>
    <n v="0"/>
    <n v="296816"/>
    <n v="8914316"/>
    <s v="In implementare"/>
    <s v="AA5"/>
    <n v="6523104.5700000003"/>
    <n v="1202177.8400000001"/>
    <s v="POC/61/1/1"/>
    <n v="1"/>
  </r>
  <r>
    <n v="3"/>
    <x v="1"/>
    <s v="P1.1"/>
    <s v="OS1.2-Secţiunea E"/>
    <n v="103529"/>
    <s v="MATERIALE AVANSATE SPECIALE PE BAZA DE BOR SI DE PAMANTURI RARE"/>
    <s v="Institutul Naţional de Cercetare-Dezvoltare pentru Fizica Materialelor"/>
    <s v="Obiectivul general al proiectului consta in cresterea contributiei cercetarii romanesti la progresul cunoasterii de frontiera prin abordarea complexa (elaborare si studiu aprofundat si interdisciplinar) a unor noi materiale functionale avansate pe baza de bor si/sau pamanturi rare. Este vizata  dezvoltarea de noi sisteme cu proprietati supraconductoare, magnetice si structurale imbunatatite, inclusiv cu functionalitati combinate, care sa se preteze unei largi clase de aplicatii tehnologice.  "/>
    <s v="9"/>
    <n v="1"/>
    <n v="2016"/>
    <s v="8"/>
    <n v="1"/>
    <n v="2021"/>
    <n v="84.435339999999997"/>
    <x v="7"/>
    <s v="Bucuresti Ilfov"/>
    <m/>
    <m/>
    <s v="Magurele"/>
    <s v="Public"/>
    <s v="060"/>
    <n v="7276617"/>
    <n v="1340883"/>
    <n v="0"/>
    <n v="210000"/>
    <n v="8827500"/>
    <s v="In implementare"/>
    <s v="AA3"/>
    <n v="6243523.3099999987"/>
    <n v="1150664.7900000003"/>
    <s v="POC/61/1/1"/>
    <n v="1"/>
  </r>
  <r>
    <n v="4"/>
    <x v="1"/>
    <s v="P1.2"/>
    <s v="OS1.3-Secţiunea C"/>
    <n v="104349"/>
    <s v="PLATFOMA DE MIGRARE AUTOMATIZATA IN CLOUD A APLICATIILOR SI SISTEMELOR INFORMATICE CLASICE Cloudifier.NET"/>
    <s v="CLOUDIFIER SRL"/>
    <s v="Obiectivul proiectului „PLATFORMA DE MIGRARE AUTOMATIZATA IN CLOUD A APLICATIILOR SI SISTEMELOR INFORMATICE CLASICE- Cloudifier.NET” este cercetarea, dezvoltarea si punerea in functiune in mediul comercial a produsului platforma  inovativ Cloudifier.NET, ce se adreseaza domeniului tehnologiilor informatiei si comunicatiilor. In cadrul acestui obiectiv mentionam si intentia de diseminare publica partiala a rezultatelor proiectului sub licenta European Public License. "/>
    <s v="9"/>
    <n v="9"/>
    <n v="2016"/>
    <s v="9"/>
    <n v="9"/>
    <n v="2018"/>
    <n v="80"/>
    <x v="7"/>
    <s v="Bucuresti Ilfov"/>
    <m/>
    <m/>
    <s v="Voluntari"/>
    <s v="Privat"/>
    <s v="061"/>
    <n v="638944.80000000005"/>
    <n v="159736.19999999995"/>
    <n v="88743"/>
    <n v="17806"/>
    <n v="905230"/>
    <s v="Finalizat"/>
    <s v="AA4"/>
    <n v="629419.40999999992"/>
    <n v="157354.85999999999"/>
    <s v="POC/63/1/3"/>
    <n v="1"/>
  </r>
  <r>
    <n v="5"/>
    <x v="1"/>
    <s v="P1.2"/>
    <s v="OS1.3-Secţiunea C"/>
    <n v="106642"/>
    <s v="GoDrive CarBox - CUTIE NEAGRA IN CLOUD PENTRU AUTOMOBILE"/>
    <s v="GODRIVE SRL"/>
    <s v="Obiectivul principal al proiectului “GoDrive CarBox - CUTIE NEAGRA IN CLOUD PENTRU AUTOMOBILE” il reprezinta realizarea unei platforme completata de un dispozitiv incapsulat pentru monitorizarea, evaluarea si inregistrarea in timp real in mediu de tip cloud-computing si inspectarea prin dispozitive de tip  “smart” a functionarii automobilului personal prin tehnologii de tip Internetul Lucrurilor (Internet-of-Things sau IoT). "/>
    <s v="9"/>
    <n v="9"/>
    <n v="2016"/>
    <s v="9"/>
    <n v="9"/>
    <n v="2018"/>
    <n v="80"/>
    <x v="7"/>
    <s v="Bucuresti Ilfov"/>
    <m/>
    <m/>
    <s v="Mogosoaia"/>
    <s v="Privat"/>
    <s v="061"/>
    <n v="653389.60000000009"/>
    <n v="163347.39999999991"/>
    <n v="90748"/>
    <n v="18871"/>
    <n v="926356"/>
    <s v="Finalizat"/>
    <s v="AA3"/>
    <n v="569783.79"/>
    <n v="142445.93"/>
    <s v="POC/63/1/3"/>
    <n v="1"/>
  </r>
  <r>
    <n v="6"/>
    <x v="1"/>
    <s v="P1.2"/>
    <s v="OS1.4-Secţiunea G"/>
    <n v="105532"/>
    <s v="PROMOVAREA TEHNOLOGIILOR NECONVENTIONALE ECO-EFICIENTE DE RECUPERARE A METALELOR UTILE DIN DESEURI INDUSTRIALE PRIN CREAREA DE PARTENERIATE PENTRU TRANSFER DE CUNOSTINTE CU AGENTI ECONOMICI"/>
    <s v="INSTITUTUL NAŢIONAL DE CERCETARE – DEZVOLTARE PENTRU METALE NEFEROASE ŞI RARE - IMNR"/>
    <s v="Proiectul urmareste satisfacerea nevoilor de cercetare ale intreprinderilor interesate pentru susţinerea activităţilor cu caracter economic in domenii stiintifice prioritare la nivel european si de interes pentru Romania, cum este cel al tehnologiilor avansate cu aplicatii in ecologizarea mediului. Tehnologia inovativa de valorificare/prelucrare a deseurilor cu continut de metale neferoase se va verifica/demonstra pe o instalatie prototip, iar implementarea ei in economie va avea un impact deosebit asupra reducerii poluarii mediului, a cresterii gradului de recuperare a metalelor neferoase, pretioase si critice continute in deseuri si a reintroducerii lor in circuitul economic"/>
    <s v="9"/>
    <n v="1"/>
    <n v="2016"/>
    <s v="2"/>
    <n v="1"/>
    <n v="2020"/>
    <n v="83.72"/>
    <x v="7"/>
    <s v="Bucuresti Ilfov"/>
    <m/>
    <m/>
    <s v="Pantelimon"/>
    <s v="Public"/>
    <s v="062"/>
    <n v="4073456.0412000003"/>
    <n v="792114.95879999967"/>
    <n v="784000"/>
    <n v="5000"/>
    <n v="5654571"/>
    <s v="Finalizat"/>
    <s v="AA2"/>
    <n v="4058154.66"/>
    <n v="789063.42"/>
    <s v="POC/71/1/4"/>
    <n v="1"/>
  </r>
  <r>
    <n v="7"/>
    <x v="1"/>
    <s v="P1.2"/>
    <s v="OS1.4-Secţiunea G"/>
    <n v="105623"/>
    <s v="Parteneriat in exploatarea Tehnologiilor Generice Esentiale (TGE), utilizand o PLATforma de interactiune cu intreprinderile competitive (TGE-PLAT)"/>
    <s v="INSTITUTUL NAŢIONAL DE CERCETARE-DEZVOLTARE PENTRU  MICROTEHNOLOGIE - IMT BUCURESTI"/>
    <s v="Propunerea de proiect „Parteneriat in exploatarea in Tehnologiilor Generice Esentiale (TGE) utilizand o PLATforma de interactiune cu intreprinderile competitive” (TGE-PLAT)” este destinata parteneriatului pentru transferul de cunostiinte in domeniul definit de prioritatea de specializare inteligenta „Tehnologiile informatiei si comunicatiilor, spatiu si securitate”, cu cele 3 subdomenii, dar cu focalizare pe subdomeniul 2.3 (securitate)."/>
    <s v="9"/>
    <n v="8"/>
    <n v="2016"/>
    <s v="12"/>
    <n v="8"/>
    <n v="2021"/>
    <n v="83.72"/>
    <x v="7"/>
    <s v="Bucuresti Ilfov"/>
    <m/>
    <m/>
    <s v="Voluntari"/>
    <s v="Public"/>
    <s v="062"/>
    <n v="11249875"/>
    <n v="2187625"/>
    <n v="1900000"/>
    <n v="60000"/>
    <n v="15397500"/>
    <s v="In implementare"/>
    <s v="AA3"/>
    <n v="7149341.8900000006"/>
    <n v="1390072.9600000002"/>
    <s v="POC/71/1/4"/>
    <n v="1"/>
  </r>
  <r>
    <n v="8"/>
    <x v="1"/>
    <s v="P1.2"/>
    <s v="OS1.4-Secţiunea G"/>
    <n v="106093"/>
    <s v="NOI TEHNOLOGII AVANSATE DE ACOPERIRE A SUPRAFETELOR FOLOSIND FASCICUL LASER DE MARE PUTERE IN VEDEREA CRESTERII FIABILITATII SI A PERFORMANTELOR MATERIALELOR"/>
    <s v="Institutul National de Cercetare Dezvoltare pentru Fizica Laserilor Plasmei si Radiatiei"/>
    <s v="Prezenta propunere de proiect propune dezvoltarea de noi solutii pentru obtinerea de produse si procese, precum si tehnologii noi si/sau îmbunatatite in vederea cresterii fiabilitatii si performantelor materialelor prin acoperiri functionale. O aplicatie extrem de importanta este reconditionarea si repararea de suprafete supuse uzurii datorate ciclului de lucru. "/>
    <s v="9"/>
    <n v="23"/>
    <n v="2016"/>
    <s v="9"/>
    <n v="23"/>
    <n v="2021"/>
    <n v="83.72"/>
    <x v="7"/>
    <s v="Bucuresti Ilfov"/>
    <m/>
    <m/>
    <s v="Magurele"/>
    <s v="Public"/>
    <s v="062"/>
    <n v="11138497.26"/>
    <n v="2165966.7400000002"/>
    <n v="2099880"/>
    <n v="165148"/>
    <n v="15569492"/>
    <s v="In implementare"/>
    <m/>
    <n v="6436313.21"/>
    <n v="1174958.5"/>
    <s v="POC/71/1/4"/>
    <n v="1"/>
  </r>
  <r>
    <n v="9"/>
    <x v="1"/>
    <s v="P1.2"/>
    <s v="OS1.4-Secţiunea G"/>
    <n v="107514"/>
    <s v="Cresterea competitivitatii prin inovare si imbunatatirea proceselor de fabricatie cu iradieri gamma tehnologice"/>
    <s v="Institutul National de Cercetare Dezvoltare pentru Fizica si Inginerie Nucleara &quot;Horia Hulubei&quot;"/>
    <s v="Proiectul GAMMA PLUS isi propune sa sprijine intreprinderile din domeniul medico-farmaceutic sa utilizeze infrastructura si competentele departamentului de Iradieri cu Scopuri Multiple (IRASM) din IFIN-HH in procesele lor de productie si in dezvoltarea de produse sau servicii inovatoare. Pentru aceasta au fost stabilite 3 obiective principale:_x000a_ Transferul de cunostinte pentru introducerea iradierilor tehnologice cu radiatii gamma in fluxul de fabricatie al produselor medico-farmaceutice._x000a_ Dezvoltarea unor produse noi sau imbunatite prin utilizarea iradierii cu radiatii gamma. _x000a_ Cresterea competitivitatii economice prin introducerea noului procedeu de fabricatie si/sau optimizarea proceselor existente. _x000a_"/>
    <s v="9"/>
    <n v="27"/>
    <n v="2016"/>
    <s v="9"/>
    <n v="27"/>
    <n v="2021"/>
    <n v="83.72"/>
    <x v="7"/>
    <s v="Bucuresti Ilfov"/>
    <m/>
    <m/>
    <s v="Magurele"/>
    <s v="Public"/>
    <s v="062"/>
    <n v="6153420"/>
    <n v="1196580"/>
    <n v="1875000"/>
    <n v="92250"/>
    <n v="9317250"/>
    <s v="In implementare"/>
    <s v="AA4"/>
    <n v="1762518.55"/>
    <n v="341596.50999999995"/>
    <s v="POC/71/1/4"/>
    <n v="1"/>
  </r>
  <r>
    <n v="10"/>
    <x v="1"/>
    <s v="P1.2"/>
    <s v="OS1.4-Secţiunea G"/>
    <n v="107697"/>
    <s v="Dezvoltarea unor soluții de furajare inovative pentru galinacee, în vederea obținerii de alimente accesibile, cu calități nutriționale imbunătățite"/>
    <s v="Institutul National de Cercetare-Dezvoltare  pentru Biologie si Nutritie Animala (IBNA Balotesti)"/>
    <s v="Obiectivul principal al proiectului este acela de a dezvolta, în parteneriat cu firmele private din domeniul avicol, soluții de furajare inovative pentru galinacee, în vederea obținerii de alimente accesibile, cu calități nutriționale imbunătățite"/>
    <s v="10"/>
    <n v="13"/>
    <n v="2016"/>
    <s v="10"/>
    <n v="13"/>
    <n v="2022"/>
    <n v="83.72"/>
    <x v="7"/>
    <s v="Bucuresti Ilfov"/>
    <m/>
    <m/>
    <s v="Balotesti"/>
    <s v="Public"/>
    <s v="062"/>
    <n v="4863374.13"/>
    <n v="945720.63"/>
    <n v="960000"/>
    <n v="79543.16"/>
    <n v="6848637.9199999999"/>
    <s v="In implementare"/>
    <s v="AA4"/>
    <n v="1788826.0800000005"/>
    <n v="410025.36999999982"/>
    <s v="POC/71/1/4"/>
    <n v="1"/>
  </r>
  <r>
    <n v="11"/>
    <x v="1"/>
    <s v="P1.1"/>
    <s v="OS1.1-Secţiunea F"/>
    <n v="108159"/>
    <s v="CENTRUL DE INOVARE INTERDISCIPLINAR DE FOTONICA SI PLASMA PENTRU ECO-NANO TEHNOLOGII SI MATERIALE AVANSATE"/>
    <s v="INSTITUTUL NATIONAL DE CERCETARE-DEZVOLTARE PENTRU FIZICA LASERILOR, PLASMEI SI RADIATIEI  Magurele"/>
    <s v="Obiectivul general al proiectului il constituie cresterea capacitatii de cercetare-dezvoltare si de transfer de cunostinte a INFLPR Bucuresti prin crearea unui Centru de Inovare Interdisciplinar de Fotonica si Plasma pentru Eco-Nano Tehnologii Si Materiale Avansate care va deservi cerintelor de inovare ale companiilor din cluster-ul MHTC si din sectoarele economice competitive. Prin aceasta investitie se urmareste indeplinirea mai multor obiective incluse in strategia INFLPR de a se alinia la standardele, nevoile si performantele cerute de mediul industrial si programele de finantare a cercetarii in special cele  europene precum H2020."/>
    <s v="11"/>
    <n v="25"/>
    <n v="2016"/>
    <s v="12"/>
    <n v="31"/>
    <n v="2022"/>
    <n v="80"/>
    <x v="7"/>
    <s v="Bucuresti Ilfov"/>
    <m/>
    <m/>
    <s v="Magurele"/>
    <s v="Public"/>
    <s v="058"/>
    <n v="49250127.140000001"/>
    <n v="12312531.779999999"/>
    <n v="0"/>
    <n v="4991999.74"/>
    <n v="66554658.660000004"/>
    <s v="In implementare"/>
    <s v="AA4"/>
    <n v="15149071.200000007"/>
    <n v="2174613.63"/>
    <s v="POC/70/1/1"/>
    <n v="1"/>
  </r>
  <r>
    <n v="12"/>
    <x v="1"/>
    <s v="P1.1"/>
    <s v="OS1.1-Secţiunea F"/>
    <n v="109640"/>
    <s v="Constituirea primului laborator de criminalistică nucleară in Romania"/>
    <s v="Institutul National de Cercetare Dezvoltare pentru Fizica si Inginerie Nucleara &quot;Horia Hulubei&quot;  Magurele"/>
    <s v="Prin acest proiect, IFIN-HH își propune constituirea primului laborator de criminalistică nucleară din România dedicat analizei materialelor ce conțin uraniu, plutoniu sau descendenți ai acestora. Acest obiectiv a fost definit în scopul consolidării capacităților de securitate națională și cercetare în domeniu. "/>
    <s v="12"/>
    <n v="19"/>
    <n v="2016"/>
    <s v="12"/>
    <n v="19"/>
    <n v="2021"/>
    <n v="80"/>
    <x v="7"/>
    <s v="Bucuresti Ilfov"/>
    <m/>
    <m/>
    <s v="Magurele"/>
    <s v="Public"/>
    <s v="058"/>
    <n v="7428338.3200000003"/>
    <n v="1857084.58"/>
    <n v="0"/>
    <n v="661822.21"/>
    <n v="9947245.1099999994"/>
    <s v="In implementare"/>
    <s v="AA4"/>
    <n v="1859116.7199999997"/>
    <n v="464779.17999999993"/>
    <s v="POC/70/1/1"/>
    <n v="1"/>
  </r>
  <r>
    <n v="13"/>
    <x v="1"/>
    <s v="P1.2"/>
    <s v="OS1.3-Secţiunea C"/>
    <n v="114019"/>
    <s v="Dezvoltarea unui sistem automat inovativ de electroforeza in gel , cu aplicatii in diagnosticul clinic de laborator "/>
    <s v="S.A CLINICHEM SRL"/>
    <s v="Obiectivul general al proiectului AUTOELFO  este cresterea competitivitatii unei companii de tip start-up inovativ, prin dezvoltarea si implementarea unei  tehnologii de proiectare si realizare a unui sistem automat inovativ de electroforeza in gel si a unui nou biogel pentru separarea unei game de proteine din proba biologica umana (ser) care vor fi utilizate in laboratoare medicale din spitale si policlinici. Sistemul va permite utilizarea a doua tipuri de biogeluri ce vor separa: 1) 6 fractii proteice, 2)10 fractii proteice. Va avea software specializat pentru comenzi automatizari, prelucrare date, baza de date pacienti, eliberare buletin de analiza. Acest model (tip) de analizor este un concept nou, inovativ, care nu exista pe piata in acest moment dar pentru care cererea este ridicata. "/>
    <s v="10"/>
    <n v="4"/>
    <n v="2017"/>
    <s v="10"/>
    <n v="4"/>
    <n v="2019"/>
    <n v="80"/>
    <x v="7"/>
    <s v="Bucuresti Ilfov"/>
    <m/>
    <m/>
    <s v="Voluntari"/>
    <s v="Privat"/>
    <s v="061"/>
    <n v="663719.04"/>
    <n v="165929.76"/>
    <n v="92183.2"/>
    <n v="37770"/>
    <n v="959602"/>
    <s v="Reziliat"/>
    <m/>
    <n v="0"/>
    <n v="0"/>
    <s v="POC/63/1/3"/>
    <n v="1"/>
  </r>
  <r>
    <n v="14"/>
    <x v="1"/>
    <s v="P1.2"/>
    <s v="OS1.3-Secţiunea C"/>
    <n v="106955"/>
    <s v="Dezvoltarea unei platforme hardware și software pentru prevenția și detecția atacurilor cibernetice_x000a__x000a__x000a_"/>
    <s v="POINTLET RESEARCH SRL"/>
    <s v="Obiectivul general al proiectului DEZVOLTAREA UNEI PLATFORME HARDWARE ȘI SOFTWARE PENTRU PREVENȚIA ȘI DETECȚIA ATACURILOR CIBERNETICE este reprezentat de:_x000a_1. Realizarea unui produs inovator in domeniul Tehnologii Informaționale și de Comunicații având ca bază de cercetare Cererea de Brevet pentru Invenția “Platformă hardware și software pentru prevenția și detecția atacurilor cibernetice”. Societatea beneficiară va concretiza la finele perioadei de implementare de 24 de luni prin obținerea unei platforme IT hardware și software pentru prevenția și detecția atacurilor cibernetice în rețelele de calculatoare, prin folosirea de tehnici avansate de calcul paralel în identificarea tiparelor de atac cibernetic și metode avansate de statistică a clusterelor pentru modelarea vectorilor de atac precum și a atacurilor distribuite cu identificarea celor mai bune măsuri de apărare prin reconfigurarea dinamică a echipamentelor de rețea. _x000a_2. Utilizarea de către echipa de implementarea a unor metode și procedee avansate tehnologic în etapa de introducerea în producție a rezultatelor cercetărilor efectuate în proiect urmărind realizarea produsului informatic innovator cu arhitectura definite pentru a veni în ajutorul utilizatorilor prin simplificarea procedurilor de preventie a atacurilor cibernetice asupra calculatoarelor si a retelelor de calculatoare; _x000a_3. Diversificarea activităţii inovatoare a societății, creşterea calităţii proceselor și produselor şi stimularea cererii de inovare din partea sectorului Tehnologiei Informației și Comunicațiilor._x000a_"/>
    <s v="10"/>
    <n v="4"/>
    <n v="2017"/>
    <s v="10"/>
    <n v="4"/>
    <n v="2019"/>
    <n v="80"/>
    <x v="7"/>
    <s v="Bucuresti Ilfov"/>
    <m/>
    <m/>
    <s v="Berceni"/>
    <s v="Privat"/>
    <s v="061"/>
    <n v="671716.8"/>
    <n v="167929.2"/>
    <n v="93294"/>
    <n v="88014.69"/>
    <n v="1020954.69"/>
    <s v="Finalizat"/>
    <s v="AA1"/>
    <n v="665682.88"/>
    <n v="166420.72"/>
    <s v="POC/63/1/3"/>
    <n v="1"/>
  </r>
  <r>
    <n v="15"/>
    <x v="1"/>
    <s v="P1.2"/>
    <s v="OS1.3-Secţiunea C"/>
    <n v="113328"/>
    <s v="SC TERMOSOLAR AKTIV SRL - Realizarea de sisteme solare inovatoare cu o durata redusa de amortizare pentru utilizator"/>
    <s v="TERMOSOLAR AKTIV SRL"/>
    <s v="Obiectivul general al proiectului propus spre finantare este reprezentat de valorificarea unei idei tehnologice brevetabile privitoare la realizarea unui sistem solar pentru producerea de apa calda si caldura de catre SC TERMOSOLAR AKTIV SRL, inclusiv prin diversificarea sa in solutii inovative de producere de energie electrica si energie termica, in vederea dezvoltarii unor produse noi, cu valoare adaugata mare, competitive atat pe piata nationala cat si pe cea internationala"/>
    <s v="10"/>
    <n v="4"/>
    <n v="2017"/>
    <s v="10"/>
    <n v="4"/>
    <n v="2019"/>
    <n v="80"/>
    <x v="7"/>
    <s v="Bucuresti Ilfov"/>
    <m/>
    <m/>
    <s v="sat Petresti, com. Corbeanca"/>
    <s v="Privat"/>
    <s v="061"/>
    <n v="659073.6"/>
    <n v="164768.4"/>
    <n v="91538"/>
    <n v="17720"/>
    <n v="933100"/>
    <s v="Finalizat"/>
    <s v="AA1"/>
    <n v="643784.87"/>
    <n v="160946.22"/>
    <s v="POC/63/1/3"/>
    <n v="1"/>
  </r>
  <r>
    <n v="16"/>
    <x v="1"/>
    <s v="P1.2"/>
    <s v="OS1.3-Secţiunea C"/>
    <n v="119873"/>
    <s v="DEZVOLTAREA SI REALIZAREA IN SISTEM CAD/CAM A INCALTAMINTEI INDIVIDUALIZATE SI TERAPEUTICE"/>
    <s v="Activ Protonic Art SRL"/>
    <s v="Obiectivul general al proiectului este îmbunătățirea semnificativă a tehnologiei de producere a încălțămintei individualizate și terapeutice prin dezvoltarea și implementarea unui sistem CAD / CAM inovativ de măsurare, proiectare și realizare a ansamblului superior și părților componente.  "/>
    <s v="10"/>
    <n v="12"/>
    <n v="2017"/>
    <s v="10"/>
    <n v="12"/>
    <n v="2019"/>
    <n v="80"/>
    <x v="7"/>
    <s v="Bucuresti Ilfov"/>
    <m/>
    <m/>
    <s v="Rudeni, Chitila"/>
    <s v="Privat"/>
    <s v="061"/>
    <n v="668315.16"/>
    <n v="167078.79"/>
    <n v="92821.55"/>
    <n v="24456"/>
    <n v="952671.50000000012"/>
    <s v="Finalizat"/>
    <s v="AA1"/>
    <n v="664136.84000000008"/>
    <n v="166034.22"/>
    <s v="POC/63/1/3"/>
    <n v="1"/>
  </r>
  <r>
    <n v="17"/>
    <x v="2"/>
    <s v=" P2.2"/>
    <s v="A2.2.1"/>
    <n v="115800"/>
    <s v="APLICATIE INOVATIVA DE ADMINISTRARE A INFRASTRUCTURII IT VIRTUALIZATE"/>
    <s v="AD NET MARKET MEDIA SA"/>
    <s v="APLICATIE INOVATIVA DE ADMINISTRARE A INFRASTRUCTURII IT VIRTUALIZATE"/>
    <s v="10"/>
    <n v="11"/>
    <n v="2017"/>
    <s v="10"/>
    <n v="11"/>
    <n v="2019"/>
    <n v="80"/>
    <x v="7"/>
    <s v="Bucuresti Ilfov"/>
    <m/>
    <m/>
    <s v="Voluntari"/>
    <s v="Privat"/>
    <s v="066"/>
    <n v="3244698.63"/>
    <n v="811174.66"/>
    <n v="2560930.5"/>
    <n v="1257192.7199999997"/>
    <n v="7873996.5099999998"/>
    <s v="Finalizat"/>
    <s v="AA1"/>
    <n v="3212920.69"/>
    <n v="803232.09"/>
    <s v="POC/46/2/2"/>
    <n v="1"/>
  </r>
  <r>
    <n v="18"/>
    <x v="2"/>
    <s v=" P2.2"/>
    <s v="A2.2.1"/>
    <n v="115920"/>
    <s v="CRESTEREA COMPETITIVITATII SC ARCADIA PROMO SRL PRIN DEZVOLTAREA UNEI SOLUTII INFORMATICE INOVATOARE – OGLINDA INTELIGENTA"/>
    <s v="ARCADIA PROMO SRL"/>
    <s v="CRESTEREA COMPETITIVITATII SC ARCADIA PROMO SRL PRIN DEZVOLTAREA UNEI SOLUTII INFORMATICE INOVATOARE – OGLINDA INTELIGENTA"/>
    <s v="8"/>
    <n v="3"/>
    <n v="2017"/>
    <s v="8"/>
    <n v="3"/>
    <n v="2020"/>
    <n v="80"/>
    <x v="7"/>
    <s v="Bucuresti Ilfov"/>
    <m/>
    <m/>
    <s v="Balotesti"/>
    <s v="Privat"/>
    <s v="066"/>
    <n v="1428365.6"/>
    <n v="357091.4"/>
    <n v="396783"/>
    <n v="108603.5"/>
    <n v="2290843.5"/>
    <s v="Reziliat"/>
    <m/>
    <n v="101338.71"/>
    <n v="25334.68"/>
    <s v="POC/46/2/2"/>
    <n v="1"/>
  </r>
  <r>
    <n v="19"/>
    <x v="1"/>
    <s v="P1.1"/>
    <s v="OS1.2-Secţiunea E"/>
    <n v="105058"/>
    <s v="Proiectarea unui sistem prototip de monitorizare și prognoză bazat pe tehnici moderne ale teledetecției (Earth-Observation) pentru pădurile din România"/>
    <s v="Institutul National de Cercetare Dezvoltare în Silvicultura Marin Dracea"/>
    <s v="EO-ROFORMON va dezvolta un sistem prototip pentru monitorizarea și prognoza evoluției  fondului forestier bazat pe integrarea de date în situ și teledetecție. Proiectul va dezvolta modele de prognoza adaptate la condițiile forestiere din Romania, pentru studiul evoluției fondului forestier utilizând informații cu privire la trecutul istoric și situația prezentă a stării pădurilor, practicile de management forestier, precum și regimul perturbărilor naturale și antropice."/>
    <s v="9"/>
    <n v="9"/>
    <n v="2016"/>
    <s v="9"/>
    <n v="9"/>
    <n v="2020"/>
    <n v="84.435339999999997"/>
    <x v="7"/>
    <s v="Bucuresti Ilfov"/>
    <m/>
    <m/>
    <s v="Voluntari"/>
    <s v="Public"/>
    <s v="060"/>
    <n v="3114949.9457479999"/>
    <n v="574000.72425199999"/>
    <n v="0"/>
    <n v="194350"/>
    <n v="3883300.67"/>
    <s v="Finalizat _x000a_(ajuns la teremen; fara nota de finalizare)"/>
    <s v="AA3"/>
    <n v="2839057.5599999996"/>
    <n v="523236.11999999994"/>
    <s v="POC/61/1/1"/>
    <n v="1"/>
  </r>
  <r>
    <n v="20"/>
    <x v="1"/>
    <s v="P1.2"/>
    <s v="OS1.4-Secţiunea G"/>
    <n v="105726"/>
    <s v="Materiale multifunctionale inteligente pentru aplicatii de inalta tehnologie"/>
    <s v="Institutul National de Cercetare Dezvoltare pentru Fizica Materialelor"/>
    <s v="Obiectivul major al proiectului consta in dezvoltarea, in colaborare cu partenerii industriali, de materiale multifunctionale inteligente pe baza carora sa se dezvolte aplicatii in domenii precum: automotive; tehnologia informatiei si comunicatii; cladiri inteligente; energie; automatizari industriale si domestice; securitate; sectoare de nisa ale economiei (materiale, dispozitive si tehnologii pentru infrastructuri mari: ELI-NP, CERN; tehnologii de reciclare a deseurilor, materiale biocompatibile pentru protezare, senzori integrati in tesuturi biologice)."/>
    <s v="9"/>
    <n v="5"/>
    <n v="2016"/>
    <s v="9"/>
    <n v="5"/>
    <n v="2021"/>
    <n v="83.72"/>
    <x v="7"/>
    <s v="Bucuresti Ilfov"/>
    <m/>
    <m/>
    <s v="Magurele"/>
    <s v="Public"/>
    <s v="062"/>
    <n v="11302200"/>
    <n v="2197800"/>
    <n v="2400000"/>
    <n v="50000"/>
    <n v="15950000"/>
    <s v="In implementare"/>
    <s v="AA4"/>
    <n v="7616208.5699999984"/>
    <n v="1480770.25"/>
    <s v="POC/71/1/4"/>
    <n v="1"/>
  </r>
  <r>
    <n v="21"/>
    <x v="1"/>
    <s v="P1.2"/>
    <s v="OS1.4-Secţiunea G"/>
    <n v="105725"/>
    <s v="Analize fizico-chimice, materiale nanostructurate și dispozitive pentru aplicații în domeniul farmaceutic și medical din România "/>
    <s v="Institutul National de Cercetare Dezvoltare pentru Fizica Materialelor"/>
    <s v="Prezenta propunere de proiect are ca obiectiv general realizarea transferului de cunoștinte de la INCDFM la întreprinderi din domeniul economic al sănătății și industriei farmaceutice și a unui Centru de analize pentru industria farmaceutica, acreditat GMP (good manufacturing practice). "/>
    <s v="9"/>
    <n v="5"/>
    <n v="2016"/>
    <s v="9"/>
    <n v="5"/>
    <n v="2021"/>
    <n v="83.72"/>
    <x v="7"/>
    <s v="Bucuresti Ilfov"/>
    <m/>
    <m/>
    <s v="Magurele"/>
    <s v="Public"/>
    <s v="062"/>
    <n v="11302200"/>
    <n v="2197800"/>
    <n v="2515663"/>
    <n v="50000"/>
    <n v="16065663"/>
    <s v="In implementare"/>
    <s v="AA4"/>
    <n v="4732999.4400000004"/>
    <n v="920236.08"/>
    <s v="POC/71/1/4"/>
    <n v="1"/>
  </r>
  <r>
    <n v="22"/>
    <x v="1"/>
    <s v="P1.1"/>
    <s v="OS1.1-Secţiunea F"/>
    <n v="108109"/>
    <s v="CENTRUL DE CERCETARE A MEDIULUI ȘI OBSERVAREA TERREI "/>
    <s v="Institutul National de Cercetare Dezvoltare pentru Optoelectronica Magurele"/>
    <s v="Obiectivul general: Crearea unei infrastructuri de nivel mondial pentru observarea și caracterizarea mediului prin metode optoelectronice avansate, relevantă pentru segmentul de sol din programul ESA de observare a Terrei, și componentă integrantă a infrastructurilor pan-europene de cercetare ACTRIS-RI și InGOS"/>
    <s v="11"/>
    <n v="25"/>
    <n v="2016"/>
    <s v="5"/>
    <n v="31"/>
    <n v="2021"/>
    <n v="80"/>
    <x v="7"/>
    <s v="Bucuresti Ilfov"/>
    <m/>
    <m/>
    <s v="Magurele"/>
    <s v="Public"/>
    <s v="058"/>
    <n v="45808504.560000002"/>
    <n v="11452126.140000001"/>
    <n v="0"/>
    <n v="3941325.59"/>
    <n v="61201956.290000007"/>
    <s v="In implementare"/>
    <s v="AA4"/>
    <n v="45711048.830000006"/>
    <n v="9985523.3200000003"/>
    <s v="POC/70/1/1"/>
    <n v="1"/>
  </r>
  <r>
    <n v="23"/>
    <x v="1"/>
    <s v="P1.2"/>
    <s v="OS1.3-Secţiunea C"/>
    <n v="113177"/>
    <s v="Cercetarea, dezvoltarea si productia unui dispozitiv integrat pentru video asamblari-ImSTAR"/>
    <s v="AQUA MUNDI STARS SRL-D"/>
    <s v="Obiectivul general al proiectului este stimularea cercetarii si inovarii in intreprindere prin cercetarea unui produs inovativ, dezvoltarea prototipului “ImSTAR” si a software-ului aferent acestui produs si lansarea acestuia in productie in scopul comercializarii."/>
    <s v="10"/>
    <n v="4"/>
    <n v="2017"/>
    <s v="1"/>
    <n v="3"/>
    <n v="2020"/>
    <n v="79.999999753403515"/>
    <x v="7"/>
    <s v="Bucuresti Ilfov"/>
    <m/>
    <m/>
    <s v="Tunari"/>
    <s v="Privat"/>
    <s v="061"/>
    <n v="648833.27"/>
    <n v="162208.32000000001"/>
    <n v="90115.73"/>
    <n v="10950.73"/>
    <n v="912108.05"/>
    <s v="Finalizat"/>
    <s v="AA4"/>
    <n v="648830.39"/>
    <n v="162207.6"/>
    <s v="POC/63/1/3"/>
    <n v="1"/>
  </r>
  <r>
    <n v="24"/>
    <x v="1"/>
    <s v="P1.2"/>
    <s v="OS1.3-Secţiunea C"/>
    <n v="119875"/>
    <s v="TEHNOLOGIE SI INSTRUMENT PENTRU DIAGNOSTIC PRECOCE, MONITORIZARE SI ANALIZA BAROPODOGRAFICA IN ORTOSTATISM PLANTIGRAD"/>
    <s v="Activ Robionic SRL"/>
    <s v="Obiectivul general:  Implementarea rezultatelor unei cercetări efectuate de Universitatea Politehnica București, finanțată de către firma solicitantă, pentru dezvoltarea unei tehnologii de măsurare și introducerea în fabricație a unui instrument de amprentare plantară computerizată (computer podograf) in scopul comercializării pe scară largă."/>
    <s v="11"/>
    <n v="15"/>
    <n v="2017"/>
    <s v="11"/>
    <n v="15"/>
    <n v="2019"/>
    <n v="80"/>
    <x v="7"/>
    <s v="Bucuresti Ilfov"/>
    <m/>
    <m/>
    <s v=" Chitila"/>
    <s v="Privat"/>
    <s v="061"/>
    <n v="667764.72"/>
    <n v="166941.18"/>
    <n v="92745.1"/>
    <n v="11231"/>
    <n v="938681.99999999988"/>
    <s v="Finalizat"/>
    <m/>
    <n v="654730.37999999989"/>
    <n v="163682.59999999998"/>
    <s v="POC/63/1/3"/>
    <n v="1"/>
  </r>
  <r>
    <n v="25"/>
    <x v="1"/>
    <s v="1.1.3 H - Centre Suport"/>
    <m/>
    <n v="107894"/>
    <s v="CEntru Suport pentru cooperare europeana in MIcro- si Nanotehnologii  (CESMIN)"/>
    <s v="INSTITUTUL NATIONAL DE CERCETARE- DEZVOLTARE PENTRU MICROTEHNOLOGIE - IMT BUCURESTI INCD"/>
    <s v="Obiectivul general: Cresterea participarii in “Orizont 2020” si in alte programe CDI europene a IMT si a altor entitati din Romania (inclusiv intreprinderi), cu focalizare pe dezvoltarea si aplicatiile micro- si nanotehnologiilor ._x000a_"/>
    <s v="4"/>
    <n v="16"/>
    <n v="2020"/>
    <s v="6"/>
    <n v="16"/>
    <n v="2023"/>
    <n v="80"/>
    <x v="7"/>
    <s v="Bucuresti Ilfov"/>
    <m/>
    <m/>
    <s v="Voluntari"/>
    <s v="Public"/>
    <s v="060"/>
    <n v="2272233.6"/>
    <n v="568058.4"/>
    <n v="0"/>
    <n v="89580"/>
    <n v="2929872"/>
    <s v="In implementare"/>
    <m/>
    <n v="240022"/>
    <n v="60005.5"/>
    <s v="POC/80/1/2/"/>
    <n v="1"/>
  </r>
  <r>
    <n v="26"/>
    <x v="1"/>
    <s v="1.1.2 - Proiecte tip GRID (Cloud)"/>
    <m/>
    <n v="124405"/>
    <s v="Centru Cloud si Big Data pentru participarea la Cloud-ul European pentru Stiinta Deschisa (CeCBiD-EOSC)"/>
    <s v="INSTITUTUL NATIONAL DE CERCETARE - DEZVOLTARE PENTRU FIZICA SI INGINERIE NUCLEARA &quot; HORIA HULUBEI &quot; - IFIN - HH/DFCTI"/>
    <s v="Obiectivul general al proiectului CeCBiD-EOSC este cresterea capacitatii de cercetare in scopul ridicarii nivelului de competitivitate stiintifica pe plan international al IFIN-HH, prin modernizarea infrastructurii Cloud, extinderea infrastructurii masive de date si realizarea unui centru de date cu performante inalte, care sa fie integrat in Cloud-ul European pentru Stiinta Deschisa (European Open Science Cloud – EOSC)."/>
    <s v="5"/>
    <n v="19"/>
    <n v="2020"/>
    <s v="8"/>
    <n v="19"/>
    <n v="2022"/>
    <n v="80"/>
    <x v="7"/>
    <s v="Bucuresti Ilfov"/>
    <m/>
    <m/>
    <s v="Măgurele"/>
    <s v="Public"/>
    <s v="058"/>
    <n v="3234339.78"/>
    <n v="808584.94"/>
    <n v="0"/>
    <n v="759750.46"/>
    <n v="4802675.18"/>
    <s v="In implementare"/>
    <m/>
    <n v="0"/>
    <n v="0"/>
    <s v="POC/397/1/1/"/>
    <n v="1"/>
  </r>
  <r>
    <n v="27"/>
    <x v="1"/>
    <s v="1.1.3 H - Centre Suport"/>
    <m/>
    <n v="107874"/>
    <s v="Centrul Suport Orizont 2020 pentru managementul proiectelor europene si promovare europeana PREPARE"/>
    <s v="INSTITUTUL NATIONAL DE CERCETARE-DEZVOLTARE PENTRU OPTOELECTRONICA INOE 2000 INCD"/>
    <s v="OBIECTIVUL GENERAL este crearea “Centrului Suport Orizont 2020” de management de proiecte si promovare europeana, în cadrul INCD INOE 2000, în vederea cresterii participarii institutului la programul Orizont 2020 si în subsidiar al organizaþiilor de cercetare din cadrul consorþiului ACTRIS-RO. SCOPUL PROIECTULUI este acela de a creste participarea INOE (si în subsidiar a tuturor organizaþiilor de cercetare stiinþifice partenere în consorþiul ACTRIS-RO) la Programele cadru de cercetare ale Uniunii Europene - Orizont 2020 - prin crearea “Centrului Suport Orizont 2020” de management de proiecte si promovare europeana, în cadrul INCD INOE-2000."/>
    <s v="6"/>
    <n v="2"/>
    <n v="2020"/>
    <s v="8"/>
    <n v="2"/>
    <n v="2023"/>
    <n v="80"/>
    <x v="7"/>
    <s v="Bucuresti Ilfov"/>
    <m/>
    <m/>
    <s v="Măgurele"/>
    <s v="Public"/>
    <s v="060"/>
    <n v="2382506.79"/>
    <n v="595626.68000000005"/>
    <n v="0"/>
    <n v="12000"/>
    <n v="2990133.47"/>
    <s v="In implementare"/>
    <m/>
    <n v="369329.4"/>
    <n v="29832.35"/>
    <s v="POC/80/1/2/"/>
    <n v="1"/>
  </r>
  <r>
    <n v="28"/>
    <x v="1"/>
    <s v="1.2.1"/>
    <s v=" Proiect Tehnologic Inovativ - MDR"/>
    <n v="121420"/>
    <s v="SVIEE"/>
    <s v="GNOSIS KERNEL SRL"/>
    <s v="Obiectivul general al proiectului il constituie dezvoltarea unui produs inovativ, o familie de sisteme automate inteligente de vanzari, eficienta energetic pentru produse alimentare reci şi calde, care poate fi alimentata cu ajutorul energiei electrice obtinuta din surse regenerabile şi / sau combinat cu energia produsă de către persoanele care sunt de acord să obţină aceste produse reci sau calde, în schimbul unui efort fizic realizat în apropierea automatului cu ajutorul unui dispozitiv de transformare a energiei umane in energie electrica"/>
    <s v="6"/>
    <n v="5"/>
    <n v="2020"/>
    <s v="3"/>
    <n v="5"/>
    <n v="2022"/>
    <n v="80"/>
    <x v="7"/>
    <s v="Bucuresti Ilfov"/>
    <m/>
    <m/>
    <s v="Otopeni"/>
    <s v="Privat"/>
    <s v="064"/>
    <n v="1430600"/>
    <n v="357650"/>
    <n v="536125"/>
    <n v="327075"/>
    <n v="2651450"/>
    <s v="In implementare"/>
    <m/>
    <n v="285572.08"/>
    <n v="54705.52"/>
    <s v="POC/222/1/3/"/>
    <n v="1"/>
  </r>
  <r>
    <n v="29"/>
    <x v="1"/>
    <s v="1.2.1"/>
    <s v=" Proiect Tehnologic Inovativ - MDR"/>
    <n v="122180"/>
    <s v="Algoritm inovativ eficient pentru dezvoltarea unor substante farmaceutice noi si investigarea de noi valente terapeutice ale medicamentelor prin implementarea la nivelul strategiei UE"/>
    <s v="BIOTEHNOS SA"/>
    <s v="Obiectivul general al proiectului este dezvoltarea unui algoritm inovativ eficient pentru obtinerea unor substante farmaceutice noi prin valorificarea unor resurse marine /entomologice fara afectarea ecosistemului si a unor solutii pentru investigarea de noi valente terapeutice ale unor medicamente."/>
    <s v="6"/>
    <n v="9"/>
    <n v="2020"/>
    <s v="6"/>
    <n v="9"/>
    <n v="2023"/>
    <n v="80"/>
    <x v="7"/>
    <s v="Bucuresti Ilfov"/>
    <m/>
    <m/>
    <s v="Otopeni"/>
    <s v="Privat"/>
    <s v="064"/>
    <n v="2970046.4"/>
    <n v="742511.6"/>
    <n v="2545852"/>
    <n v="1604407.9"/>
    <n v="7862817.9000000004"/>
    <s v="In implementare"/>
    <m/>
    <n v="0"/>
    <n v="0"/>
    <s v="POC/222/1/3/"/>
    <n v="1"/>
  </r>
  <r>
    <n v="30"/>
    <x v="1"/>
    <s v="1.2.1"/>
    <s v=" Proiect Tehnologic Inovativ - MDR"/>
    <n v="122027"/>
    <s v="Compozit multifunctional pe baza de matrice silica-organica transpozabila pentru inovatii de produse si formulari particularizate in industria alimentara si farmaceutica"/>
    <s v="BIOTEHNOS SA"/>
    <s v="Obiectivul general al proiectului este realizarea autentica a unui material inovativ prin dezvoltarea unui sistem multifunctional reprezentat de un suport silice structurat prototip cu capacitate de incarcare de principii active incapsulat biopolimeric. Acesta va fi obtinut prin tehnologie originala high-tech si este proiectat a fi utilizabil in mai multe sectoare ale sanatatii, in industria alimentara, farmaceutica, dermatocosmetica si medicina."/>
    <s v="6"/>
    <n v="9"/>
    <n v="2020"/>
    <s v="6"/>
    <n v="9"/>
    <n v="2023"/>
    <n v="80"/>
    <x v="7"/>
    <s v="Bucuresti Ilfov"/>
    <m/>
    <m/>
    <s v="Otopeni"/>
    <s v="Privat"/>
    <s v="064"/>
    <n v="3082400"/>
    <n v="770600"/>
    <n v="2287000"/>
    <n v="1600950"/>
    <n v="7740950"/>
    <s v="In implementare"/>
    <m/>
    <n v="0"/>
    <n v="0"/>
    <s v="POC/222/1/3/"/>
    <n v="1"/>
  </r>
  <r>
    <n v="31"/>
    <x v="1"/>
    <s v="1.2.1"/>
    <s v=" Proiect Tehnologic Inovativ - MDR"/>
    <n v="119960"/>
    <s v="FABRICAREA DE MATERIALE AVANSATE DESTINATE TRATĂRII APELOR INDUSTRIALE UZATE: PROTOTIP ŞI INTRODUCERE ÎN CICLUL PRODUCTIV"/>
    <s v="GREEN WATERNANOTECHNOLOGY SRL"/>
    <s v="Obiectivul General include realizarea de investiţii iniţiale pentru inovare în vederea introducerii în producţie a rezultatelor de cercetaredezvoltare obţinute de SC Green WaterNanoTechnology SRL. Dezvoltarea unei unităţi de producţie noi pentru implementarea unui proces nou de fabricaţie, respectiv instalărea şi operarea unei facilităţi de fabricaţie la scară industrială a unui produs nou, respectiv a unui material compozit nanostructurat inovativ, destinat îndepărtării metalelor grele şi derivaţilor petrolieri din apele industriale uzate. "/>
    <s v="6"/>
    <n v="19"/>
    <n v="2020"/>
    <s v="2"/>
    <n v="19"/>
    <n v="2022"/>
    <n v="80"/>
    <x v="7"/>
    <s v="Bucuresti Ilfov"/>
    <m/>
    <m/>
    <s v="Jilava"/>
    <s v="Privat"/>
    <s v="064"/>
    <n v="1172755.23"/>
    <n v="293188.81"/>
    <n v="566610.84"/>
    <n v="50823"/>
    <n v="2083377.88"/>
    <s v="In implementare"/>
    <m/>
    <n v="206144.25999999998"/>
    <n v="31896.07"/>
    <s v="POC/222/1/3/"/>
    <n v="1"/>
  </r>
  <r>
    <n v="32"/>
    <x v="1"/>
    <s v="P1.2"/>
    <s v="OS1.3-Secţiunea C-ap.2"/>
    <n v="111308"/>
    <s v="REALIZAREA UNEI PLATFORME INFORMATICE INOVATIVE PENTRU MANAGEMENT DE RISC SI PREVIZIUNE PE PIATA DE CAPITAL"/>
    <s v="FRACTAL SCIENCES SRL"/>
    <s v="Obiectivul principal al acestui proiect il reprezinta crearea unui sistem informatic corespunzator nevoilor actuale ale mediului investitional si financiar, alcatuit din investitori institutionali, reprezentati de societati de servicii de investitii financiare (firme de brokeraj), fonduri de investitii, fonduri de pensii, societati de administrare a investitiilor, societati de asigurari, dar si investitori individuali, dar si academic, de gestionare a riscului pe piata de capital, printr-o abordare sinergica dintre scoala clasica a pietelor de capital, bazata pe ipoteza pietelor eficiente si pe analiza fundamentala a valorii unui titlu (necesara pentru identificarea valorii “reale” a unui activ), si scoala moderna a pietelor de capital, bazata pe teoria pietelor fractale."/>
    <s v="6"/>
    <n v="22"/>
    <n v="2020"/>
    <s v="6"/>
    <n v="22"/>
    <n v="2022"/>
    <n v="80"/>
    <x v="7"/>
    <s v="Bucuresti Ilfov"/>
    <m/>
    <m/>
    <s v="Chiajna, sat Rosu "/>
    <s v="Privat"/>
    <s v="061"/>
    <n v="668685.69999999995"/>
    <n v="167171.42000000001"/>
    <n v="92873.03"/>
    <n v="38995"/>
    <n v="967725.15"/>
    <s v="In implementare"/>
    <m/>
    <n v="79200"/>
    <n v="0"/>
    <s v="POC/62/1/3"/>
    <n v="1"/>
  </r>
  <r>
    <n v="33"/>
    <x v="1"/>
    <s v="P1.2"/>
    <s v="OS1.3-Secţiunea C-ap.2"/>
    <n v="108615"/>
    <s v="SISTEM DE OBSERVARE MULTISPECTRAL VIS-SWIR-MWIR DESTINAT PLATFORMELOR DE SUPRAVEGHERE LA MARE DISTANȚĂ"/>
    <s v="OPTIPLUS INTERNATIONAL SRL"/>
    <s v="Obiectivul general este realizarea unui produs inovativ competitiv care consta dintr-un sistem de observare complex, performant, de tip multispectral, destinat platformelor de observare la mare distanþa si a unei tehnologii de integrare care sa permita realizarea compatibilizarii performanþelor modulelor de observare în domeniul VIS si SWIR cu modulul de observare in domeniul MWIR, considerat de referinta."/>
    <s v="6"/>
    <n v="24"/>
    <n v="2020"/>
    <s v="6"/>
    <n v="24"/>
    <n v="2022"/>
    <n v="80"/>
    <x v="7"/>
    <s v="Bucuresti Ilfov"/>
    <m/>
    <m/>
    <s v="Popesti Leordeni"/>
    <s v="Privat"/>
    <s v="061"/>
    <n v="670856"/>
    <n v="167714"/>
    <n v="93180"/>
    <n v="104670"/>
    <n v="1036420"/>
    <s v="Reziliat"/>
    <m/>
    <n v="0"/>
    <n v="0"/>
    <s v="POC/62/1/3"/>
    <n v="1"/>
  </r>
  <r>
    <n v="34"/>
    <x v="1"/>
    <s v="P1.2"/>
    <s v="OS1.3-Secţiunea C-ap.2"/>
    <n v="109653"/>
    <s v="Dezvoltarea unui sistem de vedere termal și diurn cu rezoluție ridicată"/>
    <s v="SILICON ACUITY SRL"/>
    <s v="Obiectivul general al proiectului este dezvoltarea unui produs inovativ, complex, de înalta tehnicitate, cu utilitate în domeniul sistemelor de supraveghere pe timp de noapte si de zi, în cadrul societaþii Silicon Acuity SRL."/>
    <s v="6"/>
    <n v="25"/>
    <n v="2020"/>
    <s v="12"/>
    <n v="25"/>
    <n v="2021"/>
    <n v="80"/>
    <x v="7"/>
    <s v="Bucuresti Ilfov"/>
    <m/>
    <m/>
    <s v="Popesti Leordeni"/>
    <s v="Privat"/>
    <s v="061"/>
    <n v="671984"/>
    <n v="167996"/>
    <n v="93350"/>
    <n v="101456.88"/>
    <n v="1034786.88"/>
    <s v="In implementare"/>
    <m/>
    <n v="0"/>
    <n v="0"/>
    <s v="POC/62/1/3"/>
    <n v="1"/>
  </r>
  <r>
    <n v="35"/>
    <x v="1"/>
    <s v="P1.2"/>
    <s v="OS1.3-Secţiunea C-ap.2"/>
    <n v="108688"/>
    <s v="Tehnologie inovativa pentru obtinerea unei proteze personalizate de reconstructie oculo-orbitala pentru pacientii cu traumatisme faciale - Acronim INO-ORBITAL"/>
    <s v="INOSEARCH SRL"/>
    <s v="Obiectivul general al proiectului INO-ORBITAL este realizarea unei tehnologii noi pentru obtinerea unei proteze personalizate de reconstructie oculo-orbitala la pacientii cu traumatisme faciale si a unui soft de reconstructie CT 3D semnificativ imbunatatit, adaptat imprimantei 3D pentru implant personalizat, in scopul comercializarii si productiei de catre start-up-ul SC INOSEARCH SRL."/>
    <s v="6"/>
    <n v="30"/>
    <n v="2020"/>
    <s v="6"/>
    <n v="30"/>
    <n v="2022"/>
    <n v="80"/>
    <x v="7"/>
    <s v="Bucuresti Ilfov"/>
    <m/>
    <m/>
    <s v="Mogosoaia"/>
    <s v="Privat"/>
    <s v="061"/>
    <n v="550731.25"/>
    <n v="137682.82"/>
    <n v="76490.45"/>
    <n v="265000.46000000002"/>
    <n v="1029904.98"/>
    <s v="In implementare"/>
    <m/>
    <n v="7179.46"/>
    <n v="1794.86"/>
    <s v="POC/62/1/3"/>
    <n v="1"/>
  </r>
  <r>
    <n v="36"/>
    <x v="1"/>
    <s v="P1.2"/>
    <s v="OS1.3-Secţiunea C-ap.2"/>
    <n v="109905"/>
    <s v="Realizare sistem de inspectie aeriana cu drona pentru cresterea eficientei centralelor bazate pe energii regenerabile si oferirea de servicii pentru mentenanta acestora"/>
    <s v="INTELLIGENT TRANSPORT SOLUTIONS SRL"/>
    <s v="Obiectivul general al proiectului il reprezinta inovarea de produse si servicii intr-o intreprindere de tip start-up Intelligent Transport Solutions SRL pe baza transferului rezultatelor obtinute in teza de doctorat ”_x000a_Metode de detectare si analiza a defectelor in instalatiile fotovoltaice” autor dr.ing. Florin Ancuta."/>
    <s v="6"/>
    <n v="30"/>
    <n v="2020"/>
    <s v="9"/>
    <n v="30"/>
    <n v="2021"/>
    <n v="80"/>
    <x v="7"/>
    <s v="Bucuresti Ilfov"/>
    <m/>
    <m/>
    <s v="Cernica, sat Caldararu"/>
    <s v="Privat"/>
    <s v="061"/>
    <n v="667921.81999999995"/>
    <n v="166980.46"/>
    <n v="92766.9"/>
    <n v="68039.05"/>
    <n v="995708.23"/>
    <s v="In implementare"/>
    <m/>
    <n v="166545.28"/>
    <n v="18454.72"/>
    <s v="POC/62/1/3"/>
    <n v="1"/>
  </r>
  <r>
    <n v="37"/>
    <x v="1"/>
    <s v="P1.2"/>
    <s v="OS1.3-Secţiunea C-ap.2"/>
    <n v="122377"/>
    <s v="SISTEM INTEGRAT DE VERIFICARE SI TESTARE A CALITATII APLICATIILOR MOBILE"/>
    <s v="NEXT PLANET SRL"/>
    <s v="Obiectivul general al proiectului „SISTEM INTEGRAT DE VERIFICARE SI TESTARE A CALITATII APLICATIILOR MOBILE” este realizarea unui produs inovator în domeniul TIC având ca baza de cercetare transferul rezultatelor cercetării realizate în cadrul Tezei de doctorat aparţinând Directorului de Proiect – Zamfiroiu Ionuţ-Alin."/>
    <s v="6"/>
    <n v="30"/>
    <n v="2020"/>
    <s v="12"/>
    <n v="30"/>
    <n v="2021"/>
    <n v="80"/>
    <x v="7"/>
    <s v="Bucuresti Ilfov"/>
    <m/>
    <m/>
    <s v="Otopeni"/>
    <s v="Privat"/>
    <s v="061"/>
    <n v="671713.58"/>
    <n v="167928.39"/>
    <n v="93293.54"/>
    <n v="95744.23"/>
    <n v="1028679.74"/>
    <s v="In implementare"/>
    <m/>
    <n v="12150"/>
    <n v="3037.5"/>
    <s v="POC/62/1/3"/>
    <n v="1"/>
  </r>
  <r>
    <n v="38"/>
    <x v="1"/>
    <s v="P1.2"/>
    <s v="OS1.3-Secţiunea C-ap.2"/>
    <n v="110551"/>
    <s v="Sistem inteligent de monitorizare a jocurilor in timpul inspectiei sistemului de directie si puntilor vehiculelor SIMJDPV"/>
    <s v="CONCEPT CAR SOLUTION SRL"/>
    <s v="Obiectivul general al proiectului il reprezinta realizarea si punerea in productie a unui sistem inteligent de monitorizare a jocurilor sistemului de directie si puntilor vehiculelor in timpul inspectiei efectuate la operatorii economici autorizati de catre Registrul Auto Roman (R.A.R.) sa efectueze inspectii tehnice periodice."/>
    <s v="7"/>
    <n v="1"/>
    <n v="2020"/>
    <s v="10"/>
    <n v="1"/>
    <n v="2021"/>
    <n v="80"/>
    <x v="7"/>
    <s v="Bucuresti Ilfov"/>
    <m/>
    <m/>
    <s v="Cernica, sat Caldararu"/>
    <s v="Privat"/>
    <s v="061"/>
    <n v="669734.51"/>
    <n v="167433.63"/>
    <n v="93018.67"/>
    <n v="8570"/>
    <n v="938756.81"/>
    <s v="In implementare"/>
    <m/>
    <n v="87637.48000000001"/>
    <n v="18045.36"/>
    <s v="POC/62/1/3"/>
    <n v="1"/>
  </r>
  <r>
    <n v="39"/>
    <x v="1"/>
    <s v="P1.2"/>
    <s v="OS1.3-Secţiunea C-ap.2"/>
    <n v="111022"/>
    <s v="Sistem multi-senzor pentru estimarea starii de oboseala, somnolenta si a nivelului de stres cu aplicabilitate in infrastructurile critice"/>
    <s v="BIOMA DELLY TRADING SRL"/>
    <s v="Obiectivul general al proiectului il reprezinta stimularea inovarii in cadrul companiei de tip start-up, BIOMA DELLY TRADING SRL, prin realizarea unui sistem multi-senzor pentru estimarea starii de oboseala, somnolenta si a nivelului de stres a pilotilor de aeronave, conducatorilor de vehicule si personalului din infrastructurile critice, bazat pe analiza densitatii spectrului de putere (PSD) al electroencefalogramei (EEG) si corelarea cu ritmul cardiac (ECG) sau a celui respirator ."/>
    <s v="7"/>
    <n v="17"/>
    <n v="2020"/>
    <s v="1"/>
    <n v="17"/>
    <n v="2022"/>
    <n v="80"/>
    <x v="7"/>
    <s v="Bucuresti Ilfov"/>
    <m/>
    <m/>
    <s v="Magurele"/>
    <s v="Privat"/>
    <s v="061"/>
    <n v="667725.42400000012"/>
    <n v="166931.35999999999"/>
    <n v="92739.64"/>
    <n v="75540.100000000006"/>
    <n v="1002936.5240000001"/>
    <s v="In implementare"/>
    <m/>
    <n v="22519.439999999999"/>
    <n v="5629.86"/>
    <s v="POC/62/1/3"/>
    <n v="1"/>
  </r>
  <r>
    <n v="40"/>
    <x v="2"/>
    <s v=" P2.2"/>
    <s v="A2.2.1 ap.2"/>
    <n v="130075"/>
    <s v="Cercetare in filtrarea semnalelor in banda HF si realizarea unei matrici de comutare automata de antene de receptie pentru ambarcatiunile navale de mici dimensiuni"/>
    <s v="BLUESPACE TECHNOLOGY SRL"/>
    <s v="Obiectivul general al proiectului este cresterea valorii adaugate generate de sectorul TIC, in cadrul Blue Space Technology, prin dezvoltarea unui produs TIC si a serviciilor aferente acestuia, contribuind astfel la cresterea implicarii sectorului TIC pentru competitivitatea economica."/>
    <s v="7"/>
    <n v="31"/>
    <n v="2020"/>
    <s v="7"/>
    <n v="31"/>
    <n v="2023"/>
    <s v="80.00; 85.00"/>
    <x v="8"/>
    <s v="Bucuresti Ilfov"/>
    <s v=" Sud Muntenia"/>
    <m/>
    <s v="Bragadiru; Zimnicea;"/>
    <s v="Privat"/>
    <s v="066"/>
    <n v="4531364.99"/>
    <n v="1057561.8799999999"/>
    <n v="2152639.35"/>
    <n v="744514.74"/>
    <n v="8486080.9600000009"/>
    <s v="In implementare"/>
    <m/>
    <n v="1849782.82"/>
    <n v="24000"/>
    <s v="POC/524/2/2"/>
    <n v="1"/>
  </r>
  <r>
    <n v="41"/>
    <x v="1"/>
    <s v="P1.2"/>
    <s v="OS1.3-Secţiunea C-ap.2"/>
    <n v="114698"/>
    <s v="DEZVOLTAREA CAPACITATII DE INOVARE A HYNAMAT SRL PRIN OBTINEREA DE NOI TIPURI DE PULBERI HIBRIDE NANOSTRUCTURATE PE BAZA DE MATERIALE CERAMICE BIOCOMPATIBILE NANOSTRUCTURATE SI POLIMERI COMERCIALI CU APLICATII BIOMEDICALE"/>
    <s v="SPIN OFF HYNAMAT SRL (solicitant initial la depunere: CURSARUL LAURA MADALINA)"/>
    <s v="Obiectivul general al proiectului este crearea unui spin-off pe baza unui brevet si dezvoltarea de produse inovatoare in cadrul noii intreprinderi, spre a fi lansate pe piata biomaterialelor nanostructurate, sector economic cu potential de crestere."/>
    <s v="8"/>
    <n v="28"/>
    <n v="2020"/>
    <s v="8"/>
    <n v="28"/>
    <n v="2022"/>
    <n v="80"/>
    <x v="7"/>
    <s v="Bucuresti Ilfov"/>
    <m/>
    <m/>
    <s v="Pantelimon"/>
    <s v="Privat"/>
    <s v="061"/>
    <n v="597467.64"/>
    <n v="149366.93"/>
    <n v="82981.62"/>
    <n v="9520"/>
    <n v="839336.19000000006"/>
    <s v="In implementare"/>
    <m/>
    <n v="0"/>
    <n v="0"/>
    <s v="POC/62/1/3"/>
    <n v="1"/>
  </r>
  <r>
    <n v="42"/>
    <x v="1"/>
    <s v="1.1.3 H - RO ESFRI ERIC"/>
    <m/>
    <n v="109522"/>
    <s v="Consolidarea participarii INCDFM la Consortiul CERIC - ERIC"/>
    <s v="INSTITUTUL NAŢIONAL DE CERCETARE-DEZVOLTARE PENTRU FIZICA MATERIALELOR - INCDFM BUCUREŞTI"/>
    <s v="Obiectivul general este consolidarea participarii romanesti prin INCD Fizica Materialelor la CERIC – ERIC (Central European Infrastructure Consortium), infrastructura europeana distribuita pentru cercetare si caracterizare avansata a materialelor. In acest context se urmareste finantarea pentru trei ani a activitatii de cercetare desfasurate de echipa din INCDFM parte a CERIC, activitati de cercetare desfasurate intr-o abordare de tip open access. "/>
    <s v="12"/>
    <n v="29"/>
    <n v="2020"/>
    <s v="6"/>
    <n v="29"/>
    <n v="2023"/>
    <n v="80"/>
    <x v="7"/>
    <s v="Bucuresti Ilfov"/>
    <m/>
    <m/>
    <s v="Magurele"/>
    <s v="Public"/>
    <s v="060"/>
    <n v="3534000"/>
    <n v="883500"/>
    <n v="0"/>
    <n v="92500"/>
    <n v="4510000"/>
    <s v="In implementare"/>
    <m/>
    <n v="0"/>
    <n v="0"/>
    <s v="POC/78/1/2"/>
    <n v="1"/>
  </r>
  <r>
    <n v="43"/>
    <x v="1"/>
    <s v="1.1.3 H - RO ESFRI ERIC"/>
    <m/>
    <n v="107596"/>
    <s v="Consolidarea participarii consortiului ACTRIS-RO la infrastructura pan-europeana de cercetare ACTRIS"/>
    <s v="INSTITUTUL NATIONAL DE CERCETARE-DEZVOLTARE PENTRU OPTOELECTRONICA INOE 2000 INCD"/>
    <s v="Obiectivul general al proiectului ACTRIS-ROc este consolidarea participarii institutiilor stiintifice din Romania care sunt parte a consortiului ACTRIS-RO la structurarea, constructia si operarea infrastructurii pan-europene ACTRIS. Romania (prin consortiul ACTRIS-RO condus de INOE) participa la infrastructura pan-europeana ACTRIS (Aerosol, Cloud and Trace gases Research InfraStructure) care a fost recent inclusa pe roadmap-ul ESFRI ca proiect activ."/>
    <s v="2"/>
    <n v="1"/>
    <n v="2021"/>
    <s v="6"/>
    <n v="30"/>
    <n v="2023"/>
    <s v="80.00; 85.00"/>
    <x v="8"/>
    <s v="Bucuresti Ilfov"/>
    <s v=" Nord Vest"/>
    <s v=" Sud Muntenia"/>
    <s v="Magurele; Cluj Napoca; Strejnicu"/>
    <s v="Public"/>
    <s v="060"/>
    <n v="3740000"/>
    <n v="760000"/>
    <n v="0"/>
    <n v="5000"/>
    <n v="4505000"/>
    <s v="In implementare"/>
    <m/>
    <n v="0"/>
    <n v="0"/>
    <s v="POC/78/1/2"/>
    <n v="1"/>
  </r>
  <r>
    <s v="TOTAL ILFOV"/>
    <x v="0"/>
    <m/>
    <m/>
    <m/>
    <m/>
    <m/>
    <m/>
    <m/>
    <m/>
    <m/>
    <m/>
    <m/>
    <m/>
    <m/>
    <x v="0"/>
    <m/>
    <m/>
    <m/>
    <m/>
    <m/>
    <m/>
    <n v="854669290.6209482"/>
    <n v="208918615.75305194"/>
    <n v="25123366.120000001"/>
    <n v="156932249.26000002"/>
    <n v="1245643521.7540007"/>
    <m/>
    <m/>
    <n v="620944447.09000039"/>
    <n v="24202778.630000003"/>
    <m/>
    <m/>
  </r>
  <r>
    <s v="JUDEŢUL MARAMURES"/>
    <x v="0"/>
    <m/>
    <m/>
    <m/>
    <m/>
    <m/>
    <m/>
    <m/>
    <m/>
    <m/>
    <m/>
    <m/>
    <m/>
    <m/>
    <x v="0"/>
    <m/>
    <m/>
    <m/>
    <m/>
    <m/>
    <m/>
    <m/>
    <m/>
    <m/>
    <m/>
    <m/>
    <m/>
    <m/>
    <m/>
    <m/>
    <m/>
    <m/>
  </r>
  <r>
    <n v="1"/>
    <x v="2"/>
    <s v=" P2.2"/>
    <s v="A2.2.1"/>
    <n v="118785"/>
    <s v="TALOS - COMUNICARE INTRAORGANIZAŢIONALĂ MOBILĂ SECURIZATĂ"/>
    <s v="TRENCADIS CORP SRL"/>
    <s v="TALOS - COMUNICARE INTRAORGANIZAŢIONALĂ MOBILĂ SECURIZATĂ"/>
    <s v="9"/>
    <n v="22"/>
    <n v="2017"/>
    <s v="9"/>
    <n v="22"/>
    <n v="2019"/>
    <n v="85"/>
    <x v="4"/>
    <s v="Nord Vest"/>
    <m/>
    <m/>
    <s v="Baia Mare"/>
    <s v="Privat"/>
    <s v="066"/>
    <n v="2796496.02"/>
    <n v="493499.3"/>
    <n v="1593524.6300000004"/>
    <n v="78000"/>
    <n v="4961519.95"/>
    <s v="Finalizat"/>
    <s v="suspendare"/>
    <n v="2490583.14"/>
    <n v="440990.5"/>
    <s v="POC/46/2/2"/>
    <n v="1"/>
  </r>
  <r>
    <n v="2"/>
    <x v="2"/>
    <s v=" P2.2"/>
    <s v="A2.2.1"/>
    <n v="116017"/>
    <s v="Microsere Inteligente – Sistem inovativ de automatizare si monitorizare a culturilor „micro-greens”"/>
    <s v="MEMOX VISION SRL"/>
    <s v="Microsere Inteligente – Sistem inovativ de automatizare si monitorizare a culturilor „micro-greens”"/>
    <s v="8"/>
    <n v="4"/>
    <n v="2017"/>
    <s v="8"/>
    <n v="4"/>
    <n v="2020"/>
    <n v="85"/>
    <x v="4"/>
    <s v="Nord Vest"/>
    <m/>
    <m/>
    <s v="Baia Mare"/>
    <s v="Privat"/>
    <s v="066"/>
    <n v="2831658.65"/>
    <n v="499704.47"/>
    <n v="988628.37999999989"/>
    <n v="52800"/>
    <n v="4372791.5"/>
    <s v="Finalizat"/>
    <m/>
    <n v="2590187.2399999998"/>
    <n v="457091.84000000003"/>
    <s v="POC/46/2/2"/>
    <n v="1"/>
  </r>
  <r>
    <n v="3"/>
    <x v="2"/>
    <s v=" P2.2"/>
    <s v="A2.2.1"/>
    <n v="115823"/>
    <s v="FAMILIA – ASISTENȚĂ MEDICO-SOCIALĂ INTEGRATĂ STIMULÂND ÎMBĂTRÂNIREA ACTIVĂ"/>
    <s v="INDECO SOFT SRL"/>
    <s v="FAMILIA – ASISTENȚĂ MEDICO-SOCIALĂ INTEGRATĂ STIMULÂND ÎMBĂTRÂNIREA ACTIVĂ"/>
    <s v="8"/>
    <n v="3"/>
    <n v="2017"/>
    <s v="10"/>
    <n v="3"/>
    <n v="2020"/>
    <n v="85"/>
    <x v="4"/>
    <s v="Nord Vest"/>
    <m/>
    <m/>
    <s v="Baia Mare"/>
    <s v="Privat"/>
    <s v="066"/>
    <n v="1905574.88"/>
    <n v="336277.92"/>
    <n v="805699.20000000019"/>
    <n v="120935.33999999985"/>
    <n v="3168487.34"/>
    <s v="Finalizat"/>
    <s v="AA+suspendare 2 luni"/>
    <n v="1890913.33"/>
    <n v="333690.58"/>
    <s v="POC/46/2/2"/>
    <n v="1"/>
  </r>
  <r>
    <n v="4"/>
    <x v="2"/>
    <s v=" P2.2"/>
    <s v="A2.2.1"/>
    <n v="115878"/>
    <s v="MEC - IOT - DEZVOLTAREA UNEI PLATFORME INTELIGENTE PENTRU MANAGEMENTUL EFICIENȚEI CLĂDIRILOR"/>
    <s v="BRINGO VISION SRL"/>
    <s v="a unei solutii software inovative, care va permite trecerea de la outsourcing la tehnologia bazata pe inovare"/>
    <s v="6"/>
    <n v="29"/>
    <n v="2017"/>
    <s v="6"/>
    <n v="29"/>
    <n v="2019"/>
    <n v="85"/>
    <x v="4"/>
    <s v="Nord Vest"/>
    <m/>
    <m/>
    <s v="Baia Mare"/>
    <s v="Privat"/>
    <s v="066"/>
    <n v="2687480.06"/>
    <n v="474261.19"/>
    <n v="1030875.2999999998"/>
    <n v="347221.37999999989"/>
    <n v="4539837.93"/>
    <s v="Finalizat"/>
    <m/>
    <n v="2130343.7600000007"/>
    <n v="375943.04"/>
    <s v="POC/46/2/2"/>
    <n v="1"/>
  </r>
  <r>
    <n v="5"/>
    <x v="2"/>
    <s v=" P2.2"/>
    <s v="A2.2.1"/>
    <n v="116038"/>
    <s v="DEZVOLTARE APLICAȚIE ÎN CADRUL S.C. AUTOWASS MANAGER S.R.L."/>
    <s v="AUTOWASS MANAGER SRL"/>
    <s v="DEZVOLTARE APLICAȚIE ÎN CADRUL S.C. AUTOWASS MANAGER S.R.L."/>
    <s v="8"/>
    <n v="4"/>
    <n v="2017"/>
    <s v="9"/>
    <n v="9"/>
    <n v="2020"/>
    <n v="85"/>
    <x v="4"/>
    <s v="Nord Vest"/>
    <m/>
    <m/>
    <s v="Baia Mare"/>
    <s v="Privat"/>
    <s v="066"/>
    <n v="2132352.7999999998"/>
    <n v="376297.55"/>
    <n v="1443616.24"/>
    <n v="204076"/>
    <n v="4156342.59"/>
    <s v="Finalizat"/>
    <s v="AA1+suspendare"/>
    <n v="974130.17"/>
    <n v="171905.32"/>
    <s v="POC/46/2/2"/>
    <n v="1"/>
  </r>
  <r>
    <n v="6"/>
    <x v="2"/>
    <s v=" P2.2"/>
    <s v="A2.2.1 ap.2"/>
    <n v="129002"/>
    <s v="Platforma de auditare si testare structurala neinvaziva a performantelor si monitorizarea continua a operationalitatii unui Centru de Comanda si Control/Contact Center – PLATES"/>
    <s v="TECHNOHUB SRL"/>
    <s v="Obiectivul general al proiectului vizeaza dezvoltarea in parteneriat intre 3 membri de tip IMM a unei game de produse si aplicaþii TIC inovative – PLATES – platforma inovativa de auditare si testare a performantelor si de monitorizare continua a operationalitatii, adaptata pe necesitaþile de disponibilitate si performanþe ale aplicaþiilor de tip Contact Center respectiv Centre de Comanda si Control, cu aplicabilitate si în restul sectoarelor economiei românesti prin integrarea pe verticala a solutiilor TIC."/>
    <s v="12"/>
    <n v="17"/>
    <n v="2019"/>
    <s v="6"/>
    <n v="17"/>
    <n v="2021"/>
    <n v="85"/>
    <x v="4"/>
    <s v="Nord Vest"/>
    <m/>
    <m/>
    <s v="Baia Mare"/>
    <s v="Privat"/>
    <s v="066"/>
    <n v="10712652.470000001"/>
    <n v="1890468.04"/>
    <n v="4862615.3099999996"/>
    <n v="1581949.21"/>
    <n v="19047685.030000001"/>
    <s v="In implementare"/>
    <m/>
    <n v="6266512.3100000005"/>
    <n v="797868.54"/>
    <s v="POC/524/2/2"/>
    <n v="1"/>
  </r>
  <r>
    <n v="7"/>
    <x v="2"/>
    <s v=" P2.2"/>
    <s v="A2.2.1 ap.2"/>
    <n v="128985"/>
    <s v="ALUMNUS - PLATFORMA DIGITALA INOVATIVA PENTRU RECRUTARE SI GESTIUNE CONTRACTORI"/>
    <s v="INTELLIGENCE ACT SRL"/>
    <s v="Obiectiv general al proiectului este cresterea competitivitatii economice a companiei Intelligence Act SRL in sectorul TIC, prin dezvoltarea experimentala a unei platforme inovative de recrutare a personalului."/>
    <s v="4"/>
    <n v="1"/>
    <n v="2020"/>
    <s v="4"/>
    <n v="1"/>
    <n v="2022"/>
    <n v="85"/>
    <x v="4"/>
    <s v="Nord Vest"/>
    <m/>
    <m/>
    <s v="Baia Mare"/>
    <s v="Privat"/>
    <s v="066"/>
    <n v="3783887.3"/>
    <n v="667744.81000000006"/>
    <n v="2632430.71"/>
    <n v="893549.96"/>
    <n v="7977612.7799999993"/>
    <s v="In implementare"/>
    <m/>
    <n v="572323.05000000005"/>
    <n v="100998.19"/>
    <s v="POC/524/2/2"/>
    <n v="1"/>
  </r>
  <r>
    <n v="8"/>
    <x v="1"/>
    <s v="1.2.1"/>
    <s v=" Proiect Tehnologic Inovativ - LDR"/>
    <n v="120906"/>
    <s v="Realizarea unui supliment alimentar inovativ pentru sanatatea femeii la menopauza, de catre AC HELCOR SRL"/>
    <s v="AC HELCOR SRL"/>
    <s v="Obiectivul general al proiectului tehnologic inovativ din cadrul actiunii 1.2.1 are ca scop introducerea inovarii in activitatea proprie a firmei AC HELCOR_x000a_SRL prin realizarea de 1 (un) produs nou pe piata romaneasca si la nivelul firmei (Rofemin - bionanoprodus de origine vegetala pentru optimizare  hormonala si a potentialului propriu antioxidant pentru femei cu varsta peste 45 de ani) si 1 (o) tehnologie noua la nivelul firmei AC HELCOR SRL, in scopul productiei si comercializarii, bazate pe cercetare."/>
    <s v="6"/>
    <n v="16"/>
    <n v="2020"/>
    <s v="6"/>
    <n v="16"/>
    <n v="2023"/>
    <n v="85"/>
    <x v="4"/>
    <s v="Nord Vest"/>
    <m/>
    <m/>
    <s v="Baia Mare"/>
    <s v="Privat"/>
    <s v="064"/>
    <n v="2868123.57"/>
    <n v="506139.37"/>
    <n v="1537523.1"/>
    <n v="782294.93"/>
    <n v="5694080.9699999997"/>
    <s v="In implementare"/>
    <m/>
    <n v="203553.5"/>
    <n v="35921.19"/>
    <s v="POC/163/1/3/"/>
    <n v="1"/>
  </r>
  <r>
    <n v="9"/>
    <x v="1"/>
    <s v="1.2.1"/>
    <s v=" Proiect Tehnologic Inovativ - LDR"/>
    <n v="121434"/>
    <s v="Crearea unui centru de excelenta in domeniul materialului compozit la SC TAPARO SA"/>
    <s v="TAPARO SA"/>
    <s v="Obiectivul general al proiectului consta in infiintarea unei unitati noi de productie in vederea cresterea competitivitatii S.C. TAPARO S.A. prin achizitionarea de echipamente pentru elaborarea si implementarea unei tehnologii inovative de obtinere a unui material compozit avand ca destinatie inlocuirea unor elemente din structura produselor tapitate."/>
    <s v="6"/>
    <n v="22"/>
    <n v="2020"/>
    <s v="6"/>
    <n v="22"/>
    <n v="2023"/>
    <n v="85"/>
    <x v="4"/>
    <s v="Nord Vest"/>
    <m/>
    <m/>
    <s v="Targu Lapus"/>
    <s v="Privat"/>
    <s v="064"/>
    <n v="19003056.760000002"/>
    <n v="3353480.6"/>
    <n v="17409246.789999999"/>
    <n v="8537044.9700000007"/>
    <n v="48302829.120000005"/>
    <s v="In implementare"/>
    <m/>
    <n v="1018129.0099999999"/>
    <n v="63173.210000000006"/>
    <s v="POC/163/1/3/"/>
    <n v="1"/>
  </r>
  <r>
    <s v="TOTAL MARAMURES"/>
    <x v="0"/>
    <m/>
    <m/>
    <m/>
    <m/>
    <m/>
    <m/>
    <m/>
    <m/>
    <m/>
    <m/>
    <m/>
    <m/>
    <m/>
    <x v="0"/>
    <m/>
    <m/>
    <m/>
    <m/>
    <m/>
    <m/>
    <n v="48721282.510000005"/>
    <n v="8597873.25"/>
    <n v="32304159.659999996"/>
    <n v="12597871.790000001"/>
    <n v="102221187.21000001"/>
    <m/>
    <m/>
    <n v="18136675.510000002"/>
    <n v="2777582.41"/>
    <m/>
    <m/>
  </r>
  <r>
    <s v="JUDEŢUL MEHEDINTI"/>
    <x v="0"/>
    <m/>
    <m/>
    <m/>
    <m/>
    <m/>
    <m/>
    <m/>
    <m/>
    <m/>
    <m/>
    <m/>
    <m/>
    <m/>
    <x v="0"/>
    <m/>
    <m/>
    <m/>
    <m/>
    <m/>
    <m/>
    <m/>
    <m/>
    <m/>
    <m/>
    <m/>
    <m/>
    <m/>
    <m/>
    <m/>
    <m/>
    <m/>
  </r>
  <r>
    <n v="1"/>
    <x v="2"/>
    <s v=" P2.2"/>
    <s v="A2.1.1 - NGA"/>
    <n v="127130"/>
    <s v="Dezvoltarea infrastructurii de comunicatii in banda larga de mare viteza in judetul Mehedinti"/>
    <s v="INVOKER TRANS IT SRL"/>
    <s v="Obiectivul principal al proiectului este dezvoltarea infrastructurii de comunicaþii în banda larga de mare viteza in localitatile albe din punct de vedere al conexiunii NGA din judetul Mehedinti,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n v="2019"/>
    <s v="7"/>
    <n v="12"/>
    <n v="2022"/>
    <n v="85"/>
    <x v="9"/>
    <s v="Sud Vest"/>
    <m/>
    <m/>
    <s v=" Dumbrava; Danceu; Balacita;  Balta Verde; Gvardinita; Recea; Gogosu; Malovat; Svinta; Valea Ursului; Burila Mica; Jiana Mare; Cioroboreni; Jiana; Crivina; Burila Mare; Albulesti; Prunisor; Slasoma; Butoiesti; Dobra; Voloiac; Stignita; Colibaşi; Balotesti; Plopi; Parlagele; Baltanele; Peri; Tamna; Jugastru; Balta; Poroina Mare; Batoti; Iablanita; Prejna; Radutesti; Fantana Domneasca; Vrancea; Ciresu; Padina Mica; Valea Marcului; Costesti; Colaret; Dumbrava de Jos; Negrusa; Tismana; Adunatii Teiului;"/>
    <s v="Privat"/>
    <s v="046"/>
    <n v="18418179.170000002"/>
    <n v="3250266.91"/>
    <n v="3298063.82"/>
    <n v="4546996.74"/>
    <n v="29513506.640000001"/>
    <s v="In implementare"/>
    <m/>
    <n v="6761279.3199999994"/>
    <n v="1193166.95"/>
    <s v="POC/366/2/1"/>
    <n v="1"/>
  </r>
  <r>
    <s v="TOTAL MEHEDINTI"/>
    <x v="0"/>
    <m/>
    <m/>
    <m/>
    <m/>
    <m/>
    <m/>
    <m/>
    <m/>
    <m/>
    <m/>
    <m/>
    <m/>
    <m/>
    <x v="0"/>
    <m/>
    <m/>
    <m/>
    <m/>
    <m/>
    <m/>
    <n v="18418179.170000002"/>
    <n v="3250266.91"/>
    <n v="3298063.82"/>
    <n v="4546996.74"/>
    <n v="29513506.640000001"/>
    <m/>
    <m/>
    <n v="6761279.3199999994"/>
    <n v="1193166.95"/>
    <m/>
    <m/>
  </r>
  <r>
    <s v="JUDEŢUL MURES"/>
    <x v="0"/>
    <m/>
    <m/>
    <m/>
    <m/>
    <m/>
    <m/>
    <m/>
    <m/>
    <m/>
    <m/>
    <m/>
    <m/>
    <m/>
    <x v="0"/>
    <m/>
    <m/>
    <m/>
    <m/>
    <m/>
    <m/>
    <m/>
    <m/>
    <m/>
    <m/>
    <m/>
    <m/>
    <m/>
    <m/>
    <m/>
    <m/>
    <m/>
  </r>
  <r>
    <n v="1"/>
    <x v="1"/>
    <s v="P1.1"/>
    <s v="OS1.1 -Secţiunea A"/>
    <n v="103545"/>
    <s v="Platformă imagistică multimodală RMN/CT de înaltă performanţă, destinată aplicării medicinii computaționale, nanoparticulelor și imagisticii hibride în cercetarea bolilor aterotrombotice"/>
    <s v="CARDIO MED SRL"/>
    <s v="Obiectivul principal al proiectului constă în creșterea capacității de cercetare a Centrului de Cercetare Imagistică Multimodală Avansată din cadrul SC Cardio Med SRL prin realizarea unei platforme imagistice multimodale CT/RMN de înaltă performanţă destinată cercetării avansate a bolilor aterotrombotice."/>
    <s v="9"/>
    <n v="5"/>
    <n v="2016"/>
    <s v="5"/>
    <n v="5"/>
    <n v="2017"/>
    <n v="85"/>
    <x v="1"/>
    <s v="Centru"/>
    <m/>
    <m/>
    <s v="Targu Mures"/>
    <s v="Privat"/>
    <s v="059"/>
    <n v="4309196.3459999999"/>
    <n v="760446.41399999987"/>
    <n v="2172704.04"/>
    <n v="652057.81000000006"/>
    <n v="7894404.6099999994"/>
    <s v="Finalizat"/>
    <s v="AA1"/>
    <n v="4309196.3499999996"/>
    <n v="760446.41"/>
    <s v="POC/65/1/1"/>
    <n v="1"/>
  </r>
  <r>
    <n v="2"/>
    <x v="1"/>
    <s v="P1.1"/>
    <s v="OS1.1 -Secţiunea A"/>
    <n v="103850"/>
    <s v="CENTRU DE EXCELENȚĂ ÎN CERCETARE &quot;GALENUS MEDICA&quot; ÎN REPRODUCEREA UMANĂ ASISTATĂ, DIAGNOSTIC ÎN PRINCIPALELE PATOLOGII ALE GENITORILOR ȘI DEPISTAREA PRECOCE A MALFORMAȚIILOR LA NOU-NĂSCUT ȘI SUGAR"/>
    <s v="GALENUS MEDICA SA "/>
    <s v="Obiectivul general al proiectului constă în creșterii capacității de cercetare-dezvoltare și inovare în cadrul întreprinderii GALENUS MEDICA S.A. prin introducerea de noi direcții de cercetare, precum și contribuția lor la creearea de valoare adăugată din punct de vedere științific și economic."/>
    <s v="9"/>
    <n v="5"/>
    <n v="2016"/>
    <s v="3"/>
    <n v="5"/>
    <n v="2019"/>
    <n v="85"/>
    <x v="1"/>
    <s v="Centru"/>
    <m/>
    <m/>
    <s v="Targu Mures"/>
    <s v="Privat"/>
    <s v="059"/>
    <n v="3864073.3525"/>
    <n v="681895.29750000034"/>
    <n v="3030645.77"/>
    <n v="239633.98"/>
    <n v="7816248.4000000004"/>
    <s v="Reziliat"/>
    <s v="AA3"/>
    <n v="0"/>
    <n v="0"/>
    <s v="POC/65/1/1"/>
    <n v="1"/>
  </r>
  <r>
    <n v="3"/>
    <x v="1"/>
    <s v="P1.1"/>
    <s v="OS1.2-Secţiunea E"/>
    <n v="103544"/>
    <s v="Creșterea capacității de cercetare în domeniul imagisticii plăcii coronariene vulnerabile, bazată pe tehnologii avansate de nanoparticule, imagistică de fuziune și simulări computaționale"/>
    <s v="CARDIO MED SRL"/>
    <s v="Obiectivul principal al proiectului constă în crearea și consolidarea unui nucleu de înaltă competență științifică în domeniul cercetării avansate a bolilor aterotrombotice,  prin formarea și perfecționarea, în cadrul Centrului de Cercetare Imagistică Multimodală Avansată din cadrul SC Cardio Med SRL, a unei echipe de cercetători avansați care vor deveni experți în cercetarea bolilor aterotrombotice."/>
    <s v="9"/>
    <n v="1"/>
    <n v="2016"/>
    <s v="3"/>
    <n v="1"/>
    <n v="2021"/>
    <n v="84.435339999999997"/>
    <x v="1"/>
    <s v="Centru"/>
    <m/>
    <m/>
    <s v="Targu Mures"/>
    <s v="Privat"/>
    <s v="061"/>
    <n v="7276617"/>
    <n v="1340883"/>
    <n v="509292.01"/>
    <n v="1059856.72"/>
    <n v="10186648.73"/>
    <s v="In implementare"/>
    <s v="AA6"/>
    <n v="6813085.4400000004"/>
    <n v="1255512.5599999998"/>
    <s v="POC/61/1/1"/>
    <n v="1"/>
  </r>
  <r>
    <n v="4"/>
    <x v="1"/>
    <s v="P1.1"/>
    <s v="OS1.2-Secţiunea E"/>
    <n v="103431"/>
    <s v="TEHNOLOGII DE INGINERIE TISULARA PENTRU REGENERAREA VALVELOR CARDIACE"/>
    <s v="Universitatea de Medicina si Farmacie din Tirgu Mures"/>
    <s v="Obiectivele științifice ale acestui proiect sunt: 1) evaluarea utilitatii celulelor cardiovasculare obținute prin diferențierea in vitro a celulelor stem adulte, 2) optimizarea însămânțarii de celule in zone anatomice interne specifice din cadrul scaffoldului (interstițial), precum si externe (endoteliu, adventitia), 3) evaluarea condițiilor optime pentru adaptare mecanică și condiționare in vitro a scaffoldurilor valvulare însămânțate cu celule și 4) implantarea valvelor regenerate in vitro la oaie pentru validare pre-clinica. In viziunea noastra, pe un orizont mai largit, un obiectiv important al acestui proiect este de a genera un nucleu de competență în Medicina Regenerativa la Universitatea de Medicină și Farmacie (UMF) din Târgu Mureș."/>
    <s v="9"/>
    <n v="5"/>
    <n v="2016"/>
    <s v="3"/>
    <n v="5"/>
    <n v="2021"/>
    <n v="84.435339999999997"/>
    <x v="1"/>
    <s v="Centru"/>
    <m/>
    <m/>
    <s v="Targu Mures"/>
    <s v="Public"/>
    <s v="060"/>
    <n v="7156656.4611560004"/>
    <n v="1318777.5288439998"/>
    <n v="0"/>
    <n v="304042.34999999998"/>
    <n v="8779476.3399999999"/>
    <s v="In implementare"/>
    <s v="AA4"/>
    <n v="7099979.7400000002"/>
    <n v="1262410.9000000004"/>
    <s v="POC/61/1/1"/>
    <n v="1"/>
  </r>
  <r>
    <n v="5"/>
    <x v="1"/>
    <s v="P1.1"/>
    <s v="OS1.2-Secţiunea E"/>
    <n v="103432"/>
    <s v="Terapii ce vizeaza Proteina C Reactiva pentru prevenirea dementei asociate cu atacul vascular cerebral ischemic"/>
    <s v="Universitatea de Medicina si Farmacie din Tirgu Mures"/>
    <s v="Inițierea și planificarea acțiunilor coordonate, prin această inițiativă va permite dezvoltarea semnificativă a capacităților individuale din cadrul institutului gazdă și în cele din urmă va permite organizarea unui model pentru extinderea și repetarea de-a lungul altor domenii. Pe o scară mai larga, dezvoltarea unei culturi de cercetare, ethos și concordat, va permite un accesoriu strategic in activitatea de cercetare și optimizarea creșterii efective. In primul rand colaborari  în cadrul neurostiintei si mai tarziu in domeniul mai larg al științelor vieții va permite dezvoltari viitoare și va asigura stabilitatea pe termen lung a masei critice."/>
    <s v="9"/>
    <n v="5"/>
    <n v="2016"/>
    <s v="3"/>
    <n v="5"/>
    <n v="2021"/>
    <n v="84.435339999999997"/>
    <x v="1"/>
    <s v="Centru"/>
    <m/>
    <m/>
    <s v="Targu Mures"/>
    <s v="Public"/>
    <s v="060"/>
    <n v="7163019.276920001"/>
    <n v="1319950.0230799997"/>
    <n v="0"/>
    <n v="373162.09"/>
    <n v="8856131.3900000006"/>
    <s v="In implementare"/>
    <s v="AA4"/>
    <n v="7075092.1699999999"/>
    <n v="1248697.1499999997"/>
    <s v="POC/61/1/1"/>
    <n v="1"/>
  </r>
  <r>
    <n v="6"/>
    <x v="1"/>
    <s v="P1.2"/>
    <s v="OS1.3-Secţiunea C"/>
    <n v="106968"/>
    <s v="Masina pentru injectarea deseurilor de plastic recuperate"/>
    <s v="PET FIGHTER SRL"/>
    <s v="Obiectivul general al Proiectului consta in implementarea industriala - ȋn scopul comercializarii - a unei solutii tehnice inovatoare care sa permita un grad sporit de resorbtie a deseurilor de plastic din ambient, prin crearea posibilitatii de implicare industriala la nivel local a unor mici intreprinzatori care nu dispun de resursele financiare si de logistica a celor cateva firme mari amintite. Aceastǎ solutie se materializeaza printr-un echipament nou: o masina de injectat materiale plastice de mici dimensiuni, capabila sa proceseze deseuri de material plastic fara adaos de granule noi."/>
    <s v="10"/>
    <n v="4"/>
    <n v="2017"/>
    <s v="12"/>
    <n v="4"/>
    <n v="2019"/>
    <n v="85.000000600549313"/>
    <x v="1"/>
    <s v="Centru"/>
    <m/>
    <m/>
    <s v="Targu Mures"/>
    <s v="Privat"/>
    <s v="061"/>
    <n v="707685.44"/>
    <n v="124885.66"/>
    <n v="92507.9"/>
    <n v="72876"/>
    <n v="997955"/>
    <s v="Finalizat"/>
    <s v="AA2"/>
    <n v="707682.35999999987"/>
    <n v="124885.14"/>
    <s v="POC/63/1/3"/>
    <n v="1"/>
  </r>
  <r>
    <n v="7"/>
    <x v="1"/>
    <s v="P1.2"/>
    <s v="OS1.3-Secţiunea C"/>
    <n v="108076"/>
    <s v="Sistem inteligent de monitorizare perete vegetal"/>
    <s v="LEAFWALL SRL"/>
    <s v="Obiectivul general al proiecului de cercetare este realizarea unui produs destinat comercializarii, bazat pe o tehnologie semnificativ_x000a_imbunatatita, (actualmente peretii vegetali au doar un sistem de irigare primitiv) reprezentata de sistem complet automatizat de irigare si_x000a_monitorizare a peretilor vegetali pentru a optimiza utilizarea resurselor de apa conventionale sau neconventionale. Sistemului automatizat_x000a_de irigare i se vor adauga senzori pentru monitorizare (temperatura, umiditatea, pH-ul, conductivitatea electrica a apei"/>
    <s v="11"/>
    <n v="24"/>
    <n v="2017"/>
    <s v="11"/>
    <n v="24"/>
    <n v="2019"/>
    <n v="85"/>
    <x v="1"/>
    <s v="Centru"/>
    <m/>
    <m/>
    <s v="Targu Mures"/>
    <s v="Privat"/>
    <s v="061"/>
    <n v="709741.44"/>
    <n v="125248.49"/>
    <n v="92776.68"/>
    <n v="61342.5"/>
    <n v="989109.10999999987"/>
    <s v="Finalizat"/>
    <s v="AA2"/>
    <n v="709741.43"/>
    <n v="125248.48999999996"/>
    <s v="POC/63/1/3"/>
    <n v="1"/>
  </r>
  <r>
    <n v="8"/>
    <x v="2"/>
    <s v=" P2.2"/>
    <s v="A2.2.1"/>
    <n v="117373"/>
    <s v="Servicii inovative de acces control si pontaj in cloud pentru IMM"/>
    <s v="SVT ELECTRONICS SRL"/>
    <s v="tehnologie inovativa in domeniile orizontale TIC si multimedia cu scopul dezvoltarii finale a unui produs/serviciu menit sa acopere o nevoie"/>
    <s v="8"/>
    <n v="3"/>
    <n v="2017"/>
    <s v="8"/>
    <n v="3"/>
    <n v="2019"/>
    <n v="85"/>
    <x v="1"/>
    <s v="Centru"/>
    <m/>
    <m/>
    <s v="Targu Mures"/>
    <s v="Privat"/>
    <s v="066"/>
    <n v="585378.31000000006"/>
    <n v="103302.05"/>
    <n v="536078.44000000006"/>
    <n v="52556.119999999879"/>
    <n v="1277314.9200000002"/>
    <s v="Finalizat"/>
    <m/>
    <n v="549129.37999999989"/>
    <n v="96905.170000000013"/>
    <s v="POC/46/2/2"/>
    <n v="1"/>
  </r>
  <r>
    <n v="9"/>
    <x v="2"/>
    <s v=" P2.2"/>
    <s v="A2.2.1"/>
    <n v="116348"/>
    <s v="INOVAREA SI DEZVOLTAREA SISTEMULUI GLOOBUS SERVICE BUS (GSB) ÎN VEDEREA CREȘTERII COMPETITIVITĂȚII ECONOMIEI NAȚIONALE ȘI INTERNAȚIONALE"/>
    <s v="GLOBUS SOFTWARE DEVELOPMENT COMPANY SRL"/>
    <s v="INOVAREA SI DEZVOLTAREA SISTEMULUI GLOOBUS SERVICE BUS (GSB) ÎN VEDEREA CREȘTERII COMPETITIVITĂȚII ECONOMIEI NAȚIONALE ȘI INTERNAȚIONALE"/>
    <s v="8"/>
    <n v="3"/>
    <n v="2017"/>
    <s v="2"/>
    <n v="3"/>
    <n v="2019"/>
    <n v="85"/>
    <x v="1"/>
    <s v="Centru"/>
    <m/>
    <m/>
    <s v="Sat Santana de Mures, Comuna Santana de Mures"/>
    <s v="Privat"/>
    <s v="066"/>
    <n v="421753.99"/>
    <n v="74427.17"/>
    <n v="235914.43"/>
    <n v="28171.690000000061"/>
    <n v="760267.28"/>
    <s v="Finalizat"/>
    <m/>
    <n v="381324.23"/>
    <n v="67292.52"/>
    <s v="POC/46/2/2"/>
    <n v="1"/>
  </r>
  <r>
    <n v="10"/>
    <x v="2"/>
    <s v=" P2.2"/>
    <s v="A2.2.1"/>
    <n v="115970"/>
    <s v="DEZVOLTAREA SISTEMULUI INOVATIV IOT “NAVIGATOR CLOUD” PENTRU O ECONOMIE MODERNĂ"/>
    <s v="NAVIGATOR SOFTWARE SRL"/>
    <s v="DEZVOLTAREA SISTEMULUI INOVATIV IOT “NAVIGATOR CLOUD” PENTRU O ECONOMIE MODERNĂ"/>
    <s v="8"/>
    <n v="3"/>
    <n v="2017"/>
    <s v="8"/>
    <n v="3"/>
    <n v="2020"/>
    <n v="85"/>
    <x v="1"/>
    <s v="Centru"/>
    <m/>
    <m/>
    <s v="Corunca"/>
    <s v="Privat"/>
    <s v="066"/>
    <n v="1402482.53"/>
    <n v="247496.92"/>
    <n v="758551.05"/>
    <n v="206178.97999999998"/>
    <n v="2614709.48"/>
    <s v="Finalizat"/>
    <m/>
    <n v="1391865.2699999998"/>
    <n v="245623.23"/>
    <s v="POC/46/2/2"/>
    <n v="1"/>
  </r>
  <r>
    <n v="11"/>
    <x v="2"/>
    <s v=" P2.2"/>
    <s v="A2.2.1"/>
    <n v="115654"/>
    <s v="REALIZAREA UNUI SISTEM DE DERMATO-MICROSCOPIE CU SOFTWARE DE RECUNOAŞTERE A LEZIUNILOR CUTANATE DE TIP MELANOM MALIGN ŞI PREMALIGN"/>
    <s v="CATTUS SRL"/>
    <s v="REALIZAREA UNUI SISTEM DE DERMATO-MICROSCOPIE CU SOFTWARE DE RECUNOAŞTERE A LEZIUNILOR CUTANATE DE TIP MELANOM MALIGN ŞI PREMALIGN"/>
    <s v="8"/>
    <n v="3"/>
    <n v="2017"/>
    <s v="8"/>
    <n v="3"/>
    <n v="2020"/>
    <n v="85"/>
    <x v="1"/>
    <s v="Centru"/>
    <m/>
    <m/>
    <s v="Targu Mures"/>
    <s v="Privat"/>
    <s v="066"/>
    <n v="1373787.97"/>
    <n v="242433.17"/>
    <n v="416610.68000000017"/>
    <n v="1085367.9000000001"/>
    <n v="3118199.72"/>
    <s v="Finalizat"/>
    <m/>
    <n v="1340847.3900000001"/>
    <n v="236620.13"/>
    <s v="POC/46/2/2"/>
    <n v="1"/>
  </r>
  <r>
    <n v="12"/>
    <x v="1"/>
    <s v="P1.1"/>
    <s v="OS1.1 -Secţiunea A"/>
    <n v="103845"/>
    <s v="Rețeaua Națională de Cercetare-Dezvoltare-Inovare în Imagistică Hibridă și TeleMedicină Avansată în GastroEnterologie și Cardiologie"/>
    <s v="ACTAMEDICA SRL"/>
    <s v="Obiectivul general al proiectului IMAGE constă în Crearea și Dezvoltarea Rețelei Naționale de Cercetare-Dezvoltare-Inovare (CDI) în Imagistică Hibridă (de Fuziune) și TeleMedicină Avansată în GastroEnterologie și Cardiologie. În acest scop, vor fi create două centre regionale (pentru jumătatea de Nord și jumătate de Sud a țării) de CDI în Imagistică Hibridă şi Telemedicină Avansată ca şi suport diagnostic şi second opinion pentru o reţea naţională de centre de telemedicină."/>
    <s v="9"/>
    <n v="16"/>
    <n v="2016"/>
    <s v="3"/>
    <n v="16"/>
    <n v="2020"/>
    <n v="85"/>
    <x v="1"/>
    <s v="Centru"/>
    <m/>
    <m/>
    <s v="Targu Mures"/>
    <s v="Privat"/>
    <s v="059"/>
    <n v="9731788.3499999996"/>
    <n v="1717374.41"/>
    <n v="4906784.04"/>
    <n v="3870865.57"/>
    <n v="20226812.370000001"/>
    <s v="Finalizat"/>
    <s v="AA3"/>
    <n v="9131248.120000001"/>
    <n v="1611396.7200000002"/>
    <s v="POC/65/1/1"/>
    <n v="1"/>
  </r>
  <r>
    <n v="13"/>
    <x v="2"/>
    <s v=" P2.2"/>
    <s v="A2.2.1"/>
    <n v="115641"/>
    <s v="„Platformă digitală multifuncţională pentru integrare economică inteligentă şi promovarea serviciilor şi produselor locale / tradiţionale din Transilvania – „TDD-Transilvania Digital Dominion””"/>
    <s v="COMPANIA DE INFORMATICA APLICATA SA"/>
    <s v="„Platformă digitală multifuncţională pentru integrare economică inteligentă şi promovarea serviciilor şi produselor locale / tradiţionale din Transilvania – „TDD-Transilvania Digital Dominion””"/>
    <s v="8"/>
    <n v="7"/>
    <n v="2017"/>
    <s v="8"/>
    <n v="7"/>
    <n v="2020"/>
    <n v="85"/>
    <x v="1"/>
    <s v="Centru"/>
    <m/>
    <m/>
    <s v="Targu Mures"/>
    <s v="Privat"/>
    <s v="066"/>
    <n v="3502338.02"/>
    <n v="618059.65"/>
    <n v="1383427.29"/>
    <n v="383093.25999999978"/>
    <n v="5886918.2199999997"/>
    <s v="Finalizat"/>
    <m/>
    <n v="3142510.1300000004"/>
    <n v="540540.92999999993"/>
    <s v="POC/46/2/2"/>
    <n v="1"/>
  </r>
  <r>
    <n v="14"/>
    <x v="2"/>
    <s v=" P2.2"/>
    <s v="A2.1.1 - NGA"/>
    <n v="127137"/>
    <s v="Investitii in infrastructura broadband in judetul Mures"/>
    <s v="NETWORK INNOVATION FUTURE  SRL"/>
    <s v="Obiectivul principal al proiectului este realizarea de investitii in infrastructura broadband in zonele albe NGA din judetul Mures,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n v="2019"/>
    <s v="7"/>
    <n v="12"/>
    <n v="2022"/>
    <n v="85"/>
    <x v="1"/>
    <s v="Centru"/>
    <m/>
    <m/>
    <s v=" Apold; Madaras; Saes; Pogaceaua; Nades; Tigmandru; Zagar; Soard; Cipaieni; Cris; Bala; Paingeni; Moisa; Stejarenii; "/>
    <s v="Privat"/>
    <s v="046"/>
    <n v="7481665.29"/>
    <n v="1320293.8700000001"/>
    <n v="1087882.58"/>
    <n v="1877315.64"/>
    <n v="11767157.380000001"/>
    <s v="In implementare"/>
    <m/>
    <n v="2587186.12"/>
    <n v="456562.26"/>
    <s v="POC/366/2/1"/>
    <n v="1"/>
  </r>
  <r>
    <n v="15"/>
    <x v="2"/>
    <s v=" P2.2"/>
    <s v="A2.2.1 ap.2"/>
    <n v="130106"/>
    <s v="Realizarea unei harti imagistice necesara conizatiilor colului uterin"/>
    <s v="CATTUS SRL"/>
    <s v="Obiectivul general al proiectului este cresterea capacitatii de cercetare-dezvoltare-inovare a firmei SC Cattus SRL prin proiectarea, crearea si dezvoltarea unui software de recunoastere a leziunilor de col uterin ce include algoritmi de tip  inteligenta artificiala si machine learning pentru incuzand date si imagini ce se pot vizualiza, compara, evalua si arhiva în sistemul de colo-microscopie si astfel se furnizeaza cu acuratete datele necesare pentru diagnosticarea pe baza imaginilor in format 3D a leziunilor colului uterin de tip malign si premalign, si pentru indrumarea medicilor in alegerea celei mai bune solutii de conizatie in tratarea pacientelor."/>
    <s v="8"/>
    <n v="21"/>
    <n v="2020"/>
    <s v="8"/>
    <n v="21"/>
    <n v="2023"/>
    <n v="85"/>
    <x v="1"/>
    <s v="Centru"/>
    <m/>
    <m/>
    <s v="Targu Mures"/>
    <s v="Privat"/>
    <s v="066"/>
    <n v="3262590.01"/>
    <n v="575751.14"/>
    <n v="988698.67"/>
    <n v="1479583.31"/>
    <n v="6306623.1300000008"/>
    <s v="In implementare"/>
    <m/>
    <n v="1709127.59"/>
    <n v="274459.94"/>
    <s v="POC/524/2/2"/>
    <n v="1"/>
  </r>
  <r>
    <s v="TOTAL MURES"/>
    <x v="0"/>
    <m/>
    <m/>
    <m/>
    <m/>
    <m/>
    <m/>
    <m/>
    <m/>
    <m/>
    <m/>
    <m/>
    <m/>
    <m/>
    <x v="0"/>
    <m/>
    <m/>
    <m/>
    <m/>
    <m/>
    <m/>
    <n v="58948773.786576003"/>
    <n v="10571224.793423999"/>
    <n v="16211873.579999998"/>
    <n v="11746103.92"/>
    <n v="97477976.079999983"/>
    <m/>
    <m/>
    <n v="46948015.720000006"/>
    <n v="8306601.5499999998"/>
    <m/>
    <m/>
  </r>
  <r>
    <s v="JUDEŢUL NEAMT"/>
    <x v="0"/>
    <m/>
    <m/>
    <m/>
    <m/>
    <m/>
    <m/>
    <m/>
    <m/>
    <m/>
    <m/>
    <m/>
    <m/>
    <m/>
    <x v="0"/>
    <m/>
    <m/>
    <m/>
    <m/>
    <m/>
    <m/>
    <m/>
    <m/>
    <m/>
    <m/>
    <m/>
    <m/>
    <m/>
    <m/>
    <m/>
    <m/>
    <m/>
  </r>
  <r>
    <n v="1"/>
    <x v="2"/>
    <s v=" P2.2"/>
    <s v="A2.1.1 - NGA"/>
    <n v="127131"/>
    <s v="Dezvoltarea infrastructurii de comunicatii in banda larga de mare viteza in judetul Neamt"/>
    <s v="INVOKER TRANS IT SRL"/>
    <s v="Obiectivul principal al proiectului este dezvoltarea infrastructurii de comunicatii in banda larga de mare viteza in localitatile albe din punct de vedere al conexiunii NGA din judetul Neamt,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5"/>
    <s v="Nord Est"/>
    <m/>
    <m/>
    <s v="Bira; Telec; Damuc; Brusturi; Miron Costin; Bicazu; Ardelean; Boghicea; Budesti; Rediu; Poiana; Slobozia; Bira; Faurei; Balanesti; Vladiceni; Climesti; Hirtop; Dirloaia; Negresti;"/>
    <s v="Privat"/>
    <s v="046"/>
    <n v="11511361.74"/>
    <n v="2031416.79"/>
    <n v="1551691.43"/>
    <n v="2866953.75"/>
    <n v="17961423.710000001"/>
    <s v="In implementare"/>
    <m/>
    <n v="9187070.3900000025"/>
    <n v="1621247.73"/>
    <s v="POC/366/2/1"/>
    <n v="1"/>
  </r>
  <r>
    <s v="TOTAL NEAMT"/>
    <x v="0"/>
    <m/>
    <m/>
    <m/>
    <m/>
    <m/>
    <m/>
    <m/>
    <m/>
    <m/>
    <m/>
    <m/>
    <m/>
    <m/>
    <x v="0"/>
    <m/>
    <m/>
    <m/>
    <m/>
    <m/>
    <m/>
    <n v="11511361.74"/>
    <n v="2031416.79"/>
    <n v="1551691.43"/>
    <n v="2866953.75"/>
    <n v="17961423.710000001"/>
    <m/>
    <m/>
    <n v="9187070.3900000025"/>
    <n v="1621247.73"/>
    <m/>
    <m/>
  </r>
  <r>
    <s v="JUDEŢUL OLT"/>
    <x v="0"/>
    <m/>
    <m/>
    <m/>
    <m/>
    <m/>
    <m/>
    <m/>
    <m/>
    <m/>
    <m/>
    <m/>
    <m/>
    <m/>
    <x v="0"/>
    <m/>
    <m/>
    <m/>
    <m/>
    <m/>
    <m/>
    <m/>
    <m/>
    <m/>
    <m/>
    <m/>
    <m/>
    <m/>
    <m/>
    <m/>
    <m/>
    <m/>
  </r>
  <r>
    <n v="1"/>
    <x v="1"/>
    <s v="P1.1"/>
    <s v="OS1.1 -Secţiunea A"/>
    <n v="103655"/>
    <s v="Investiţii în departamentul de CD al ALRO destinate îmbunătăţirii infrastructurii de cercetare pe segmentul tablă tratată termic din aliaje de aluminiu cu aplicaţii industriale de înaltă calificare"/>
    <s v="ALRO SA"/>
    <s v="Obiectul proiectului de finanţare “Investiţii în departamentul de CD al ALRO destinate îmbunătăţirii infrastructurii de cercetare pe segmentul tablă tratată termic din aliaje de aluminiu cu aplicaţii industriale de înaltă calificare” este reprezentat de achiziţia de active corporale pentru C-D, respectiv echipamente pentru cercetarea tehnologiilor de obţinere a tablelor tratate termic din aliaje de aluminiu pentru aplicaţii industriale de înaltă calificare. "/>
    <s v="9"/>
    <n v="5"/>
    <n v="2016"/>
    <s v="3"/>
    <n v="4"/>
    <n v="2019"/>
    <n v="85"/>
    <x v="9"/>
    <s v="Sud Vest"/>
    <m/>
    <m/>
    <s v="Slatina"/>
    <s v="Privat"/>
    <s v="059"/>
    <n v="30586694.9925"/>
    <n v="5397652.0575000001"/>
    <n v="35984347.049999997"/>
    <n v="43069193.659999996"/>
    <n v="115037887.75999999"/>
    <s v="Finalizat"/>
    <s v="AA2"/>
    <n v="29505017.050000001"/>
    <n v="5206767.71"/>
    <s v="POC/65/1/1"/>
    <n v="1"/>
  </r>
  <r>
    <n v="2"/>
    <x v="1"/>
    <s v="P1.1"/>
    <s v="OS1.1 -Secţiunea A"/>
    <n v="121367"/>
    <s v="Dotarea departamentului de R&amp;D al Prysmian Cabluri şi Sisteme SA AdFiOTech"/>
    <s v="PRYSMIAN Cabluri si Sisteme SA "/>
    <s v="Obiectivul general al proiectului AdFiOTech (Advanced Fiber Optics Technology) este cresterea capacitatii de cercetare a departamentului de R&amp;D existent in cadrul companiei Prysmian Cabluri si Sisteme, prin investitia in utilaje si echipamente cu un inalt grad de  inovare, cu scopul imbunatatirii produselor existente si a crearii de noi produse, din materiale avansate, pentru piata nationala si europeana a cablurilor de fibra optica."/>
    <s v="7"/>
    <n v="30"/>
    <n v="2018"/>
    <s v="7"/>
    <n v="30"/>
    <n v="2019"/>
    <n v="85"/>
    <x v="9"/>
    <s v="Sud Vest"/>
    <m/>
    <m/>
    <s v="Slatina"/>
    <s v="Privat"/>
    <s v="059"/>
    <n v="4922512.42"/>
    <n v="868678.66"/>
    <n v="5791191.0899999999"/>
    <n v="5344219.49"/>
    <n v="16926601.66"/>
    <s v="Reziliat"/>
    <m/>
    <n v="0"/>
    <n v="0"/>
    <s v="POC/65/1/1"/>
    <n v="1"/>
  </r>
  <r>
    <n v="3"/>
    <x v="2"/>
    <s v=" P2.2"/>
    <s v="A2.1.1 - NGA"/>
    <n v="127134"/>
    <s v="Investitii in infrastructura broadband in judetul Olt"/>
    <s v="NETWORK INNOVATION FUTURE  SRL"/>
    <s v="Obiectivul principal al proiectului este realizarea de investitii in infrastructura broadband in zonele albe NGA din judetul Olt,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9"/>
    <s v="Sud Vest"/>
    <m/>
    <m/>
    <s v="Curtisoara; Spataru; Dobretu; Curtisoara; Horezu; Cioroiasu; Tonesti; Greci; Calinesti; Craciunei; Poiana; Sprincenata; Birsestii de Sus; Frunzaru; Ianca Noua; Margaritesti; Racovit;"/>
    <s v="Privat"/>
    <s v="046"/>
    <n v="7481797.96"/>
    <n v="1320317.29"/>
    <n v="993250.04"/>
    <n v="1803206.51"/>
    <n v="11598571.799999999"/>
    <s v="In implementare"/>
    <m/>
    <n v="2449494.37"/>
    <n v="432263.71"/>
    <s v="POC/366/2/1"/>
    <n v="1"/>
  </r>
  <r>
    <s v="TOTAL OLT"/>
    <x v="0"/>
    <m/>
    <m/>
    <m/>
    <m/>
    <m/>
    <m/>
    <m/>
    <m/>
    <m/>
    <m/>
    <m/>
    <m/>
    <m/>
    <x v="0"/>
    <m/>
    <m/>
    <m/>
    <m/>
    <m/>
    <m/>
    <n v="42991005.372500002"/>
    <n v="7586648.0075000003"/>
    <n v="42768788.18"/>
    <n v="50216619.659999996"/>
    <n v="143563061.22"/>
    <m/>
    <m/>
    <n v="31954511.420000002"/>
    <n v="5639031.4199999999"/>
    <m/>
    <m/>
  </r>
  <r>
    <s v="JUDEŢUL PRAHOVA"/>
    <x v="0"/>
    <m/>
    <m/>
    <m/>
    <m/>
    <m/>
    <m/>
    <m/>
    <m/>
    <m/>
    <m/>
    <m/>
    <m/>
    <m/>
    <x v="0"/>
    <m/>
    <m/>
    <m/>
    <m/>
    <m/>
    <m/>
    <m/>
    <m/>
    <m/>
    <m/>
    <m/>
    <m/>
    <m/>
    <m/>
    <m/>
    <m/>
    <m/>
  </r>
  <r>
    <n v="1"/>
    <x v="1"/>
    <s v="P1.1"/>
    <s v="OS1.1 -Secţiunea A"/>
    <n v="103278"/>
    <s v="Laborator de cercetare pentru tehnologii viitoare de comunicatii mobile 5G "/>
    <s v="2K TELECOM SRL"/>
    <s v="Prin proiect se urmareste realizarea primului centru de cercetare 5G din Romania pentru sprijinirea cercetarii in acest domeniu, in 14 luni de la semnarea contractului de finantare. Folosirea infrastructurii de telecomunicatii virtualizate in Cloud este abordarea inovativa a 2K Telecom si va fi motorul platformei de Laborator 5G."/>
    <s v="9"/>
    <n v="5"/>
    <n v="2016"/>
    <s v="11"/>
    <n v="5"/>
    <n v="2017"/>
    <n v="85"/>
    <x v="3"/>
    <s v="Sud Muntenia"/>
    <m/>
    <m/>
    <s v="Ploiesti"/>
    <s v="Privat"/>
    <s v="059"/>
    <n v="4779748.2029999997"/>
    <n v="843484.97699999996"/>
    <n v="3748822.12"/>
    <n v="4878392.17"/>
    <n v="14250447.470000001"/>
    <s v="Reziliat"/>
    <m/>
    <n v="0"/>
    <n v="0"/>
    <s v="POC/65/1/1"/>
    <n v="1"/>
  </r>
  <r>
    <n v="2"/>
    <x v="1"/>
    <s v="P1.1"/>
    <s v="OS1.1 -Secţiunea A"/>
    <n v="103279"/>
    <s v="Investiții pentru dotarea laboratoarelor din cadrul departamentului de CD în domeniul comunicațiilor mobile ale viitorului din cadrul Ad Net Market Media "/>
    <s v="AD NET MARKET MEDIA SRL "/>
    <s v="Obiectivul general al proiectului constă în realizarea unei investiții pentru dotarea laboratoarelor de cercetare din cadrul departamentului de CD în domeniul comunicațiilor mobile ale viitorului, în dezvoltare în cadrul SC Ad Net Market Media. Achiziția de echipamente și instrumente de cercetare în domeniul tehnologiei informațiilor și telecomunicații specifice Internetului viitorului contribuie la îmbunătățirea infrastructurii de cercetare și inovare a firmei, cu repercusiuni imediate și evidente asupra creșterii capacității de cercetare și inovare și a sporirii competitivității și prezenței pe piața de profil și la valorificarea  potențialul tehnico-științific și a bazei materiale existente."/>
    <s v="9"/>
    <n v="5"/>
    <n v="2016"/>
    <s v="9"/>
    <n v="5"/>
    <n v="2018"/>
    <n v="85"/>
    <x v="3"/>
    <s v="Sud Muntenia"/>
    <m/>
    <m/>
    <s v="Ploiesti"/>
    <s v="Privat"/>
    <s v="059"/>
    <n v="17588973.449000001"/>
    <n v="3103936.4910000004"/>
    <n v="8868389.9800000004"/>
    <n v="13436666.810000001"/>
    <n v="42997966.730000004"/>
    <s v="Finalizat"/>
    <s v="AA3"/>
    <n v="17588970"/>
    <n v="3103935.89"/>
    <s v="POC/65/1/1"/>
    <n v="1"/>
  </r>
  <r>
    <n v="3"/>
    <x v="1"/>
    <s v="P1.2"/>
    <s v="OS1.3-Secţiunea C"/>
    <n v="106101"/>
    <s v="Sistem automatizat pentru decontaminarea luciului de apă"/>
    <s v="GEODRILLING  LABORATORY SRL Brazi"/>
    <s v="Obiectivul general al proiectului este realizarea unui produs nou, pe baza rezultatelor unei cercetări in domeniul roboticii realizate de directorul de proiect in cadrul tezei de doctorat. Prin proiect se urmărește extinderea aplicării principiilor de comandă și control studiate în cadrul tezei pentru comanda unui echipament de tip ambarcaţiune care, prin dotarea sa, să permită intervenţia în zonele unde au existat scurgeri de hidrocarburi în apă, în vederea îndepărtării acestora. Acest proces, va implica strângerea şi separarea faţă de apă a hidrocarburilor scurse, realizându-se astfel, pe lângă limitarea extinderii scurgerilor si un proces de curăţare a apei şi ecologizare a zonei afectate, realizându-se astfel o protecţie a mediului."/>
    <s v="10"/>
    <n v="10"/>
    <n v="2016"/>
    <s v="10"/>
    <n v="10"/>
    <n v="2018"/>
    <n v="85"/>
    <x v="3"/>
    <s v="Sud Muntenia"/>
    <m/>
    <m/>
    <s v="Brazi"/>
    <s v="Privat"/>
    <s v="061"/>
    <n v="711917.15149999992"/>
    <n v="125632.43850000005"/>
    <n v="93061.07"/>
    <n v="120773.53"/>
    <n v="1051384.19"/>
    <s v="Finalizat"/>
    <s v="AA1"/>
    <n v="703599.73"/>
    <n v="124164.67000000001"/>
    <s v="POC/63/1/3"/>
    <n v="1"/>
  </r>
  <r>
    <n v="4"/>
    <x v="1"/>
    <s v="P1.2"/>
    <s v="OS1.3-Secţiunea D"/>
    <n v="105000"/>
    <s v="Sistem inteligent, modular de interconectare și asistenţă informațională destinat infrastructurilor regionale-mySafeCity"/>
    <s v="SYSTEGRA ENGINEERING SRL"/>
    <s v="Obiectivul general al proiectului îl reprezintă creșterea gradului de cercetare-dezvoltare si de know-how in întreprinderea nou-înființată inovatoare, SC SYSTEGRA ENGINEERING SRL, prin realizarea unei platforme integrate care înglobează module inovative, flexibile si interconectabile, destinată să gestioneze şi să sintetizeze fluxurile informaționale dintr-o comunitate în scopul informăriişi securizării membrilor acesteia. _x000a_Soluția tehnică dezvoltată își propune:_x000a_- Realizarea unei infrastructuri configurabile si adaptabile fiecărei regiuni;_x000a_- Dezvoltarea de module independente, ajustabile („self awareness”) ce pot fi interconectate în orice configurație;_x000a_- Implementarea unei infrastructuri ce permite adoptarea noilor tehnologii ce vor apare în piață într-un mod facil/fluid;_x000a_- Automatizarea, într-o măsură cât mai avansată a extracțiilor de date considerate perimate, din sisteme existente/vechi, şi transformarea acestora într-oinformație activă, dinamică, care prelucrată printr-o platformă capabilă să ofere o mai bun înțelegere a conținutului conduc la previziuni socio-economice, fluidizări logistice, trenduri regionale._x000a_- Creșterea semnificativă a gradului de integrare de noi informații in mediile sociale ale regiunii ce oferă astfel o nouă viziune de ansamblu asupra comunitățiice implementează această infrastructură. _x000a_- Îmbunătățirea calitățiivieții inclusiv pentru diverse segmente din populație (persoane cu dizabilități, vârstnici, copii), marginalizate până la acestmoment, prin transpunerea într-un contact mai coerent cu restul societății şi prin o mai bună monitorizare a acestora._x000a_- Stimularea interacțiunilor între instituții prin promovarea unor sinteze informaționale, în timp real cu agregări de date în segmente de timp preferate, cu posibilitatea alegerii modulelor software preferate şi considerate utile. _x000a_"/>
    <s v="9"/>
    <n v="9"/>
    <n v="2016"/>
    <s v="9"/>
    <n v="9"/>
    <n v="2018"/>
    <n v="85"/>
    <x v="3"/>
    <s v="Sud Muntenia"/>
    <m/>
    <m/>
    <s v="Ploiesti"/>
    <s v="Privat"/>
    <s v="061"/>
    <n v="5576201.5689999992"/>
    <n v="984035.57100000046"/>
    <n v="0"/>
    <n v="776748.51"/>
    <n v="7336985.6499999994"/>
    <s v="Finalizat"/>
    <s v="AA1"/>
    <n v="4458820.7299999995"/>
    <n v="786850.72"/>
    <s v="POC/66/1/3"/>
    <n v="1"/>
  </r>
  <r>
    <n v="5"/>
    <x v="1"/>
    <s v="P1.1"/>
    <s v="OS1.1-Secţiunea F"/>
    <n v="119636"/>
    <s v="LABORATOR SISTEME SPAŢIALE pentru MISIUNI ORBITALE"/>
    <s v="INSTITUTUL NAŢIONAL DE CERCETARE-DEZVOLTARE AEROSPATIALĂ “ELIE CARAFOLI” – I.N.C.A.S. Bucureşti"/>
    <s v="Obiectivul general al proiectului îl reprezintă creşterea capacităţii de cercetare a Institutului de Cercetare-Dezvoltare Aerospaţială „Elie Carafoli” - I.N.C.A.S. Bucureşti, în domeniul ştiinţelor aerospaţiale prin introducerea celor mai noi tehnologii cheie din domeniul roboticii spaţiale întru-un mediu  de cercetare de nouă generaţie, bazat pe „Harware – In – the – Loop” (HIL) concept  și conceptul „Human – Machine – Interface” (HMI) capabile să asigure condiţii de simulare necesare pentru cercetările în perspective anilor 2020 precum şi interfaţa de comunicare în proiectele colaborative internaţionale în care INCAS este implicat ( ex: vehiculul spaţial PRIDE-USV3 pentru lansatorul VEGA, “Demise Observation Capsule - DOC “ și “LV Mission and Stages Re-entry Trajectory Analysis“, ESA - FLPP – RIBRE – CON – 0016 “Vertical Take-Off Vertical Landing Test Bench”,“Small Innovative Launcher for Europe” – SMILE  pentru  EC Horizon 2020 Program Space)."/>
    <s v="10"/>
    <n v="10"/>
    <n v="2016"/>
    <s v="10"/>
    <n v="10"/>
    <n v="2018"/>
    <n v="85"/>
    <x v="3"/>
    <s v="Sud Muntenia"/>
    <m/>
    <m/>
    <s v="Maneciu, Sat Pamanteni"/>
    <s v="Public"/>
    <s v="058"/>
    <n v="4709744.6849999996"/>
    <n v="831131.41500000004"/>
    <n v="0"/>
    <n v="1548950"/>
    <n v="7089826.0999999996"/>
    <s v="Finalizat"/>
    <s v="AA2"/>
    <n v="4650756.5300000012"/>
    <n v="820721.73"/>
    <s v="POC/70/1/1"/>
    <n v="1"/>
  </r>
  <r>
    <n v="6"/>
    <x v="1"/>
    <s v="P1.2"/>
    <s v="OS1.3-Secţiunea C"/>
    <n v="119849"/>
    <s v="Aditivi prin biotehnologii industriale in slujba comunitatii"/>
    <s v="EURO ENVIROTECH BIOTECHNOLOGY SRL"/>
    <s v="Obiectiv general:_x000a_Obiectivul general al proiectului este reprezentat de realizarea unui produs nou inovativ care contribuie la creșterea calității compoziției și valorificarea dejecțiilor din fermele de suine, precum și reducerea emisiilor de gaze din depozitele de dejecții, produs care va fi  obținut ca urmare a activității de cercetare-dezvoltare desfășurate în decursul a 24 luni de implementare a proiectului. Activitatea de cercetare aplicativă va fi demarată prin  valorificarea conceptelor elaborate în cadrul  tezei de doctorat cu titlul „Utilizarea zeoliţilor naturali în depoluarea diverselor fluxuri” concepută pentru utilizări în domeniul depoluării mediului._x000a_"/>
    <s v="9"/>
    <n v="27"/>
    <n v="2017"/>
    <s v="9"/>
    <n v="27"/>
    <n v="2019"/>
    <n v="84.999999701780197"/>
    <x v="3"/>
    <s v="Sud Muntenia"/>
    <m/>
    <m/>
    <s v="Ploiesti"/>
    <s v="Privat"/>
    <s v="061"/>
    <n v="712561.67"/>
    <n v="125746.18"/>
    <n v="93145.35"/>
    <n v="159716.85"/>
    <n v="1091170.05"/>
    <s v="Reziliat"/>
    <m/>
    <n v="0"/>
    <n v="0"/>
    <s v="POC/63/1/3"/>
    <n v="1"/>
  </r>
  <r>
    <n v="7"/>
    <x v="2"/>
    <s v=" P2.2"/>
    <s v="A2.2.1"/>
    <n v="115549"/>
    <s v="PLATFORMA UNIFICATA INOVATIVA DE SECURITATE CIBERNETICA"/>
    <s v="AEGO BUSINESS CONSULTING SRL"/>
    <s v="PLATFORMA UNIFICATA INOVATIVA DE SECURITATE CIBERNETICA"/>
    <s v="5"/>
    <n v="25"/>
    <n v="2017"/>
    <s v="5"/>
    <n v="25"/>
    <n v="2019"/>
    <n v="85"/>
    <x v="3"/>
    <s v="Sud Muntenia"/>
    <m/>
    <m/>
    <s v="Ploiesti"/>
    <s v="Privat"/>
    <s v="066"/>
    <n v="3440127.01"/>
    <n v="607081.24"/>
    <n v="2115708"/>
    <n v="1170954.0899999999"/>
    <n v="7333870.3399999999"/>
    <s v="Finalizat"/>
    <m/>
    <n v="3336540.28"/>
    <n v="588801.22"/>
    <s v="POC/46/2/2"/>
    <n v="1"/>
  </r>
  <r>
    <n v="8"/>
    <x v="2"/>
    <s v=" P2.2"/>
    <s v="A2.2.1"/>
    <n v="116063"/>
    <s v="PLATFORMA CONVERGENTA INOVATIVA DE DIFUZARE VIDEO"/>
    <s v="INVOKERNET CONNECTION SRL"/>
    <s v="PLATFORMA CONVERGENTA INOVATIVA DE DIFUZARE VIDEO"/>
    <s v="8"/>
    <n v="8"/>
    <n v="2017"/>
    <s v="8"/>
    <n v="8"/>
    <n v="2019"/>
    <n v="85"/>
    <x v="3"/>
    <s v="Sud Muntenia"/>
    <m/>
    <m/>
    <s v="Ploiesti"/>
    <s v="Privat"/>
    <s v="066"/>
    <n v="2697279.93"/>
    <n v="475990.57"/>
    <n v="1065463.5"/>
    <n v="826005.96"/>
    <n v="5064739.96"/>
    <s v="Finalizat"/>
    <m/>
    <n v="2618068.4300000002"/>
    <n v="462012.07"/>
    <s v="POC/46/2/2"/>
    <n v="1"/>
  </r>
  <r>
    <n v="9"/>
    <x v="2"/>
    <s v=" P2.2"/>
    <s v="A2.2.1"/>
    <n v="115607"/>
    <s v="SISTEM INTEGRAT DE MANAGEMENT AUTOMAT AL UTILITATILOR - SMART ADMIN"/>
    <s v="FUTURE ENGINEERING SRL"/>
    <s v="SISTEM INTEGRAT DE MANAGEMENT AUTOMAT AL UTILITATILOR - SMART ADMIN"/>
    <s v="8"/>
    <n v="7"/>
    <n v="2017"/>
    <s v="4"/>
    <n v="7"/>
    <n v="2019"/>
    <n v="85"/>
    <x v="3"/>
    <s v="Sud Muntenia"/>
    <m/>
    <m/>
    <s v="Ploiesti"/>
    <s v="Privat"/>
    <s v="066"/>
    <n v="3345152.8"/>
    <n v="590321.07999999996"/>
    <n v="1132968.1100000003"/>
    <n v="68622.349999999627"/>
    <n v="5137064.34"/>
    <s v="Finalizat"/>
    <s v="AA2"/>
    <n v="2941783.01"/>
    <n v="519138.19000000006"/>
    <s v="POC/46/2/2"/>
    <n v="1"/>
  </r>
  <r>
    <n v="10"/>
    <x v="2"/>
    <s v=" P2.2"/>
    <s v="A2.2.1"/>
    <n v="115793"/>
    <s v="PLATFORMA INOVATIVA DE AGREGARE A CONEXIUNILOR RADIO CU FACILITATI DE OPTIMIZARE A TRAFICULUI"/>
    <s v="BEBECOM SYSTEM SRL"/>
    <s v="PLATFORMA INOVATIVA DE AGREGARE A CONEXIUNILOR RADIO CU FACILITATI DE OPTIMIZARE A TRAFICULUI"/>
    <s v="11"/>
    <n v="20"/>
    <n v="2017"/>
    <s v="2"/>
    <n v="20"/>
    <n v="2020"/>
    <n v="85"/>
    <x v="3"/>
    <s v="Sud Muntenia"/>
    <m/>
    <m/>
    <s v="Ploiesti"/>
    <s v="Privat"/>
    <s v="066"/>
    <n v="2460026.65"/>
    <n v="434122.35"/>
    <n v="964537.5"/>
    <n v="801920.54"/>
    <n v="4660607.04"/>
    <s v="Finalizat"/>
    <s v="AA1"/>
    <n v="2331325.4900000002"/>
    <n v="411410.38"/>
    <s v="POC/46/2/2"/>
    <n v="1"/>
  </r>
  <r>
    <n v="11"/>
    <x v="2"/>
    <s v=" P2.2"/>
    <s v="A2.2.1"/>
    <n v="117293"/>
    <s v="DEZVOLTARE APLICAȚIE DE SIMULARE AVANSATĂ A PIEȚELOR INTERNAȚIONALE DE CAPITAL CU UTILIZAREA INTELIGENȚEI ARTIFICIALE"/>
    <s v="BOLD TECHNOLOGIES SRL"/>
    <s v="DEZVOLTARE APLICAȚIE DE SIMULARE AVANSATĂ A PIEȚELOR INTERNAȚIONALE DE CAPITAL CU UTILIZAREA INTELIGENȚEI ARTIFICIALE"/>
    <s v="6"/>
    <n v="29"/>
    <n v="2017"/>
    <s v="6"/>
    <n v="29"/>
    <n v="2020"/>
    <n v="85"/>
    <x v="3"/>
    <s v="Sud Muntenia"/>
    <m/>
    <m/>
    <s v="Ploiesti"/>
    <s v="Privat"/>
    <s v="066"/>
    <n v="1598080.23"/>
    <n v="282014.15999999997"/>
    <n v="1456962.8"/>
    <n v="0"/>
    <n v="3337057.19"/>
    <s v="Finalizat"/>
    <s v="AA1"/>
    <n v="1551548.54"/>
    <n v="273802.69"/>
    <s v="POC/46/2/2"/>
    <n v="1"/>
  </r>
  <r>
    <n v="12"/>
    <x v="2"/>
    <s v=" P2.2"/>
    <s v="A2.2.1"/>
    <n v="115906"/>
    <s v="„ASI IN INFORMATICA – DEZVOLTARE APLICATIE DE SECURITATE INFRASTUCTURA IT&amp;C (ASI)”"/>
    <s v="TRANSCENDENCE SYSTEMS GROUP SRL"/>
    <s v="„ASI IN INFORMATICA – DEZVOLTARE APLICATIE DE SECURITATE INFRASTUCTURA IT&amp;C (ASI)”"/>
    <s v="8"/>
    <n v="4"/>
    <n v="2017"/>
    <s v="6"/>
    <n v="4"/>
    <n v="2019"/>
    <n v="85"/>
    <x v="3"/>
    <s v="Sud Muntenia"/>
    <m/>
    <m/>
    <s v="Ploiesti"/>
    <s v="Privat"/>
    <s v="066"/>
    <n v="3076224.45"/>
    <n v="542863.14"/>
    <n v="769918.06000000052"/>
    <n v="183630.81999999937"/>
    <n v="4572636.47"/>
    <s v="Reziliat"/>
    <m/>
    <n v="380380.1"/>
    <n v="67125.899999999994"/>
    <s v="POC/46/2/2"/>
    <n v="1"/>
  </r>
  <r>
    <n v="13"/>
    <x v="2"/>
    <s v=" P2.2"/>
    <s v="A2.2.1 ap.2"/>
    <n v="129052"/>
    <s v="Platforma inovativa de comunicatii IoT bazata pe tehnologia LoRa"/>
    <s v="CLARITY SOLUTIONS SRL"/>
    <s v="Obiectivul general al proiectului in reprezinta sustinerea inovarii si cresterea productivitatii societatii Clarity Solutions prin realizarea unei platforme inovative de comunicaþii IoT bazata pe tehnologia LoRaWAN. Proiectul propus spre finantare vizeaza realizarea  unei platforme inovative de comunicatii specifice pentru monitorizarea si protejarea oraselor inteligente, cu ajutorul unor matrici senzoriale si elemente de control la distanta, bazata pe reþele de internet de banda larga, Internet of Things (IoT), LoRa WAN."/>
    <s v="12"/>
    <n v="11"/>
    <n v="2019"/>
    <s v="12"/>
    <n v="11"/>
    <n v="2021"/>
    <n v="85"/>
    <x v="3"/>
    <s v="Sud Muntenia"/>
    <m/>
    <m/>
    <s v="Ploiesti"/>
    <s v="Privat"/>
    <s v="066"/>
    <n v="13646665"/>
    <n v="2408235"/>
    <n v="6655900"/>
    <n v="4370625"/>
    <n v="27081425"/>
    <s v="In implementare"/>
    <m/>
    <n v="7429765"/>
    <n v="1311135"/>
    <s v="POC/524/2/2"/>
    <n v="1"/>
  </r>
  <r>
    <n v="14"/>
    <x v="2"/>
    <s v=" P2.2"/>
    <s v="A2.2.1 ap.2"/>
    <n v="128998"/>
    <s v="Platforma inovativa pentru difuzarea continutului video folosind mecanisme de machine learning"/>
    <s v="NETWORK INNOVATION FUTURE  SRL"/>
    <s v="Obiectivul general al proiectului il reprezinta sustinerea inovarii si cresterea productivitatii societatii Network Innovation Future prin realizarea unei platforme inovative pentru difuzarea continutului video folosind mecanisme de machine learning."/>
    <s v="12"/>
    <n v="11"/>
    <n v="2019"/>
    <s v="12"/>
    <n v="11"/>
    <n v="2021"/>
    <n v="85"/>
    <x v="3"/>
    <s v="Sud Muntenia"/>
    <m/>
    <m/>
    <s v="Ploiesti"/>
    <s v="Privat"/>
    <s v="066"/>
    <n v="13893547.51"/>
    <n v="2451802.4900000002"/>
    <n v="6836292.8600000003"/>
    <n v="4539910.51"/>
    <n v="27721553.369999997"/>
    <s v="In implementare"/>
    <m/>
    <n v="0"/>
    <n v="0"/>
    <s v="POC/524/2/2"/>
    <n v="1"/>
  </r>
  <r>
    <n v="15"/>
    <x v="2"/>
    <s v=" P2.2"/>
    <s v="A2.2.1 ap.2"/>
    <n v="129084"/>
    <s v="Platforma Inovativa pentru Administrarea Inteligentq a resurselor bazata pe Inteligenta Artificiala"/>
    <s v="ARS INDUSTRIAL SRL"/>
    <s v="Obiectivul general al proiectul îl reprezinta susþinerea inovarii si cresterea productivitaþii companiei ARS INDUSTRIAL prin realizarea unui produs inovativ complex si a unor servicii inovative, bazate pe acest produs. Prin proiect se urmareste crearea unei platforme inovative deschise (OPEN DATA – OPEN PLATFORM) pentru managementul centralizat pe nivele multiple la nivel de administraþie publica sau privata (PAIR - AI – Platforma pentru Administrarea Inteligenta a resurselor bazata pe Inteligenþa Artificiala) ce are ca scop cresterea competitivitaþii economice a societatii."/>
    <s v="12"/>
    <n v="11"/>
    <n v="2019"/>
    <s v="12"/>
    <n v="11"/>
    <n v="2021"/>
    <n v="85"/>
    <x v="3"/>
    <s v="Sud Muntenia"/>
    <m/>
    <m/>
    <s v="Ploiesti"/>
    <s v="Privat"/>
    <s v="066"/>
    <n v="14384561.9"/>
    <n v="2538452.1"/>
    <n v="6788406"/>
    <n v="4505169.8"/>
    <n v="28216589.800000001"/>
    <s v="In implementare"/>
    <m/>
    <n v="108800"/>
    <n v="19200"/>
    <s v="POC/524/2/2"/>
    <n v="1"/>
  </r>
  <r>
    <n v="16"/>
    <x v="2"/>
    <s v=" P2.2"/>
    <s v="A2.2.1 ap.2"/>
    <n v="129020"/>
    <s v="PLATFORMA INOVATIVA R.A.R.E."/>
    <s v="CYMBIOT SOLUTIONS SRL"/>
    <s v="Obiectivul general al proiectul îl reprezinta susþinerea inovarii si cresterea productivitaþii societaþii Cymbiot Solutions S.R.L. prin realizarea unui produs inovativ complex si a unor servicii inovative, bazate pe acest produs. Se urmareste crearea unei platforme inovative (R.A.R.E – Resource Allocation and Reservation Enabler) integrate pentru identificarea si rezervarea resurselor disponibile prin si de la diverse surse cu ajutorul a patru componente digitale: Cloud Computing, IOT (INTERNET OF THINGS), AI (ARTIFICIAL INTELIGENCE), prelucare si procesare imagini video ce are ca scop cresterea competitivitaþii economice a societatii."/>
    <s v="12"/>
    <n v="13"/>
    <n v="2019"/>
    <s v="12"/>
    <n v="13"/>
    <n v="2021"/>
    <n v="85"/>
    <x v="3"/>
    <s v="Sud Muntenia"/>
    <m/>
    <m/>
    <s v="Ploiesti"/>
    <s v="Privat"/>
    <s v="066"/>
    <n v="14371012.9"/>
    <n v="2536061.1"/>
    <n v="6805396"/>
    <n v="4505369.3"/>
    <n v="28217839.300000001"/>
    <s v="In implementare"/>
    <m/>
    <n v="9789432.1500000004"/>
    <n v="1727546.85"/>
    <s v="POC/524/2/2"/>
    <n v="1"/>
  </r>
  <r>
    <n v="17"/>
    <x v="2"/>
    <s v=" P2.2"/>
    <s v="A2.2.1 ap.2"/>
    <n v="129076"/>
    <s v="Sistem automatizat pentru acoperire radio si cartografiere 3D folosind vehicule aeriene fara pilot "/>
    <s v="INVITE SYSTEMS SRL"/>
    <s v="Obiectivul general al proiectului il reprezinta sustinerea inovarii si cresterea productivitatii societatii Invite Systems prin realizarea unui sistem automatizat inovativ pentru acoperire radio si cartografiere 3D folosind vehicule aeriene fara pilot."/>
    <s v="12"/>
    <n v="23"/>
    <n v="2019"/>
    <s v="12"/>
    <n v="23"/>
    <n v="2021"/>
    <n v="85"/>
    <x v="3"/>
    <s v="Sud Muntenia"/>
    <m/>
    <m/>
    <s v="Ploiesti"/>
    <s v="Privat"/>
    <s v="066"/>
    <n v="13683958.75"/>
    <n v="2414816.25"/>
    <n v="6718475"/>
    <n v="4462786"/>
    <n v="27280036"/>
    <s v="In implementare"/>
    <m/>
    <n v="6262314.2800000003"/>
    <n v="1105114.28"/>
    <s v="POC/524/2/2"/>
    <n v="1"/>
  </r>
  <r>
    <n v="18"/>
    <x v="2"/>
    <s v=" P2.2"/>
    <s v="A2.2.1 ap.2"/>
    <n v="129221"/>
    <s v="MY IDENTITY  - PLATFORMA INOVATIVA DESTINATA IDENTIFICARII SI AUTENTIFICARII PERSOANELOR"/>
    <s v="ID SOLUTIONS TECH SRL"/>
    <s v="Obiectivul general al proiectului MY IDENTITY - PLATFORMA INOVATIVA DESTINATA IDENTIFICARII SI AUTENTIFICARII PERSOANELOR il reprezinta sustinerea inovarii si cresterea productivitatii societatii ID SOLUTIONS TECH prin realizarea unei platforme inovative destinata identificarii si autentificarii persoanelor in vederea definirii unei identitati electronice unice care sa poate fi folosita pentru accesul la orice sistem informatic."/>
    <s v="12"/>
    <n v="24"/>
    <n v="2019"/>
    <s v="12"/>
    <n v="24"/>
    <n v="2021"/>
    <n v="85"/>
    <x v="3"/>
    <s v="Sud Muntenia"/>
    <m/>
    <m/>
    <s v="Aricestii Rahtivani"/>
    <s v="Privat"/>
    <s v="066"/>
    <n v="14561863.4"/>
    <n v="2569740.6"/>
    <n v="6869540.2800000003"/>
    <n v="4560217.41"/>
    <n v="28561361.690000001"/>
    <s v="In implementare"/>
    <m/>
    <n v="9810802.8599999994"/>
    <n v="1731318.16"/>
    <s v="POC/524/2/2"/>
    <n v="1"/>
  </r>
  <r>
    <n v="19"/>
    <x v="2"/>
    <s v=" P2.2"/>
    <s v="A2.2.1 ap.2"/>
    <n v="129092"/>
    <s v="Platforma inovativa 'Software-as-a-Service' aplicatii smartphone inovative pentru industria de transport"/>
    <s v="ATLAS APPS SRL"/>
    <s v="Obiectivul general al proiectului este cresterea competitivitatii si a productivitatii societatii pe piata TIC prin trecerea de la outsourcing la dezvoltarea bazata pe inovare, dezvoltand in cadrul firmei SC ATLAS APPS SRL o platforma inovativa &quot;Software-as-a-Service&quot; aplicatii smartphone pentru industria de transport, avand la baza cooperarea intre SC ATLAS APPS SRL si SC EVEREST ROPACK SRL membre in clusterul ICONIC din domeniul TIC si cooperarea intre societatea SC ATLAS APPS SRL si clusterul ICONIC din domeniul TIC, pentru asigurarea unui acces rapid si facil la implementarea rezultatelor cercetarii/dezvoltarii în scopul obþinerii de produse inovatoare."/>
    <s v="1"/>
    <n v="23"/>
    <n v="2020"/>
    <s v="1"/>
    <n v="23"/>
    <n v="2022"/>
    <n v="85"/>
    <x v="3"/>
    <s v="Sud Muntenia"/>
    <m/>
    <m/>
    <s v="Azuga"/>
    <s v="Privat"/>
    <s v="066"/>
    <n v="4042791.52"/>
    <n v="713433.78"/>
    <n v="1775393.7"/>
    <n v="830698.81"/>
    <n v="7362317.8100000005"/>
    <s v="In implementare"/>
    <m/>
    <n v="3022376.84"/>
    <n v="384078.14"/>
    <s v="POC/524/2/2"/>
    <n v="1"/>
  </r>
  <r>
    <n v="20"/>
    <x v="2"/>
    <s v=" P2.2"/>
    <s v="A2.2.1 ap.2"/>
    <n v="129006"/>
    <s v="Sustinerea inovarii si cresterea productivitatii SC TrustChain SRL prin realizarea unei platforme unificate inovative de comunicare si control al echipamentelor integrate in casele inteligente"/>
    <s v="TRUSTCHAIN SRL"/>
    <s v="Obiectivul general al proiectului îl reprezinta susþinerea inovarii si cresterea productivitatii SC TrustChain SRL prin realizarea unei platforme unificate inovative de comunicare si control al echipamentelor integrate în casele inteligente. Platforma dezvoltata va agrega protocoalele de comunicare ale echipamentelor de tip „smart home” disponibile pe piata de profil si va asigura controlul si comanda acestora pe baza unui instrument inovativ de inteligenta artificiala."/>
    <s v="1"/>
    <n v="27"/>
    <n v="2020"/>
    <s v="1"/>
    <n v="27"/>
    <n v="2022"/>
    <n v="85"/>
    <x v="3"/>
    <s v="Sud Muntenia"/>
    <m/>
    <m/>
    <s v="Ploiesti"/>
    <s v="Privat"/>
    <s v="066"/>
    <n v="13457728.66"/>
    <n v="2374893.2599999998"/>
    <n v="6067128.9199999999"/>
    <n v="2335.0500000000002"/>
    <n v="21902085.890000001"/>
    <s v="In implementare"/>
    <m/>
    <n v="8628806.1500000004"/>
    <n v="1522730.4799999997"/>
    <s v="POC/524/2/2"/>
    <n v="1"/>
  </r>
  <r>
    <n v="21"/>
    <x v="2"/>
    <s v=" P2.2"/>
    <s v="A2.2.1 ap.2"/>
    <n v="129332"/>
    <s v="Platforma inovativa Autonomus Driving"/>
    <s v="INVOKER TRANS IT SRL"/>
    <s v="Obiectivul general al proiectului il reprezinta sustinerea inovarii si cresterea productivitatii societatii Invoker Trans IT prin realizarea unei platforme inovative care va gestiona un vehicul autonom ce va fi partajat pe sosea intr-un mediu controlat, destinat transportului public."/>
    <s v="3"/>
    <n v="18"/>
    <n v="2020"/>
    <s v="3"/>
    <n v="18"/>
    <n v="2022"/>
    <n v="85"/>
    <x v="3"/>
    <s v="Sud Muntenia"/>
    <m/>
    <m/>
    <s v="Blejoi"/>
    <s v="Privat"/>
    <s v="066"/>
    <n v="13799724.5"/>
    <n v="2435245.5"/>
    <n v="6901130"/>
    <n v="5296927"/>
    <n v="28433027"/>
    <s v="In implementare"/>
    <m/>
    <n v="2124150"/>
    <n v="374850"/>
    <s v="POC/524/2/2"/>
    <n v="1"/>
  </r>
  <r>
    <n v="22"/>
    <x v="2"/>
    <s v=" P2.2"/>
    <s v="A2.2.1 ap.2"/>
    <n v="129321"/>
    <s v="Platforma inovativa de cloud cu sisteme de provizionare si migrare automatizata a aplicatiilor"/>
    <s v="BUSINESS SERVICE CONSULT INTERNATIONAL  SRL"/>
    <s v="Obiectivul general al proiectului este reprezentat de cresterea competitivitaþii economice a SC Business Service Consult International SRL si susþinerea inovarii în cadrul companiei, prin realizarea unei produs inovativ si a unor servicii inovative, bazate pe o infrastructura de cloud, cu caracteristici unice in Romania, cu aplicabilitate în cadrul clusterului Internet of Things, cât si în restul economiei."/>
    <s v="3"/>
    <n v="19"/>
    <n v="2020"/>
    <s v="3"/>
    <n v="19"/>
    <n v="2022"/>
    <n v="85"/>
    <x v="3"/>
    <s v="Sud Muntenia"/>
    <m/>
    <m/>
    <s v="Ploiesti"/>
    <s v="Privat"/>
    <s v="066"/>
    <n v="13822933.75"/>
    <n v="2439341.25"/>
    <n v="6784975"/>
    <n v="4506515.75"/>
    <n v="27553765.75"/>
    <s v="In implementare"/>
    <m/>
    <n v="9076189.5"/>
    <n v="1601680.5"/>
    <s v="POC/524/2/2"/>
    <n v="1"/>
  </r>
  <r>
    <n v="23"/>
    <x v="2"/>
    <s v=" P2.2"/>
    <s v="A2.2.1 ap.2"/>
    <n v="129760"/>
    <s v="V.A.M.M.P.  Platforma inovativa integrata pentru identificarea si clasificarea persoanelor "/>
    <s v="EUROMEDIA GROUP SA"/>
    <s v="Obiectivul general al proiectul îl reprezinta susþinerea inovarii si cresterea productivitaþii EUROMEDIA GROUP S.A. prin realizarea unui_x000a_produs inovativ complex si a unor servicii inovative, bazate pe acest produs. Se urmareste crearea unei platforme inovative (V.A.M.M.P. –_x000a_Video Analytics Media Message Programmer) integrate pentru identificarea si clasificarea persoanelor si estimarea intenþiei de cumparare cu ajutorul a patru componente digitale: Prelucrarea imaginilor si fluxurilor video, procesare in cloud (Cloud computing), IOT (INTERNET OF THINGS) si AI (ARTIFICIAL INTELLIGENCE)."/>
    <s v="3"/>
    <n v="25"/>
    <n v="2020"/>
    <s v="3"/>
    <n v="25"/>
    <n v="2022"/>
    <n v="85"/>
    <x v="3"/>
    <s v="Sud Muntenia"/>
    <m/>
    <m/>
    <s v="Campina"/>
    <s v="Privat"/>
    <s v="066"/>
    <n v="13875341.689999999"/>
    <n v="2448589.71"/>
    <n v="10602037.6"/>
    <n v="5279202.1100000003"/>
    <n v="32205171.109999999"/>
    <s v="In implementare"/>
    <m/>
    <n v="0"/>
    <n v="0"/>
    <s v="POC/524/2/2"/>
    <n v="1"/>
  </r>
  <r>
    <n v="24"/>
    <x v="2"/>
    <s v=" P2.2"/>
    <s v="A2.2.1 ap.2"/>
    <n v="129271"/>
    <s v="TERMENE AI 360 - platforma inovativa pentru analiza automata a datelor si informatiilor pentru afaceri"/>
    <s v="TERMENE JUST SRL"/>
    <s v="Obiectivul general al proiectului il constituie diversificarea serviciilor si cresterea productivitatii companiei Termene Just srl prin trecerea de la metode traditionale de analiza a datelor si informatiilor pentru afaceri (in engleza „business inteligence”) la metodele moderne folosite in stiinta datelor (DS - Data Science) pe baza dezvoltarii unei platforme pentru stiinta datelor, inteligenta artificiala (AI - Artificial Intelligence) si invatare automata (ML – Machine Learning)."/>
    <s v="3"/>
    <n v="31"/>
    <n v="2020"/>
    <s v="3"/>
    <n v="31"/>
    <n v="2023"/>
    <n v="85"/>
    <x v="3"/>
    <s v="Sud Muntenia"/>
    <m/>
    <m/>
    <s v="Ploiesti"/>
    <s v="Privat"/>
    <s v="066"/>
    <n v="13599979.77"/>
    <n v="2399996.4300000002"/>
    <n v="4627491.53"/>
    <n v="685340.91"/>
    <n v="21312808.640000001"/>
    <s v="In implementare"/>
    <m/>
    <n v="4852277.59"/>
    <n v="537225.26"/>
    <s v="POC/524/2/2"/>
    <n v="1"/>
  </r>
  <r>
    <n v="25"/>
    <x v="2"/>
    <s v=" P2.2"/>
    <s v="A2.2.1 ap.2"/>
    <n v="130051"/>
    <s v="Platforma inovativa integrata pentru furnizarea de servicii POS"/>
    <s v="ACQUIS CONSULTING SRL"/>
    <s v="Obiectivul general al proiectul îl reprezinta susþinerea inovarii si cresterea productivitaþii societaþii Acquis Consulting prin realizarea unui produs inovativ complex si a unor servicii inovative, bazate pe acest produs. Se urmareste crearea unei platforme inovative (C.I.P.P.O.S.– Componenta Inteligenta Pentru Point Of Sale) integrate pentru furnizarea de servicii POS (inclusiv tranzactii financiare bancare si casa de marcat), procesare in cloud (Cloud computing), AI (ARTIFICIAL INTELIGENCE) si Aplicaþii diverse pentru piata de retail."/>
    <s v="4"/>
    <n v="1"/>
    <n v="2020"/>
    <s v="4"/>
    <n v="1"/>
    <n v="2022"/>
    <n v="85"/>
    <x v="3"/>
    <s v="Sud Muntenia"/>
    <m/>
    <m/>
    <s v="Ploiesti"/>
    <s v="Privat"/>
    <s v="066"/>
    <n v="12936799.4"/>
    <n v="2282964.6"/>
    <n v="6523756"/>
    <n v="4258777.3"/>
    <n v="26002297.300000001"/>
    <s v="In implementare"/>
    <m/>
    <n v="0"/>
    <n v="0"/>
    <s v="POC/524/2/2"/>
    <n v="1"/>
  </r>
  <r>
    <n v="26"/>
    <x v="2"/>
    <s v=" P2.2"/>
    <s v="A2.2.1 ap.2"/>
    <n v="129888"/>
    <s v="PLATFORMA SOFTWARE INOVATIVA MEDOSCOPE SMART"/>
    <s v="ENJOY SMART SOLUTIONS SRL"/>
    <s v="Obiectivul general al proiectului Platforma inovativa medicala Medoscope Smart il reprezinta sustinerea inovarii si cresterea productivitatii societatii Enjoy Smart Solutions SRL prin realizarea unei platforme inovative destinata imbunatatirii experientei pacientilor ce intra in contact cu sistemul medical, atat privat, cat si public, precum si cresterii eficientei spitalelor sau clinicilor medicale"/>
    <s v="4"/>
    <n v="6"/>
    <n v="2020"/>
    <s v="4"/>
    <n v="6"/>
    <n v="2022"/>
    <n v="85"/>
    <x v="3"/>
    <s v="Sud Muntenia"/>
    <m/>
    <m/>
    <s v="Ploiesti"/>
    <s v="Privat"/>
    <s v="066"/>
    <n v="13782482.25"/>
    <n v="2432202.75"/>
    <n v="6723615"/>
    <n v="4509436.75"/>
    <n v="27447736.75"/>
    <s v="In implementare"/>
    <m/>
    <n v="5712214.2000000002"/>
    <n v="1008037.8"/>
    <s v="POC/524/2/2"/>
    <n v="1"/>
  </r>
  <r>
    <n v="27"/>
    <x v="2"/>
    <s v=" P2.2"/>
    <s v="A2.2.1 ap.2"/>
    <n v="130068"/>
    <s v="Platforma inovativa LocationChest"/>
    <s v="BINBOX GLOBAL SERVICES SRL"/>
    <s v="Obiectivul general al proiectul îl reprezintă susţinerea inovării şi creşterea productivităţii societăţii BinBox Global Services S.R.L. prin realizarea unei platforme inovative de tip BigData pentru colectarea informatiilor despre localizarea dispozitivelor mobile folosite de catre clientii operatorilor de telefonie mobila, agregarea si procesarea acestora  pentru implementarea conceptului de servicii bazate pe locatie (location based services)."/>
    <s v="6"/>
    <n v="4"/>
    <n v="2020"/>
    <s v="6"/>
    <n v="4"/>
    <n v="2022"/>
    <n v="85"/>
    <x v="3"/>
    <s v="Sud Muntenia"/>
    <m/>
    <m/>
    <s v="Ploiesti"/>
    <s v="Privat"/>
    <s v="066"/>
    <n v="13779145.66"/>
    <n v="2431613.94"/>
    <n v="6755968.4000000004"/>
    <n v="4491038.07"/>
    <n v="27457766.07"/>
    <s v="In implementare"/>
    <m/>
    <n v="5590322.5"/>
    <n v="986527.5"/>
    <s v="POC/524/2/2"/>
    <n v="1"/>
  </r>
  <r>
    <n v="28"/>
    <x v="2"/>
    <s v=" P2.2"/>
    <s v="A2.2.1 ap.2"/>
    <n v="130078"/>
    <s v="Platforma inovativa Meteorite Cloudspace"/>
    <s v="RS NEXT TECHNOLOGIES SRL"/>
    <s v="Obiectivul general al proiectului Meteorite Cloudspace il reprezinta sustinerea inovarii si cresterea productivitatii societatii RS NEXT TECHNOLOGIES SRL prin realizarea unei platforme inovative de tip cloud pentru rularea oricarei aplicatii intr-un spatiu virtual, accesibil printr-un browser web de pe orice tip de device – de la telefoane mobile si tablete, la laptopuri lowcost, chiar si de tip chromebook."/>
    <s v="6"/>
    <n v="11"/>
    <n v="2020"/>
    <s v="6"/>
    <n v="11"/>
    <n v="2022"/>
    <n v="85"/>
    <x v="3"/>
    <s v="Sud Muntenia"/>
    <m/>
    <m/>
    <s v="Ploiesti"/>
    <s v="Privat"/>
    <s v="066"/>
    <n v="13718651.5"/>
    <n v="2420938.5"/>
    <n v="6732610"/>
    <n v="4473226.5"/>
    <n v="27345426.5"/>
    <s v="In implementare"/>
    <m/>
    <n v="7261677.5"/>
    <n v="1281472.5"/>
    <s v="POC/524/2/2"/>
    <n v="1"/>
  </r>
  <r>
    <n v="29"/>
    <x v="1"/>
    <s v="1.2.1"/>
    <s v=" Proiect Tehnologic Inovativ - LDR"/>
    <n v="122543"/>
    <s v="Tehnologii inovative pentru depuneri fizice in vid bazate pe straturi subtiri, multifunctionale, nanostructurate destinate pieselor de mari dimensiuni - LargCoat"/>
    <s v="MGM STAR CONSTRUCT SRL"/>
    <s v="Obiectivul general al proiectului il reprezinta sustinerea investitiei private in CDI prin introducerea inovarii de tehnologii si servicii in activitatea proprie a MGM STAR CONSTRUCT SRL prin realizarea, bazata pe cercetare in colaborare cu doua colective de cercetare de prestigiu din domeniu, a unor tehnologii inovative pentru depuneri fizice in vid bazate pe straturi subtiri, multifunctionale, nanostructurate, destinate pieselor de mari dimensiuni si dezvoltarea serviciilor oferite pe aceasta baza."/>
    <s v="6"/>
    <n v="18"/>
    <n v="2020"/>
    <s v="6"/>
    <n v="18"/>
    <n v="2023"/>
    <n v="85"/>
    <x v="3"/>
    <s v="Sud Muntenia"/>
    <m/>
    <m/>
    <s v="Ploiesti"/>
    <s v="Privat"/>
    <s v="064"/>
    <n v="14147190.74"/>
    <n v="2496563.06"/>
    <n v="3621935.2"/>
    <n v="1828165.14"/>
    <n v="22093854.140000001"/>
    <s v="In implementare"/>
    <m/>
    <n v="624542"/>
    <n v="21978"/>
    <s v="POC/163/1/3/"/>
    <n v="1"/>
  </r>
  <r>
    <n v="30"/>
    <x v="2"/>
    <s v=" P2.2"/>
    <s v="A2.2.1 ap.2"/>
    <n v="130119"/>
    <s v="Dezvoltarea unei platforme informatice inovative pentru automatizarea proceselor de creștere a plantelor în mediu controlat și monitorizarea acestora prin intermediul serviciilor cloud–GreenHouse IoT"/>
    <s v="MIXT ENERGY SRL"/>
    <s v="Obiectivul general al proiectului îl reprezinta susþinerea inovarii si cresterea productivitaþii S.C. Mixt Energy S.R.L. prin realizarea unei platforme informatice inovative pentru automatizarea proceselor de crestere a plantelor în mediu controlat si monitorizarea acestora prin intermediul serviciilor cloud–GreenHouse IoT."/>
    <s v="6"/>
    <n v="30"/>
    <n v="2020"/>
    <s v="6"/>
    <n v="30"/>
    <n v="2022"/>
    <n v="85"/>
    <x v="3"/>
    <s v="Sud Muntenia"/>
    <m/>
    <m/>
    <s v="Ploiesti"/>
    <s v="Privat"/>
    <s v="066"/>
    <n v="11338494.689999999"/>
    <n v="2000910.83"/>
    <n v="5026001.5"/>
    <n v="3009280.39"/>
    <n v="21374687.41"/>
    <s v="In implementare"/>
    <m/>
    <n v="1267353.06"/>
    <n v="223650.54"/>
    <s v="POC/524/2/2"/>
    <n v="1"/>
  </r>
  <r>
    <n v="31"/>
    <x v="2"/>
    <s v=" P2.2"/>
    <s v="A2.2.1 ap.2"/>
    <n v="128963"/>
    <s v="SMARTSENSE - CADRU TEHNOLOGIC PENTRU CERCETAREA ȘI PROMOVAREA SUSTENABILA A ZONELOR TURISTICE FOLOSIND TEHNICI INOVATIVE DE VIZUALIZARE COMPUTERIZATA SI RECUNOAȘTERE AUDIO-VIZUALA"/>
    <s v="ALTFACTOR SRL"/>
    <s v="Obiectivul general al proiectului consta in contributia la cresterea gradului de utilizare, a calitatii si a nivelului de acces ale intreprinderilor mici si mijlocii la tehnologia informatiei si comunicatiilor, prin realizarea, in decurs de 35 de luni, in parteneriat cu SC BEIA CONSULT INTERNATIONAL SRL, in cadrul unei structuri de tip cluster TIC, a cadrului tehnologic SMARTSENSE, acesta fiind un set de aplicatii inovative ce foloseste tehnici inovative de vizualizare computerizata si recunoastere audio-vizuala pentru promovarea sustenamila si cercetare in zonele turistice."/>
    <s v="7"/>
    <n v="6"/>
    <n v="2020"/>
    <s v="6"/>
    <n v="6"/>
    <n v="2023"/>
    <n v="85"/>
    <x v="8"/>
    <s v="Sud Muntenia"/>
    <s v=" Sud Est"/>
    <m/>
    <s v="Slanic; Galati"/>
    <s v="Privat"/>
    <s v="066"/>
    <n v="5273924.9400000004"/>
    <n v="930692.63"/>
    <n v="2295165.08"/>
    <n v="489785.53"/>
    <n v="8989568.1799999997"/>
    <s v="In implementare"/>
    <m/>
    <n v="1376134.52"/>
    <n v="133811.31"/>
    <s v="POC/524/2/2"/>
    <n v="1"/>
  </r>
  <r>
    <n v="32"/>
    <x v="2"/>
    <s v=" P2.2"/>
    <s v="A2.2.1 ap.2"/>
    <n v="129946"/>
    <s v="Dezvoltarea platformei informatice SysCore multilayer si multitenant, de integrare a aplicatiilor IoT si M2M si implementarea rezultatelor in industrii conexe"/>
    <s v="SYSWIN SOLUTIONS SRL"/>
    <s v="Dezvoltarea platformei informatice SysCore, care sa permita integrarea oricaror aplicatii IoT prin colectarea, analiza si raportarea datelor preluate din diverse domenii: agricultura, Smart City, corpuri de apa, asigurand integritatea si securitatea acestora prin tehnologii de tip Blockchain."/>
    <s v="7"/>
    <n v="10"/>
    <n v="2020"/>
    <s v="7"/>
    <n v="10"/>
    <n v="2023"/>
    <n v="85"/>
    <x v="3"/>
    <s v="Sud Muntenia"/>
    <m/>
    <m/>
    <s v="Ploiesti"/>
    <s v="Privat"/>
    <s v="066"/>
    <n v="9214208.0299999993"/>
    <n v="1626036.71"/>
    <n v="2924213.06"/>
    <n v="1500838.43"/>
    <n v="15265296.229999999"/>
    <s v="Reziliat"/>
    <m/>
    <n v="0"/>
    <n v="0"/>
    <s v="POC/524/2/2"/>
    <n v="1"/>
  </r>
  <r>
    <n v="33"/>
    <x v="2"/>
    <s v=" P2.2"/>
    <s v="A2.2.1 ap.2"/>
    <n v="129173"/>
    <s v="Banca Virtuala Simulata"/>
    <s v="BOLD TEHNOLOGIES SRL"/>
    <s v="Obiectivul general il reprezinta realizarea unei platforma de lucru virtuala pentru angajatii din industria financiara care va permite colaborarea angajatilor in timp real pentru tot ceea ce inseamna dezvoltarea proiectelor de risc si conformitate si care va folosi algoritmi avansati de deep learning ce vor invata din continutul noilor reglementari de risc si conformitate si vor face recomandari in timp real angajatilor, in functie de nevoile lor specifice. "/>
    <s v="7"/>
    <n v="29"/>
    <n v="2020"/>
    <s v="7"/>
    <n v="29"/>
    <n v="2022"/>
    <n v="85"/>
    <x v="3"/>
    <s v="Sud Muntenia"/>
    <m/>
    <m/>
    <s v="Ploiesti"/>
    <s v="Privat"/>
    <s v="066"/>
    <n v="11788429.85"/>
    <n v="2080311.15"/>
    <n v="5897714"/>
    <n v="3758006.45"/>
    <n v="23524461.449999999"/>
    <s v="In implementare"/>
    <m/>
    <n v="108800"/>
    <n v="19200"/>
    <s v="POC/524/2/2"/>
    <n v="1"/>
  </r>
  <r>
    <n v="34"/>
    <x v="2"/>
    <s v=" P2.2"/>
    <s v="A2.2.1 ap.2"/>
    <n v="129315"/>
    <s v="Platforma inovativa bazata pe Inteligenta Artificiala in Inginerie si Industria Constructiilor"/>
    <s v="Cloudsys Telecom SRL"/>
    <s v="Obiectivul general al proiectul îl reprezinta susþinerea inovarii si cresterea productivitaþii societaþii Cloudsys Telecom SRL prin realizarea unui sistem inovativ complex si a unor servicii inovative, dezvoltate pe baza acestuia. Se doreste realizarea unui sistem bazat pe servicii oferite prin intermediul Inteligentei Artificiale si Machine Learning in domeniul constructiilor si ingineriei."/>
    <s v="8"/>
    <n v="4"/>
    <n v="2020"/>
    <s v="8"/>
    <n v="4"/>
    <n v="2022"/>
    <n v="85"/>
    <x v="3"/>
    <s v="Sud Muntenia"/>
    <m/>
    <m/>
    <s v="Ploiesti"/>
    <s v="Privat"/>
    <s v="066"/>
    <n v="13783094.25"/>
    <n v="2432310.75"/>
    <n v="6889845"/>
    <n v="4505516.75"/>
    <n v="27610766.75"/>
    <s v="In implementare"/>
    <m/>
    <n v="0"/>
    <n v="0"/>
    <s v="POC/524/2/2"/>
    <n v="1"/>
  </r>
  <r>
    <n v="35"/>
    <x v="2"/>
    <s v=" P2.2"/>
    <s v="A2.2.1 ap.2"/>
    <n v="129880"/>
    <s v="SDNoT – sistem inovativ de securitate pentru ecosistemul IoT"/>
    <s v="ROFIND SOLUTIONS  SRL"/>
    <s v="Obiectivul general al proiectului SDNoT este sa extinda designurile actuale ale Reelei IoT cu o arhitectura a reelelor si un mediu de dezvoltare nou propuse, care au drept scop izolarea si îmbunatairea securitatii cibernetice ale IoT."/>
    <s v="8"/>
    <n v="20"/>
    <n v="2020"/>
    <s v="2"/>
    <n v="20"/>
    <n v="2023"/>
    <n v="85"/>
    <x v="3"/>
    <s v="Sud Muntenia"/>
    <m/>
    <m/>
    <s v="Valea Doftanei, sat Traisteni"/>
    <s v="Privat"/>
    <s v="066"/>
    <n v="5199363.87"/>
    <n v="917534.79"/>
    <n v="2441472.86"/>
    <n v="106144.45"/>
    <n v="8664515.9699999988"/>
    <s v="In implementare"/>
    <m/>
    <n v="273479.81"/>
    <n v="48261.14"/>
    <s v="POC/524/2/2"/>
    <n v="1"/>
  </r>
  <r>
    <n v="36"/>
    <x v="1"/>
    <s v="1.2.1"/>
    <s v=" Proiect Tehnologic Inovativ - LDR"/>
    <n v="119659"/>
    <s v="Sistem INOvativ de valorificare a materiei prime VEGetale"/>
    <s v="CROMATEC PLUS SRL"/>
    <s v="Obiectivul general al proiectului este diversificarea activitatii Cromatec Plus SRL prin cercetarea si dezvoltarea unui proces inovativ de implementare a unei tehnologii de extractie cu fluide supercritice pentru obtinerea de produsi bioactivi din materii vegetale."/>
    <s v="10"/>
    <n v="30"/>
    <n v="2020"/>
    <s v="10"/>
    <n v="30"/>
    <n v="2023"/>
    <n v="85"/>
    <x v="3"/>
    <s v="Sud Muntenia"/>
    <m/>
    <m/>
    <s v="Ploiesti"/>
    <s v="Privat"/>
    <s v="061"/>
    <n v="16616055.220000001"/>
    <n v="2932244.99"/>
    <n v="12200483.51"/>
    <n v="5512504.9199999999"/>
    <n v="37261288.640000001"/>
    <s v="In implementare"/>
    <m/>
    <n v="0"/>
    <n v="0"/>
    <s v="POC/163/1/3/"/>
    <n v="1"/>
  </r>
  <r>
    <n v="37"/>
    <x v="1"/>
    <s v="P1.1"/>
    <s v="OS1.1-Secţiunea F - ap.2"/>
    <n v="126867"/>
    <s v="Intarirea capacitatii de cercetare ecosistemică și biodiversitate a Universitatii Bucuresti prin e-știință și tehnologie -Lifewatch Romania"/>
    <s v="UNIVERSITATEA DIN BUCURESTI"/>
    <s v="Obiectivul general este: Dezvoltarea si modernizarea unor componente ale infrastructurii ca suport pentru activitatea de cercetare ecosistemică şi biodiversitate si pentru formarea resursei umane in cadrul Universitatii din Bucuresti in domenii conexe"/>
    <s v="11"/>
    <n v="6"/>
    <n v="2020"/>
    <s v="11"/>
    <n v="6"/>
    <n v="2023"/>
    <n v="85"/>
    <x v="8"/>
    <s v="Sud Muntenia"/>
    <s v=" Sud Est"/>
    <s v=" Sud Vest"/>
    <s v="Sinaia; Braila; Tulcea; Orsova;"/>
    <s v="Public"/>
    <s v="058"/>
    <n v="43054459.609999999"/>
    <n v="7597845.8099999996"/>
    <n v="0"/>
    <n v="154224"/>
    <n v="50806529.420000002"/>
    <s v="In implementare"/>
    <m/>
    <n v="0"/>
    <n v="0"/>
    <s v="POC/448/1/1"/>
    <n v="1"/>
  </r>
  <r>
    <s v="TOTAL PRAHOVA"/>
    <x v="0"/>
    <m/>
    <m/>
    <m/>
    <m/>
    <m/>
    <m/>
    <m/>
    <m/>
    <m/>
    <m/>
    <m/>
    <m/>
    <m/>
    <x v="0"/>
    <m/>
    <m/>
    <m/>
    <m/>
    <m/>
    <m/>
    <n v="392468447.15750003"/>
    <n v="69259137.592500001"/>
    <n v="165773922.99000001"/>
    <n v="106114423.95999999"/>
    <n v="733615931.70000005"/>
    <m/>
    <m/>
    <n v="123881230.80000001"/>
    <n v="21195780.920000002"/>
    <m/>
    <m/>
  </r>
  <r>
    <s v="JUDEŢUL SALAJ"/>
    <x v="0"/>
    <m/>
    <m/>
    <m/>
    <m/>
    <m/>
    <m/>
    <m/>
    <m/>
    <m/>
    <m/>
    <m/>
    <m/>
    <m/>
    <x v="0"/>
    <m/>
    <m/>
    <m/>
    <m/>
    <m/>
    <m/>
    <m/>
    <m/>
    <m/>
    <m/>
    <m/>
    <m/>
    <m/>
    <m/>
    <m/>
    <m/>
    <m/>
  </r>
  <r>
    <n v="1"/>
    <x v="2"/>
    <s v=" P2.2"/>
    <s v="A2.1.1 - NGA"/>
    <n v="127132"/>
    <s v="Dezvoltarea infrastructurii de comunicatii in banda larga de mare viteza in judetul Salaj"/>
    <s v="INVOKER TRANS IT SRL"/>
    <s v="Obiectivul principal al proiectului este dezvoltarea infrastructurii de comunicatii in banda larga de mare viteza in localitatile albe din punct de vedere al conexiunii NGA din judetul Salaj,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4"/>
    <s v="Nord Vest"/>
    <m/>
    <m/>
    <s v="Almasu; Plopis; Mesesenii de Sus; Napradea; Tusa; Dragu; Iaz; Cuzaplac; Petrindu; Bogdana; Fildu de Sus; Fildu de Mijloc; Voivodeni; Tamasa; Tranis; Tetisu; Jebucu; Mesteacanu; Fildu de Jos; Rastolt; Adalin;  Galaseni;  Taudu;  Sfaras; Cutis;"/>
    <s v="Privat"/>
    <s v="046"/>
    <n v="7482385.29"/>
    <n v="1320420.93"/>
    <n v="1893481.33"/>
    <n v="3550491.04"/>
    <n v="14246778.59"/>
    <s v="In implementare"/>
    <m/>
    <n v="3048388.46"/>
    <n v="537950.91"/>
    <s v="POC/366/2/1"/>
    <n v="1"/>
  </r>
  <r>
    <s v="TOTAL SALAJ"/>
    <x v="0"/>
    <m/>
    <m/>
    <m/>
    <m/>
    <m/>
    <m/>
    <m/>
    <m/>
    <m/>
    <m/>
    <m/>
    <m/>
    <m/>
    <x v="0"/>
    <m/>
    <m/>
    <m/>
    <m/>
    <m/>
    <m/>
    <n v="7482385.29"/>
    <n v="1320420.93"/>
    <n v="1893481.33"/>
    <n v="3550491.04"/>
    <n v="14246778.59"/>
    <m/>
    <m/>
    <n v="3048388.46"/>
    <n v="537950.91"/>
    <m/>
    <m/>
  </r>
  <r>
    <s v="JUDEŢUL SIBIU"/>
    <x v="0"/>
    <m/>
    <m/>
    <m/>
    <m/>
    <m/>
    <m/>
    <m/>
    <m/>
    <m/>
    <m/>
    <m/>
    <m/>
    <m/>
    <x v="0"/>
    <m/>
    <m/>
    <m/>
    <m/>
    <m/>
    <m/>
    <m/>
    <m/>
    <m/>
    <m/>
    <m/>
    <m/>
    <m/>
    <m/>
    <m/>
    <m/>
    <m/>
  </r>
  <r>
    <n v="1"/>
    <x v="1"/>
    <s v="P1.1"/>
    <s v="OS1.1 -Secţiunea A"/>
    <n v="104867"/>
    <s v="Crearea de laboratoare privind cercetarea datelor de mari dimensiuni in vederea dezvoltarii unor produse inovative si a unor aplicatii in domeniul internetul viitorului"/>
    <s v="ANAGRAMA SRL"/>
    <s v="Obiectivul general îl constituie realizarea unor produse inovative complexe de tip Oraș Inteligent, bazate pe cele patru concepte rezultate ca efort al activității de cercetare si inovare, care vor sprijini creșterea capacității de cercetare-dezvoltare și inovare a firmei, în scopul creșterii nivelului de inovare și a competitivității pe piață a firmei, precum și oferirea de noi locuri de muncă pentru activitățile de CD din cadrul întreprinderii."/>
    <s v="9"/>
    <n v="9"/>
    <n v="2016"/>
    <s v="10"/>
    <n v="9"/>
    <n v="2017"/>
    <n v="85"/>
    <x v="1"/>
    <s v="Centru"/>
    <m/>
    <m/>
    <s v="Sibiu"/>
    <s v="Privat"/>
    <s v="059"/>
    <n v="16261504.172999999"/>
    <n v="2869677.2070000004"/>
    <n v="8199077.75"/>
    <n v="13455570.35"/>
    <n v="40785829.479999997"/>
    <s v="Finalizat"/>
    <s v="AA3"/>
    <n v="16009371.51"/>
    <n v="2825183.2"/>
    <s v="POC/65/1/1"/>
    <n v="1"/>
  </r>
  <r>
    <n v="2"/>
    <x v="1"/>
    <s v="P1.1"/>
    <s v="OS1.2-Secţiunea E"/>
    <n v="103050"/>
    <s v="Cercetare de noua generatie prin asistenta computerizata in managementul patologiilor cardiovasculare"/>
    <s v="UNIVERSITATEA LUCIAN BLAGA DIN SIBIU"/>
    <s v="Proiectul NextCARDIO crează un institut international de cercetare si o initiativa de excelenta in cadrul Universitatii Lucian Blaga din Sibiu (ULBS). Domeniul caruia se adreseaza este cel al sanatatii, cu precadere prin asocierea noilor tehnologii endovasculare la metodele de asistenta computerizata si simulare 3D in managementul patologiilor cardiovasculare (MPC"/>
    <s v="9"/>
    <n v="8"/>
    <n v="2016"/>
    <s v="9"/>
    <n v="8"/>
    <n v="2020"/>
    <n v="84.435339999999997"/>
    <x v="1"/>
    <s v="Centru"/>
    <m/>
    <m/>
    <s v="Sibiu"/>
    <s v="Public"/>
    <s v="060"/>
    <n v="7108271.0323360004"/>
    <n v="1309861.4076639991"/>
    <n v="0"/>
    <n v="423650.79"/>
    <n v="8841783.2299999986"/>
    <s v="Finalizat"/>
    <s v="AA5"/>
    <n v="6862582.5599999996"/>
    <n v="1264715.77"/>
    <s v="POC/61/1/1"/>
    <n v="1"/>
  </r>
  <r>
    <n v="3"/>
    <x v="1"/>
    <s v="P1.1"/>
    <s v="OS1.2-Secţiunea E"/>
    <n v="103107"/>
    <s v="Dezvoltarea sistemelor socio-fizico-cibernetice pe baza Internetului Lucrurilor în fabrica viitorului"/>
    <s v="UNIVERSITATEA LUCIAN BLAGA DIN SIBIU"/>
    <s v="Un prim obiectiv major al proiectului DiFiCIL este formarea unei echipe sustenabile cu expertiză în analiza, proiectarea și implementarea sistemelor socio-fizico-cibernetice (SSFC) complexe la nivel internaţional pentru participarea cu succes în cadrul proiectelor europene de cercetare, cum ar fi Orizont 2020, INTERREG IVC Al doilea obiectiv major este cercetarea fundamentală și aplicativă în domeniul tehnologiilor emergente de care depinde asimilarea Internetului Viitorului Al treilea obiectiv major al proiectului DiFiCIL este realizarea unei infrastructuri tehnologice pentru cercetarea din domeniul sistemelor socio-fizico-cibernetice în cadrul ULBS cu prototipuri și sisteme experimentare. Infrastructura va permite validarea, demonstrarea și prezentarea conceptelor cercetării fundamentale și aplicative atât pentru mediul academic cât și pentru cel industrial."/>
    <s v="9"/>
    <n v="8"/>
    <n v="2016"/>
    <s v="1"/>
    <n v="31"/>
    <n v="2021"/>
    <n v="84.435339999999997"/>
    <x v="1"/>
    <s v="Centru"/>
    <m/>
    <m/>
    <s v="Sibiu"/>
    <s v="Public"/>
    <s v="060"/>
    <n v="6947187.3353160005"/>
    <n v="1280178.0546839992"/>
    <n v="0"/>
    <n v="698573.03"/>
    <n v="8925938.4199999999"/>
    <s v="Finalizat _x000a_(ajuns la teremen; fara nota de finalizare)"/>
    <s v="AA6"/>
    <n v="6272915.2299999986"/>
    <n v="1151600.1399999999"/>
    <s v="POC/61/1/1"/>
    <n v="1"/>
  </r>
  <r>
    <n v="4"/>
    <x v="1"/>
    <s v="P1.2"/>
    <s v="OS1.3-Secţiunea C"/>
    <n v="104961"/>
    <s v="BIOFLUIDE ECOLOGICE CU UTILIZARI INDUSTRIALE"/>
    <s v="SOLVAGROMED SRL"/>
    <s v="Obiectivul general al proiectului este reprezentat  de  dezvoltarea unei tehnologii inovative de producere  a unor bio-fluide industriale  de către compania S.C. Solvagromed S.R..L. prin valorificarea deseurilor de materii grase provenite din reteaua de fast-food-uri si restaurante si prin utilizarea unor materii prime produse din biomasa ( bio-etanol si acid lactic).  "/>
    <s v="9"/>
    <n v="9"/>
    <n v="2016"/>
    <s v="7"/>
    <n v="9"/>
    <n v="2018"/>
    <n v="85"/>
    <x v="1"/>
    <s v="Centru"/>
    <m/>
    <m/>
    <s v="Medias"/>
    <s v="Privat"/>
    <s v="061"/>
    <n v="697401.92249999999"/>
    <n v="123070.92749999999"/>
    <n v="91163.65"/>
    <n v="33129"/>
    <n v="944765.5"/>
    <s v="Finalizat"/>
    <s v="AA4"/>
    <n v="671753.93"/>
    <n v="118544.82"/>
    <s v="POC/63/1/3"/>
    <n v="1"/>
  </r>
  <r>
    <n v="5"/>
    <x v="1"/>
    <s v="P1.2"/>
    <s v="OS1.3-Secţiunea D"/>
    <n v="104965"/>
    <s v="CRESTEREA COMPETITIVITATII IN BIOECONOMIE PRIN OBTINEREA UNOR BIOPRODUSE INOVATIVE CU VALOARE ADAUGATA MARE, REZULTATE DIN FLUXURILE LATERALE ALE INDUSTRIEI AGRO-ALIMENTARE"/>
    <s v="SALMED FARMA SRL "/>
    <s v="Proiectul propus are ca obiectiv principal extragerea si purificarea de compusi biologic activi, din materiale rezultate din fluxurile laterale ale industriei agro-alimentare si bio-farmaceutice si se incadreaza in strategia UE ,,privind o bioeconomie pentru Europa” in directia privind (bio)conversia fluxurilor de subproduse cu valoare adaugata mare si utilizarea eficienta si durabila a bioresurselor._x000a_Se vor elabora si implementa biotehnologii de extractie _x000a_• de alcaloizi- de tip cinconina, din subprodusele rezultate dupa extragerea chininei , din coaja arborelui de chinina. _x000a_• de resveratrol din tescovina strugurilor rosii. _x000a_• de ulei din samburi de struguri, rezultati de la tescuirea strugurilor _x000a_"/>
    <s v="9"/>
    <n v="23"/>
    <n v="2016"/>
    <s v="9"/>
    <n v="23"/>
    <n v="2018"/>
    <n v="85"/>
    <x v="1"/>
    <s v="Centru"/>
    <m/>
    <m/>
    <s v="Medias"/>
    <s v="Privat"/>
    <s v="061"/>
    <n v="5611298.7999999998"/>
    <n v="990229.20000000019"/>
    <n v="0"/>
    <n v="48817.599999999999"/>
    <n v="6650345.5999999996"/>
    <s v="Finalizat"/>
    <s v="AA5"/>
    <n v="5409677.5199999996"/>
    <n v="954648.96"/>
    <s v="POC/66/1/3"/>
    <n v="1"/>
  </r>
  <r>
    <n v="6"/>
    <x v="1"/>
    <s v="P1.2"/>
    <s v="OS1.3-Secţiunea C"/>
    <n v="113257"/>
    <s v="Recuperare termica pentru eficienta energetica in  industrie"/>
    <s v="Q POWER HEAT SYSTEMS SRL"/>
    <s v="Prin prezentul proiect Q Power Heat Systems doreste sa realizeze doua recuperatoare de caldura (unul de tip gaz-aer si unul de tip gaz-lichid) cu tuburi termice pentru aplicatii industriale (cuptoare, uscatoare, cazane, turbine si compresoare) cu temperaturi ale gazelor evacuate medii si joase: 80 °– 300 °C. Recuperatoarele cu tuburi termice sunt instalatii ce faciliteaza transferul de caldura dintr-o zona in alta si sunt folosite ca si parti componente a unor utilaje industriale in scopul eficientizarii consumului de energie"/>
    <s v="9"/>
    <n v="27"/>
    <n v="2017"/>
    <s v="5"/>
    <n v="27"/>
    <n v="2019"/>
    <n v="85.000000595370992"/>
    <x v="1"/>
    <s v="Centru"/>
    <m/>
    <m/>
    <s v="Sibiu"/>
    <s v="Privat"/>
    <s v="061"/>
    <n v="713840.63"/>
    <n v="125971.87"/>
    <n v="93312.5"/>
    <n v="137941.75"/>
    <n v="1071066.75"/>
    <s v="Finalizat"/>
    <s v="AA2"/>
    <n v="713058.40999999992"/>
    <n v="125833.83000000002"/>
    <s v="POC/63/1/3"/>
    <n v="1"/>
  </r>
  <r>
    <n v="7"/>
    <x v="2"/>
    <s v=" P2.2"/>
    <s v="A2.2.1"/>
    <n v="115649"/>
    <s v="SM@RT CITY P@RKING – SISTEM INTELIGENT PENTRU MANAGEMENTUL PARCARILOR URBANE"/>
    <s v="INDUSTRIAL SOFTWARE SRL"/>
    <s v="SM@RT CITY P@RKING – SISTEM INTELIGENT PENTRU MANAGEMENTUL PARCARILOR URBANE"/>
    <s v="6"/>
    <n v="28"/>
    <n v="2017"/>
    <s v="8"/>
    <n v="28"/>
    <n v="2019"/>
    <n v="85"/>
    <x v="1"/>
    <s v="Centru"/>
    <m/>
    <m/>
    <s v="Sibiu"/>
    <s v="Privat"/>
    <s v="066"/>
    <n v="2730867.25"/>
    <n v="481917.75"/>
    <n v="2588000"/>
    <n v="180704"/>
    <n v="5981489"/>
    <s v="Finalizat"/>
    <m/>
    <n v="2638587.4800000004"/>
    <n v="465633.07000000007"/>
    <s v="POC/46/2/2"/>
    <n v="1"/>
  </r>
  <r>
    <n v="8"/>
    <x v="2"/>
    <s v=" P2.2"/>
    <s v="A2.2.1"/>
    <m/>
    <s v="Smart Bill Intelligence – inovare in gestiunea economico-financiara prin algoritmi de inteligenta artificiala"/>
    <s v="INTELLIGENT IT SRL"/>
    <s v="Smart Bill Intelligence – inovare in gestiunea economico-financiara prin algoritmi de inteligenta artificiala"/>
    <s v="5"/>
    <n v="25"/>
    <n v="2017"/>
    <s v="11"/>
    <n v="25"/>
    <n v="2019"/>
    <n v="85"/>
    <x v="1"/>
    <s v="Centru"/>
    <m/>
    <m/>
    <s v="Sibiu"/>
    <s v="Privat"/>
    <s v="066"/>
    <n v="1649702.37"/>
    <n v="291123.95"/>
    <n v="758731.28"/>
    <n v="441370.10999999987"/>
    <n v="3140927.71"/>
    <s v="Reziliat"/>
    <m/>
    <n v="0"/>
    <n v="0"/>
    <s v="POC/46/2/2"/>
    <n v="1"/>
  </r>
  <r>
    <n v="9"/>
    <x v="1"/>
    <s v="P1.1"/>
    <s v="OS1.1 -Secţiunea A"/>
    <n v="121359"/>
    <s v="Dezvoltarea departamentului de cercertare a societăţii COMPA SA şi obţinerea unor rezultate inovatoare în domeniul industriei auto"/>
    <s v="COMPA SA"/>
    <s v="Obiectivul general al proiectului este reprezentat de cresterea nivelului de inovare si a competitivitaþii pe piaţă a întreprinderii COMPA SA prin realizarea unor investiţii iniţiale de modernizare si dezvoltare tehnologica a departamentului de CD, în concordanţa cu strategia de specializare inteligenta a Regiunii Centru pentru perioada 2014-2020."/>
    <s v="5"/>
    <n v="18"/>
    <n v="2018"/>
    <s v="8"/>
    <n v="18"/>
    <n v="2019"/>
    <n v="85"/>
    <x v="1"/>
    <s v="Centru"/>
    <m/>
    <m/>
    <s v="Sibiu"/>
    <s v="Privat"/>
    <s v="059"/>
    <n v="7846338.4100000001"/>
    <n v="1384647.95"/>
    <n v="9230986.3599999994"/>
    <n v="8152148.7300000004"/>
    <n v="26614121.449999999"/>
    <s v="Finalizat"/>
    <m/>
    <n v="7846338.4100000001"/>
    <n v="1384647.95"/>
    <s v="POC/65/1/1"/>
    <n v="1"/>
  </r>
  <r>
    <n v="10"/>
    <x v="2"/>
    <s v=" P2.2"/>
    <s v="A2.1.1 - NGA"/>
    <n v="126955"/>
    <s v="Realizarea infrastructurii de broadband Ă®n zonele albe NGA din judeČ›ul Sibiu"/>
    <s v="INVITE SYSTEMS SRL"/>
    <s v="Obiectivul principal al proiectului este dezvoltarea infrastructurii de internet in banda larga, in zonele albe NGA din judetul Sibiu,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1"/>
    <n v="4"/>
    <n v="2019"/>
    <s v="1"/>
    <n v="4"/>
    <n v="2022"/>
    <n v="85"/>
    <x v="1"/>
    <s v="Centru"/>
    <m/>
    <m/>
    <s v="Altina; sat Benesti; Chirpar; sat Vard; sat Sasau; Hoghilag; sat Valchid; sat Prod; Iacobeni; sat Noistat; sat Stejarisu; Laslea; sat Malancrav; sat Nou Sasesc; sat Roandola; Ludos; sat Gusu; Marpod; sat Ilimbav; Nocrich; sat Hosman; Pauca; sat Bogatu Roman; sat Presaca; sat Brosteni; Seica Mare; sat Buia; sat Boarta;"/>
    <s v="Privat"/>
    <s v="046"/>
    <n v="7482384.9500000002"/>
    <n v="1320420.8799999999"/>
    <n v="1870909.9299999997"/>
    <n v="3160034.7000000011"/>
    <n v="13833750.460000001"/>
    <s v="In implementare"/>
    <m/>
    <n v="4307518.9000000004"/>
    <n v="760150.39999999991"/>
    <s v="POC/366/2/1"/>
    <n v="1"/>
  </r>
  <r>
    <n v="11"/>
    <x v="2"/>
    <s v=" P2.2"/>
    <s v="A2.2.1 ap.2"/>
    <n v="129511"/>
    <s v="Crearea unui produs software inovativ de tip Saas (software as a service) prin colaborarea între întreprinderi centrate pe domeniul TIC și clusterele din domeniu, pentru asigurarea unui acces rapid și facil la implementarea rezultatelor cercetării/dezvoltării"/>
    <s v="N &amp; C DIGITAL SOLUTIONS SRL"/>
    <s v="Obiectivul general al proiectului este crearea unei aplicaþii inteligente, inovativa, bazata pe machine learning care sa faciliteze formarea clusterelor de producatori si sa interconecteze tot lanþul de producþie, servicii si transport printr-un proces inovativ dezvoltat prin colaborarea a celor doua întreprinderi centrate pe domeniul TIC, urmarind astfel, trecerea de la outsorcing la dezvoltare bazata pe inovare."/>
    <s v="9"/>
    <n v="10"/>
    <n v="2020"/>
    <s v="1"/>
    <n v="10"/>
    <n v="2023"/>
    <n v="85"/>
    <x v="1"/>
    <s v="Centru"/>
    <m/>
    <m/>
    <s v="Sibiu"/>
    <s v="Privat"/>
    <s v="066"/>
    <n v="9398739.9100000001"/>
    <n v="1658601.17"/>
    <n v="3462206.64"/>
    <n v="1541387.7"/>
    <n v="16060935.42"/>
    <s v="In implementare"/>
    <m/>
    <n v="1445229.9"/>
    <n v="0"/>
    <s v="POC/524/2/2"/>
    <n v="1"/>
  </r>
  <r>
    <n v="12"/>
    <x v="2"/>
    <s v=" P2.2"/>
    <s v="A2.2.1 ap.2"/>
    <n v="130044"/>
    <s v="MANAGEMENTUL DIGITALIZARII SISTEMELOR DE FABRICATIE, SI NU NUMAI, BAZAT PE PARADIGMA IOT SAU MANAGEMENT DIGITAL - AUTOMATIZARE 100%"/>
    <s v="GITS SERV SRL"/>
    <s v="Obiectivul general este TRECEREA DE LA OUTSOURCING LA DEZVOLTAREA BAZATA PE INOVARE PRIN IMPLEMENTAREA UNUI SISTEM DE MANAGEMENT DIGITALIZAT"/>
    <s v="10"/>
    <n v="13"/>
    <n v="2020"/>
    <s v="10"/>
    <n v="13"/>
    <n v="2023"/>
    <n v="85"/>
    <x v="1"/>
    <s v="Centru"/>
    <m/>
    <m/>
    <s v="Sibiu"/>
    <s v="Privat"/>
    <s v="066"/>
    <n v="4383684.12"/>
    <n v="773591.31"/>
    <n v="1022121.33"/>
    <n v="841307.01"/>
    <n v="7020703.7699999996"/>
    <s v="In implementare"/>
    <m/>
    <n v="1253325"/>
    <n v="221175"/>
    <s v="POC/524/2/2"/>
    <n v="1"/>
  </r>
  <r>
    <s v="TOTAL SIBIU"/>
    <x v="0"/>
    <m/>
    <m/>
    <m/>
    <m/>
    <m/>
    <m/>
    <m/>
    <m/>
    <m/>
    <m/>
    <m/>
    <m/>
    <m/>
    <x v="0"/>
    <m/>
    <m/>
    <m/>
    <m/>
    <m/>
    <m/>
    <n v="70831220.903152004"/>
    <n v="12609291.676847998"/>
    <n v="27316509.439999998"/>
    <n v="29114634.770000003"/>
    <n v="139871656.78999999"/>
    <m/>
    <m/>
    <n v="53430358.849999994"/>
    <n v="9272133.1400000006"/>
    <m/>
    <m/>
  </r>
  <r>
    <s v="JUDEŢUL SUCEAVA"/>
    <x v="0"/>
    <m/>
    <m/>
    <m/>
    <m/>
    <m/>
    <m/>
    <m/>
    <m/>
    <m/>
    <m/>
    <m/>
    <m/>
    <m/>
    <x v="0"/>
    <m/>
    <m/>
    <m/>
    <m/>
    <m/>
    <m/>
    <m/>
    <m/>
    <m/>
    <m/>
    <m/>
    <m/>
    <m/>
    <m/>
    <m/>
    <m/>
    <m/>
  </r>
  <r>
    <n v="1"/>
    <x v="1"/>
    <s v="P1.2"/>
    <s v="OS1.3-Secţiunea C"/>
    <n v="106413"/>
    <s v="Valorificarea superioară a crengilor de răşinoase în vederea obţinerii cepurilor de corecţie destinate înlocuirii nodurilor negre căzătoare din cherestea"/>
    <s v="ASTDUBEL SRL "/>
    <s v="Obiectivul principal al proiectului îl constituie   materializarea cercetării aplicative   din Universitatea Ştefan cel Mare din  Suceava prin dezvoltarea  şi implementarea unei  tehnologii  şi a unor echipamente avansate,  de mare productivitate,  destinate    obţinerii cepurilor de corecţie  din crengi de răşinoase, cepurile   de corecţie fiind folosite la rândul lor  pentru înlocuirea nodurilor negre căzătoare din cherestea. In cadrul obiectivului  principal   este asumată proiectarea şi realizarea     echipamentelor  specifice liniei tehnologice  precum şi începerea producţiei de masă   a mai multor tipodimensiuni de cepuri de corecţie destinate pieţii interne  şi pieţii externe.   "/>
    <s v="9"/>
    <n v="23"/>
    <n v="2016"/>
    <s v="12"/>
    <n v="23"/>
    <n v="2018"/>
    <n v="85"/>
    <x v="5"/>
    <s v="Nord Est"/>
    <m/>
    <m/>
    <s v="Salcea"/>
    <s v="Privat"/>
    <s v="061"/>
    <n v="713998.402"/>
    <n v="125999.71799999999"/>
    <n v="93333.13"/>
    <n v="87599.6"/>
    <n v="1020930.85"/>
    <s v="Finalizat"/>
    <s v="AA1"/>
    <n v="161192.65999999997"/>
    <n v="28445.769999999997"/>
    <s v="POC/63/1/3"/>
    <n v="1"/>
  </r>
  <r>
    <n v="2"/>
    <x v="1"/>
    <s v="P1.1"/>
    <s v="OS1.2-Secţiunea E"/>
    <n v="105065"/>
    <s v="ANALIZA INTERRELAŢIEI DINTRE MICROBIOTA INTESTINALĂ ŞI GAZDĂ CU APLICAŢII ÎN PREVENŢIA ŞI CONTROUL DIABETULUI DE TIP 2"/>
    <s v="Universitatea &quot;Stefan cel Mare&quot; din Suceava"/>
    <s v="1. Determinarea profilului microbiotei pacientilor cu diabet tip 2 folosind tehnicile moderne si inovatoare de metagenomică cantitativă._x000a_2. Testarea de microorganisme probiotice specifice în prevenirea și controlul diabetului de tip 2, folosind studii clinice dublu-orb, randomizate, controlate cu placebo.4. Elaborarea protocolului și a unui prototip de produs probiotic (alimetar sau capsule) care va fi utilizat în prevenirea și controlul diabetului de tip 2._x000a_5. Dezvoltarea şi elaborarea unui protocolul clinic pentru transplant de microbiotă intestinală (FMT) în gestionarea / controlul diabetului de tip 2._x000a__x000a__x000a_3. Investigarea mecanismelor fiziologice, metabolice, celulare și moleculare prin care probioticele acționează pentru a preveni și ameliora diabetul de tip 2._x000a_"/>
    <s v="9"/>
    <n v="16"/>
    <n v="2016"/>
    <s v="9"/>
    <n v="16"/>
    <n v="2021"/>
    <n v="84.435339999999997"/>
    <x v="5"/>
    <s v="Nord Est"/>
    <m/>
    <m/>
    <s v="Suceava"/>
    <s v="Public"/>
    <s v="060"/>
    <n v="7073724.7000000002"/>
    <n v="1303495.46"/>
    <n v="0"/>
    <n v="954317.84"/>
    <n v="9331538"/>
    <s v="In implementare"/>
    <s v="AA2"/>
    <n v="4450854.2300000004"/>
    <n v="820293.0199999999"/>
    <s v="POC/61/1/1"/>
    <n v="1"/>
  </r>
  <r>
    <n v="3"/>
    <x v="1"/>
    <s v="P1.2"/>
    <s v="OS1.4-Secţiunea G"/>
    <n v="119722"/>
    <s v="Centrul pentru transferul de cunoţtinţe către întreprinderi din domeniul ICT - CENTRIC"/>
    <s v="Universitatea &quot;Stefan cel Mare&quot; din Suceava"/>
    <s v="Obiectivul general al proiectului consta în realizarea unui centru de transfer de cunostinþe între Universitatea Ştefan cel Mare din Suceava si companii activând în domeniul tehnologiilor informaþionale si de comunicaţii (TIC) în Regiunea Nord - Est a României, cu prioritate acordata companiilor din judelele Suceava, Botoşani si Neamţ."/>
    <s v="6"/>
    <n v="13"/>
    <n v="2018"/>
    <s v="6"/>
    <n v="13"/>
    <n v="2023"/>
    <n v="83.72"/>
    <x v="5"/>
    <s v="Nord Est"/>
    <m/>
    <m/>
    <s v="Suceava"/>
    <s v="Public"/>
    <s v="062"/>
    <n v="11300630.25"/>
    <n v="2197494.75"/>
    <n v="1875000"/>
    <n v="30000"/>
    <n v="15403125"/>
    <s v="In implementare"/>
    <s v="AA2"/>
    <n v="1606077.73"/>
    <n v="215065.74"/>
    <s v="POC/71/1/4"/>
    <n v="1"/>
  </r>
  <r>
    <s v="TOTAL SUCEAVA"/>
    <x v="0"/>
    <m/>
    <m/>
    <m/>
    <m/>
    <m/>
    <m/>
    <m/>
    <m/>
    <m/>
    <m/>
    <m/>
    <m/>
    <m/>
    <x v="0"/>
    <m/>
    <m/>
    <m/>
    <m/>
    <m/>
    <m/>
    <n v="19088353.351999998"/>
    <n v="3626989.9279999998"/>
    <n v="1968333.13"/>
    <n v="1071917.44"/>
    <n v="25755593.850000001"/>
    <m/>
    <m/>
    <n v="6218124.620000001"/>
    <n v="1063804.5299999998"/>
    <m/>
    <m/>
  </r>
  <r>
    <s v="JUDEŢUL TELEORMAN"/>
    <x v="0"/>
    <m/>
    <m/>
    <m/>
    <m/>
    <m/>
    <m/>
    <m/>
    <m/>
    <m/>
    <m/>
    <m/>
    <m/>
    <m/>
    <x v="0"/>
    <m/>
    <m/>
    <m/>
    <m/>
    <m/>
    <m/>
    <m/>
    <m/>
    <m/>
    <m/>
    <m/>
    <m/>
    <m/>
    <m/>
    <m/>
    <m/>
    <m/>
  </r>
  <r>
    <n v="1"/>
    <x v="2"/>
    <s v=" P2.2"/>
    <s v="A2.2.1"/>
    <n v="115918"/>
    <s v="DOCIGNITER – AGREGATOR INOVATIV DE DOCUMENTE INTELIGENTE"/>
    <s v="T2 SRL"/>
    <s v="DOCIGNITER – AGREGATOR INOVATIV DE DOCUMENTE INTELIGENTE"/>
    <s v="8"/>
    <n v="2"/>
    <n v="2017"/>
    <s v="8"/>
    <n v="2"/>
    <n v="2019"/>
    <n v="85"/>
    <x v="9"/>
    <s v="Sud Vest"/>
    <m/>
    <m/>
    <s v="Rosiori de Vede"/>
    <s v="Privat"/>
    <s v="066"/>
    <n v="1056071.1200000001"/>
    <n v="186365.49"/>
    <n v="399589.45999999996"/>
    <n v="87154.479999999981"/>
    <n v="1729180.55"/>
    <s v="Finalizat"/>
    <m/>
    <n v="1010154.63"/>
    <n v="178262.58"/>
    <s v="POC/46/2/2"/>
    <n v="1"/>
  </r>
  <r>
    <s v="TOTAL TELEORMAN"/>
    <x v="0"/>
    <m/>
    <m/>
    <m/>
    <m/>
    <m/>
    <m/>
    <m/>
    <m/>
    <m/>
    <m/>
    <m/>
    <m/>
    <m/>
    <x v="0"/>
    <m/>
    <m/>
    <m/>
    <m/>
    <m/>
    <m/>
    <n v="1056071.1200000001"/>
    <n v="186365.49"/>
    <n v="399589.45999999996"/>
    <n v="87154.479999999981"/>
    <n v="1729180.55"/>
    <m/>
    <m/>
    <n v="1010154.63"/>
    <n v="178262.58"/>
    <m/>
    <m/>
  </r>
  <r>
    <s v="JUDEŢUL TIMIS"/>
    <x v="0"/>
    <m/>
    <m/>
    <m/>
    <m/>
    <m/>
    <m/>
    <m/>
    <m/>
    <m/>
    <m/>
    <m/>
    <m/>
    <m/>
    <x v="0"/>
    <m/>
    <m/>
    <m/>
    <m/>
    <m/>
    <m/>
    <m/>
    <m/>
    <m/>
    <m/>
    <m/>
    <m/>
    <m/>
    <m/>
    <m/>
    <m/>
    <m/>
  </r>
  <r>
    <n v="1"/>
    <x v="1"/>
    <s v="P1.1"/>
    <s v="OS1.2-Secţiunea E"/>
    <n v="103662"/>
    <s v="Oncoimunoterapie cu celule natural killer purtatoare de receptori himerici de antigen"/>
    <s v="SPITALUL CLINIC JUDETEAN DE URGENTA „PIUS BRANZEU” TIMISOARA"/>
    <s v="Obiectivul principal al acestei propuneri de proiect este de a urma o abordare unica si de a dezvolta noi CARs care sunt potrivite în mod special pentru terapiile pe baza de celule NK, care reprezinta terapia personalizata anti-tumorala de ultimă ora. Ne asteptam ca acest proiect sa produca cereri de brevet internationale, care se vor traduce in cele din urma in comercializarea acestei tehnologii in Romania si in strainatate. Cunostintele obtinute in urma cercetarilor fundamentale in acest domeniu vor servi ulterior la stabilirea procedurile de lucru, reproductibile care vor ghida productia la nivel de GMP de celule pentru uz clinic pentru studii clinice suplimentare."/>
    <s v="9"/>
    <n v="1"/>
    <n v="2016"/>
    <s v="11"/>
    <n v="30"/>
    <n v="2020"/>
    <n v="84.435339999999997"/>
    <x v="2"/>
    <s v="Vest"/>
    <m/>
    <m/>
    <s v="Timisoara"/>
    <s v="Public"/>
    <s v="060"/>
    <n v="7172246.8970080009"/>
    <n v="1321650.4229919994"/>
    <n v="0"/>
    <n v="416634.54"/>
    <n v="8910531.8599999994"/>
    <s v="Finalizat _x000a_(ajuns la teremen; fara nota de finalizare)"/>
    <s v="AA4"/>
    <n v="6434832"/>
    <n v="1185959.7699999998"/>
    <s v="POC/61/1/1"/>
    <n v="1"/>
  </r>
  <r>
    <n v="2"/>
    <x v="1"/>
    <s v="P1.1"/>
    <s v="OS1.2-Secţiunea E"/>
    <n v="104852"/>
    <s v="Utilizarea modelelor nutrigenomice pentru personalizarea tratamentelor dietetice in obezitate"/>
    <s v="UNIVERSITATEA DE MEDICINĂ ȘI FARMACIE _x000a_“VICTOR BABEȘ”  TIMIȘOARA_x000a_"/>
    <s v="Proiectul NutriGen va crea un nucleu de competenţă ştiinţifică şi tehnologică de înalt nivel, in domeniul nutrigenomicii, la standarde europene și internationale, în Romania si in Universitatea  de Medicina si Farmacie Victor Babes Timisoara (UMFVBT), prin atragerea unui specialist din străinătate, cu competenţă recunoscută la nivel mondial."/>
    <s v="9"/>
    <n v="9"/>
    <n v="2016"/>
    <s v="3"/>
    <n v="8"/>
    <n v="2020"/>
    <n v="84.435339999999997"/>
    <x v="2"/>
    <s v="Vest"/>
    <m/>
    <m/>
    <s v="Timisoara"/>
    <s v="Public"/>
    <s v="060"/>
    <n v="7119077.435548"/>
    <n v="1311852.7344519999"/>
    <n v="0"/>
    <n v="329174.87"/>
    <n v="8760105.0399999991"/>
    <s v="Finalizat"/>
    <s v="AA4"/>
    <n v="5486843.5700000003"/>
    <n v="1011150.8400000001"/>
    <s v="POC/61/1/1"/>
    <n v="1"/>
  </r>
  <r>
    <n v="3"/>
    <x v="1"/>
    <s v="P1.1"/>
    <s v="OS1.2-Secţiunea E"/>
    <n v="103663"/>
    <s v="Strategii inovative pentru preventia, diagnosticul si terapia afectiunilor respiratorii induse de polenul de ambrosia"/>
    <s v="SPITALUL CLINIC JUDETEAN DE URGENTA „PIUS BRANZEU” TIMISOARA"/>
    <s v="Obiectivul principal al proiectului INSPIRED este dezvoltarea unui nou kit de diagnostic bazat pe utilizarea alergenelor recombinate, specific pentru pacienții alergici la ambrozia, care va orienta mai bine terapia bolii, realizat cu sprijinul unei echipe internaționale, prin atragerea de specialiști din străinătate cu competență recunoscută, crescând astfel participarea României în domeniile de cercetare la standarde europene și crearea unui nucleu de competenţă ştiinţifică de înalt nivel în aplicarea tehnologiilor avansate bazate pe alergene recombinate, în cadrul Centrului de cercetare OncoGen – noua infrastructură a Spitalului Clinic Județean de Urgență ”Pius Brânzeu” Timișoara, finanțat din fonduri structurale acordate prin POS CCE 2007-2013 România1."/>
    <s v="9"/>
    <n v="9"/>
    <n v="2016"/>
    <s v="12"/>
    <n v="9"/>
    <n v="2020"/>
    <n v="84.435339999999997"/>
    <x v="2"/>
    <s v="Vest"/>
    <m/>
    <m/>
    <s v="Timisoara"/>
    <s v="Public"/>
    <s v="060"/>
    <n v="7158493.96844"/>
    <n v="1319116.1315599997"/>
    <n v="0"/>
    <n v="425655.12"/>
    <n v="8903265.2199999988"/>
    <s v="Finalizat _x000a_(ajuns la teremen; fara nota de finalizare)"/>
    <s v="AA4"/>
    <n v="6280234.1999999993"/>
    <n v="1157462.1499999999"/>
    <s v="POC/61/1/1"/>
    <n v="1"/>
  </r>
  <r>
    <n v="4"/>
    <x v="1"/>
    <s v="P1.2"/>
    <s v="OS1.3-Secţiunea C"/>
    <n v="105343"/>
    <s v="Inovare in integrarea tehnologiei de Realitate Augmentata"/>
    <s v="MO'REAL UNIVERSE SRL"/>
    <s v="Obiectivul proiectului il constituie inovarea modului in care este utilizata si integrata tehnologia de Realitate Augmentata.  Ea va adauga plus valoare prin furnizarea unor informatii care il conving pe client sa cumpere, atunci cand instrumentele clasice, de marketing,  nu sunt suficiente._x000a_De asemenea se urmareste si inovarea modului de crestere a gradului de adoptie al tehnologiei de Realitate Augmentata. Solutia propusa de noi presupune vizualizarea tuturor campaniior de promovare prin Realitatea Augmentata (AR) din “jurul” consumatorului, cu ajutorul unei singure aplicatii de mobile, gazduite pe o singura platforma._x000a_"/>
    <s v="9"/>
    <n v="16"/>
    <n v="2016"/>
    <s v="12"/>
    <n v="16"/>
    <n v="2018"/>
    <n v="85"/>
    <x v="2"/>
    <s v="Vest"/>
    <m/>
    <m/>
    <s v="Timisoara"/>
    <s v="Privat"/>
    <s v="061"/>
    <n v="713501.9"/>
    <n v="125912.1"/>
    <n v="93268"/>
    <n v="194183"/>
    <n v="1126865"/>
    <s v="Finalizat"/>
    <s v="AA5"/>
    <n v="713501.24999999977"/>
    <n v="125911.96"/>
    <s v="POC/63/1/3"/>
    <n v="1"/>
  </r>
  <r>
    <n v="5"/>
    <x v="1"/>
    <s v="P1.2"/>
    <s v="OS1.3-Secţiunea C"/>
    <n v="104917"/>
    <s v="Dezvoltarea si introducerea in producţie a produsului eco-bordei"/>
    <s v="ECO LIVING PROJECT SRL"/>
    <s v="Obiectivul principal al proiectului este:_x000a_1. Punerea pe piata in doi ani de zile a unor case eficiente energetic (consum total specific maxim 90 kWh/mp/an) la un pret cu minimum 30% mai ieftin decat alternativele din piata._x000a_Obiective secundare:_x000a_1. Scaderea cu minimum 50% a emisiilor de CO2 generate in urma proceselor de constructie a unei case de o anumita suprafata prin reducerea semnificativa a aportului de ciment folosit si a energiei consumate pentru intretinerea (incalzire si racire) a locuintei._x000a_2. Cresterea semnificativa a suprafetelor acoperite cu covor vegetal din zonele de locuinte._x000a_3. Imbunatatirea conditiilor de trai a persoanelor cu posibilitati financiare mai reduse, prin posibilitatea de a achizitiona locuinte moderne, considerabil mai ieftine decat oferta de pe piata, eficiente energetic, a caror costuri de finantare pot fi acoperite in mare parte prin economia de energie realizata comparativ cu case de aceeasi valoare si suprafata._x000a_"/>
    <s v="9"/>
    <n v="16"/>
    <n v="2016"/>
    <s v="12"/>
    <n v="16"/>
    <n v="2018"/>
    <n v="85"/>
    <x v="2"/>
    <s v="Vest"/>
    <m/>
    <m/>
    <s v="Peciu Nou"/>
    <s v="Privat"/>
    <s v="061"/>
    <n v="710499.79"/>
    <n v="125382.32"/>
    <n v="92875.79"/>
    <n v="77224"/>
    <n v="1005981.9000000001"/>
    <s v="Finalizat"/>
    <s v="AA4"/>
    <n v="618755.54"/>
    <n v="109083.4"/>
    <s v="POC/63/1/3"/>
    <n v="1"/>
  </r>
  <r>
    <n v="6"/>
    <x v="1"/>
    <s v="P1.2"/>
    <s v="OS1.3-Secţiunea C"/>
    <n v="105429"/>
    <s v="Dezvoltarea si introducerea in productie a tehnologiei de stocare a energiei sub forma de aer comprimat"/>
    <s v="SMART RENEWABLES SRL"/>
    <s v="Obiectivele principale ale proiectului sunt:_x000a_a. Fabricarea in premiera in anul doi de proiect a unei instalatii automatizate de producere a aerului comprimat care foloseste surse regenerabile de energie;_x000a_b. Demonstrarea tehnologiei de crestere a eficientei generatoarelor fotovoltaice prin aplicarea acesteia intr-un produs industrial. (10% mai multa energie solara pentru aceeasi putere instalata)_x000a_Obiective secundare:_x000a_a. Eliminarea completa a emisiilor de CO2 si a celorlalte gaze cu efect de sera generate de productia aerului comprimat in companiile clientilor;_x000a_b. Cresterea eficientei energetice a marilor consumatori industriali de energie (producerea a cu 25% mai mult aer comprimat pentru aceeasi cantitate de curent electric)"/>
    <s v="9"/>
    <n v="27"/>
    <n v="2016"/>
    <s v="9"/>
    <n v="27"/>
    <n v="2018"/>
    <n v="85"/>
    <x v="2"/>
    <s v="Vest"/>
    <m/>
    <m/>
    <s v="Peciu Nou"/>
    <s v="Privat"/>
    <s v="061"/>
    <n v="710631.45"/>
    <n v="125405.55000000005"/>
    <n v="92893"/>
    <n v="67593.279999999999"/>
    <n v="996523.28"/>
    <s v="Finalizat"/>
    <s v="AA2"/>
    <n v="30173.93"/>
    <n v="5562.27"/>
    <s v="POC/63/1/3"/>
    <n v="1"/>
  </r>
  <r>
    <n v="7"/>
    <x v="1"/>
    <s v="P1.2"/>
    <s v="OS1.3-Secţiunea C"/>
    <n v="112660"/>
    <s v="BAZE DE DATE DISTRIBUITE, VORTIC – SOFT PENTRU DESIGN PROTOTIPURI"/>
    <s v="INFINITY DEV CENTER"/>
    <s v="Obiectivul general al Proiectului consta in implementarea industriala - ȋn scopul_x000a_comercializarii - a unei solutii tehnice inovatoare care sa permita un grad sporit de resorbtie a_x000a_deseurilor de plastic din ambient, prin crearea posibilitatii de implicare industriala la nivel local_x000a_a unor mici intreprinzatori care nu dispun de resursele financiare si de logistica a celor cateva_x000a_firme mari amintite. Aceastǎ solutie se materializeaza printr-un echipament nou: o masina de_x000a_injectat materiale plastice de mici dimensiuni, capabila sa proceseze deseuri de material plastic_x000a_fara adaos de granule noi."/>
    <s v="10"/>
    <n v="17"/>
    <n v="2017"/>
    <s v="10"/>
    <n v="17"/>
    <n v="2018"/>
    <n v="85"/>
    <x v="2"/>
    <s v="Vest"/>
    <m/>
    <m/>
    <s v="Timisoara"/>
    <s v="Privat"/>
    <s v="061"/>
    <n v="641177.1"/>
    <n v="113148.9"/>
    <n v="83814"/>
    <n v="341836.1"/>
    <n v="1179976.1000000001"/>
    <s v="Finalizat"/>
    <s v="AA1"/>
    <n v="542279.59"/>
    <n v="95696.4"/>
    <s v="POC/63/1/3"/>
    <n v="1"/>
  </r>
  <r>
    <n v="8"/>
    <x v="1"/>
    <s v="P1.2"/>
    <s v="OS1.3-Secţiunea C"/>
    <n v="124126"/>
    <s v="Dezvoltarea si introducerea in productie a kituluiI de irigatie energetic autonom &lt;AQUASOLAR&gt; "/>
    <s v="SMART AGRI SYSTEMS SRL"/>
    <s v="Dezvoltarea si introducerea in productie a kituluiI de irigatie energetic autonom &lt;AQUASOLAR&gt; "/>
    <s v="4"/>
    <n v="5"/>
    <n v="2018"/>
    <s v="4"/>
    <n v="5"/>
    <n v="2020"/>
    <n v="85"/>
    <x v="2"/>
    <s v="Vest"/>
    <m/>
    <m/>
    <s v="Timisoara"/>
    <s v="Privat"/>
    <s v="061"/>
    <n v="696280.46649999998"/>
    <n v="122873.0235"/>
    <n v="91017.07"/>
    <n v="70240.460000000006"/>
    <n v="980411.02"/>
    <s v="Finalizat"/>
    <m/>
    <n v="692636.20000000019"/>
    <n v="177852.90999999997"/>
    <s v="POC/63/1/3"/>
    <n v="1"/>
  </r>
  <r>
    <n v="9"/>
    <x v="1"/>
    <s v="P1.2"/>
    <s v="OS1.3-Secţiunea C"/>
    <n v="124024"/>
    <s v="Dezvoltarea serviciului de prognoza si productie de energie regenerabila"/>
    <s v="WATT PREDICT SRL"/>
    <s v="Dezvoltarea serviciului de prognoza si productie de energie regenerabila"/>
    <s v="4"/>
    <n v="5"/>
    <n v="2018"/>
    <s v="4"/>
    <n v="5"/>
    <n v="2020"/>
    <n v="85"/>
    <x v="2"/>
    <s v="Vest"/>
    <m/>
    <m/>
    <s v="Timisoara"/>
    <s v="Privat"/>
    <s v="061"/>
    <n v="701394.58499999996"/>
    <n v="123775.51499999998"/>
    <n v="91685.58"/>
    <n v="50997.74"/>
    <n v="967853.41999999993"/>
    <s v="Finalizat"/>
    <m/>
    <n v="600459.98"/>
    <n v="105963.51999999999"/>
    <s v="POC/63/1/3"/>
    <n v="1"/>
  </r>
  <r>
    <n v="10"/>
    <x v="2"/>
    <s v=" P2.2"/>
    <s v="A2.2.1"/>
    <n v="115599"/>
    <s v="Dezvoltarea unei aplicații integrate pentru furnizori de servicii juridice"/>
    <s v="INTEGRATED BUSINESS CENTER SRL"/>
    <s v="Dezvoltarea unei aplicații integrate pentru furnizori de servicii juridice"/>
    <s v="8"/>
    <n v="4"/>
    <n v="2017"/>
    <s v="10"/>
    <n v="4"/>
    <n v="2020"/>
    <n v="85"/>
    <x v="2"/>
    <s v="Vest"/>
    <m/>
    <m/>
    <s v="Timisoara"/>
    <s v="Privat"/>
    <s v="066"/>
    <n v="1353242.5"/>
    <n v="238807.5"/>
    <n v="1212245"/>
    <n v="158183.54999999981"/>
    <n v="2962478.55"/>
    <s v="Finalizat"/>
    <s v="suspendare 2 luni"/>
    <n v="1011711.7100000001"/>
    <n v="178537.34999999998"/>
    <s v="POC/46/2/2"/>
    <n v="1"/>
  </r>
  <r>
    <n v="11"/>
    <x v="2"/>
    <s v=" P2.2"/>
    <s v="A2.2.1"/>
    <n v="115697"/>
    <s v="Dezvoltarea unei platforme software cu pret scăzut si cerinte hardware reduse, pentru managementul inteligent și controlul activitatilor intr-o tipografie"/>
    <s v="DIMEX CONSULT SRL"/>
    <s v="Dezvoltarea unei platforme software cu pret scăzut si cerinte hardware reduse, pentru managementul inteligent și controlul activitatilor intr-o tipografie"/>
    <s v="8"/>
    <n v="3"/>
    <n v="2017"/>
    <s v="8"/>
    <n v="3"/>
    <n v="2020"/>
    <n v="85"/>
    <x v="2"/>
    <s v="Vest"/>
    <m/>
    <m/>
    <s v="Sat Chișoda, Giroc"/>
    <s v="Privat"/>
    <s v="066"/>
    <n v="466957.7"/>
    <n v="82404.3"/>
    <n v="432868"/>
    <n v="68728.699999999953"/>
    <n v="1050958.7"/>
    <s v="Reziliat"/>
    <m/>
    <n v="0"/>
    <n v="0"/>
    <s v="POC/46/2/2"/>
    <n v="1"/>
  </r>
  <r>
    <n v="12"/>
    <x v="2"/>
    <s v=" P2.2"/>
    <s v="A2.1.1 - NGA"/>
    <n v="127139"/>
    <s v="Investitii in infrastructura broadband in judetele Timis si Caras-Severin"/>
    <s v="NETWORK INNOVATION FUTURE  SRL"/>
    <s v="Obiectivul principal al proiectului este realizarea de investitii in infrastructura broadband in zonele albe NGA din judetele Timis si Caras Severin,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n v="2019"/>
    <s v="7"/>
    <n v="12"/>
    <n v="2022"/>
    <n v="85"/>
    <x v="2"/>
    <s v="Vest"/>
    <m/>
    <m/>
    <s v=" Padureni; Gruni; Birda; Hezeris; Cheglevici; Giera; Toager; Rudna; Clopodia; Ferendia; Iosif; Dolat; Teremia Mica; Sanpetru Mic; Copacele; Ghertenis; Nermed; Cavaran; Domasnea; Delinesti; Ersig;"/>
    <s v="Privat"/>
    <s v="046"/>
    <n v="7480389.6200000001"/>
    <n v="1320068.75"/>
    <n v="1010532.93"/>
    <n v="2621832.69"/>
    <n v="12432823.99"/>
    <s v="In implementare"/>
    <m/>
    <n v="2442083.12"/>
    <n v="430955.85"/>
    <s v="POC/366/2/1"/>
    <n v="1"/>
  </r>
  <r>
    <n v="13"/>
    <x v="2"/>
    <s v=" P2.2"/>
    <s v="A2.2.1 ap.2"/>
    <n v="129950"/>
    <s v="UPCARS - Platforma de recomandare on line folosind mecanisme de machine learning si inteligenta artificiala"/>
    <s v="NEXT IT PROJECT SRL"/>
    <s v="Obiectivul general al proiectul îl reprezinta susþinerea inovarii si cresterea productivitaþii societaþii NEXT IT PROJECT prin crearea unui nou centru de profit ca urmare a realizarii unui produs inovativ complex si a unor servicii inovative, bazate pe acest produs. Se urmareste crearea unei platforme inovative (UPCARS), o solutie de cautare si recomandare, venind in intampinarea problemelor principale care nu au fost solutionate de Recommender Systems (abreviat RS), produs disponibil la acest moment."/>
    <s v="4"/>
    <n v="2"/>
    <n v="2020"/>
    <s v="1"/>
    <n v="2"/>
    <n v="2023"/>
    <n v="85"/>
    <x v="2"/>
    <s v="Vest"/>
    <m/>
    <m/>
    <s v="Timisoara"/>
    <s v="Privat"/>
    <s v="066"/>
    <n v="14016992.199999999"/>
    <n v="2473586.85"/>
    <n v="10503696.949999999"/>
    <n v="3884608.52"/>
    <n v="30878884.52"/>
    <s v="In implementare"/>
    <m/>
    <n v="109225"/>
    <n v="19275"/>
    <s v="POC/524/2/2"/>
    <n v="1"/>
  </r>
  <r>
    <n v="14"/>
    <x v="1"/>
    <s v="1.1.2 - Proiecte tip GRID (Cloud)"/>
    <m/>
    <n v="123466"/>
    <s v="Platformă Cloud de înaltă performanță la Universitatea Politehnica Timișoara - CloudPUTing"/>
    <s v="UNIVERSITATEA POLITEHNICA TIMIŞOARA"/>
    <s v="Obiectivul general al proiectului este creşterea capacităţii de cercetare şi inovare a Universităţii Politehnica din Timişoara (UPT) cu scopul ridicării nivelului de  competitivitate şi vizibilitate ştiinţifică al instituţiei pe plan internaţional, precum şi al îmbunătăţirii capacităţii de transfer tehnologic pentru rezultatele de cercetare, prin crearea unui nod cloud eficient energetic, de tip privat bazat pe tehnologii deschise, ataşat reţelei internaţionale de infrastructură cloud de cercetare, cu aplicabilitate in colectarea, stocarea, analiza, distriburea şi protecţia masivelor de date heterogene, produse în cadrul iniţiativelor de cercetare şi inovare derulate în regiunea de vest a României._x000a_"/>
    <s v="4"/>
    <n v="21"/>
    <n v="2020"/>
    <s v="4"/>
    <n v="21"/>
    <n v="2022"/>
    <n v="85"/>
    <x v="2"/>
    <s v="Vest"/>
    <m/>
    <m/>
    <s v="Timisoara"/>
    <s v="Public"/>
    <s v="058"/>
    <n v="3257630.1"/>
    <n v="574875.9"/>
    <n v="0"/>
    <n v="218735"/>
    <n v="4051241"/>
    <s v="In implementare"/>
    <m/>
    <n v="50660.55"/>
    <n v="8940.1"/>
    <s v="POC/398/1/1/"/>
    <n v="1"/>
  </r>
  <r>
    <n v="15"/>
    <x v="1"/>
    <s v="1.1.2 - Proiecte tip GRID (Cloud)"/>
    <m/>
    <n v="124562"/>
    <s v="Modernizarea infrastructurii de calcul și stocare a Centrului de Cercetare în Informatică al Universitatii de Vest din Timișoara pentru oferirea de servicii de tip Cloud și servicii de calcul de înaltă performanță -- MOISE"/>
    <s v="UNIVERSITATEA DE VEST TIMISOARA"/>
    <s v="Obiectivul general al proiectului constă în creşterea capacităţii de în scopul ridicarii nivelului de competitivitate pe plan internaţional al Universităţii de Vest din Timişoara prin modernizarea infrastructurii de calcul şi stocare existentă pentru a permite actualizarea ofertei de servicii de tip Cloud şi servicii de date cu performanţă înaltă şi integrarea în structuri internaţionale de tip Cloud şi Infrastructuri masive de date."/>
    <s v="4"/>
    <n v="24"/>
    <n v="2020"/>
    <s v="4"/>
    <n v="24"/>
    <n v="2022"/>
    <n v="85"/>
    <x v="2"/>
    <s v="Vest"/>
    <m/>
    <m/>
    <s v="Timisoara"/>
    <s v="Public"/>
    <s v="058"/>
    <n v="4123656.52"/>
    <n v="727704.09"/>
    <n v="0"/>
    <n v="844219.93"/>
    <n v="5695580.54"/>
    <s v="In implementare"/>
    <m/>
    <n v="483692.46"/>
    <n v="1443.6"/>
    <s v="POC/398/1/1/"/>
    <n v="1"/>
  </r>
  <r>
    <n v="16"/>
    <x v="1"/>
    <s v="1.1.3 H - Centre Suport"/>
    <m/>
    <n v="108173"/>
    <s v="Centrul suport pentru participarea la proiecte internationale -- SupportTM"/>
    <s v="UNIVERSITATEA DE VEST TIMISOARA"/>
    <s v="Obiectivul general: Crearea la nivelul Universitatii de Vest din Timisoara, a unui Centru Suport a carei misiune o constituie cresterea capacitatii de participare la competitii europene pentru proiecte de tip CD internationale a universitatii si a alor entitati care solicita sprijin in acest sens, prin masuri de sprijinire, facilitare si formare in ceea ce priveste accesul la informatie, identificarea de parteneri si elaborarea cererilor de finantare._x000a_"/>
    <s v="4"/>
    <n v="30"/>
    <n v="2020"/>
    <s v="7"/>
    <n v="30"/>
    <n v="2023"/>
    <n v="85"/>
    <x v="2"/>
    <s v="Vest"/>
    <m/>
    <m/>
    <s v="Timisoara"/>
    <s v="Public"/>
    <s v="060"/>
    <n v="2494765.2999999998"/>
    <n v="440252.7"/>
    <n v="0"/>
    <n v="4500"/>
    <n v="2939518"/>
    <s v="In implementare"/>
    <s v="suspendare"/>
    <n v="311777.64999999997"/>
    <n v="3225.15"/>
    <s v="POC/80/1/2/"/>
    <n v="1"/>
  </r>
  <r>
    <n v="17"/>
    <x v="2"/>
    <s v=" P2.2"/>
    <s v="A2.2.1 ap.2"/>
    <n v="129970"/>
    <s v="SINTARA - Sintetizarea, aductia si reutilizarea apei prin tehnologii sustenabile"/>
    <s v="FRONTIER CONECT SRL"/>
    <s v="Obiectivul general este cresterea competitivităţii FRONTIER CONECT SRL prin dezvoltarea unui produs TIC inovativ bazat pe activităţi de cercetare-dezvoltareinovare realizate în cadrul clusterului TIC al regiunii Vest destinat întreţinerii spaţiilor verzi urbane."/>
    <s v="6"/>
    <n v="19"/>
    <n v="2020"/>
    <s v="6"/>
    <n v="19"/>
    <n v="2022"/>
    <n v="85"/>
    <x v="2"/>
    <s v="Vest"/>
    <m/>
    <m/>
    <s v="Timisoara"/>
    <s v="Privat"/>
    <s v="066"/>
    <n v="4138832.45"/>
    <n v="730382.17"/>
    <n v="1697572.23"/>
    <n v="0"/>
    <n v="6566786.8499999996"/>
    <s v="In implementare"/>
    <m/>
    <n v="842095.31"/>
    <n v="110679.62"/>
    <s v="POC/524/2/2"/>
    <n v="1"/>
  </r>
  <r>
    <n v="18"/>
    <x v="1"/>
    <s v="P1.2"/>
    <s v="OS1.3-Secţiunea C-ap.2"/>
    <n v="119412"/>
    <s v="INOvari si optimizari economice si functionale in productia industriala de MATeriale pentru energie termica.   „INO-MAT”"/>
    <s v="TITUS INDUSTRIES SRL"/>
    <s v="Obiectivul general al proiectului este transferarea în domeniul productiv a capitalului inovativ tehnologic al unor contribuþii stiinþifice individuale (teza de doctorat) privind utilizarea energiei din resurse regenerabile in procesul de incalzire al cladirilor Prin proiect se urmareste realizarea unei retete inovatoare de peletilor/brichetilor pentru furnizarea de energie termica utilizând specificul de materie prima din Regiunea de Vest a României si a unui sistem tehnologic optimizat de incalzire al cladirilor."/>
    <s v="7"/>
    <n v="6"/>
    <n v="2020"/>
    <s v="7"/>
    <n v="6"/>
    <n v="2022"/>
    <n v="85"/>
    <x v="2"/>
    <s v="Vest"/>
    <m/>
    <m/>
    <s v="Cenei"/>
    <s v="Privat"/>
    <s v="061"/>
    <n v="479834.33"/>
    <n v="84676.65"/>
    <n v="76623.070000000007"/>
    <n v="172990"/>
    <n v="814124.05"/>
    <s v="In implementare"/>
    <m/>
    <n v="115000"/>
    <n v="0"/>
    <s v="POC/62/1/3"/>
    <n v="1"/>
  </r>
  <r>
    <n v="19"/>
    <x v="1"/>
    <s v="P1.1"/>
    <s v="OS1.1-Secţiunea F - ap.2"/>
    <n v="127952"/>
    <s v="ICT - Centru interdisciplinar de specializare inteligentă în domeniul chimiei biologice RO-OPENSCREEN"/>
    <s v="INSTITUTUL DE CHIMIE &quot;CORIOLAN DRAGULESCU&quot; (FOSTUL INSTITUT DE CHIMIE TIMIŞOARA AL ACADEMIEI ROMÂNE)"/>
    <s v="Obiectivul general al proiectului consta în realizarea unei infrastructuri de cercetare. Se urmareste realizarea Centrului interdisciplinar de specializare inteligenta în domeniul chimiei biologice – RO-OPENSCREEN, infrastructura de cercetare care asigura colectarea si managementul de calitate al compusilor chimici destinaþi dezvoltarii de instrumente moleculare, o baza de date si servicii web aferente, având facilitaþile de sinteza si analiza structurala cu caracter open-access care se adreseaza comunitaþii stiinþifice românesti si europene de chimie biologica prin intermediul reþelei naþionale RoChemBioNet si al retelei europene EU-OPENSCREEN."/>
    <s v="7"/>
    <n v="20"/>
    <n v="2020"/>
    <s v="1"/>
    <n v="20"/>
    <n v="2024"/>
    <n v="85"/>
    <x v="2"/>
    <s v="Vest"/>
    <m/>
    <m/>
    <s v="Timisoara"/>
    <s v="Public"/>
    <s v="058"/>
    <n v="36090656.270000003"/>
    <n v="6368939.3399999999"/>
    <n v="0"/>
    <n v="128304"/>
    <n v="42587899.609999999"/>
    <s v="In implementare"/>
    <m/>
    <n v="202060.53"/>
    <n v="0"/>
    <s v="POC/448/1/1"/>
    <n v="1"/>
  </r>
  <r>
    <n v="20"/>
    <x v="1"/>
    <s v="P1.2"/>
    <s v="OS1.3-Secţiunea C-ap.2"/>
    <n v="109913"/>
    <s v="Sistem mobil de monitorizare a aerului"/>
    <s v="Airview SRL (solicitant la depunere: Iovanovici Alexandru)"/>
    <s v="Obiectivul general al proiectului este infiintarea unei noi societati comerciale de tip spin-off si dezvoltarea competitiva a acesteia prin crearea si introducerea pe piata a unui sistem mobil de monitorizare a aerului, produs inovativ dedicat subdomeniului de specializare inteligenta ”Orase inteligente” bazat pe rezultatele cercetarii-dezvoltarii obþinute pentru realizarea unei teze de doctorat in cadrul Universitaþii Politehnica din Timisoara."/>
    <s v="9"/>
    <n v="23"/>
    <n v="2020"/>
    <s v="4"/>
    <n v="23"/>
    <n v="2022"/>
    <n v="85"/>
    <x v="2"/>
    <s v="Vest"/>
    <m/>
    <m/>
    <s v="Dumbravita"/>
    <s v="Privat"/>
    <s v="061"/>
    <n v="713939.65"/>
    <n v="125989.36"/>
    <n v="93325.45"/>
    <n v="44156.800000000003"/>
    <n v="977411.26"/>
    <s v="In implementare"/>
    <m/>
    <n v="0"/>
    <n v="0"/>
    <s v="POC/62/1/3"/>
    <n v="1"/>
  </r>
  <r>
    <s v="TOTAL TIMIS"/>
    <x v="0"/>
    <m/>
    <m/>
    <m/>
    <m/>
    <m/>
    <m/>
    <m/>
    <m/>
    <m/>
    <m/>
    <m/>
    <m/>
    <m/>
    <x v="0"/>
    <m/>
    <m/>
    <m/>
    <m/>
    <m/>
    <m/>
    <n v="100240200.23249602"/>
    <n v="17856804.307503998"/>
    <n v="15572417.07"/>
    <n v="10119798.299999999"/>
    <n v="143789219.90999997"/>
    <m/>
    <m/>
    <n v="26968022.59"/>
    <n v="4727699.8899999997"/>
    <m/>
    <m/>
  </r>
  <r>
    <s v="JUDEŢUL TULCEA"/>
    <x v="0"/>
    <m/>
    <m/>
    <m/>
    <m/>
    <m/>
    <m/>
    <m/>
    <m/>
    <m/>
    <m/>
    <m/>
    <m/>
    <m/>
    <x v="0"/>
    <m/>
    <m/>
    <m/>
    <m/>
    <m/>
    <m/>
    <m/>
    <m/>
    <m/>
    <m/>
    <m/>
    <m/>
    <m/>
    <m/>
    <m/>
    <m/>
    <m/>
  </r>
  <r>
    <n v="1"/>
    <x v="1"/>
    <s v="P1.1"/>
    <s v="OS1.1 -Secţiunea A"/>
    <n v="103867"/>
    <s v="Dotarea Departamentului Cercetare-Dezvoltare al SC ALUM SA cu instalații independente, performante de cercetare în sprijinul creșterii competitivității economice și a dezvoltării afacerii"/>
    <s v="ALUM SA"/>
    <s v="Obiectul proiectului de finanțare „Dotarea Departamentului Cercetare-Dezvoltare al SC ALUM SA cu instalaţii independente, performante de cercetare în sprijinul creşterii competitivităţii economice şi a dezvoltării afacerii” este reprezentat de achiziția de active corporale pentru CD, respectiv echipamente pentru cercetarea tehnologiilor de obținere a hidroxidului de aluminiu, produs destinat unor aplicaţii de înaltă tehnologie"/>
    <s v="9"/>
    <n v="8"/>
    <n v="2016"/>
    <s v="3"/>
    <n v="8"/>
    <n v="2019"/>
    <n v="85"/>
    <x v="6"/>
    <s v="Sud Est"/>
    <m/>
    <m/>
    <s v="Tulcea"/>
    <s v="Privat"/>
    <s v="059"/>
    <n v="5366049.932"/>
    <n v="946949.9879999999"/>
    <n v="6312999.9199999999"/>
    <n v="7489358.0700000003"/>
    <n v="20115357.91"/>
    <s v="Finalizat"/>
    <s v="AA3"/>
    <n v="5241094.47"/>
    <n v="924899.02"/>
    <s v="POC/65/1/1"/>
    <n v="1"/>
  </r>
  <r>
    <n v="2"/>
    <x v="2"/>
    <s v=" P2.2"/>
    <s v="A2.1.1 - NGA"/>
    <n v="126651"/>
    <s v="REALIZAREA RETELELOR DE INTERNET IN BANDA LARGA IN JUDETELE TULCEA SI BRAILA"/>
    <s v="ELEMCO PLUS SRL"/>
    <s v="Obiectiv general al proiectului: Dezvoltarea unei retele avansate de comunicatii electronice în 14 localitati în care nu exista infrastructură din aceeaşi categorie (reţea NGA)"/>
    <s v="1"/>
    <n v="4"/>
    <n v="2019"/>
    <s v="10"/>
    <n v="4"/>
    <n v="2021"/>
    <n v="85"/>
    <x v="6"/>
    <s v="Sud Est"/>
    <m/>
    <m/>
    <s v="sat Gropeni;  Baia; sat Ceamurlia de Sus; sat Caugagia; Casimcea; sat Corugea; sat Rahman; Luncaviţa; sat Rachelu; Mihai Kogalnicanu; sat Lastuni; Nalbant; Nufaru; sat Malcoci; Sarichioi; sat Zebil; Somova; sat Parches; Topolog; sat Fagarasu Nou; sat Luminita; sat Magurele;"/>
    <s v="Privat"/>
    <s v="046"/>
    <n v="6842194.4400000004"/>
    <n v="1207446.06"/>
    <n v="894404.5"/>
    <n v="1625564.3800000004"/>
    <n v="10569609.380000001"/>
    <s v="In implementare"/>
    <m/>
    <n v="2761607.6100000003"/>
    <n v="487342.51"/>
    <s v="POC/366/2/1"/>
    <n v="1"/>
  </r>
  <r>
    <n v="3"/>
    <x v="1"/>
    <s v="1.2.1"/>
    <s v=" Proiect Tehnologic Inovativ - ITI DD"/>
    <n v="121884"/>
    <s v="Cresterea competitivitatii inovative a SC Ad Net Market Media prin investitii initiale de inovare in scopul realizarii unei platforme tehnologice SmartDelta, in cadrul unei unitati nou infiintate pentru realizarea activitatilor CD in colaborare efectiva"/>
    <s v="INVITE SYSTEMS SRL"/>
    <s v="Obiectivul general este realizarea unei platforme inovative de comunicatii specifice pentru monitorizarea si protejarea ecosistemului Deltei Dunarii si a judetului Tulcea, cu ajutorul unor matrici senzoriale si elemente de control la distanta, in cadrul unei unitati nou infiintate."/>
    <s v="6"/>
    <n v="25"/>
    <n v="2020"/>
    <s v="6"/>
    <n v="25"/>
    <n v="2023"/>
    <n v="85"/>
    <x v="6"/>
    <s v="Sud Est"/>
    <m/>
    <m/>
    <s v="Tulcea"/>
    <s v="Privat"/>
    <s v="064"/>
    <n v="17662024.210000001"/>
    <n v="3116827.8"/>
    <n v="6261889.5499999998"/>
    <n v="2044918.62"/>
    <n v="29085660.180000003"/>
    <s v="In implementare"/>
    <m/>
    <n v="574679.82000000007"/>
    <n v="101414.07999999999"/>
    <s v="POC/163/1/3/"/>
    <n v="1"/>
  </r>
  <r>
    <n v="4"/>
    <x v="1"/>
    <s v="1.2.1"/>
    <s v=" Proiect Tehnologic Inovativ - ITI DD"/>
    <n v="121915"/>
    <s v="EXTINDEREA CAPACITĂȚII CDI A S.C. LIDAS S.R.L. ÎN SCOPUL INOVĂRII PROCESELOR PRELIMINARE ÎN PANIFICAȚIA INDUSTRIALĂ PENTRU CREȘTEREA SIGURANȚEI, ACCESIBILITĂȚII ŞI OPTIMIZĂRII NUTRIȚIONALE A PRODUSELOR DE PANIFICAȚIE-PATISERIE"/>
    <s v="LIDAS SRL"/>
    <s v="Obiectivul general al proiectului este conceperea, producerea si comercializarea unei game de produse noi, cu un înalt nivel de competitivitate pe piata bunurilor de consum intermediar în industria de panificatie-patiserie (materii prime si auxiliare). Înalta_x000a_competitivitate a noilor produse urmeaza a sa fie dobândita pe calea investitiei în activitaþi de cercetare-dezvoltare necesare inovarii unor produse si procese preliminare din panificatia industriala, urmate de introducerea în productie a rezultatelor obtinute din cercetaredezvoltare._x000a_într-o unitate productiva nou-înfiinþata în acest scop. Introducerea pe piaþa a noilor produse urmeaza sa aiba ca rezultat cresterea cifrei de afaceri a întreprinderii cu 60% în primul an dupa implementare."/>
    <s v="6"/>
    <n v="26"/>
    <n v="2020"/>
    <s v="5"/>
    <n v="26"/>
    <n v="2023"/>
    <n v="85"/>
    <x v="6"/>
    <s v="Sud Est"/>
    <m/>
    <m/>
    <s v="Somova; Frecătei; Mineri; Cataloi;"/>
    <s v="Privat"/>
    <s v="064"/>
    <n v="12657146.390000001"/>
    <n v="2233614.0099999998"/>
    <n v="14667286.93"/>
    <n v="17254647.739999998"/>
    <n v="46812695.069999993"/>
    <s v="In implementare"/>
    <m/>
    <n v="15997.01"/>
    <n v="2823"/>
    <s v="POC/163/1/3/"/>
    <n v="1"/>
  </r>
  <r>
    <n v="5"/>
    <x v="1"/>
    <s v="P1.1"/>
    <s v="OS1.1 - Danubius"/>
    <n v="139648"/>
    <s v="Proiect suport pentru pregatirea DANUBIUS-RI"/>
    <s v="INSTITUTUL NATIONAL DE CERCETARE-DEZVOLTARE PENTRU STIINTE BIOLOGICE"/>
    <s v="Obiectivul general al proiectului suport pentru pregatirea DANUBIUS-RI (DANS2) este completarea aplicatiei europene pentru finantarea componentelor romanesti, Hub si Supersite-ul Delta Dunarii, ale infrastructurii pan-europene DANUBIUS-RI cu studiile solicitate de legislatia in vigoare (Evaluarea impactului asupra mediului (EIA), Utilizarea si eliminarea in conditii de siguranta a substantelor chimice de laborator, Evaluarea adecvata pentru siturile NATURA 2000, Elemente de baza privind evaluarea riscurilor si vulnerabilitatilor la adaptarea la schimbari climatice, Evaluarea emisiilor de gaze cu efect de sera conform metodologiei amprentei de carbon a BEI, Eficienta_x000a_energetica (Nzero) conformare cu Directiva CEE) si pregatirea implementarii proiectului de realizare a infrastructurii DANUBIUS-RO (documentatii pentru obtinerea autorizatiilor de construtie pentru Hub si Supersite-ul Delta Dunarii, documentaţii privind specificaţii tehnice pentru echipamentele de cercetare, actualizarea planului de implementare a proiectului major, inclusiv planificarea achizitiilor si a lucrarilor de executie pentru Hub-ul de la Murighiol si Supersite-ul Delta Dunarii."/>
    <s v="12"/>
    <n v="4"/>
    <n v="2020"/>
    <s v="2"/>
    <n v="4"/>
    <n v="2022"/>
    <n v="85"/>
    <x v="8"/>
    <s v="Sud Est"/>
    <s v=" Bucuresti Ilfov"/>
    <s v=" "/>
    <s v="Tulcea; Chilia Veche; Grindu; Jurilovca; Murghiol; Sulina; Sfantu Gheorghe; Constanta; Bucuresti; "/>
    <s v="Public"/>
    <s v="058"/>
    <n v="19214820.210000001"/>
    <n v="3390850.49"/>
    <n v="0"/>
    <n v="0"/>
    <n v="22605670.700000003"/>
    <s v="In implementare"/>
    <m/>
    <n v="2194500.36"/>
    <n v="0"/>
    <s v="POC/699/1/1"/>
    <n v="1"/>
  </r>
  <r>
    <n v="6"/>
    <x v="1"/>
    <s v="1.2.1"/>
    <s v=" Proiect Tehnologic Inovativ - ITI DD"/>
    <n v="123346"/>
    <s v="SiaMOTO - Sistem inteligent automat de montorizare in trafic a operatorului autovehiculului"/>
    <s v="CERTIO CONCEPT SRL"/>
    <s v="Obiectivul general al proiectului este diversificarea activitatii companiei, prin dezvoltarea unui prototip si a documentatiei de proiectare pentru un dispozitiv automat de montorizare in trafic a operatorului autovehicolului (DaMOTO), impreuna cu functionalitatile necesare, usor replicabil si cu eficienta cost/productie cât mai buna astfel încât ulterior sa poata fi folosit în productie pe scara mica sau larga atât în România cât si în alte tari."/>
    <s v="1"/>
    <n v="27"/>
    <n v="2021"/>
    <s v="7"/>
    <n v="27"/>
    <n v="2023"/>
    <n v="85"/>
    <x v="8"/>
    <s v="Sud Est"/>
    <s v=" Sud Muntenia"/>
    <m/>
    <s v="Macin; Targoviste"/>
    <s v="Privat"/>
    <s v="061"/>
    <n v="11395531.689999999"/>
    <n v="2010976.18"/>
    <n v="3978030.13"/>
    <n v="1337574.42"/>
    <n v="18722112.420000002"/>
    <s v="In implementare"/>
    <m/>
    <n v="0"/>
    <n v="0"/>
    <s v="POC/163/1/3"/>
    <n v="1"/>
  </r>
  <r>
    <s v="TOTAL TULCEA"/>
    <x v="0"/>
    <m/>
    <m/>
    <m/>
    <m/>
    <m/>
    <m/>
    <m/>
    <m/>
    <m/>
    <m/>
    <m/>
    <m/>
    <m/>
    <x v="0"/>
    <m/>
    <m/>
    <m/>
    <m/>
    <m/>
    <m/>
    <n v="73137766.872000009"/>
    <n v="12906664.527999999"/>
    <n v="32114611.029999997"/>
    <n v="29752063.229999997"/>
    <n v="147911105.66"/>
    <m/>
    <m/>
    <n v="10787879.27"/>
    <n v="1516478.61"/>
    <m/>
    <m/>
  </r>
  <r>
    <s v="JUDEŢUL VALCEA"/>
    <x v="0"/>
    <m/>
    <m/>
    <m/>
    <m/>
    <m/>
    <m/>
    <m/>
    <m/>
    <m/>
    <m/>
    <m/>
    <m/>
    <m/>
    <x v="0"/>
    <m/>
    <m/>
    <m/>
    <m/>
    <m/>
    <m/>
    <m/>
    <m/>
    <m/>
    <m/>
    <m/>
    <m/>
    <m/>
    <m/>
    <m/>
    <m/>
    <m/>
  </r>
  <r>
    <n v="1"/>
    <x v="1"/>
    <s v="P1.1"/>
    <s v="OS1.2-Secţiunea E"/>
    <n v="104958"/>
    <s v="Progrese in dezvoltarea electrolizoarelor PEM ca si componenta majora a schemei de stocare a energiei regenerabile bazate pe hidrogen"/>
    <s v="Institutul National de Cercetare-Dezvoltare pentru tehnologii criogenice si izotopice - ICSI Ramnicu Valcea"/>
    <s v="Obiectivul principal al proiectului este de a crea în cadrul ICSI un nucleu de înaltă competență științifică și tehnologică de nivel european care va desfășura activități de cercetare, dezvoltare și inovare („CDI”) în domeniul hidrogenului, folosind tehnologia de electroliză a apei PEM. În același timp, se dorește crearea unei baze de cunoștințe științifice și tehnologice care va putea fi utilizată pentru înființarea unei companii spin-off la finalul proiectului, cu activitate în domeniul de aplicare a electrolizei"/>
    <s v="9"/>
    <n v="16"/>
    <n v="2016"/>
    <s v="9"/>
    <n v="16"/>
    <n v="2019"/>
    <n v="84.435339999999997"/>
    <x v="9"/>
    <s v="Sud Vest"/>
    <m/>
    <m/>
    <s v="Ramnicu Valcea"/>
    <s v="Public"/>
    <s v="060"/>
    <n v="7126030.9299999997"/>
    <n v="1313134.07"/>
    <n v="0"/>
    <n v="78484"/>
    <n v="8517649"/>
    <s v="Finalizat"/>
    <s v="AA5"/>
    <n v="6002845.6100000003"/>
    <n v="1106201.3800000001"/>
    <s v="POC/61/1/1"/>
    <n v="1"/>
  </r>
  <r>
    <n v="2"/>
    <x v="1"/>
    <s v="P1.1"/>
    <s v="OS1.1-Secţiunea F - ap.2"/>
    <n v="127931"/>
    <s v="Extinderea PESTD pentru dezvoltarea de aplicații de cercetare-dezvoltare în domeniul tritiului – TRI-VALCEA"/>
    <s v="INSTITUTUL NATIONAL DE CERCETARE-DEZVOLTARE PENTRU TEHNOLOGII CRIOGENICE SI IZOTOPICE - I.C.S.I. RAMNICU VALCEA"/>
    <s v="Obiectivul general al proiectului este cresterea capacitatii de CDI a Institutului National de Cercetare-Dezvoltare pentru Tehnologii_x000a_Criogenice si Izotopice - ICSI Ramnicu Valcea, intr-unul din domeniile de specializare inteligenta -Energie, mediu si schimbari climatice. Proiectul urmareste extinderea capacitatilor de cercetare-dezvoltare ale ICSI Nuclear, ca parte autonoma din infrastructura nationala PESTD - Pilot Experimental pentru Separarea Tritiului si Deuteriului, astfel incat sa-si intareasca rolul de centru de excelenta in energie, iar prin rezultatele activitatilor de cercetare-dezvoltare si inovare sa contribuie la transpunerea tehnologiei de laborator intr-o instalatie de nivel semi-industrial, echivalenta cu o unitate de detritiere cuplata la sistemele D2O la un reactor CANDU."/>
    <s v="7"/>
    <n v="6"/>
    <n v="2020"/>
    <s v="1"/>
    <n v="6"/>
    <n v="2024"/>
    <n v="85"/>
    <x v="9"/>
    <s v="Sud Vest"/>
    <m/>
    <m/>
    <s v="Ramnicu Valcea"/>
    <s v="Public"/>
    <s v="058"/>
    <n v="69692891.930000007"/>
    <n v="12298745.640000001"/>
    <n v="0"/>
    <n v="251316.63"/>
    <n v="82242954.200000003"/>
    <s v="In implementare"/>
    <m/>
    <n v="679763.71"/>
    <n v="119958.29"/>
    <s v="POC/448/1/1"/>
    <n v="1"/>
  </r>
  <r>
    <n v="3"/>
    <x v="1"/>
    <s v="P1.1"/>
    <s v="OS1.1-Secţiunea F - ap.2"/>
    <n v="127318"/>
    <s v="De la Nano la Macro in Energetica Hidrogenului - Extindere Centru National de Hidrogen si Pile de Combustibil - HyRo 2.0"/>
    <s v="INSTITUTUL NATIONAL DE CERCETARE-DEZVOLTARE PENTRU TEHNOLOGII CRIOGENICE SI IZOTOPICE - I.C.S.I. RAMNICU VALCEA"/>
    <s v="Obiectivul general al proiectului este cresterea capacitatii de CDI a Institutului National de Cercetare-Dezvoltare pentru Tehnologii Criogenice si Izotopice - ICSI Ramnicu Valcea, intr-unul domeniile de specializare inteligenta mentionate in Strategia Nationala de Cercetare, Dezvoltare si Inovare SNCDI 2014-2020, si anume in domeniul 3. „Energie, mediu si schimbari climatice”. "/>
    <s v="7"/>
    <n v="6"/>
    <n v="2020"/>
    <s v="7"/>
    <n v="6"/>
    <n v="2022"/>
    <n v="85"/>
    <x v="9"/>
    <s v="Sud Vest"/>
    <m/>
    <m/>
    <s v="Ramnicu Valcea"/>
    <s v="Public"/>
    <s v="058"/>
    <n v="23910317.670000002"/>
    <n v="4219467.83"/>
    <n v="0"/>
    <n v="179085.19"/>
    <n v="28308870.690000001"/>
    <s v="In implementare"/>
    <m/>
    <n v="287494.23"/>
    <n v="50734.27"/>
    <s v="POC/448/1/1"/>
    <n v="1"/>
  </r>
  <r>
    <s v="TOTAL VALCEA"/>
    <x v="0"/>
    <m/>
    <m/>
    <m/>
    <m/>
    <m/>
    <m/>
    <m/>
    <m/>
    <m/>
    <m/>
    <m/>
    <m/>
    <m/>
    <x v="0"/>
    <m/>
    <m/>
    <m/>
    <m/>
    <m/>
    <m/>
    <n v="100729240.53000002"/>
    <n v="17831347.539999999"/>
    <n v="0"/>
    <n v="508885.82"/>
    <n v="119069473.89"/>
    <m/>
    <m/>
    <n v="6970103.5500000007"/>
    <n v="1276893.9400000002"/>
    <m/>
    <m/>
  </r>
  <r>
    <s v="JUDEŢUL VASLUI"/>
    <x v="0"/>
    <m/>
    <m/>
    <m/>
    <m/>
    <m/>
    <m/>
    <m/>
    <m/>
    <m/>
    <m/>
    <m/>
    <m/>
    <m/>
    <x v="0"/>
    <m/>
    <m/>
    <m/>
    <m/>
    <m/>
    <m/>
    <m/>
    <m/>
    <m/>
    <m/>
    <m/>
    <m/>
    <m/>
    <m/>
    <m/>
    <m/>
    <m/>
  </r>
  <r>
    <n v="1"/>
    <x v="2"/>
    <s v=" P2.2"/>
    <s v="A2.1.1 - NGA"/>
    <n v="127138"/>
    <s v="Investitii in infrastructura broadband in judetul Vaslui"/>
    <s v="NETWORK INNOVATION FUTURE  SRL"/>
    <s v="Obiectivul principal al proiectului este realizarea de investitii in infrastructura broadband in zonele albe NGA din judetul Vaslui,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5"/>
    <s v="Nord Est"/>
    <m/>
    <m/>
    <s v="Ivesti; Ghermanesti; Grivita; Viisoara; Bacani; Corini-Albesti; Valeni; Albesti; Gherghesti; Rinzesti; Onirsenii; Lingurari; Focoseasca; Girdesti; Protopopesti; Rusca; Stoisesti; Odaia Bursucani; Valea Mare; Ghermanesti; Lunca; Altateni; Ivanesti; Drujesti; Brosreni; 1 Decembrie; Suseni; Blesca; Bozia; Dumasca; ODAIA BOGDANA, MIRCESTI, VALEA OANEI, PLOPI, OBIRSENI, URSOAIA, AVERESTI, PODU OPRII, CORODESTI, COSESTI, HALTA DODESTI; VILTOTESTI, MARASESTI, VULPASENI, STINCASENI, TABALAESTI, ROSIORI; ARMASENI, HIRSOVENI, IEZEREL, SOFIENI, SALCIOARA."/>
    <s v="Privat"/>
    <s v="046"/>
    <n v="18418179.170000002"/>
    <n v="3250266.91"/>
    <n v="4484036.38"/>
    <n v="4952170.9800000004"/>
    <n v="31104653.440000001"/>
    <s v="In implementare"/>
    <m/>
    <n v="8906355.2800000012"/>
    <n v="1571709.75"/>
    <s v="POC/366/2/1"/>
    <n v="1"/>
  </r>
  <r>
    <n v="2"/>
    <x v="1"/>
    <s v="1.2.1"/>
    <s v=" Proiect Tehnologic Inovativ - LDR"/>
    <n v="121404"/>
    <s v="Sistem inteligent mobil de conversie a resurselor proprii si de optimizare a consumului de energie pentru producatori cu potential ridicat de poluare - SyCON"/>
    <s v="AUDIT ITC SRL"/>
    <s v="Obiectivul general al proiectului il constituie stimularea inovarii in cadrul SC Audit IT &amp; C prin cresterea investitiilor initiale pentru inovare in vederea introducerii in productie a rezultatelor obtinute si diversificarea activitatii unitatii prin produse şi tehnologii care nu au fost realizate."/>
    <s v="6"/>
    <n v="15"/>
    <n v="2020"/>
    <s v="6"/>
    <n v="15"/>
    <n v="2023"/>
    <n v="85"/>
    <x v="5"/>
    <s v="Nord Est"/>
    <m/>
    <m/>
    <s v="Husi"/>
    <s v="Privat"/>
    <s v="064"/>
    <n v="16678898.779999999"/>
    <n v="2943335.04"/>
    <n v="4668819.53"/>
    <n v="1947149.41"/>
    <n v="26238202.760000002"/>
    <s v="In implementare"/>
    <m/>
    <n v="3202998.24"/>
    <n v="202725.62"/>
    <s v="POC/163/1/3/"/>
    <n v="1"/>
  </r>
  <r>
    <n v="3"/>
    <x v="1"/>
    <s v="1.2.1"/>
    <s v=" Proiect Tehnologic Inovativ - LDR"/>
    <n v="120032"/>
    <s v="INSTALATIE INOVATOARE PENTRU CIMENTARE SI OPERATIUNI SPECIALE LA SONDA DESTINATA EFICIENTIZARII EXTRAGERII RESURSELOR ENERGETICE CONVENTIONALE - INOCEM"/>
    <s v="PETAL SA"/>
    <s v="Obiectivul general al proiectului il reprezinta sustinerea investitiei private in CDI prin introducerea inovarii de produs in activitatea proprie a S.C. PETAL S.A. prin realizarea, bazata pe cercetare in colaborare cu un colectiv de prestigiu din domeniu, a unui produs inovativ complex destinat exploatarii eficiente a resurselor energetice conventionale."/>
    <s v="6"/>
    <n v="17"/>
    <n v="2020"/>
    <s v="6"/>
    <n v="17"/>
    <n v="2023"/>
    <n v="85"/>
    <x v="5"/>
    <s v="Nord Est"/>
    <m/>
    <m/>
    <s v="Husi"/>
    <s v="Privat"/>
    <s v="064"/>
    <n v="19094196.190000001"/>
    <n v="3369564.03"/>
    <n v="11231708.82"/>
    <n v="4464088"/>
    <n v="38159557.040000007"/>
    <s v="In implementare"/>
    <m/>
    <n v="1228447.44"/>
    <n v="114453.35"/>
    <s v="POC/163/1/3/"/>
    <n v="1"/>
  </r>
  <r>
    <s v="TOTAL VASLUI"/>
    <x v="0"/>
    <m/>
    <m/>
    <m/>
    <m/>
    <m/>
    <m/>
    <m/>
    <m/>
    <m/>
    <m/>
    <m/>
    <m/>
    <m/>
    <x v="0"/>
    <m/>
    <m/>
    <m/>
    <m/>
    <m/>
    <m/>
    <n v="54191274.140000001"/>
    <n v="9563165.9800000004"/>
    <n v="20384564.73"/>
    <n v="11363408.390000001"/>
    <n v="95502413.24000001"/>
    <m/>
    <m/>
    <n v="13337800.960000001"/>
    <n v="1888888.7200000002"/>
    <m/>
    <m/>
  </r>
  <r>
    <s v="JUDEŢUL VRANCEA"/>
    <x v="0"/>
    <m/>
    <m/>
    <m/>
    <m/>
    <m/>
    <m/>
    <m/>
    <m/>
    <m/>
    <m/>
    <m/>
    <m/>
    <m/>
    <x v="0"/>
    <m/>
    <m/>
    <m/>
    <m/>
    <m/>
    <m/>
    <m/>
    <m/>
    <m/>
    <m/>
    <m/>
    <m/>
    <m/>
    <m/>
    <m/>
    <m/>
    <m/>
  </r>
  <r>
    <n v="1"/>
    <x v="2"/>
    <s v=" P2.2"/>
    <s v="A2.2.1"/>
    <n v="115838"/>
    <s v="PLATFORMA INTEGRATĂ SPARK ONEDATA"/>
    <s v="SPARK CONSULT SRL"/>
    <s v="PLATFORMA INTEGRATĂ SPARK ONEDATA"/>
    <s v="8"/>
    <n v="3"/>
    <n v="2017"/>
    <s v="8"/>
    <n v="3"/>
    <n v="2020"/>
    <n v="85"/>
    <x v="6"/>
    <s v="Sud Est"/>
    <m/>
    <m/>
    <s v="Focsani"/>
    <s v="Privat"/>
    <s v="066"/>
    <n v="2686024.29"/>
    <n v="474004.29"/>
    <n v="1598910.25"/>
    <n v="114722.16000000015"/>
    <n v="4873660.99"/>
    <s v="Finalizat"/>
    <s v="AA1"/>
    <n v="2484692.0100000002"/>
    <n v="438475.05"/>
    <s v="POC/46/2/2"/>
    <n v="1"/>
  </r>
  <r>
    <n v="2"/>
    <x v="2"/>
    <s v=" P2.2"/>
    <s v="A2.1.1 - NGA"/>
    <n v="127298"/>
    <s v="Imbunatatirea infrastructurii in banda larga si a accesului la internet in judetul Vrancea "/>
    <s v="Cloudsys Telecom SRL"/>
    <s v="Obiectivul principal al proiectului este dezvoltarea infrastructurii de internet in banda larga, in zonele albe NGA din judetul Vrance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12"/>
    <n v="2019"/>
    <s v="3"/>
    <n v="12"/>
    <n v="2022"/>
    <n v="85"/>
    <x v="6"/>
    <s v="Sud Est"/>
    <m/>
    <m/>
    <s v="Nereju; Cornetu; Negrilesti; Nereju Mic; Liesti; Slimnic; Coroteni; Barsesti; Coza; Verdea; Martinesti; Poiana; Padureni; Spinesti; Buda; Valea Beciului; Salcia Noua; Bordeasca Noua; Lepsa; Costisa de Sus; Vladnicu de Sus; Satu Nou; Vijiitoarea; Dumitrestii-Fata; Poienita; Iugani; Tinoasa; Covrag; Chitcani; Nanesti;"/>
    <s v="Privat"/>
    <s v="046"/>
    <n v="8953281.3300000001"/>
    <n v="1579990.82"/>
    <n v="4741253.91"/>
    <n v="2766859.21"/>
    <n v="18041385.27"/>
    <s v="In implementare"/>
    <m/>
    <n v="1842869.03"/>
    <n v="325212.19"/>
    <s v="POC/366/2/1"/>
    <n v="1"/>
  </r>
  <r>
    <n v="3"/>
    <x v="2"/>
    <s v=" P2.2"/>
    <s v="A2.2.1 ap.2"/>
    <n v="130096"/>
    <s v="Cresterea competitivitatii SC Focsani Proiecte Consultanta SRL  prin dezvoltarea unei aplicatii informatice inovative"/>
    <s v="FOCSANI PROIECTE CONSULTANTA SRL"/>
    <s v="Obiectivul general al proiectului il reprezinta sustinerea inovarii si cresterea competitivitatii societatii Focsani Proiecte Consultanta S.R.L. prin realizarea unei aplicatii inovative de tip ERP ( Entreprise Resource Planning), precum si colaborarea intre structurile de tip cluster din industria TIC, inclusiv in cadrul acestora, precum si colaborarea intre intreprinderile centrate pe domeniul TIC si clusterele din domeniu, pentru asigurarea unui acces rapid si facil la implementarea rezultatelor cercetarii/dezvoltarii in scopul obtinerii de produse inovatoare."/>
    <s v="9"/>
    <n v="24"/>
    <n v="2020"/>
    <s v="9"/>
    <n v="24"/>
    <n v="2023"/>
    <n v="85"/>
    <x v="6"/>
    <s v="Sud Est"/>
    <m/>
    <m/>
    <s v="Cotesti"/>
    <s v="Privat"/>
    <s v="066"/>
    <n v="5200628.3499999996"/>
    <n v="917757.93"/>
    <n v="171498.75"/>
    <n v="1541638.76"/>
    <n v="7831523.7899999991"/>
    <s v="In implementare"/>
    <m/>
    <n v="1080834.28"/>
    <n v="94775.62"/>
    <s v="POC/524/2/2"/>
    <n v="1"/>
  </r>
  <r>
    <s v="TOTAL VRANCEA"/>
    <x v="0"/>
    <m/>
    <m/>
    <m/>
    <m/>
    <m/>
    <m/>
    <m/>
    <m/>
    <m/>
    <m/>
    <m/>
    <m/>
    <m/>
    <x v="0"/>
    <m/>
    <m/>
    <m/>
    <m/>
    <m/>
    <m/>
    <n v="16839933.969999999"/>
    <n v="2971753.04"/>
    <n v="6511662.9100000001"/>
    <n v="4423220.13"/>
    <n v="30746570.049999997"/>
    <m/>
    <m/>
    <n v="5408395.3200000003"/>
    <n v="858462.86"/>
    <m/>
    <m/>
  </r>
  <r>
    <s v="PROIECTE CU ACOPERIRE NAŢIONALĂ"/>
    <x v="0"/>
    <m/>
    <m/>
    <m/>
    <m/>
    <m/>
    <m/>
    <m/>
    <m/>
    <m/>
    <m/>
    <m/>
    <m/>
    <m/>
    <x v="0"/>
    <m/>
    <m/>
    <m/>
    <m/>
    <m/>
    <m/>
    <m/>
    <m/>
    <m/>
    <m/>
    <m/>
    <m/>
    <m/>
    <m/>
    <m/>
    <m/>
    <m/>
  </r>
  <r>
    <n v="1"/>
    <x v="1"/>
    <s v="P1.1"/>
    <s v="OS1.2-Secţiunea E"/>
    <n v="103291"/>
    <s v="Modelare, Design, şi Analiză a Sistemelor Sintetice bazate pe Auto-Asamblare: MoDASyS  "/>
    <s v="Institutul National de Cercetare Dezvoltare pentru Stiinte Biologice"/>
    <s v="Obiectivul stiintific general al acestui proiect consta in introducerea si dezvoltarea cercetarilor in ADN in domeniul nanotehnologiei in Romania si cresterea capacitatilor si competentelor stiintifice ale cercetatorilor romani, astfel incat sa aiba loc cresterea participarii romanesti in cercetarea la nivelul UE. "/>
    <s v="9"/>
    <n v="1"/>
    <n v="2016"/>
    <s v="9"/>
    <n v="1"/>
    <n v="2020"/>
    <n v="84.435339999999997"/>
    <x v="10"/>
    <s v="nivel national"/>
    <m/>
    <m/>
    <s v="nivel national"/>
    <s v="Public"/>
    <s v="060"/>
    <n v="7184081.49863589"/>
    <n v="1323831.2188391099"/>
    <n v="0"/>
    <n v="13000"/>
    <n v="8520912.7174750008"/>
    <s v="Finalizat"/>
    <s v="AA4"/>
    <n v="7073923.29"/>
    <n v="1230500.2300000002"/>
    <s v="POC/61/1/1"/>
    <n v="1"/>
  </r>
  <r>
    <n v="2"/>
    <x v="1"/>
    <s v="P1.1"/>
    <s v="OS1.2-Secţiunea E"/>
    <n v="104730"/>
    <s v="METODE INOVATIVE PENTRU CRESTEREA PROPRIETATILOR DE STOCARE A ENERGIEI TERMICE LA TEMPERATURI RIDICATE A MATERIALELOR CU SCHIMBARE DE FAZA-ENERHIGH"/>
    <s v="INSTITUTUL NATIONAL DE CERCETARE-DEZVOLTARE PENTRU METALE NEFEROASE SI RARE - IMNR"/>
    <s v="Scopul proiectului ENERHIGH este de a crea sub conducerea unui specialist străin recunoscut din Spania un nucleu de competență științifică și tehnologică în domeniul Materialelor pentru energie pentru a spori în mod semnificativ capacitățile de transfer de cunoștințe ale Institutului român INCDMNR către mediul academic și companii din industria de mașini și echipamente pentru cogenerarea și stocarea energiei"/>
    <s v="9"/>
    <n v="9"/>
    <n v="2016"/>
    <s v="1"/>
    <n v="9"/>
    <n v="2020"/>
    <n v="84.435339999999997"/>
    <x v="10"/>
    <s v="nivel national"/>
    <m/>
    <m/>
    <s v="nivel national"/>
    <s v="Public"/>
    <s v="060"/>
    <n v="3667980.9271"/>
    <n v="675909.32290000003"/>
    <n v="0"/>
    <n v="270701"/>
    <n v="4614591.25"/>
    <s v="Finalizat"/>
    <s v="AA3"/>
    <n v="3602995.669999999"/>
    <n v="672640.53999999969"/>
    <s v="POC/61/1/1"/>
    <n v="1"/>
  </r>
  <r>
    <n v="3"/>
    <x v="1"/>
    <s v="P1.2"/>
    <s v="OS1.4-Secţiunea G"/>
    <n v="105765"/>
    <s v="Parteneriat pentru transferul de tehnologii inovative și materiale avansate în domeniul artelor vizuale (producție, conservare, restaurare)"/>
    <s v="Universitatea Babeș-Bolyai"/>
    <s v="Proiectul UBB-TeMATIC-Art este conceput într-o manieră adaptată la situația concretă, extrem de complexă, a producției și conservării-restaurării în artele vizuale. Obiectivul principal este dezvoltarea, prin transfer de cunoștințe și expertiză (de care dispune cumulativ echipa interdisciplinară a proiectului), în parteneriat cu minimum 10 firme, de produse și servicii noi/îmbunătățite, inovative, în domeniul artelor vizuale (producție, conservare, restaurare), într-o perioadă de 60 de luni. "/>
    <s v="9"/>
    <n v="1"/>
    <n v="2016"/>
    <s v="9"/>
    <n v="1"/>
    <n v="2021"/>
    <n v="83.72"/>
    <x v="10"/>
    <s v="nivel national"/>
    <m/>
    <m/>
    <s v="nivel national"/>
    <s v="Public"/>
    <s v="062"/>
    <n v="11211661.006000001"/>
    <n v="2180193.993999999"/>
    <n v="3496156.25"/>
    <n v="45000"/>
    <n v="16933011.25"/>
    <s v="In implementare"/>
    <s v="AA4"/>
    <n v="5116740.0500000007"/>
    <n v="908411.14"/>
    <s v="POC/71/1/4"/>
    <n v="1"/>
  </r>
  <r>
    <n v="4"/>
    <x v="1"/>
    <s v="P1.2"/>
    <s v="OS1.4-Secţiunea G"/>
    <n v="105506"/>
    <s v="CREȘTEREA COMPETITIVITĂȚII ECONOMICE A SECTORULUI FORESTIER ȘI A CALITĂȚII VIEȚII PRIN TRANSFER DE CUNOȘTINȚE, TEHNOLOGIE ȘI COMPETENȚE CDI "/>
    <s v="INSTITUTUL NAȚIONAL DE CERCETARE DEZVOLTARE ÎN SILVICULTURĂ ”MARIN DRĂCEA” "/>
    <s v="Pornind de la obiectivul general al proiectului care constă în  creşterea capacităţii şi competitivităţii economice a intreprindelor din sectorul forestier pe  baza  furnizării serviciilor şi beneficiilor multiple pe care pădurea şi silvicultura durabilă le asigură societăţii româneşti, scopul proiectului propus este de a asigura creşterea impactului activităţilor economice din domeniul forestier  printr-un un transfer mai bun de cunoaştere şi de expertiză între cercetare şi mediul economic, realizându-se dezvoltarea  unui sector forestier puternic şi dinamic bazat pe sursă de materie primă regenerabilă. "/>
    <s v="9"/>
    <n v="1"/>
    <n v="2016"/>
    <s v="9"/>
    <n v="1"/>
    <n v="2022"/>
    <n v="83.72"/>
    <x v="10"/>
    <s v="nivel national"/>
    <m/>
    <m/>
    <s v="nivel national"/>
    <s v="Public"/>
    <s v="062"/>
    <n v="11064644.5"/>
    <n v="2151605.5"/>
    <n v="4665000"/>
    <n v="50000"/>
    <n v="17931250"/>
    <s v="In implementare"/>
    <s v="AA5"/>
    <n v="2976560.129999999"/>
    <n v="578737.82999999984"/>
    <s v="POC/71/1/4"/>
    <n v="1"/>
  </r>
  <r>
    <n v="5"/>
    <x v="1"/>
    <s v="P1.1.2"/>
    <s v="OS1.3"/>
    <n v="116235"/>
    <s v="Acord de finantare"/>
    <s v="Fondul European de Investitii"/>
    <s v="Instrumentele de creditare (garantii sau împrumuturi cu dobânda subventionata si partajarea riscului) vor permite IMM-urilor inovatoare sa acceseze finantare în conditii financiare accesibile, reducând necesarul de garantii suplimentare sau oferind credite cu un nivel mai scazut._x000a_al ratei dobânzii. Prin posibilitatea combinarii instrumentelor financiare cu granturi, se poate obtine si un efect de pârghie semnificativ al_x000a_utilizarii fondurilor UE"/>
    <s v="9"/>
    <n v="20"/>
    <n v="2016"/>
    <s v="9"/>
    <n v="20"/>
    <n v="2023"/>
    <s v="84,31"/>
    <x v="10"/>
    <s v="nivel national"/>
    <m/>
    <m/>
    <s v="nivel national"/>
    <s v="Public"/>
    <s v="064"/>
    <n v="226325000"/>
    <n v="42096450"/>
    <n v="0"/>
    <n v="0"/>
    <n v="268421450"/>
    <s v="In implementare"/>
    <m/>
    <n v="226325000"/>
    <n v="42096450"/>
    <s v="POC/200/1/3"/>
    <n v="1"/>
  </r>
  <r>
    <n v="6"/>
    <x v="1"/>
    <s v="P1.1"/>
    <s v=" 1.1.1-Proiect Fazat non-major ASM"/>
    <n v="107124"/>
    <s v="Dezvolatarea infrastructurii publice de cercetare dezvoltare si crearea de noi infrastructuri"/>
    <s v="Academia de Stiinte Medicale"/>
    <s v="Orientare rapida catre segmentele inovative ale sectorului medical in domeniul transplantului de organe, tesuturi si celule. Cresterea_x000a_adaptabilitatii si competitivitatii personalului din sectorul sanitar prin participarea la cursuri de formare in vederea obtinerii competentelor_x000a_necesare transplantului de organe, tesuturi si celule, facilitandu-se astfel dezvoltarea competentelor angajatilor medici si asistente_x000a_medicale din sectorul sanitar, in concordanta cu aspiratiile profesionale."/>
    <s v="7"/>
    <n v="31"/>
    <n v="2017"/>
    <s v="7"/>
    <n v="31"/>
    <n v="2021"/>
    <n v="84.341099999999997"/>
    <x v="10"/>
    <s v="nivel national"/>
    <m/>
    <m/>
    <s v="nivel national"/>
    <s v="Public"/>
    <s v="058"/>
    <n v="49620064.579999998"/>
    <n v="9212548.7599999998"/>
    <n v="0"/>
    <n v="78000"/>
    <n v="58910613.339999996"/>
    <s v="In implementare"/>
    <s v="AA2"/>
    <n v="46207889.979999997"/>
    <n v="7576456.8300000001"/>
    <s v="POC/67/1/1"/>
    <n v="1"/>
  </r>
  <r>
    <n v="7"/>
    <x v="1"/>
    <s v="P1.1.2 "/>
    <s v="1.1.2 - ANELIS PLUS"/>
    <n v="102839"/>
    <s v="Acces national electronic la literatura stiintifica pentru sustinerea sistemului de cercetare si edcuatie din Romania"/>
    <s v="Asociatia universitatilor, institutelor de cercetare dezvolaltare si bibliotecilor centrale universitare din Romania"/>
    <s v="Obiectivul general al Proiectului Anelis Plus 2020 este cresterea capacitaþii de CDI a României în domeniile de specializare inteligenta si_x000a_în sanatate si se suprapune integral peste obiectivul specific al programului._x000a_Proiectul va creste gradul de implicare al mediului de cercetare românesc în reþele de cercetare internaþionale specializate, de importanþa_x000a_majora pentru dezvoltarea viitoare a stiinþei si tehnologiei, si va contribui, în acelasi timp, la dezvoltarea infrastructurii informaþionale_x000a_corespunzatoare pentru a sprijini proiectele mari si complexe de cercetare._x000a_De asemenea, proiectul este în conexiune si cu obiectivul specific care se refera la cresterea participarii românesti în cercetarea la nivelul_x000a_UE deoarece, prin obiectivele sale si rezultatele asteptate, creste vizibilitatea cercetarii românesti si faciliteaza legaturi cu structuri de_x000a_cercetare din mediul internaþional."/>
    <s v="7"/>
    <n v="18"/>
    <n v="2017"/>
    <s v="7"/>
    <n v="18"/>
    <n v="2022"/>
    <n v="84.341099999999997"/>
    <x v="10"/>
    <s v="nivel national"/>
    <m/>
    <m/>
    <s v="nivel national"/>
    <s v="Public"/>
    <s v="058"/>
    <n v="157499386.05000001"/>
    <n v="29241613.949999999"/>
    <n v="62247000"/>
    <n v="120000"/>
    <n v="249108000"/>
    <s v="In implementare"/>
    <s v="AA2"/>
    <n v="88109611.929999992"/>
    <n v="15901015.6"/>
    <s v="POC/55/1/1"/>
    <n v="1"/>
  </r>
  <r>
    <n v="8"/>
    <x v="2"/>
    <n v="2.1"/>
    <m/>
    <n v="109953"/>
    <s v="RO-NET:”Construirea unei infrastructuri nationale de broadband in zonele defavorizate, prin utilizarea fondurilor structurale”"/>
    <s v="MINISTERUL COMUNICAȚIILOR ȘI PENTRU SOCIETATEA INFORMAȚIONALĂ"/>
    <s v="Obiectivul general al proiectului il reprezinta cresterea competitivitatii economice a societatii la nivel national prin dezvoltarea unui produs"/>
    <s v="11"/>
    <n v="16"/>
    <n v="2016"/>
    <s v="6"/>
    <n v="30"/>
    <n v="2021"/>
    <n v="85"/>
    <x v="10"/>
    <s v="nivel national"/>
    <m/>
    <m/>
    <s v="nivel national - fara Bucuresti"/>
    <s v="Public"/>
    <s v="045"/>
    <n v="202250270.31999999"/>
    <n v="35691224.18"/>
    <n v="0"/>
    <n v="56811684.410000026"/>
    <n v="294753178.91000003"/>
    <s v="In implementare"/>
    <s v="AA9"/>
    <n v="133537558.70999999"/>
    <n v="0"/>
    <s v="POC/109/2/1"/>
    <n v="1"/>
  </r>
  <r>
    <n v="9"/>
    <x v="2"/>
    <n v="2.2999999999999998"/>
    <m/>
    <n v="103258"/>
    <s v="Modernizarea modalitatilor de culegere, evaluare, analizare si raportare a datelor din Registrul Agricol National prin utilizarea tehnologiei informatiei – Faza II"/>
    <s v="Agentia Nationala de Cadastru si Publicitate Imobiliara"/>
    <s v="Obiectivul general al proiectului consta in dezvoltarea instrumentelor si a unei culturi de monitorizare si evaluare a performantelor in domeniul agricol (date specifice Registrului Agricol National - RAN) adaptate la prioritatile economice si sociale actuale venite din partea cetatenilor, mediului de afaceri, precum si administratiei publice locale si centrale."/>
    <s v="10"/>
    <n v="7"/>
    <n v="2016"/>
    <s v="3"/>
    <n v="7"/>
    <n v="2017"/>
    <n v="84.341099999999997"/>
    <x v="10"/>
    <s v="nivel national"/>
    <m/>
    <m/>
    <s v="nivel national"/>
    <s v="Public"/>
    <s v="078"/>
    <n v="16360009.220000001"/>
    <n v="3037424.8"/>
    <n v="395866"/>
    <n v="96.780000001192093"/>
    <n v="19793396.800000001"/>
    <s v="Finalizat"/>
    <s v="AA2"/>
    <n v="12284613.290000001"/>
    <n v="0"/>
    <s v="POC/51/2/3"/>
    <n v="1"/>
  </r>
  <r>
    <n v="10"/>
    <x v="2"/>
    <n v="2.2999999999999998"/>
    <s v="2.3.1 Sectiunea BIG DATA "/>
    <n v="101622"/>
    <s v="_x0009_SII ANALYTICS - Sistem informatic de integrare si valorificare operațională și analitică a volumelor mari de date"/>
    <s v="Serviciul Roman de Informatii prin UM 0929 Bucuresti"/>
    <s v="Obiectivul general al proiectului susþine scopul definit, prin implementarea unui sistem informatic de integrare si valorificare operaþionala si analitica a volumelor mari de date, sub forma unui ansamblu de instrumente software."/>
    <s v="7"/>
    <n v="28"/>
    <n v="2016"/>
    <s v="6"/>
    <n v="28"/>
    <n v="2019"/>
    <n v="84.341099999999997"/>
    <x v="10"/>
    <s v="nivel national"/>
    <m/>
    <m/>
    <s v="nivel national"/>
    <s v="Public"/>
    <s v="078"/>
    <n v="119824244.18000001"/>
    <n v="22246755.82"/>
    <n v="0"/>
    <n v="0"/>
    <n v="142071000"/>
    <s v="Finalizat"/>
    <s v="AA6"/>
    <n v="100757600.91"/>
    <n v="0"/>
    <s v="POC/48/2/3"/>
    <n v="1"/>
  </r>
  <r>
    <n v="11"/>
    <x v="2"/>
    <n v="2.2999999999999998"/>
    <s v="2.3. Proiect non major"/>
    <n v="103257"/>
    <s v="Sistem informatic colaborativ pentru mediul performant de desfăsurare al achiziţiilor publice – SICAP - FAZA a II a aferenta exercitiului financiar 2014-2020."/>
    <s v="Agentia pentru Agenda Digitala a Romaniei"/>
    <s v="Sistem informatic colaborativ pentru mediul performant de desfăsurare al achiziţiilor publice – SICAP - FAZA a II a aferenta exercitiului financiar 2014-2020."/>
    <s v="10"/>
    <n v="7"/>
    <n v="2016"/>
    <s v="12"/>
    <n v="31"/>
    <n v="2018"/>
    <n v="84.341099999999997"/>
    <x v="10"/>
    <s v="nivel national"/>
    <m/>
    <m/>
    <s v="nivel national"/>
    <s v="Public"/>
    <s v="078"/>
    <n v="5556186.9800000004"/>
    <n v="1031570.33"/>
    <n v="134444.03"/>
    <n v="0"/>
    <n v="6722201.3400000008"/>
    <s v="Finalizat"/>
    <s v="AA4"/>
    <n v="2666052.5599999996"/>
    <n v="494983.48"/>
    <s v="POC/51/2/3"/>
    <n v="1"/>
  </r>
  <r>
    <n v="12"/>
    <x v="2"/>
    <n v="2.2999999999999998"/>
    <s v="2.3.1 Sectiunea BIG DATA "/>
    <n v="109641"/>
    <s v="Optimizarea interacţiunii cu mediul de afaceri şi implementarea unor mecanisme avansate de analiză şi schimb de date prin implementarea unui sistem informatic de e-guvernare şi analiză de tip Big Data în cadrul Consiliului Concurenţei "/>
    <s v="Consiliul Concurentei"/>
    <s v="Obiectivul general al proiectului consta in integrarea si valorificarea operaþionala si analitica a volumelor mari de date în vederea susþinerii activitaþilor de investigaþii, dezvoltarea funcþiei de prevenþie, detectare si luare de masuri specifice activitaþii Consiliului Concurentei prin implementarea unui sistem informatic bazat pe o platforma de tip Big Data."/>
    <s v="1"/>
    <n v="29"/>
    <n v="2018"/>
    <s v="1"/>
    <n v="29"/>
    <n v="2022"/>
    <n v="84.341099999999997"/>
    <x v="10"/>
    <s v="nivel national"/>
    <m/>
    <m/>
    <s v="nivel national"/>
    <s v="Public"/>
    <s v="078"/>
    <n v="31031879.969999999"/>
    <n v="5761433.5999999996"/>
    <n v="0"/>
    <n v="13888316.020000003"/>
    <n v="50681629.590000004"/>
    <s v="In implementare"/>
    <s v="AA1"/>
    <n v="5258322.71"/>
    <n v="0"/>
    <s v="POC/48/2/3"/>
    <n v="1"/>
  </r>
  <r>
    <n v="13"/>
    <x v="2"/>
    <n v="2.2999999999999998"/>
    <s v="2.3.1 Sectiunea BIG DATA "/>
    <n v="108513"/>
    <s v="Îmbuntăţirea capacităţii de procesare a datelor şi creşterea performanţelor de raportare ale ONRC prin arhitecturi şi tehnologii Big Data"/>
    <s v="Oficiul National al Registrului Comertului"/>
    <s v="Obiectivul general al proiectului consta in dezvoltarea si eficientizarea activitatilor ONRC in domeniul furnizarii de informatii catre clientii sai persoane fizice si juridice, catre institutiile administratiei centrale si locale cu care exista incheiate protocoale de colaborare, precum si in optimizarea functiilor de raportare operationala si manageriala interna, prin: implementarea unor mecanisme automate de schimb de date cu sisteme si institutii externe, implementarea unei platforme de Business Intelligence pentru raportare manageriala si pentru eficientizarea activitatilor de furnizare de informatii catre alte institutii ale Statului, precum si a unei platforme de procesare analitica de tip_x000a_Big Data, prin integrarea tuturor informatiilor din bazele de date existente cu surse de date nestructurate care în acest moment fie nu pot fi_x000a_valorificate, fie aceasta valorificare implica un efort manual considerabil."/>
    <s v="1"/>
    <n v="29"/>
    <n v="2018"/>
    <s v="1"/>
    <n v="29"/>
    <n v="2021"/>
    <n v="84.341099999999997"/>
    <x v="10"/>
    <s v="nivel national"/>
    <m/>
    <m/>
    <s v="nivel national"/>
    <s v="Public"/>
    <s v="078"/>
    <n v="26502261.260000002"/>
    <n v="4929456.5999999996"/>
    <n v="0"/>
    <n v="4920.3500000014901"/>
    <n v="31436638.210000001"/>
    <s v="Finalizat"/>
    <s v="AA1"/>
    <n v="10362171.239999998"/>
    <n v="0"/>
    <s v="POC/48/2/3"/>
    <n v="1"/>
  </r>
  <r>
    <n v="14"/>
    <x v="2"/>
    <n v="2.2999999999999998"/>
    <s v="2.3.1 Sectiunea e-guvernare interoperabilitate"/>
    <n v="120197"/>
    <s v="Sistem de interoperabilitate tehnologica cu statele membre UE - SITUE"/>
    <s v="Ministerul Comunicatiilor si Societatii Informationale"/>
    <s v="Obiectivul general al proiectului este realizarea Sistemului de Interoperabilitate Tehnologica cu Statele Membre UE (SITUE) care va avea la baza constructia nodului eIDAS pentru România si va realiza interconectarea acestuia cu nodurile eIDAS ale celorlalte state membre si cu furnizorii de identitate si servicii electronice din România."/>
    <s v="5"/>
    <n v="29"/>
    <n v="2018"/>
    <s v="7"/>
    <n v="29"/>
    <n v="2021"/>
    <n v="84.341099999999997"/>
    <x v="10"/>
    <s v="nivel national"/>
    <m/>
    <m/>
    <s v="nivel national"/>
    <s v="Public"/>
    <s v="078"/>
    <n v="8277312.3099999996"/>
    <n v="1536780.41"/>
    <n v="0"/>
    <n v="85.68"/>
    <n v="9814178.3999999985"/>
    <s v="In implementare"/>
    <s v="AA3"/>
    <n v="609286.5199999999"/>
    <n v="0"/>
    <s v="POC/233/2/3"/>
    <n v="1"/>
  </r>
  <r>
    <n v="15"/>
    <x v="1"/>
    <n v="1.1000000000000001"/>
    <s v="P1.1"/>
    <n v="106343"/>
    <s v="Institutul de Cercetari Avansate de Mediu - ICAM"/>
    <s v="Universitatea de Vest"/>
    <s v="Obiectivul general al proiectului este crearea unui institut de cercetari avansate de mediu, ce va fi atins în faza a doua prin finalizarea_x000a_construcþiei acestuia si dotarea corespunzatoare, astfel încât sa se asigure o infrastructura de cercetare de excelenþa la standarde_x000a_internaþionale._x000a_Obiectivul general"/>
    <s v="5"/>
    <n v="31"/>
    <n v="2018"/>
    <s v="5"/>
    <n v="31"/>
    <n v="2021"/>
    <n v="85"/>
    <x v="10"/>
    <s v="nivel national"/>
    <m/>
    <m/>
    <s v="nivel national"/>
    <s v="Public"/>
    <s v="058"/>
    <n v="24196209.649999999"/>
    <n v="4269919.3499999996"/>
    <n v="0"/>
    <n v="9038497.3399999999"/>
    <n v="37504626.340000004"/>
    <s v="In implementare"/>
    <m/>
    <n v="0"/>
    <n v="0"/>
    <s v="POC/68/1/1"/>
    <n v="1"/>
  </r>
  <r>
    <n v="16"/>
    <x v="2"/>
    <n v="2.2999999999999998"/>
    <s v="2.3.1 Sectiunea e-guvernare interoperabilitate"/>
    <n v="120025"/>
    <s v="Sistem informatic integrat pentru emiterea actelor de stare civilÄ- SIIEASC"/>
    <s v="MINISTERUL AFACERILOR INTERNE-DGCTI"/>
    <s v="Obiectivul general al proiectului SIIEASC consta în informatizarea sistemului de depunere a cererilor pentru înregistrarea si eliberarea efectiva a documentelor de stare civila, precum si implementarea suportului necesar dezvoltarii si accesarii serviciilor electronice ce au la baza informaþii primare de stare civila. Acest proiect contribuie la dezvoltarea serviciilor publice electronice de tip G2C si G2G."/>
    <s v="6"/>
    <n v="25"/>
    <n v="2018"/>
    <s v="6"/>
    <n v="25"/>
    <n v="2022"/>
    <n v="84.341099999999997"/>
    <x v="10"/>
    <s v="nivel national"/>
    <m/>
    <m/>
    <s v="nivel national"/>
    <s v="Public"/>
    <s v="078"/>
    <n v="155964263.63999999"/>
    <n v="28956600.420000002"/>
    <n v="0"/>
    <n v="0"/>
    <n v="184920864.06"/>
    <s v="In implementare"/>
    <s v="AA3"/>
    <n v="22318302.060000002"/>
    <n v="0"/>
    <s v="POC/233/2/3"/>
    <n v="1"/>
  </r>
  <r>
    <n v="17"/>
    <x v="2"/>
    <n v="2.2999999999999998"/>
    <s v="2.3.3 Sectiunea e-cultura"/>
    <n v="114367"/>
    <s v="E-cultura: Biblioteca Digitala a Romaniei"/>
    <s v="MINISTERUL CULTURII SI IDENTITATII NATIONALE"/>
    <s v="Obiectivul general: Eficientizarea serviciilor publice oferite de catre Ministerul Culturii si Identitatii Nationale prin valorificarea potentialului IT&amp;C in procesul de digitizare a patrimoniului cultural mobil, in scopul cresterii accesibilitaþii resurselor culturale pentru publicul larg."/>
    <s v="7"/>
    <n v="13"/>
    <n v="2018"/>
    <s v="7"/>
    <n v="12"/>
    <n v="2022"/>
    <n v="84.341099999999997"/>
    <x v="10"/>
    <s v="nivel national"/>
    <m/>
    <m/>
    <s v="nivel national"/>
    <s v="Public"/>
    <s v="079"/>
    <n v="43648529.549999997"/>
    <n v="8103863.0199999996"/>
    <n v="0"/>
    <n v="1489872.75"/>
    <n v="53242265.319999993"/>
    <s v="In implementare"/>
    <s v="AA1"/>
    <n v="27170137.939999998"/>
    <n v="0"/>
    <s v="POC/84/2/4"/>
    <n v="1"/>
  </r>
  <r>
    <n v="18"/>
    <x v="2"/>
    <n v="2.2999999999999998"/>
    <s v="2.3.3 Sectiunea e-educatie"/>
    <n v="123312"/>
    <s v="Platforma naţionala integrata - Wireless Campus"/>
    <s v="AGENTIA DE ADMINISTRARE A RETELEI NATIONALE DE INFORMATICA PENTRU EDUCATIE SI CERCETARE"/>
    <s v="Formarea si dezvoltarea competenţelor personalului din învatamântul preuniversitar în scopul utilizarii eficiente a aplicatiilor de management educaţional."/>
    <s v="11"/>
    <n v="14"/>
    <n v="2018"/>
    <s v="11"/>
    <n v="14"/>
    <n v="2021"/>
    <n v="84.341099999999997"/>
    <x v="10"/>
    <s v="nivel national"/>
    <m/>
    <m/>
    <s v="nivel national"/>
    <s v="Public"/>
    <s v="080"/>
    <n v="177049421.03999999"/>
    <n v="27765689.739999998"/>
    <n v="0"/>
    <n v="5105618.1900000004"/>
    <n v="209920728.97"/>
    <s v="In implementare"/>
    <m/>
    <n v="161286918.88"/>
    <n v="25945758.759999998"/>
    <s v="POC/369/2/4"/>
    <n v="1"/>
  </r>
  <r>
    <n v="19"/>
    <x v="2"/>
    <n v="2.2999999999999998"/>
    <s v="2.3.1 Sectiunea e-guvernare evenimente de viata"/>
    <n v="123634"/>
    <s v="Sistem Electronic Integrat al ONRC consolidat si interoperabil destinat asigurarii serviciilor de e-guvernare centrate pe evenimente de viata‚ (ONRC V2.0)"/>
    <s v="Oficiul National al Registrului Comertului"/>
    <s v="Obiectivul general al proiectului &quot;Sistem Electronic Integrat al ONRC consolidat si interoperabil destinat asigurarii serviciilor de eguvernare centrate pe evenimente de viaþa&quot; consta în cresterea transparenþei si a interacþiunii ONRC cu cetaþenii prin cresterea nivelului de sofisticare a serviciilor electronice existente, precum si în îmbunataþirea eficienþei interne a proceselor de lucru prin optimizarea aplicaþiilor software de back-office."/>
    <s v="4"/>
    <n v="4"/>
    <n v="2019"/>
    <s v="4"/>
    <n v="4"/>
    <n v="2022"/>
    <n v="84.341099999999997"/>
    <x v="10"/>
    <s v="nivel national"/>
    <m/>
    <m/>
    <s v="nivel national"/>
    <s v="Public"/>
    <s v="078"/>
    <n v="159728628.80000001"/>
    <n v="29655499.059999999"/>
    <n v="0"/>
    <n v="0"/>
    <n v="189384127.86000001"/>
    <s v="In implementare"/>
    <m/>
    <n v="1391021.06"/>
    <n v="0"/>
    <s v="POC/357/2/3"/>
    <n v="1"/>
  </r>
  <r>
    <n v="20"/>
    <x v="1"/>
    <n v="1.1000000000000001"/>
    <s v="1.1.2 RoEduNet"/>
    <n v="125996"/>
    <s v="RoEduNet 4"/>
    <s v="AGENTIA DE ADMINISTRARE A RETELEI NATIONALE DE INFORMATICA PENTRU EDUCATIE SI CERCETARE"/>
    <s v="Obiectiveleproiectului:-Extinderea si diversificarea conectivitaþii internaþionale a reþelei RoEduNet; - Cresterea capacitaþii de conectare a centrelor de cercetare la nivel naþional; - Asigurarea la nivelul nodurilor judeþene, a caror trafic este semnificativ sau a caror trafic trebuie prioritizat în anumite circumstanþe (videoconferinte, examinari nationale etc.) a liniilor de comunicatii si a echipamentelor care sa asigure capacitaþile de trafic si caracteristicile de trafic necesare."/>
    <s v="4"/>
    <n v="24"/>
    <n v="2019"/>
    <s v="4"/>
    <n v="24"/>
    <n v="2021"/>
    <n v="84.341099999999997"/>
    <x v="10"/>
    <s v="nivel national"/>
    <m/>
    <m/>
    <s v="nivel national"/>
    <s v="Public"/>
    <s v="058"/>
    <n v="22688071.68"/>
    <n v="4212307.43"/>
    <n v="0"/>
    <n v="1720472.25"/>
    <n v="28620851.359999999"/>
    <s v="In implementare"/>
    <m/>
    <n v="21814805.890000001"/>
    <n v="4054575.89"/>
    <s v="POC/356/1/1"/>
    <n v="1"/>
  </r>
  <r>
    <n v="21"/>
    <x v="2"/>
    <n v="2.2999999999999998"/>
    <s v="2.3.1 Sectiunea e-guvernare interoperabilitate"/>
    <n v="122632"/>
    <s v="HUB DE SERVICII (CENTRUL DE FURNIZARE SERVICII ELECTRONICE) LA NIVELUL MAI"/>
    <s v="MINISTERUL AFACERILOR INTERNE/DGCTI"/>
    <s v="Obiectivul general al proiectului este simplificarea accesului cetatenilor si mediului privat la serviciile furnizate de catre MAI, în vederea facilitarii interactiunii online a beneficiarilor cu prestatorii de servicii publice, inclusiv prin optimizarea suportului TIC necesar. Realizarea HUB-ului de servicii al MAI consta în implementarea platformei de servicii electronice catre cetaþeni si mediul public/privat, dar si a unei platforme de tip Cloud pentru instituþiile MAI."/>
    <s v="7"/>
    <n v="11"/>
    <n v="2019"/>
    <s v="7"/>
    <n v="11"/>
    <n v="2023"/>
    <n v="84.341099999999997"/>
    <x v="10"/>
    <s v="nivel national"/>
    <m/>
    <m/>
    <s v="nivel national"/>
    <s v="Public"/>
    <s v="078"/>
    <n v="75906976.719999999"/>
    <n v="14093023.279999999"/>
    <n v="0"/>
    <n v="0"/>
    <n v="90000000"/>
    <s v="In implementare"/>
    <s v="AA"/>
    <n v="675658.25"/>
    <n v="0"/>
    <s v="POC/233/2/3"/>
    <n v="1"/>
  </r>
  <r>
    <n v="22"/>
    <x v="2"/>
    <n v="2.2999999999999998"/>
    <s v="2.3.1 Sectiunea e-guvernare Open Data"/>
    <n v="127682"/>
    <s v="Sistem Naţional de Management privind Dizabilitatea (SNMD)"/>
    <s v="AUTORITATEA NATIONALA PENTRU PERSOANELE CU DIZABILITATI"/>
    <s v="Proiectul urmareste dezvoltarea si implementarea unei platforme nationale centralizate, pentru colectarea, stocarea si distribuirea informatiilor referitoare la cazurile persoanelor cu handicap (adulti si copii cu certificate de încadrare în grad si tip de handicap sau care sunt la prima evaluare privind obtinerea certificatului) catre autoritatile publice centrale si locale, beneficiari individuali si parteneri institutionali."/>
    <s v="7"/>
    <n v="11"/>
    <n v="2019"/>
    <s v="7"/>
    <n v="11"/>
    <n v="2021"/>
    <n v="84.341099999999997"/>
    <x v="10"/>
    <s v="nivel national"/>
    <m/>
    <m/>
    <s v="nivel national"/>
    <s v="Public"/>
    <s v="078"/>
    <n v="37989302.960000001"/>
    <n v="7053161.04"/>
    <n v="0"/>
    <n v="0"/>
    <n v="45042464"/>
    <s v="In implementare"/>
    <m/>
    <n v="881147.48"/>
    <n v="0"/>
    <s v="POC/458/2/3"/>
    <n v="1"/>
  </r>
  <r>
    <n v="23"/>
    <x v="2"/>
    <n v="2.2999999999999998"/>
    <s v="2.3.1 Sectiunea e-guvernare Open Data"/>
    <n v="127309"/>
    <s v="Sistem informatic integrat de emitere si gestiune a pasaportului electronic, pasaportului diplomatic si de serviciu si a titlurilor de calatorie in oficiile posturilor consulare (ePass)"/>
    <s v="MINISTERUL AFACERILOR EXTERNE"/>
    <s v="Obiectivul general: il reprezinta implementarea unui sistem informatic de emitere si gestiune a pasaportului electronic in posturile consulare, alaturi de accesul facil la serviciile administratiei publice, inclusiv prin eficientizarea activitatilor interne ale institutiei utilizand mijloace specifice tehnologiei informatiei si comunicatiei."/>
    <s v="7"/>
    <n v="11"/>
    <n v="2019"/>
    <s v="7"/>
    <n v="11"/>
    <n v="2021"/>
    <n v="84.341099999999997"/>
    <x v="10"/>
    <s v="nivel national"/>
    <m/>
    <m/>
    <s v="nivel national"/>
    <s v="Public"/>
    <s v="078"/>
    <n v="52810948.149999999"/>
    <n v="9804973.8000000007"/>
    <n v="0"/>
    <n v="0"/>
    <n v="62615921.950000003"/>
    <s v="In implementare"/>
    <m/>
    <n v="415634.04"/>
    <n v="0"/>
    <s v="POC/458/2/3"/>
    <n v="1"/>
  </r>
  <r>
    <n v="24"/>
    <x v="2"/>
    <n v="2.2999999999999998"/>
    <s v="2.3.2 Securitate cibernetică"/>
    <n v="127221"/>
    <s v="Actualizarea și dezvoltarea sistemului național de protecție a infrastructurilor IT&amp;C cu valențe critice pentru securitatea națională împotriva amenințărilor provenite din spațiul cibernetic "/>
    <s v="Serviciul Roman de Informatii prin UM 0929 Bucuresti"/>
    <s v="Actualizarea sistemului informatic existent si includerea în acest sistem de noi infrastructuri IT&amp;C cu valenþe critice pentru securitatea naţională (IVC) în scopul sporirii capabilităţilor de identificare a atacurilor cibernetice, precum si a cresterii nivelului de securitate_x000a_cibernetica naþionala reprezinta obiectivul general al proiectului, subsumat unei abordari comune a UE în materie de securitate_x000a_cibernetica."/>
    <s v="8"/>
    <n v="23"/>
    <n v="2019"/>
    <s v="8"/>
    <n v="23"/>
    <n v="2022"/>
    <n v="84.341085289999995"/>
    <x v="10"/>
    <s v="nivel national"/>
    <m/>
    <m/>
    <s v="nivel national"/>
    <s v="Public"/>
    <s v="078"/>
    <n v="174332137.72"/>
    <n v="32366812.280000001"/>
    <n v="0"/>
    <n v="0"/>
    <n v="206698950"/>
    <s v="In implementare"/>
    <s v="AA"/>
    <n v="2467430.8600000003"/>
    <n v="0"/>
    <s v="POC/418/2/4"/>
    <n v="1"/>
  </r>
  <r>
    <n v="25"/>
    <x v="2"/>
    <n v="2.2999999999999998"/>
    <s v="2.3.3 Sectiunea e-educatie"/>
    <n v="130632"/>
    <s v="Sistem informatic de management al scolaritatii - SIMS"/>
    <s v="MINISTERUL EDUCATIEI NATIONALE/SS ANDEA"/>
    <s v="Obiectivul principal este reprezentat de cresterea performantelor_x000a_invatamantului obligatoriu prin diminuarea punctelor nevralgice: absenteism si violenta, abandon scolar timpuriu si lipsa promovabilitatii prin eficientizarea utilizarii resurselor existente si responsabilizarea tuturor participantilor la procesul educational."/>
    <s v="9"/>
    <n v="10"/>
    <n v="2019"/>
    <s v="9"/>
    <n v="10"/>
    <n v="2022"/>
    <n v="84.341085289999995"/>
    <x v="10"/>
    <s v="nivel national"/>
    <m/>
    <m/>
    <s v="nivel national"/>
    <s v="Public"/>
    <s v="080"/>
    <n v="190132540.22999999"/>
    <n v="35300342.920000002"/>
    <n v="0"/>
    <n v="0"/>
    <n v="225432883.14999998"/>
    <s v="In implementare"/>
    <m/>
    <n v="0"/>
    <n v="0"/>
    <s v="POC/369/2/4"/>
    <n v="1"/>
  </r>
  <r>
    <n v="26"/>
    <x v="2"/>
    <n v="2.2999999999999998"/>
    <s v="2.3.3 Sectiunea e-educatie"/>
    <n v="130181"/>
    <s v="Platforma digitala cu resurse educationale deschise (EDULIB) (Biblioteca virtuala)"/>
    <s v="AGENTIA DE ADMINISTRARE A RETELEI NATIONALE DE INFORMATICA PENTRU EDUCATIE SI CERCETARE"/>
    <s v="Obiectivul general al proiectului îl reprezinta crearea unui mediu coerent integrat, administrat si protejat, centralizat, pentru a raspunde nevoilor specifice utilizarii resurselor de e-content, de interes educational ca resurse critice pentru procesul educational  modern."/>
    <s v="9"/>
    <n v="10"/>
    <n v="2019"/>
    <s v="9"/>
    <n v="10"/>
    <n v="2021"/>
    <n v="84.341085289999995"/>
    <x v="10"/>
    <s v="nivel national"/>
    <m/>
    <m/>
    <s v="nivel national"/>
    <s v="Public"/>
    <s v="080"/>
    <n v="194619924.09"/>
    <n v="31518410.489999998"/>
    <n v="4615068.0599999996"/>
    <n v="0"/>
    <n v="230753402.64000002"/>
    <s v="In implementare"/>
    <m/>
    <n v="426786.99"/>
    <n v="69117.509999999995"/>
    <s v="POC/369/2/4"/>
    <n v="1"/>
  </r>
  <r>
    <n v="27"/>
    <x v="2"/>
    <n v="2.2999999999999998"/>
    <s v="2.3.2 Securitate cibernetică"/>
    <n v="130277"/>
    <s v="Sistem de alerta timpurie si informare în timp real - RO-SAT"/>
    <s v="CENTRUL NATIONAL DE RASPUNS LA INCIDENTE DE SECURITATE CIBERNETICA - CERT-RO"/>
    <s v="Obiectivul general este cresterea capacitatii operationale a CERT-RO în vederea asigurarii capabilitatilor nationale de prevenire, identificare, analiza si reactie la incidentele de securitate cibernetica. Prin implementarea RO-SAT se urmareste cresterea nivelului de securitate a spatiului cibernetic national (institutii publice, companii private, utilizatori individuali), precum si cresterea capacitatii de raspuns la incidente de securitate cibernetica a CERT-RO."/>
    <s v="9"/>
    <n v="20"/>
    <n v="2019"/>
    <s v="9"/>
    <n v="20"/>
    <n v="2022"/>
    <n v="84.341085289999995"/>
    <x v="10"/>
    <s v="nivel national"/>
    <m/>
    <m/>
    <s v="nivel national"/>
    <s v="Public"/>
    <s v="078"/>
    <n v="58717037.280000001"/>
    <n v="10901508.720000001"/>
    <n v="0"/>
    <n v="4998"/>
    <n v="69623544"/>
    <s v="In implementare"/>
    <m/>
    <n v="768177.69"/>
    <n v="0"/>
    <s v="POC/418/2/4"/>
    <n v="1"/>
  </r>
  <r>
    <n v="28"/>
    <x v="2"/>
    <n v="2.2999999999999998"/>
    <s v="2.3.1 Sectiunea e-guvernare Open Data"/>
    <n v="127312"/>
    <s v="Sistem integrat de alertare personalizata si actualizare permanenta a indicatorilor de risc pentru destinatiile de calatorie ale cetatenilor"/>
    <s v="MINISTERUL AFACERILOR EXTERNE"/>
    <s v="Obiectivul general il reprezinta implementarea unui sistem informatic integrat de alertare personalizata si actualizare permanenta a indicatorilor de risc pentru destinatiile de calatorie ale cetatenilor in posturile consulare, alaturi de accesul facil la serviciile administratiei publice, inclusiv prin eficientizarea activitatilor interne ale institutiei utilizand mijloace specifice tehnologiei informatiei si comunicatiei."/>
    <s v="12"/>
    <n v="4"/>
    <n v="2019"/>
    <s v="12"/>
    <n v="4"/>
    <n v="2021"/>
    <n v="84.341099999999997"/>
    <x v="10"/>
    <s v="nivel national"/>
    <m/>
    <m/>
    <s v="nivel national"/>
    <s v="Public"/>
    <s v="078"/>
    <n v="12584528.35"/>
    <n v="2336465.7200000002"/>
    <n v="0"/>
    <n v="5000"/>
    <n v="14925994.07"/>
    <s v="In implementare"/>
    <m/>
    <n v="255497.98"/>
    <n v="0"/>
    <s v="POC/458/2/3"/>
    <n v="1"/>
  </r>
  <r>
    <n v="29"/>
    <x v="2"/>
    <n v="2.2999999999999998"/>
    <s v="2.3.1 Sectiunea e-guvernare Open Data"/>
    <n v="131382"/>
    <s v="Sistem Informatic National pentru Adoptie - SINA"/>
    <s v="AUTORITATEA NATIONALA PENTRU PROTECTIA DREPTURILOR COPILULUI SI ADOPTIE"/>
    <s v="Obiectivul general al proiectului SINA consta în implementarea nivelului 4 de sofisticare pentru serviciile electronice care vizeaza evenimentul de viaþa „Adoptia”, crearea unui model unificat de date si a unui vocabular contextual românesc specific domeniului"/>
    <s v="12"/>
    <n v="30"/>
    <n v="2019"/>
    <s v="12"/>
    <n v="30"/>
    <n v="2021"/>
    <n v="84.341099999999997"/>
    <x v="10"/>
    <s v="nivel national"/>
    <m/>
    <m/>
    <s v="nivel national"/>
    <s v="Public"/>
    <s v="078"/>
    <n v="38763530.280000001"/>
    <n v="7196905.4400000004"/>
    <n v="0"/>
    <n v="9996"/>
    <n v="45970431.719999999"/>
    <s v="In implementare"/>
    <m/>
    <n v="212165.06"/>
    <n v="0"/>
    <s v="POC/458/2/3"/>
    <n v="1"/>
  </r>
  <r>
    <n v="30"/>
    <x v="2"/>
    <n v="2.2999999999999998"/>
    <s v="2.3.1 Sectiunea e-guvernare Open Data"/>
    <n v="130599"/>
    <s v="Platformă Software Centralizată pentru Identificare Digitală - PSCID"/>
    <s v="Autoritatea pentru Digitalizarea Romaniei"/>
    <s v="Obiectivul general al proiectului consta in imbunatatirea si automatizarea modalitatii de acces a serviciilor electronice guvernamentale de catre cetateni si asigurarea identitatii electronice unice ale fiecarui cetatean care utilizeaza servicii electronice de eGuvernare."/>
    <s v="9"/>
    <n v="1"/>
    <n v="2020"/>
    <s v="9"/>
    <n v="1"/>
    <n v="2023"/>
    <n v="84.341099999999997"/>
    <x v="10"/>
    <s v="nivel national"/>
    <m/>
    <m/>
    <s v="nivel national"/>
    <s v="Public"/>
    <s v="078"/>
    <n v="84285767.640000001"/>
    <n v="13649956.119999999"/>
    <n v="1998688.24"/>
    <n v="4998"/>
    <n v="99939410"/>
    <s v="In implementare"/>
    <m/>
    <n v="0"/>
    <n v="0"/>
    <s v="POC/458/2/3"/>
    <n v="1"/>
  </r>
  <r>
    <n v="31"/>
    <x v="3"/>
    <n v="3"/>
    <n v="1"/>
    <n v="141523"/>
    <s v="Sprijin financiar pentru IMM-urile afectate de pandemia COVID – 19 prin intermediul sistemului informatic integrat – IMM RECOVER"/>
    <s v="MINISTERUL ECONOMIEI, ENERGIEI SI MEDIULUI DE AFACERI"/>
    <s v="Obiectivul general al proiectului il reprezinta susþinerea IMM-urilor afectate de COVID-19 pentru continuarea activitaþii în urmatoarea perioada luând în considerare riscurile de recesiune economica."/>
    <s v="10"/>
    <n v="7"/>
    <n v="2020"/>
    <s v="12"/>
    <n v="31"/>
    <n v="2023"/>
    <n v="86.433807999304094"/>
    <x v="10"/>
    <s v="nivel national"/>
    <m/>
    <m/>
    <s v="nivel national"/>
    <s v="Public"/>
    <s v="001"/>
    <n v="3751034368.3200002"/>
    <n v="0"/>
    <n v="588742456.45000005"/>
    <n v="0"/>
    <n v="4339776824.7700005"/>
    <s v="In implementare"/>
    <m/>
    <n v="0"/>
    <n v="0"/>
    <s v="POC/867/3/1/"/>
    <n v="1"/>
  </r>
  <r>
    <n v="32"/>
    <x v="2"/>
    <n v="2.2999999999999998"/>
    <s v="2.3.3 Sectiunea e-sanatate"/>
    <n v="130718"/>
    <s v="Sistem informatic pentru registrele de sănătate – RegInterMed"/>
    <s v="MINISTERUL SANATATII"/>
    <s v="Obiectivul general al proiectului este eficientizarea sistemului de sanatate prin dezvoltarea si consolidarea de sisteme informatice ale depozitelor de date, de monitorizare, documentare si suport al proceselor de decizie. Eficientizare sistemului informatic va implica actualizarea progresiva de informatii, în functie de nevoile de informatii de sanatate identificate - diagnostic, evolutie, tratament, status vital, luarea deciziilor în situatii de urgenta respectând însa particularitatile si scopul_x000a_pentru care se colecteaza aceste date (calculul indicatorilor de incidenta, prevalenta si mortalitate, cercetare medicala etc.)."/>
    <s v="12"/>
    <n v="22"/>
    <n v="2020"/>
    <s v="12"/>
    <n v="22"/>
    <n v="2023"/>
    <n v="84.341085289999995"/>
    <x v="10"/>
    <s v="nivel national"/>
    <m/>
    <m/>
    <s v="nivel national"/>
    <s v="Public"/>
    <s v="081"/>
    <n v="57003506.25"/>
    <n v="110639.94"/>
    <n v="10472731.609999999"/>
    <n v="4998"/>
    <n v="67591875.799999997"/>
    <s v="In implementare"/>
    <m/>
    <n v="0"/>
    <n v="0"/>
    <s v="POC/473/2/4"/>
    <n v="1"/>
  </r>
  <r>
    <n v="33"/>
    <x v="2"/>
    <n v="2.2999999999999998"/>
    <s v="2.3.2 Securitate cibernetică - ap.2"/>
    <n v="143526"/>
    <s v="Sistem de protecție a terminalelor operaționalizate la nivelul SRI împotriva amenințărilor provenite din spațiul cibernetic"/>
    <s v="SERVICIUL ROMÂN DE INFORMAȚII PRIN UNITATEA MILITARĂ 0929 BUCUREȘTI"/>
    <s v="Obiectivul general al proiectului este dezvoltarea, consolidarea, eficientizarea capabilitatilor de prevenire, identificare, analiza si reactie la incidentele de securitate cibernetica pentru asigurarea securitatii infrastructurilor IT&amp;C deþinute de Serviciul Român de Informatii. Centrul National Cyberint a fost desemnat sa îndeplineasca rolul de Centru Operational de Raspuns la Incidente de Securitate Cibernetica (CERT-SRI) pentru Serviciul Român de Informatii, având misiunea de a preveni si de a raspunde la incidente de securitate cibernetica care afecteaza functionarea sistemelor informatice ale Serviciului. "/>
    <s v="12"/>
    <n v="22"/>
    <n v="2020"/>
    <s v="12"/>
    <n v="22"/>
    <n v="2021"/>
    <n v="84.341085289999995"/>
    <x v="10"/>
    <s v="nivel national"/>
    <m/>
    <m/>
    <s v="nivel national"/>
    <s v="Public"/>
    <s v="078"/>
    <n v="65779785.689999998"/>
    <n v="12212791.109999999"/>
    <n v="0"/>
    <n v="0"/>
    <n v="77992576.799999997"/>
    <s v="In implementare"/>
    <m/>
    <n v="0"/>
    <n v="0"/>
    <s v="POC/876/2/4"/>
    <n v="1"/>
  </r>
  <r>
    <s v="TOTAL PROIECTE CU ACOPERIRE NAŢIONALĂ"/>
    <x v="0"/>
    <m/>
    <m/>
    <m/>
    <m/>
    <m/>
    <m/>
    <m/>
    <m/>
    <m/>
    <m/>
    <m/>
    <m/>
    <m/>
    <x v="0"/>
    <m/>
    <m/>
    <m/>
    <m/>
    <m/>
    <m/>
    <n v="6253610460.8417358"/>
    <n v="440625668.36573929"/>
    <n v="676767410.6400001"/>
    <n v="88666254.770000041"/>
    <n v="7459669794.6174755"/>
    <m/>
    <m/>
    <n v="884972011.16999996"/>
    <n v="99528647.810000002"/>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80">
  <r>
    <s v="JUDEŢUL ALBA"/>
    <x v="0"/>
    <m/>
    <m/>
    <m/>
    <m/>
    <m/>
    <m/>
    <m/>
    <m/>
    <m/>
    <m/>
    <m/>
    <m/>
    <m/>
    <x v="0"/>
    <m/>
    <m/>
    <m/>
    <m/>
    <m/>
    <m/>
    <m/>
    <m/>
    <m/>
    <m/>
    <m/>
    <m/>
    <m/>
    <m/>
    <m/>
    <m/>
    <m/>
    <m/>
  </r>
  <r>
    <n v="1"/>
    <x v="1"/>
    <s v="P1.1"/>
    <s v="OS1.1 -Secţiunea A"/>
    <n v="105070"/>
    <s v="CONSTRUIRE SUPREMIA INOVATION CENTER"/>
    <s v="SUPREMIA GRUP SRL"/>
    <s v="Obiectivul proiectului: Creșterea capacității de cercetare-dezvoltare in domeniile alimentar si sigurantei alimentare al companiei Supremia Grup insotita de transferul rezultatelor cercetarii asupra mediului de afaceri  specific domeniului cat si al consumatorilor de la nivelul județului Alba, national si international, prin înființarea SUPREMIA INOVATION CENTER - S.I.C. menit să asigure cresterea competitivitatii si notorietatii la nivel national si international al companiei Supremia Grup,creşterea calităţii şi performanţei științifice în aceste domenii , intensificarea colaborarii pe baza de parteneriate pe linia activitatilor de CDI pe plan national si  international,   atragerea de cercetatori, dezvoltarea stocului mondial de cunoaștere  si nu in ultimul rand al calitatii vietii . "/>
    <s v="9"/>
    <n v="9"/>
    <n v="2016"/>
    <s v="9"/>
    <n v="8"/>
    <n v="2019"/>
    <n v="85"/>
    <x v="1"/>
    <s v="Centru"/>
    <m/>
    <m/>
    <s v="Alba Iulia"/>
    <s v="Privat"/>
    <s v="059"/>
    <n v="5478429.0439999998"/>
    <n v="966781.5959999999"/>
    <n v="6445210.6500000004"/>
    <n v="6688878.2000000002"/>
    <n v="19579299.489999998"/>
    <s v="Reziliat"/>
    <m/>
    <n v="0"/>
    <n v="0"/>
    <s v="POC/65/1/1"/>
    <n v="1"/>
    <s v="Axa 1"/>
  </r>
  <r>
    <n v="2"/>
    <x v="2"/>
    <s v=" P2.2"/>
    <s v="A2.2.1"/>
    <n v="115726"/>
    <s v="iCLOUDSOLUTIONS"/>
    <s v="CLOUD SOFT SRL"/>
    <s v="iCLOUDSOLUTIONS"/>
    <s v="8"/>
    <n v="4"/>
    <n v="2017"/>
    <s v="8"/>
    <m/>
    <n v="2019"/>
    <n v="85"/>
    <x v="1"/>
    <s v="Centru"/>
    <m/>
    <m/>
    <s v=" Alba"/>
    <s v="Privat"/>
    <s v="066"/>
    <n v="625897.59"/>
    <n v="110452.52"/>
    <n v="484413.70000000007"/>
    <n v="0"/>
    <n v="1220763.81"/>
    <s v="Finalizat"/>
    <m/>
    <n v="574148.06999999995"/>
    <n v="101320.26"/>
    <s v="POC/46/2/2"/>
    <n v="1"/>
    <s v="Axa 2"/>
  </r>
  <r>
    <n v="3"/>
    <x v="2"/>
    <s v=" P2.2"/>
    <s v="A2.1.1 - NGA"/>
    <n v="127296"/>
    <s v="Imbunatatirea infrastructurii in banda larga si a accesului la internet in judetul Alba"/>
    <s v="Cloudsys Telecom SRL"/>
    <s v="Obiectivul principal al proiectului este dezvoltarea infrastructurii de internet in banda larga, in zonele albe NGA din judetul Alba, cu o larga raspandire a nodurilor de comunicatii si partea de transmisie a datelor (backbone si blackhaul), cat mai aproape de utilizatorul final si cu niveluri adecvate de simetrie si de interactivitate, pentru a garanta transmitere mai buna de informatii in ambele sensuri."/>
    <s v="6"/>
    <n v="13"/>
    <n v="2019"/>
    <s v="6"/>
    <n v="3"/>
    <n v="2022"/>
    <n v="85"/>
    <x v="1"/>
    <s v="Centru"/>
    <m/>
    <m/>
    <s v="Almasu Mare; Ormenis; Tauni; Poiana Aiudului; Cicau; Craciunelu de Sus; Asinip; Poiana Galdei; Silea; Medves; Sanbelnic; Spalnaca; Ohaba; Lopadea Veche; Gabud; Ciugudu de Sus; Blandiana; Valea Vintului; Heria; Silivas; Cetea; Galda de Sus; Secasel; Posaga de Sus; Salistea; Tau; Tartaria; Captalan; Sibot; Loman; Balomiru de Camp; Benic; Tarsa; Cergau Mic; Reciu; Salistea Deal; Lupu; Sagagea; Saracsau; Stana de Mures; Vama Seaca; Mereteu; Copand; Valisoara; Dumbrava; Valea Goblii; Barlesti; "/>
    <s v="Privat"/>
    <s v="046"/>
    <n v="8941981.2100000009"/>
    <n v="1577996.69"/>
    <n v="4530062.0199999996"/>
    <n v="3596923.88"/>
    <n v="18646963.800000001"/>
    <s v="In implementare"/>
    <m/>
    <n v="1693441.01"/>
    <n v="298842.54000000004"/>
    <s v="POC/366/2/1"/>
    <n v="1"/>
    <s v="Axa 2"/>
  </r>
  <r>
    <s v="TOTAL ALBA"/>
    <x v="0"/>
    <m/>
    <m/>
    <m/>
    <m/>
    <m/>
    <m/>
    <m/>
    <m/>
    <m/>
    <m/>
    <m/>
    <m/>
    <m/>
    <x v="0"/>
    <m/>
    <m/>
    <m/>
    <m/>
    <m/>
    <m/>
    <n v="15046307.844000001"/>
    <n v="2655230.8059999999"/>
    <n v="11459686.370000001"/>
    <n v="10285802.08"/>
    <n v="39447027.099999994"/>
    <m/>
    <m/>
    <n v="2267589.08"/>
    <n v="400162.80000000005"/>
    <m/>
    <m/>
    <m/>
  </r>
  <r>
    <s v="JUDEŢUL ARAD"/>
    <x v="0"/>
    <m/>
    <m/>
    <m/>
    <m/>
    <m/>
    <m/>
    <m/>
    <m/>
    <m/>
    <m/>
    <m/>
    <m/>
    <m/>
    <x v="0"/>
    <m/>
    <m/>
    <m/>
    <m/>
    <m/>
    <m/>
    <m/>
    <m/>
    <m/>
    <m/>
    <m/>
    <m/>
    <m/>
    <m/>
    <m/>
    <m/>
    <m/>
    <m/>
  </r>
  <r>
    <n v="1"/>
    <x v="1"/>
    <s v="P1.1"/>
    <s v="OS1.2-Secţiunea E"/>
    <n v="103719"/>
    <s v="Noi nano-arhitecturi de inspiratie biologica de tip celular - pentru circuite integrate"/>
    <s v="UNIVERSITATEA „AUREL VLAICU” DIN ARAD "/>
    <s v="Obiectivul principal al proiectului este de a înțelege funcționarea exactă a anumitor structuri biologice/neuronale."/>
    <s v="9"/>
    <n v="1"/>
    <n v="2016"/>
    <s v="9"/>
    <n v="1"/>
    <n v="2021"/>
    <n v="84.435339999999997"/>
    <x v="2"/>
    <s v="Vest"/>
    <m/>
    <m/>
    <s v="Arad"/>
    <s v="Public"/>
    <s v="060"/>
    <n v="7179595.4400000004"/>
    <n v="1323004.5599999996"/>
    <n v="0"/>
    <n v="835577"/>
    <n v="9338177"/>
    <s v="In implementare"/>
    <s v="AA3"/>
    <n v="6228882.6200000001"/>
    <n v="1148017.8400000003"/>
    <s v="POC/61/1/1"/>
    <n v="1"/>
    <s v="Axa 1"/>
  </r>
  <r>
    <n v="2"/>
    <x v="2"/>
    <s v=" P2.2"/>
    <s v="A2.1.1 - NGA"/>
    <n v="126954"/>
    <s v="Realizarea infrastructurii de broadband Ă®n zonele albe NGA din judeČ›ul Arad"/>
    <s v="INVITE SYSTEMS SRL"/>
    <s v="Obiectivul principal al proiectului este dezvoltarea infrastructurii de internet in banda larga, in zonele albe NGA din judetul Arad,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1"/>
    <n v="4"/>
    <n v="2019"/>
    <s v="1"/>
    <n v="4"/>
    <n v="2022"/>
    <n v="85"/>
    <x v="2"/>
    <s v="Vest"/>
    <m/>
    <m/>
    <s v="Archis; sat Groseni; sat Barzesti; Beliu; sat Secaci; sat Benesti; sat Bochia; Brazii; sat Secas; Buteni; sat Cuied; Craiva; sat Susag; sat Maraus; sat Siad; sat Stoinesti; sat Coroi; sat Rogoz de Beliu; sat Ciuntesti; Graniceri; sat Siclau; Halmagel; sat Sarbi; sat Tohesti; Hasmas; sat Botfei; sat Urvisu de Beliu; sat Clit; Ignesti; sat Minead; Plescuta; sat Aciuta; sat Gura Vaii; Seleus; sat Moroda; sat Iermata; Taut; Varadia de Mures; "/>
    <s v="Privat"/>
    <s v="046"/>
    <n v="7482384.9100000001"/>
    <n v="1320420.8600000001"/>
    <n v="1148494.67"/>
    <n v="3854016.919999999"/>
    <n v="13805317.359999999"/>
    <s v="In implementare"/>
    <m/>
    <n v="3370475.33"/>
    <n v="594789.76"/>
    <s v="POC/366/2/1"/>
    <n v="1"/>
    <s v="Axa 2"/>
  </r>
  <r>
    <n v="3"/>
    <x v="1"/>
    <s v="P1.2"/>
    <s v="OS1.3-Secţiunea C-ap.2"/>
    <n v="109225"/>
    <s v="Cuantificarea eficienta a riscului cardiovascular la pacientii hipertensivi din populatia activa cu implementarea de parametri ecocardiografici, biologici si genetici si crearea unui nou software medical de estimare a riscului cardiovascular"/>
    <s v="CENTRUL MEDICAL SF. LUCA AL CRIMEEI SRL"/>
    <s v="Obiectivul general al proiectului îl reprezinta dezvoltarea activitaþii de cercetare-dezvoltare în cadrul societaþii DR. POPA PRAXIS (startup) prin valorificarea rezultatelor cercetarii realizate de directorul de proiect, dr. Popa Calin, în teza sa de doctorat Implicaþiile genetice ale aterosclerozei si hipertensiunii arteriale la pacientul de vârsta mijlocie si pacientul vârstnic”, ca baza de pornire pentru crearea unui software medical pentru cuantificarea eficienta a riscului cardiovascular."/>
    <s v="6"/>
    <n v="22"/>
    <n v="2020"/>
    <s v="6"/>
    <n v="22"/>
    <n v="2021"/>
    <n v="85"/>
    <x v="2"/>
    <s v="Vest"/>
    <m/>
    <m/>
    <s v="Arad"/>
    <s v="Privat"/>
    <s v="061"/>
    <n v="713902.61"/>
    <n v="125982.81"/>
    <n v="93320.66"/>
    <n v="49421.78"/>
    <n v="982627.86"/>
    <s v="In implementare"/>
    <m/>
    <n v="0"/>
    <n v="0"/>
    <s v="POC/62/1/3"/>
    <n v="1"/>
    <s v="Axa 1"/>
  </r>
  <r>
    <s v="TOTAL ARAD"/>
    <x v="0"/>
    <m/>
    <m/>
    <m/>
    <m/>
    <m/>
    <m/>
    <m/>
    <m/>
    <m/>
    <m/>
    <m/>
    <m/>
    <m/>
    <x v="0"/>
    <m/>
    <m/>
    <m/>
    <m/>
    <m/>
    <m/>
    <n v="15375882.960000001"/>
    <n v="2769408.23"/>
    <n v="1241815.3299999998"/>
    <n v="4739015.6999999993"/>
    <n v="24126122.219999999"/>
    <m/>
    <m/>
    <n v="9599357.9499999993"/>
    <n v="1742807.6000000003"/>
    <m/>
    <m/>
    <m/>
  </r>
  <r>
    <s v="JUDEŢUL ARGES"/>
    <x v="0"/>
    <m/>
    <m/>
    <m/>
    <m/>
    <m/>
    <m/>
    <m/>
    <m/>
    <m/>
    <m/>
    <m/>
    <m/>
    <m/>
    <x v="0"/>
    <m/>
    <m/>
    <m/>
    <m/>
    <m/>
    <m/>
    <m/>
    <m/>
    <m/>
    <m/>
    <m/>
    <m/>
    <m/>
    <m/>
    <m/>
    <m/>
    <m/>
    <m/>
  </r>
  <r>
    <n v="1"/>
    <x v="2"/>
    <s v=" P2.2"/>
    <s v="A2.2.1"/>
    <n v="115809"/>
    <s v="CRESTEREA COMPETITIVITATII SC PRODINF SOFTWARE SRL PRIN DEZVOLTAREA UNEI SOLUTII TIC"/>
    <s v="PRODINF SOFTWARE SRL"/>
    <s v="„CRESTEREA COMPETITIVITATII SC PRODINF SOFTWARE SRL PRIN DEZVOLTAREA UNEI SOLUTII TIC”"/>
    <s v="8"/>
    <n v="3"/>
    <n v="2017"/>
    <s v="2"/>
    <n v="3"/>
    <n v="2020"/>
    <n v="85"/>
    <x v="3"/>
    <s v="Sud Muntenia"/>
    <m/>
    <m/>
    <s v="Pitesti"/>
    <s v="Privat"/>
    <s v="066"/>
    <n v="1440353.3"/>
    <n v="254179.99"/>
    <n v="1048687.3199999998"/>
    <n v="75659.770000000019"/>
    <n v="2818880.38"/>
    <s v="Finalizat"/>
    <s v="AA2"/>
    <n v="1436461.11"/>
    <n v="253493.13000000006"/>
    <s v="POC/46/2/2"/>
    <n v="1"/>
    <s v="Axa 2"/>
  </r>
  <r>
    <n v="2"/>
    <x v="2"/>
    <s v=" P2.2"/>
    <s v="A2.2.1"/>
    <n v="115986"/>
    <s v="TRAVEL 365"/>
    <s v="INDUSTRIAL MB PLUS SRL"/>
    <s v="Obiectivul general al proiectului este reprezentat de dezvoltarea activitatii firmei INDUSTRIAL MB PLUS SRL, prin dezvoltarea unei platforme integrate pentru crearea unei pagini de internet de baza, cu continut complet pentru agentii de turism (solutii complete de tip cloud pentru agentiile de turism integrate in sistem)."/>
    <s v="10"/>
    <n v="30"/>
    <n v="2017"/>
    <s v="4"/>
    <n v="30"/>
    <n v="2019"/>
    <n v="85"/>
    <x v="3"/>
    <s v="Sud Muntenia"/>
    <m/>
    <m/>
    <s v="Pitesti"/>
    <s v="Privat"/>
    <s v="066"/>
    <n v="3481880.13"/>
    <n v="614449.43999999994"/>
    <n v="1536474.2600000002"/>
    <n v="941042.08999999985"/>
    <n v="6573845.9199999999"/>
    <s v="Reziliat"/>
    <m/>
    <n v="0"/>
    <n v="0"/>
    <s v="POC/46/2/2"/>
    <n v="1"/>
    <s v="Axa 2"/>
  </r>
  <r>
    <n v="3"/>
    <x v="2"/>
    <s v=" P2.2"/>
    <s v="A2.2.1"/>
    <n v="117489"/>
    <s v="CRESTEREA COMPETITIVITATII SOCIETATII ENJOY SMART SOLUTIONS SRL PRIN DEZVOLTAREA UNEI PLATFORME INFORMATICE INOVATIVE IN DOMENIUL SANATATII"/>
    <s v="ENJOY SMART SOLUTIONS SRL"/>
    <s v="CRESTEREA COMPETITIVITATII SOCIETATII ENJOY SMART SOLUTIONS SRL PRIN DEZVOLTAREA UNEI PLATFORME INFORMATICE INOVATIVE IN DOMENIUL SANATATII"/>
    <s v="8"/>
    <n v="31"/>
    <n v="2017"/>
    <s v="12"/>
    <n v="31"/>
    <n v="2018"/>
    <n v="85"/>
    <x v="3"/>
    <s v="Sud Muntenia"/>
    <m/>
    <m/>
    <s v="Pitesti"/>
    <s v="Privat"/>
    <s v="066"/>
    <n v="1663627.3"/>
    <n v="293581.28999999998"/>
    <n v="677745.15000000014"/>
    <n v="59500"/>
    <n v="2694453.74"/>
    <s v="Finalizat"/>
    <s v="AA1"/>
    <n v="1353562.6800000002"/>
    <n v="238863.99999999997"/>
    <s v="POC/46/2/2"/>
    <n v="1"/>
    <s v="Axa 2"/>
  </r>
  <r>
    <n v="4"/>
    <x v="2"/>
    <s v=" P2.2"/>
    <s v="A2.2.1"/>
    <m/>
    <s v="DEZVOLTAREA UNEI PLATFORME E-COMMERCE INOVATIVE IN CADRUL BUSINESS SENSE PARTNERS S.R.L."/>
    <s v="BUSINESS SENSE PARTNERS SRL"/>
    <s v="DEZVOLTAREA UNEI PLATFORME E-COMMERCE INOVATIVE IN CADRUL BUSINESS SENSE PARTNERS S.R.L."/>
    <s v="8"/>
    <n v="24"/>
    <n v="2017"/>
    <s v="8"/>
    <n v="24"/>
    <n v="2019"/>
    <n v="85"/>
    <x v="3"/>
    <s v="Sud Muntenia"/>
    <m/>
    <m/>
    <s v="Pitesti"/>
    <s v="Privat"/>
    <s v="066"/>
    <n v="1883829.29"/>
    <n v="332440.46000000002"/>
    <n v="1043204.1200000001"/>
    <n v="3400"/>
    <n v="3262873.87"/>
    <s v="Reziliat"/>
    <m/>
    <n v="0"/>
    <n v="0"/>
    <s v="POC/46/2/2"/>
    <n v="1"/>
    <s v="Axa 2"/>
  </r>
  <r>
    <n v="5"/>
    <x v="2"/>
    <s v=" P2.2"/>
    <s v="A2.1.1 - NGA"/>
    <n v="127125"/>
    <s v="Dezvoltarea infrastructurii de comunicatii in banda larga de mare viteza in judetul Arges"/>
    <s v="INVOKER TRANS IT SRL"/>
    <s v="Obiectivul principal al proiectului este dezvoltarea infrastructurii de comunicatii in banda larga de mare viteza in localitatile albe din punct de vedere al conexiunii NGA din judetul Arges,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3"/>
    <s v="Sud Muntenia"/>
    <m/>
    <m/>
    <s v="Zgripcesti; Negresti; Lentea; Cotmeana; Luminile; Lintesti; Cersani; Tutulesti; Odaeni; Gliganu de Sus; Gliganu de Jos; Dobresti; Furesti; Mosteni-Greci; Ursoaia; Doblea; Alunisu; Izvoru de Sus; Fata; Dincani; Buretesti; Rijletu-Govora; Purcareni; Popesti;  Palanga; Satu Nou; Chiritesti; Baranesti; Miercani; Salistea; Gorani; Mirghia de Sus; Dealu Bradului Popesti; Cocu; Rachitele de Sus; Bacesti; Badesti; Moara Mocanului;"/>
    <s v="Privat"/>
    <s v="046"/>
    <n v="11511362.17"/>
    <n v="2031416.83"/>
    <n v="1567451.05"/>
    <n v="4605602.6500000004"/>
    <n v="19715832.700000003"/>
    <s v="In implementare"/>
    <m/>
    <n v="5558019.4400000004"/>
    <n v="980826.92"/>
    <s v="POC/366/2/1"/>
    <n v="1"/>
    <s v="Axa 2"/>
  </r>
  <r>
    <n v="6"/>
    <x v="1"/>
    <s v="1.2.1"/>
    <s v=" Proiect Tehnologic Inovativ - LDR"/>
    <n v="123056"/>
    <s v="Dezvoltarea componentelor si sistemelor complexe ale subansamblelor de tip SKID in vederea cresterii competitivitatii societatii UZUC SA"/>
    <s v="UZUC SA"/>
    <s v="Obiectivul general al UZUC SA este cresterea competitivitatii societatii pe piata, prin cercetare-dezvoltare, in vederea obtinerii de produse inovative, care sa creeze plus valoare fata de concurenti."/>
    <s v="6"/>
    <n v="30"/>
    <n v="2020"/>
    <s v="2"/>
    <n v="28"/>
    <n v="2022"/>
    <n v="85"/>
    <x v="3"/>
    <s v="Sud Muntenia"/>
    <m/>
    <m/>
    <s v="Pitesti"/>
    <s v="Privat"/>
    <s v="064"/>
    <n v="4324020.3099999996"/>
    <n v="763062.4"/>
    <n v="3632904.6"/>
    <n v="1943288.39"/>
    <n v="10663275.700000001"/>
    <s v="In implementare"/>
    <m/>
    <n v="0"/>
    <n v="0"/>
    <s v="POC/163/1/3/"/>
    <n v="1"/>
    <s v="Axa 1"/>
  </r>
  <r>
    <n v="7"/>
    <x v="1"/>
    <s v="P1.2"/>
    <s v="OS1.3-Secţiunea C-ap.2"/>
    <n v="123896"/>
    <s v="Laborator pentru Electrochimie şi Ingineria Suprafeţei bazată pe tehnici cu plasmă de electroliză"/>
    <s v="ELSSA LABORATORY SRL"/>
    <s v="Obiectivul proiectului este dezvoltarea de aplicaþii industriale ale tehnicilor de ingineria suprafeþei bazate pe tratamente cu plasma electrolitica. Obiectivul proiectului se va atinge prin dezvoltarea unui Laborator pentru Electrochimie si Ingineria Suprafetei ELIS cu doua componente: - Instalatie pilot „ELSSALAB” cu facilitaþi pentru tratamente complexe în plasma de electroliza ; - Sistem Informational SIELIS, care are doua functii: a) stabileste si controleaza fluxul de informaþii între ELSA Laboratory SRL si beneficiarii identificati"/>
    <s v="7"/>
    <n v="1"/>
    <n v="2020"/>
    <s v="7"/>
    <n v="1"/>
    <n v="2022"/>
    <n v="85"/>
    <x v="3"/>
    <s v="Sud Muntenia"/>
    <m/>
    <m/>
    <s v="Pitesti"/>
    <s v="Privat"/>
    <s v="061"/>
    <n v="691159.61"/>
    <n v="122816.39"/>
    <n v="90448"/>
    <n v="48560.76"/>
    <n v="952984.76"/>
    <s v="In implementare"/>
    <m/>
    <n v="33799.67"/>
    <n v="6250.53"/>
    <s v="POC/62/1/3"/>
    <n v="1"/>
    <s v="Axa 1"/>
  </r>
  <r>
    <n v="8"/>
    <x v="1"/>
    <s v="P1.1"/>
    <s v="OS1.1-Secţiunea F - ap.2"/>
    <n v="126159"/>
    <s v="ALFRED – Etapa 1, infrastructură de cercetare suport: ATHENA (instalaţie de tip piscină pentru experimente şi teste termohidraulice) şi ChemLab (laborator pentru chimia plumbului)."/>
    <s v="REGIA AUTONOMĂ TEHNOLOGII PENTRU ENERGIA NUCLEARĂ - RATEN"/>
    <s v="Obiectivul general al proiectului este sa întareasca capacitatea stiinþifica, tehnica si de inovare în domeniul de specializare inteligenta “Energie, mediu si schimbari climatice” în vederea consolidarii performanþelor cercetarii nucleare din România, prin realizarea infrastructurii experimentale dedicata dezvoltarii tehnologiei reactorilor rapizi raciþi cu plumb (instalaþia experimentala ATHENA si laboratorul pentru chimia plumbului ChemLab)."/>
    <s v="7"/>
    <n v="6"/>
    <n v="2020"/>
    <s v="1"/>
    <n v="6"/>
    <n v="2024"/>
    <n v="85"/>
    <x v="3"/>
    <s v="Sud Muntenia"/>
    <m/>
    <m/>
    <s v="Mioveni"/>
    <s v="Public"/>
    <s v="058"/>
    <n v="78200000"/>
    <n v="13800000"/>
    <n v="0"/>
    <n v="37831870.5"/>
    <n v="129831870.5"/>
    <s v="In implementare"/>
    <m/>
    <n v="526674.54"/>
    <n v="33325.449999999997"/>
    <s v="POC/448/1/1"/>
    <n v="1"/>
    <s v="Axa 1"/>
  </r>
  <r>
    <s v="TOTAL ARGES"/>
    <x v="0"/>
    <m/>
    <m/>
    <m/>
    <m/>
    <m/>
    <m/>
    <m/>
    <m/>
    <m/>
    <m/>
    <m/>
    <m/>
    <m/>
    <x v="0"/>
    <m/>
    <m/>
    <m/>
    <m/>
    <m/>
    <m/>
    <n v="103196232.11"/>
    <n v="18211946.800000001"/>
    <n v="9596914.5"/>
    <n v="45508924.159999996"/>
    <n v="176514017.56999999"/>
    <m/>
    <m/>
    <n v="8908517.4400000013"/>
    <n v="1512760.03"/>
    <m/>
    <m/>
    <m/>
  </r>
  <r>
    <s v="JUDEŢUL BIHOR"/>
    <x v="0"/>
    <m/>
    <m/>
    <m/>
    <m/>
    <m/>
    <m/>
    <m/>
    <m/>
    <m/>
    <m/>
    <m/>
    <m/>
    <m/>
    <x v="0"/>
    <m/>
    <m/>
    <m/>
    <m/>
    <m/>
    <m/>
    <m/>
    <m/>
    <m/>
    <m/>
    <m/>
    <m/>
    <m/>
    <m/>
    <m/>
    <m/>
    <m/>
    <m/>
  </r>
  <r>
    <n v="1"/>
    <x v="1"/>
    <s v="P1.2"/>
    <s v="OS1.3-Secţiunea C"/>
    <n v="104689"/>
    <s v="Infecţia de origine odontogenă la pacientul cu diabet zaharat tip II, o abordare terapeutică eficientă"/>
    <s v="MAXILOMED SRL (fosta JUNCAR MED SRL)"/>
    <s v="Obiectivul general al proiectului propus spre finantare consta in cresterea competitivitatii si a performantei societatii prin inovare, mai precis, dezvoltarea de servicii si tratamente care să aduca plusvaloare societatii: servicii inovative prin care sunt tratate leziunile cronice de la nivelul oaselor maxilare cu punct de plecare odontogen la pacientul cu diabet zaharat tip II."/>
    <s v="9"/>
    <n v="9"/>
    <n v="2016"/>
    <s v="9"/>
    <n v="9"/>
    <n v="2018"/>
    <n v="85"/>
    <x v="4"/>
    <s v="Nord Vest"/>
    <m/>
    <m/>
    <s v="Oradea"/>
    <s v="Privat"/>
    <s v="061"/>
    <n v="710699.67949999997"/>
    <n v="125417.59050000001"/>
    <n v="92901.92"/>
    <n v="18600"/>
    <n v="947619.19000000006"/>
    <s v="Finalizat"/>
    <s v="AA2"/>
    <n v="676061.75999999989"/>
    <n v="119305"/>
    <s v="POC/63/1/3"/>
    <n v="1"/>
    <s v="Axa 1"/>
  </r>
  <r>
    <n v="2"/>
    <x v="1"/>
    <s v="P1.2"/>
    <s v="OS1.3-Secţiunea C"/>
    <n v="113934"/>
    <s v="Cercetarea si realizarea unui colorant lichid pentru implanturile dentare din zirconiu la CHROMA DENTARE S.R.L."/>
    <s v="CHROMA DENTARE SRL"/>
    <s v="Obiectivul general al proiectului este reprezentat de cercetarea si obtinerea unui lichid colorant inovativ pentru coroanele si puntile dentare_x000a_realizate din oxidul de zirconiu."/>
    <s v="9"/>
    <n v="27"/>
    <n v="2017"/>
    <s v="9"/>
    <n v="27"/>
    <n v="2019"/>
    <n v="85.000000595496076"/>
    <x v="4"/>
    <s v="Nord Vest"/>
    <m/>
    <m/>
    <s v="Oradea"/>
    <s v="Privat"/>
    <s v="061"/>
    <n v="713690.69"/>
    <n v="125945.41"/>
    <n v="93292.9"/>
    <n v="243980"/>
    <n v="1176909"/>
    <s v="Reziliat"/>
    <s v="AA1"/>
    <n v="0"/>
    <n v="0"/>
    <s v="POC/63/1/3"/>
    <n v="1"/>
    <s v="Axa 1"/>
  </r>
  <r>
    <n v="3"/>
    <x v="1"/>
    <s v="P1.2"/>
    <s v="OS1.3-Secţiunea C"/>
    <n v="121796"/>
    <s v="Standardizarea diagnosticului și tratamentului hepatopatiilor cronice în stadiu avansat ținând cont de influența stresului oxidativ în evoluția, prognosticul și răspunsul la tratamentul etiopatogenic"/>
    <s v="ENDODIGEST SRL"/>
    <s v="Obiectivul principal al proiectului este de a aduce îmbunătăţiri tratamentului afecțiunilor hepatopatiilor cronice virale, prin abordarea unei proceduri de diagnostic și tratament îmbunătățite, pornind de la concluziile tezei de doctorat, stresul oxidativ, care să ducă la rezultate crescute ale numărului pacienților vindecați prin creșterea răspunsului acestora la tratament. "/>
    <s v="9"/>
    <n v="27"/>
    <n v="2017"/>
    <s v="9"/>
    <n v="27"/>
    <n v="2019"/>
    <n v="84.999998606471053"/>
    <x v="4"/>
    <s v="Nord Vest"/>
    <m/>
    <m/>
    <s v="Oradea"/>
    <s v="Privat"/>
    <s v="061"/>
    <n v="548965.98"/>
    <n v="96876.36"/>
    <n v="71760.28"/>
    <n v="303856"/>
    <n v="1021458.62"/>
    <s v="Finalizat"/>
    <s v="AA1"/>
    <n v="528988.42999999993"/>
    <n v="95100.34"/>
    <s v="POC/63/1/3"/>
    <n v="1"/>
    <s v="Axa 1"/>
  </r>
  <r>
    <n v="4"/>
    <x v="1"/>
    <s v="P1.2"/>
    <s v="OS1.3-Secţiunea C"/>
    <n v="113215"/>
    <s v="Realizare software inovativ– E.U. ACCOUNTING HARMONIZATION"/>
    <s v="SOFTSTUDIO SOLUTIONS SRL"/>
    <s v="Obiectivul general al proiectului propus spre finantare consta in cresterea competitivitatii si a performantei societatii prin cercetare si inovare, mai precis, dezvoltarea  si transpunerea in functionalitate a unui instrument pentru dezvoltarea software pentru colectarea si centralizarea datelor din gestiunea entitatilor economice, atat cele situate in Romania cat si cele situate in alte tari ale Uniunii Europene care planifica sa adopte Standardele International de Contabilitate, si transpunerea informatiilor direct in contabilitate, in situatii centralizate pe nivel de firme sau grup de firme."/>
    <s v="9"/>
    <n v="27"/>
    <n v="2017"/>
    <s v="1"/>
    <n v="27"/>
    <n v="2019"/>
    <n v="84.999997640453401"/>
    <x v="4"/>
    <s v="Nord Vest"/>
    <m/>
    <m/>
    <s v="Oradea"/>
    <s v="Privat"/>
    <s v="061"/>
    <n v="198131.28"/>
    <n v="34964.35"/>
    <n v="25899.53"/>
    <n v="11947.98"/>
    <n v="270943.14"/>
    <s v="Finalizat"/>
    <s v="AA3"/>
    <n v="189077.7"/>
    <n v="33366.660000000003"/>
    <s v="POC/63/1/3"/>
    <n v="1"/>
    <s v="Axa 1"/>
  </r>
  <r>
    <n v="5"/>
    <x v="1"/>
    <s v="P1.2"/>
    <s v="OS1.3-Secţiunea C"/>
    <n v="113149"/>
    <s v="Cercetarea-dezvoltarea si lansarea in productie a dispozitivului modular DMT"/>
    <s v="TRANSILVANIA ADVISORS SRL"/>
    <s v="Obiectivul general al proiectului este stimularea cercetarii si inovarii in intreprindere prin cercetarea unui produs nou, inovativ, dezvoltarea prototipului si lansarea acestuia in productie in scopul comercializarii. Noul dispozitiv DMT, va fi un dispozitiv modular utilizat in cadrul centrelor de prelucrare a pieselor prismatice."/>
    <s v="10"/>
    <n v="4"/>
    <n v="2017"/>
    <s v="10"/>
    <n v="4"/>
    <n v="2018"/>
    <n v="84.999998846053458"/>
    <x v="4"/>
    <s v="Nord Vest"/>
    <m/>
    <m/>
    <s v="Oradea"/>
    <s v="Privat"/>
    <s v="061"/>
    <n v="662942.31000000006"/>
    <n v="116989.83"/>
    <n v="86659.15"/>
    <n v="127336.31"/>
    <n v="993927.60000000009"/>
    <s v="Finalizat"/>
    <s v="AA1"/>
    <n v="639851.37"/>
    <n v="112914.95"/>
    <s v="POC/63/1/3"/>
    <n v="1"/>
    <s v="Axa 1"/>
  </r>
  <r>
    <n v="6"/>
    <x v="2"/>
    <s v=" P2.2"/>
    <s v="A2.2.1"/>
    <n v="115937"/>
    <s v="INOVARE PRIN INTEGRAREA SOLUȚIILOR TIC PENTRU CREȘTEREA COMPETITIVITĂȚII ECONOMICE A SECTOARELOR TIC, INDUSTRIILOR CREATIVE ȘI TURISMULUI PRIN INTERMEDIUL PLATFORMEI INFORMATICE"/>
    <s v="GRAFOR DESIGN SRL"/>
    <s v="INOVARE PRIN INTEGRAREA SOLUȚIILOR TIC PENTRU CREȘTEREA COMPETITIVITĂȚII ECONOMICE A SECTOARELOR TIC, INDUSTRIILOR CREATIVE ȘI TURISMULUI PRIN INTERMEDIUL PLATFORMEI INFORMATICE"/>
    <s v="8"/>
    <n v="11"/>
    <n v="2017"/>
    <s v="8"/>
    <n v="11"/>
    <n v="2020"/>
    <n v="85"/>
    <x v="4"/>
    <s v="Nord Vest"/>
    <m/>
    <m/>
    <s v="Oradea"/>
    <s v="Privat"/>
    <s v="066"/>
    <n v="2537346.0699999998"/>
    <n v="447766.95"/>
    <n v="1069337.58"/>
    <n v="404042.32999999961"/>
    <n v="4458492.93"/>
    <s v="Finalizat"/>
    <m/>
    <n v="2447273.9500000002"/>
    <n v="431877.16"/>
    <s v="POC/46/2/2"/>
    <n v="1"/>
    <s v="Axa 2"/>
  </r>
  <r>
    <n v="7"/>
    <x v="1"/>
    <s v="P1.1"/>
    <s v="OS1.1 -Secţiunea A"/>
    <n v="121336"/>
    <s v="Dezvoltarea unui centru de cercetare-dezvoltare în oncologie în cadrul societăţii Pelican Impex SRL "/>
    <s v="PELICAN IMPEX SRL"/>
    <s v="Obiectivul general al proiectului este cresterea capacitatii de cercetare – dezvoltare a SC PELICAN IMPEX SRL in domeniul sanatatii ca domeniu prioritar de interes naţional. Acest deziderat poate fi atins prin infiintarea si dezvoltarea a unui centru de cercetare in oncologie."/>
    <s v="5"/>
    <n v="21"/>
    <n v="2018"/>
    <s v="11"/>
    <n v="20"/>
    <n v="2020"/>
    <n v="85"/>
    <x v="4"/>
    <s v="Nord Vest"/>
    <m/>
    <m/>
    <s v="Oradea"/>
    <s v="Privat"/>
    <s v="059"/>
    <n v="8026150.7400000002"/>
    <n v="1416379.54"/>
    <n v="9442530.2799999993"/>
    <n v="4872702.12"/>
    <n v="23757762.680000003"/>
    <s v="Finalizat _x000a_(ajuns la teremen; fara nota de finalizare)"/>
    <m/>
    <n v="8012811.8900000006"/>
    <n v="1414025.63"/>
    <s v="POC/65/1/1"/>
    <n v="1"/>
    <s v="Axa 1"/>
  </r>
  <r>
    <n v="8"/>
    <x v="2"/>
    <s v=" P2.2"/>
    <s v="A2.1.1 - NGA"/>
    <n v="126957"/>
    <s v="Realizarea infrastructurii de broadband Ă®n zonele albe NGA din judeČ›ul Bihor"/>
    <s v="INVITE SYSTEMS SRL"/>
    <s v="Obiectivul principal al proiectului este dezvoltarea infrastructurii de internet in banda larga, in zonele albe NGA din judetul Bihor,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1"/>
    <n v="4"/>
    <n v="2019"/>
    <s v="1"/>
    <n v="4"/>
    <n v="2022"/>
    <n v="85"/>
    <x v="4"/>
    <s v="Nord Vest"/>
    <m/>
    <m/>
    <s v="Astileu; sat Calatea; Bratca; sat Damis; Buduslau; sat Albis; Saniob; sat Ciuhoi; Salacea; sat Otomani; Salard; sat Hodos; Tarcea; sat Galospetreu; Simian; sat Silindru"/>
    <s v="Privat"/>
    <s v="046"/>
    <n v="7457300.5599999996"/>
    <n v="1315994.21"/>
    <n v="974810.75999999978"/>
    <n v="1795519.4800000004"/>
    <n v="11543625.01"/>
    <s v="In implementare"/>
    <m/>
    <n v="5832585.5899999999"/>
    <n v="1029279.81"/>
    <s v="POC/366/2/1"/>
    <n v="1"/>
    <s v="Axa 2"/>
  </r>
  <r>
    <n v="9"/>
    <x v="1"/>
    <s v="1.2.1"/>
    <s v=" Proiect Tehnologic Inovativ - LDR"/>
    <n v="121806"/>
    <s v="Sistem inovativ de stocare a energiei pentru aplicatii hibride si electrice in industria aeronautica si automobilistica"/>
    <s v="ATNOM SRL"/>
    <s v="Obiectivul general al proiectului consta in inovare bazata pe cercetare-dezvoltare prin înfiintarea unei unitati noi, în vederea introducerii în productie a rezultatelor obþinute din cercetare-dezvoltare, si anume, se vor obtine 4 produse noi, inovatoare pentru industria aeronautica si auto ( - Acumulator modular pentru piata automotive;  - Acumultor pentru avion hibrid; - Acumulator pentru elicopter hibrid;  - Sistem de management al acumulatorilor)."/>
    <s v="6"/>
    <n v="25"/>
    <n v="2020"/>
    <s v="6"/>
    <n v="25"/>
    <n v="2023"/>
    <n v="85"/>
    <x v="4"/>
    <s v="Nord Vest"/>
    <m/>
    <m/>
    <s v="Oradea"/>
    <s v="Privat"/>
    <s v="064"/>
    <n v="19121228.010000002"/>
    <n v="3374334.36"/>
    <n v="5911923.4000000004"/>
    <n v="5973294.4699999997"/>
    <n v="34380780.240000002"/>
    <s v="In implementare"/>
    <m/>
    <n v="6080079.6699999999"/>
    <n v="10156.049999999999"/>
    <s v="POC/163/1/3/"/>
    <n v="1"/>
    <s v="Axa 1"/>
  </r>
  <r>
    <s v="TOTAL BIHOR"/>
    <x v="0"/>
    <m/>
    <m/>
    <m/>
    <m/>
    <m/>
    <m/>
    <m/>
    <m/>
    <m/>
    <m/>
    <m/>
    <m/>
    <m/>
    <x v="0"/>
    <m/>
    <m/>
    <m/>
    <m/>
    <m/>
    <m/>
    <n v="39976455.319499999"/>
    <n v="7054668.6005000006"/>
    <n v="17769115.799999997"/>
    <n v="13751278.690000001"/>
    <n v="78551518.409999996"/>
    <m/>
    <m/>
    <n v="24406730.359999999"/>
    <n v="3246025.5999999996"/>
    <m/>
    <m/>
    <m/>
  </r>
  <r>
    <s v="JUDEŢUL BISTRITA NASAUD"/>
    <x v="0"/>
    <m/>
    <m/>
    <m/>
    <m/>
    <m/>
    <m/>
    <m/>
    <m/>
    <m/>
    <m/>
    <m/>
    <m/>
    <m/>
    <x v="0"/>
    <m/>
    <m/>
    <m/>
    <m/>
    <m/>
    <m/>
    <m/>
    <m/>
    <m/>
    <m/>
    <m/>
    <m/>
    <m/>
    <m/>
    <m/>
    <m/>
    <m/>
    <m/>
  </r>
  <r>
    <n v="1"/>
    <x v="2"/>
    <s v=" P2.2"/>
    <s v="A2.1.1 - NGA"/>
    <n v="127133"/>
    <s v="Investitii in infrastructura broadband in judetul Bistrita Nasaud"/>
    <s v="NETWORK INNOVATION FUTURE  SRL"/>
    <s v="Obiectivul principal al proiectului este &quot;Investitii in infrastructura broadband in judetul Bistrita Nasaud&quot;,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4"/>
    <s v="Nord Vest"/>
    <m/>
    <m/>
    <s v="Silivasu de Campie; Viile Tecii; Ocnita;  Urmenis;  Bichigiu;  Dipsa; Pinticu;  Tagu; Galatii Bistritei; Archiud; Herina; Orosfaia; Blajenii de Sus; Sopteriu; Blajenii de Jos; Budestifana; Te, Tagsoru; Caila; Tonciu; Delureni; Albestii Bistritei; Comlod; Ghemes;"/>
    <s v="Privat"/>
    <s v="046"/>
    <n v="7482298.9500000002"/>
    <n v="1320405.69"/>
    <n v="1692948.93"/>
    <n v="3416754.01"/>
    <n v="13912407.58"/>
    <s v="In implementare"/>
    <m/>
    <n v="3467873.4099999997"/>
    <n v="611977.66999999993"/>
    <s v="POC/366/2/1"/>
    <n v="1"/>
    <s v="Axa 2"/>
  </r>
  <r>
    <s v="TOTAL BISTRITA NASAUD"/>
    <x v="0"/>
    <m/>
    <m/>
    <m/>
    <m/>
    <m/>
    <m/>
    <m/>
    <m/>
    <m/>
    <m/>
    <m/>
    <m/>
    <m/>
    <x v="0"/>
    <m/>
    <m/>
    <m/>
    <m/>
    <m/>
    <m/>
    <n v="7482298.9500000002"/>
    <n v="1320405.69"/>
    <n v="1692948.93"/>
    <n v="3416754.01"/>
    <n v="13912407.58"/>
    <m/>
    <m/>
    <n v="3467873.4099999997"/>
    <n v="611977.66999999993"/>
    <m/>
    <m/>
    <m/>
  </r>
  <r>
    <s v="JUDEŢUL BOTOSANI"/>
    <x v="0"/>
    <m/>
    <m/>
    <m/>
    <m/>
    <m/>
    <m/>
    <m/>
    <m/>
    <m/>
    <m/>
    <m/>
    <m/>
    <m/>
    <x v="0"/>
    <m/>
    <m/>
    <m/>
    <m/>
    <m/>
    <m/>
    <m/>
    <m/>
    <m/>
    <m/>
    <m/>
    <m/>
    <m/>
    <m/>
    <m/>
    <m/>
    <m/>
    <m/>
  </r>
  <r>
    <n v="1"/>
    <x v="2"/>
    <s v=" P2.2"/>
    <s v="A2.1.1 - NGA"/>
    <n v="127283"/>
    <s v="Creare infrastructura in banda larga si acces la internet in judetul Botosani"/>
    <s v="TELEKOM GROUP TECHNOLOGY SRL"/>
    <s v="Obiectivul general al proiectului este reprezentat de atingerea unui nivelului tehnic de dotare al firmei prin achiziþionarea de active corporale si necorporale, destinate sa dezvolte si sa diversifice activitatea curenta a societaþii, prin dotarea astfel a companiei cu tehnologie avansata si eficienta în scopul dezvoltarii de reþele avansate de comunicaþii electronice în judetul Botosani."/>
    <s v="6"/>
    <n v="12"/>
    <n v="2019"/>
    <s v="3"/>
    <n v="12"/>
    <n v="2022"/>
    <n v="85"/>
    <x v="5"/>
    <s v="Nord Est"/>
    <m/>
    <m/>
    <s v="Adaseni; Zoitani; Avrameni; Ichimeni; Aurel Vlaicu; Dimitrie Cantemir; Panaitoaia; Timus; Blandesti; Soldanesti; Cotusca; Cotu Miculiniti; Ghireni; Avram Iancu; Crasnaleuca; Gorbanesti; Batranesti; George Cosbuc; Siliscani; Socrujeni; Vanatori; Hanesti; Borolea; Moara Jorii; Slobozia Hanesti; Manoleasa; Flondora; Iorga ; Manoleasa Prut; Sadoveni; Zahoreni; Liveni; Loturi; Mihalaseni; Caraiman; Nastase; Negresti; Paun; Sarata; Slobozia Siliscani; Mileanca; Codreni; Mitoc; Horia; Ripiceni; Radauti Prut; Miorcani; Unteni; Burla; Burlesti; Soroceni; Viisoara; Cuza Voda Viisoara Mica:"/>
    <s v="Privat"/>
    <s v="046"/>
    <n v="11455733.609999999"/>
    <n v="2021600.05"/>
    <n v="1497481.53"/>
    <n v="2831727.87"/>
    <n v="17806543.059999999"/>
    <s v="In implementare"/>
    <m/>
    <n v="5584138.3499999996"/>
    <n v="985436.17"/>
    <s v="POC/366/2/1"/>
    <n v="1"/>
    <s v="Axa 2"/>
  </r>
  <r>
    <s v="TOTAL BOTOSANI"/>
    <x v="0"/>
    <m/>
    <m/>
    <m/>
    <m/>
    <m/>
    <m/>
    <m/>
    <m/>
    <m/>
    <m/>
    <m/>
    <m/>
    <m/>
    <x v="0"/>
    <m/>
    <m/>
    <m/>
    <m/>
    <m/>
    <m/>
    <n v="11455733.609999999"/>
    <n v="2021600.05"/>
    <n v="1497481.53"/>
    <n v="2831727.87"/>
    <n v="17806543.059999999"/>
    <m/>
    <m/>
    <n v="5584138.3499999996"/>
    <n v="985436.17"/>
    <m/>
    <m/>
    <m/>
  </r>
  <r>
    <s v="JUDEŢUL BRAILA"/>
    <x v="0"/>
    <m/>
    <m/>
    <m/>
    <m/>
    <m/>
    <m/>
    <m/>
    <m/>
    <m/>
    <m/>
    <m/>
    <m/>
    <m/>
    <x v="0"/>
    <m/>
    <m/>
    <m/>
    <m/>
    <m/>
    <m/>
    <m/>
    <m/>
    <m/>
    <m/>
    <m/>
    <m/>
    <m/>
    <m/>
    <m/>
    <m/>
    <m/>
    <m/>
  </r>
  <r>
    <n v="1"/>
    <x v="2"/>
    <s v=" P2.2"/>
    <s v="A2.2.1"/>
    <n v="116116"/>
    <s v="YUPP MEDIA – PLATFORMA ELASTICA E-COMMERCE DE PERSONALIZARE PUBLICITARA"/>
    <s v="YUPP MEDIA SRL"/>
    <s v="YUPP MEDIA – PLATFORMA ELASTICA E-COMMERCE DE PERSONALIZARE PUBLICITARA"/>
    <s v="8"/>
    <n v="4"/>
    <n v="2017"/>
    <s v="8"/>
    <n v="4"/>
    <n v="2020"/>
    <n v="85"/>
    <x v="6"/>
    <s v="Sud Est"/>
    <m/>
    <m/>
    <s v="Braila"/>
    <s v="Privat"/>
    <s v="066"/>
    <n v="1210606.54"/>
    <n v="231636.45"/>
    <n v="315216"/>
    <n v="130677.01000000001"/>
    <n v="1888136"/>
    <s v="Reziliat"/>
    <m/>
    <n v="0"/>
    <n v="0"/>
    <s v="POC/46/2/2"/>
    <n v="1"/>
    <s v="Axa 2"/>
  </r>
  <r>
    <n v="2"/>
    <x v="2"/>
    <s v=" P2.2"/>
    <s v="A2.2.1"/>
    <n v="119055"/>
    <s v="Cresterea competitivitatii IMM-urilor prin implementarea unei solutii digitale inovative pentru un management performant al proiectelor cu finantare nerambursabila"/>
    <s v="LOGIC ECOMSOL SRL"/>
    <s v="Cresterea competitivitatii IMM-urilor prin implementarea unei solutii digitale inovative pentru un management performant al proiectelor cu finantare nerambursabila"/>
    <s v="10"/>
    <n v="16"/>
    <n v="2017"/>
    <s v="10"/>
    <n v="16"/>
    <n v="2020"/>
    <n v="85"/>
    <x v="6"/>
    <s v="Sud Est"/>
    <m/>
    <m/>
    <s v="Braila"/>
    <s v="Privat"/>
    <s v="066"/>
    <n v="2434958.08"/>
    <n v="429698.49"/>
    <n v="1655239.7900000005"/>
    <n v="240334.66999999993"/>
    <n v="4760231.0300000012"/>
    <s v="Finalizat"/>
    <m/>
    <n v="1666271.68"/>
    <n v="294047.92999999993"/>
    <s v="POC/46/2/2"/>
    <n v="1"/>
    <s v="Axa 2"/>
  </r>
  <r>
    <n v="3"/>
    <x v="2"/>
    <s v=" P2.2"/>
    <s v="A2.2.1 ap.2"/>
    <n v="128967"/>
    <s v="Inteligenta artificiala si realitate virtuala intr-o platforma inovativa de comert electronic"/>
    <s v="HUNDRED PERCENT SRL"/>
    <s v="Obiectivul general al proiectului consta in contributia la cresterea gradului de utilizare, a calitatii si a nivelului de acces ale intreprinderilor mici si mijlocii la tehnologia informatiei si comunicatiilor, prin realizarea, in decurs de 36 de luni, in parteneriat cu SC ALTFACTOR SRL, a unei solutii digitale inovative LUNA care sa asigure un management performant si eficient al magazinelor online, dar si un grad ridicat de interactivitate si comunicare a magazinelor online cu utilizatorii lor."/>
    <s v="3"/>
    <n v="31"/>
    <n v="2020"/>
    <s v="3"/>
    <n v="31"/>
    <n v="2023"/>
    <n v="85"/>
    <x v="6"/>
    <s v="Sud Est"/>
    <m/>
    <m/>
    <s v="Braila; Galati"/>
    <s v="Privat"/>
    <s v="066"/>
    <n v="8107400.4900000002"/>
    <n v="1430717.73"/>
    <n v="2549886.44"/>
    <n v="1103964.45"/>
    <n v="13191969.109999999"/>
    <s v="In implementare"/>
    <m/>
    <n v="2825318.33"/>
    <n v="371703.23"/>
    <s v="POC/524/2/2"/>
    <n v="1"/>
    <s v="Axa 2"/>
  </r>
  <r>
    <s v="TOTAL BRAILA"/>
    <x v="0"/>
    <m/>
    <m/>
    <m/>
    <m/>
    <m/>
    <m/>
    <m/>
    <m/>
    <m/>
    <m/>
    <m/>
    <m/>
    <m/>
    <x v="0"/>
    <m/>
    <m/>
    <m/>
    <m/>
    <m/>
    <m/>
    <n v="11752965.109999999"/>
    <n v="2092052.67"/>
    <n v="4520342.2300000004"/>
    <n v="1474976.13"/>
    <n v="19840336.140000001"/>
    <m/>
    <m/>
    <n v="4491590.01"/>
    <n v="665751.15999999992"/>
    <m/>
    <m/>
    <m/>
  </r>
  <r>
    <s v="JUDEŢUL BRASOV"/>
    <x v="0"/>
    <m/>
    <m/>
    <m/>
    <m/>
    <m/>
    <m/>
    <m/>
    <m/>
    <m/>
    <m/>
    <m/>
    <m/>
    <m/>
    <x v="0"/>
    <m/>
    <m/>
    <m/>
    <m/>
    <m/>
    <m/>
    <m/>
    <m/>
    <m/>
    <m/>
    <m/>
    <m/>
    <m/>
    <m/>
    <m/>
    <m/>
    <m/>
    <m/>
  </r>
  <r>
    <n v="1"/>
    <x v="1"/>
    <s v="P1.2"/>
    <s v="OS1.3-Secţiunea D"/>
    <n v="104954"/>
    <s v="METODĂ INOVATOARE DE RECUPERARE MEDICALĂ PRIN TRATAMENT CU PLASMĂ BOGATĂ ÎN TROMBOCITE ŞI AEROCRIOTERAPIE"/>
    <s v="POLIMED DACIA SRL"/>
    <s v="Obiectivul general al proiectului propus de către Polimed Dacia S.R.L. constă în elaborarea unei metode inovatoare în domeniul sănătății, reprezentată de o metodă de diagnostic si recuperare prin combinarea unui tratament PRP (plasmă bogată în trombocite) cu aerocrioterapie în vederea tratării afecțiunilor aparatului locomotor. "/>
    <s v="9"/>
    <n v="16"/>
    <n v="2016"/>
    <s v="9"/>
    <n v="16"/>
    <n v="2018"/>
    <n v="85"/>
    <x v="1"/>
    <s v="Centru"/>
    <m/>
    <m/>
    <s v="Brasov"/>
    <s v="Privat"/>
    <s v="061"/>
    <n v="1482931.25"/>
    <n v="261693.75"/>
    <n v="0"/>
    <n v="936491"/>
    <n v="2681116"/>
    <s v="Finalizat"/>
    <s v="AA3"/>
    <n v="1366418.3199999998"/>
    <n v="241132.64"/>
    <s v="POC/66/1/3"/>
    <n v="1"/>
    <s v="Axa 1"/>
  </r>
  <r>
    <n v="2"/>
    <x v="2"/>
    <s v=" P2.2"/>
    <s v="A2.2.1"/>
    <n v="119052"/>
    <s v="LoRaNET – platforma Internet of Things (IoT)"/>
    <s v="FLASHNET SRL"/>
    <s v="LoRaNET – platforma Internet of Things (IoT)"/>
    <s v="6"/>
    <n v="16"/>
    <n v="2017"/>
    <s v="9"/>
    <n v="16"/>
    <n v="2019"/>
    <n v="85"/>
    <x v="1"/>
    <s v="Centru"/>
    <m/>
    <m/>
    <s v="Brasov"/>
    <s v="Privat"/>
    <s v="066"/>
    <n v="3384337.55"/>
    <n v="597236.04"/>
    <n v="2098058.8900000006"/>
    <n v="157703.79999999981"/>
    <n v="6237336.2800000003"/>
    <s v="Finalizat"/>
    <m/>
    <n v="1936765.19"/>
    <n v="341782.09"/>
    <s v="POC/46/2/2"/>
    <n v="1"/>
    <s v="Axa 2"/>
  </r>
  <r>
    <n v="3"/>
    <x v="2"/>
    <s v=" P2.2"/>
    <s v="A2.2.1"/>
    <n v="115883"/>
    <s v="SPRIJIN PENTRU CREŞTEREA VALORII ADĂUGATE GENERATE DE SECTORUL TIC ŞI A INOVĂRII IN CADRUL RAP SYSTEMS SRL"/>
    <s v="RAP SYSTEMS SRL"/>
    <s v="Dezvoltarea de catre RAP SYSTEMS a unor programe (functii) pentru PLC-uri cat si pentru HMI-uri, care sa gestioneze controlul motoarelor, cat si a unui program (functie) care sa gestioneze controlul valvelor, programe informatice necesare pentru dezvoltarea unei game de softuri aplicate inovative cu aplicabilitate in intreprinderile de productie din Romania si strainatate si cu impact asupra dezvoltarii firmei la nivel national si international."/>
    <s v="5"/>
    <n v="25"/>
    <n v="2017"/>
    <s v="9"/>
    <n v="25"/>
    <n v="2018"/>
    <n v="85"/>
    <x v="1"/>
    <s v="Centru"/>
    <m/>
    <m/>
    <s v="Brasov"/>
    <s v="Privat"/>
    <s v="066"/>
    <n v="192884.77"/>
    <n v="34038.49"/>
    <n v="86360.69"/>
    <n v="64224.450000000012"/>
    <n v="377508.39999999997"/>
    <s v="Finalizat"/>
    <s v="AA2"/>
    <n v="188268.64"/>
    <n v="33223.880000000005"/>
    <s v="POC/46/2/2"/>
    <n v="1"/>
    <s v="Axa 2"/>
  </r>
  <r>
    <n v="4"/>
    <x v="2"/>
    <s v=" P2.2"/>
    <s v="A2.2.1"/>
    <n v="115631"/>
    <s v="PORTAL GIS 3D"/>
    <s v="3D GEO LASER SRL"/>
    <s v="PORTAL GIS 3D"/>
    <s v="6"/>
    <n v="29"/>
    <n v="2017"/>
    <s v="7"/>
    <n v="29"/>
    <n v="2020"/>
    <n v="85"/>
    <x v="1"/>
    <s v="Centru"/>
    <m/>
    <m/>
    <s v="Brasov"/>
    <s v="Privat"/>
    <s v="066"/>
    <n v="2469250"/>
    <n v="435750"/>
    <n v="639000"/>
    <n v="502360"/>
    <n v="4046360"/>
    <s v="Finalizat"/>
    <s v="AA3+suspendare"/>
    <n v="524091.95"/>
    <n v="92486.82"/>
    <s v="POC/46/2/2"/>
    <n v="1"/>
    <s v="Axa 2"/>
  </r>
  <r>
    <n v="5"/>
    <x v="2"/>
    <s v=" P2.2"/>
    <s v="A2.2.1"/>
    <n v="115791"/>
    <s v="DEZVOLTAREA UNEI PLATFORME SOFTWARE DE MANAGEMENT SI CONTROL AL PRODUCTIEI (POST-CALCUL) IN DOMENIUL ALIMENTAR"/>
    <s v="SPECTRUM SRL"/>
    <s v="DEZVOLTAREA UNEI PLATFORME SOFTWARE DE MANAGEMENT SI CONTROL AL PRODUCTIEI (POST-CALCUL) IN DOMENIUL ALIMENTAR"/>
    <s v="9"/>
    <n v="15"/>
    <n v="2017"/>
    <s v="11"/>
    <n v="15"/>
    <n v="2018"/>
    <n v="85"/>
    <x v="1"/>
    <s v="Centru"/>
    <m/>
    <m/>
    <s v="Brasov"/>
    <s v="Privat"/>
    <s v="066"/>
    <n v="1317259.1299999999"/>
    <n v="232457.49"/>
    <n v="574044"/>
    <n v="320497.33000000007"/>
    <n v="2444257.9500000002"/>
    <s v="Finalizat"/>
    <m/>
    <n v="1178007.8700000001"/>
    <n v="207883.73"/>
    <s v="POC/46/2/2"/>
    <n v="1"/>
    <s v="Axa 2"/>
  </r>
  <r>
    <n v="6"/>
    <x v="2"/>
    <s v=" P2.2"/>
    <s v="A2.2.1"/>
    <n v="115887"/>
    <s v="FILED BOOK AGRO APPLICATION-FBAA"/>
    <s v="BIT SOFTWARE SRL"/>
    <s v="FILED BOOK AGRO APPLICATION-FBAA"/>
    <s v="8"/>
    <n v="9"/>
    <n v="2017"/>
    <s v="8"/>
    <n v="9"/>
    <n v="2019"/>
    <n v="85"/>
    <x v="1"/>
    <s v="Centru"/>
    <m/>
    <m/>
    <s v="Brasov"/>
    <s v="Privat"/>
    <s v="066"/>
    <n v="1150622.04"/>
    <n v="203050.95"/>
    <n v="1100722.32"/>
    <n v="78284.810000000056"/>
    <n v="2532680.12"/>
    <s v="Finalizat"/>
    <s v="AA1"/>
    <n v="1017868.1"/>
    <n v="179623.77999999997"/>
    <s v="POC/46/2/2"/>
    <n v="1"/>
    <s v="Axa 2"/>
  </r>
  <r>
    <n v="7"/>
    <x v="2"/>
    <s v=" P2.2"/>
    <s v="A2.2.1"/>
    <n v="116314"/>
    <s v="DEZVOLTAREA UNEI PLAFORME E-LEARNING CU SUPORT DE ANALIZA COMPORTAMENTALA A INTERACTIUNII UTILIZATOR-LMS"/>
    <s v="ICEBERG CONSULTING SRL"/>
    <s v="DEZVOLTAREA UNEI PLAFORME E-LEARNING CU SUPORT DE ANALIZA COMPORTAMENTALA A INTERACTIUNII UTILIZATOR-LMS"/>
    <s v="8"/>
    <n v="9"/>
    <n v="2017"/>
    <s v="5"/>
    <n v="9"/>
    <n v="2019"/>
    <n v="85"/>
    <x v="1"/>
    <s v="Centru"/>
    <m/>
    <m/>
    <s v="Brasov"/>
    <s v="Privat"/>
    <s v="066"/>
    <n v="794751.5"/>
    <n v="140250.26999999999"/>
    <n v="276660.90999999992"/>
    <n v="159915.90000000014"/>
    <n v="1371578.58"/>
    <s v="Finalizat"/>
    <s v="AA1"/>
    <n v="631618.71"/>
    <n v="109128.19"/>
    <s v="POC/46/2/2"/>
    <n v="1"/>
    <s v="Axa 2"/>
  </r>
  <r>
    <n v="8"/>
    <x v="1"/>
    <s v="P1.1"/>
    <s v="OS1.1 -Secţiunea A"/>
    <n v="121374"/>
    <s v="Dezvoltarea centrului de cercetare-dezvoltare-inovare în ştiinţe medicale POLIMED DACIA BRAŞOV POLI-CDI"/>
    <s v="POLIMED DACIA SRL"/>
    <s v="Obiectivul general al proiectului propus de catre Polimed Dacia S.R.L. consta în achizitia de echipamente de cercetare dezvoltare necesare investigarii metodei de diagnostic si recuperare prin combinarea unui tratament PRP (plasma bogata în trombocite) cu aerocrioterapie în vederea tratarii afecþiunilor aparatului locomotor."/>
    <s v="6"/>
    <n v="4"/>
    <n v="2018"/>
    <s v="3"/>
    <n v="3"/>
    <n v="2020"/>
    <n v="85"/>
    <x v="1"/>
    <s v="Centru"/>
    <m/>
    <m/>
    <s v="Brasov"/>
    <s v="Privat"/>
    <s v="059"/>
    <n v="3898320.63"/>
    <n v="687938.93"/>
    <n v="1965539.82"/>
    <n v="162395.68"/>
    <n v="6714195.0599999996"/>
    <s v="Finalizat"/>
    <s v="AA4"/>
    <n v="3895239.53"/>
    <n v="687395.21"/>
    <s v="POC/65/1/1"/>
    <n v="1"/>
    <s v="Axa 1"/>
  </r>
  <r>
    <n v="9"/>
    <x v="1"/>
    <s v="P1.1"/>
    <s v="OS1.1 -Secţiunea A"/>
    <n v="104792"/>
    <s v="Centrul de cercetare pentru achiziţia şi procesarea datelor 3D spaţiale pentru modele complexe 3D-Spaţial"/>
    <s v="3D GEO LASER SRL"/>
    <s v="Obiectivul general al proiectului consta în înfinþarea si exploatarea unui laborator de cercetare – dezvoltare în domeniul culegerii aerian si prelucrarii datelor topografice si de mediu."/>
    <s v="7"/>
    <n v="23"/>
    <n v="2018"/>
    <s v="1"/>
    <n v="22"/>
    <n v="2021"/>
    <n v="85"/>
    <x v="1"/>
    <s v="Centru"/>
    <m/>
    <m/>
    <s v="Brasov"/>
    <s v="Privat"/>
    <s v="059"/>
    <n v="12696142.720000001"/>
    <n v="2240495.7799999998"/>
    <n v="6401416.5"/>
    <n v="10803085"/>
    <n v="32141140"/>
    <s v="in curs de reziliere"/>
    <s v="AA4"/>
    <n v="0"/>
    <n v="0"/>
    <s v="POC/65/1/1"/>
    <n v="1"/>
    <s v="Axa 1"/>
  </r>
  <r>
    <n v="10"/>
    <x v="2"/>
    <s v=" P2.2"/>
    <s v="A2.2.1 ap.2"/>
    <n v="129933"/>
    <s v="Echipament criptografic cu management online"/>
    <s v="TEKFINITY  SRL"/>
    <s v="Obiectivul general al proiectului este reprezentat de creşterea competitivităţii TEKFINITY SRL pe piaţă si stimularea inovarii in intreprindere prin dezvoltarea unui produs nou, inovativ şi anume un echipament de criptare pentru protectia traficului in retele informatice bazat pe management on-line, in scopul comercializarii."/>
    <s v="4"/>
    <n v="6"/>
    <n v="2020"/>
    <s v="4"/>
    <n v="6"/>
    <n v="2022"/>
    <n v="85"/>
    <x v="1"/>
    <s v="Centru"/>
    <m/>
    <m/>
    <s v="Rasnov"/>
    <s v="Privat"/>
    <s v="066"/>
    <n v="5419749.0899999999"/>
    <n v="956426.31"/>
    <n v="1946126.6"/>
    <n v="1131849.6000000001"/>
    <n v="9454151.5999999996"/>
    <s v="In implementare"/>
    <m/>
    <n v="108800"/>
    <n v="19200"/>
    <s v="POC/524/2/2"/>
    <n v="1"/>
    <s v="Axa 2"/>
  </r>
  <r>
    <n v="11"/>
    <x v="2"/>
    <s v=" P2.2"/>
    <s v="A2.2.1 ap.2"/>
    <n v="130067"/>
    <s v="Platforma inovativa de procesare si difuzare a continutului multimedia si de integrare a solutiilor Internet of Things"/>
    <s v="HEADLIGHT SOLUTIONS SRL"/>
    <s v="Obiectivul general al proiectul îl reprezintă susţinerea inovării şi creşterea productivităţii SC HeadLight Solutions SRL prin realizarea unui produs inovativ complex şi a unor servicii inovative, bazate pe acest produs. Se urmăreşte crearea unei platforme inovative hardware şi software de procesare şi difuzare a conţinutului multimedia şi de integrare a soluţiilor Internet of Things ce are ca scop creşterea competitivităţii economice a societăţii."/>
    <s v="6"/>
    <n v="5"/>
    <n v="2020"/>
    <s v="6"/>
    <n v="5"/>
    <n v="2022"/>
    <n v="85"/>
    <x v="1"/>
    <s v="Centru"/>
    <m/>
    <m/>
    <s v="Brasov"/>
    <s v="Privat"/>
    <s v="066"/>
    <n v="11254722.289999999"/>
    <n v="1986127.47"/>
    <n v="4968961.4400000004"/>
    <n v="2999551.3"/>
    <n v="21209362.5"/>
    <s v="In implementare"/>
    <m/>
    <n v="108800"/>
    <n v="19200"/>
    <s v="POC/524/2/2"/>
    <n v="1"/>
    <s v="Axa 2"/>
  </r>
  <r>
    <n v="12"/>
    <x v="1"/>
    <s v="1.2.1"/>
    <s v=" Proiect Tehnologic Inovativ - LDR"/>
    <n v="121228"/>
    <s v="Creșterea competitivității Electroprecizia Electrical Motors prin dezvoltarea în parteneriat cu Universitatea Transilvania - Brașov a unei noi familii de motoare electrice, cu eficiență energetică de clasă superpremium (IE4)"/>
    <s v="ELECTROPRECIZIA ELECTRICAL MOTORS SRL"/>
    <s v="Obiectivul general al proiectului este cresterea competitivitatii la nivel european si mondial, pentru a deveni prima optiune ca furnizor de motoare electrice personalizate pentru integratori europeni, lideri de piata în segmentul lor. "/>
    <s v="6"/>
    <n v="25"/>
    <n v="2020"/>
    <s v="6"/>
    <n v="25"/>
    <n v="2023"/>
    <n v="85"/>
    <x v="1"/>
    <s v="Centru"/>
    <m/>
    <m/>
    <s v="Sacele"/>
    <s v="Privat"/>
    <s v="064"/>
    <n v="19069128.579999998"/>
    <n v="3365140.33"/>
    <n v="21618951.5"/>
    <n v="8751703.2599999998"/>
    <n v="52804923.669999994"/>
    <s v="In implementare"/>
    <m/>
    <n v="50839.47"/>
    <n v="1580.53"/>
    <s v="POC/163/1/3/"/>
    <n v="1"/>
    <s v="Axa 1"/>
  </r>
  <r>
    <n v="13"/>
    <x v="1"/>
    <s v="P1.2"/>
    <s v="OS1.3-Secţiunea C-ap.2"/>
    <n v="119468"/>
    <s v="Cresterea competitivitatii economice a TEADE SRL prin realizarea unei platforme informatice inovative pentru servicii in industria vinului - EnoTour"/>
    <s v="TEADE SRL"/>
    <s v="Obiectivul general al proiectului EnoTour consta in dezvoltarea, testarea si validarea unui instrument informatic inovativ sub forma unei platforme web si mobile pentru marketingul colaborativ al oenoturismului romanesc. Acest lucru va juca un rol important in cresterea competitivitatii economice si dezvoltarii companiilor din industria viti-vinicola."/>
    <s v="6"/>
    <n v="25"/>
    <n v="2020"/>
    <s v="6"/>
    <n v="25"/>
    <n v="2022"/>
    <n v="85"/>
    <x v="1"/>
    <s v="Centru"/>
    <m/>
    <m/>
    <s v="Brasov"/>
    <s v="Privat"/>
    <s v="061"/>
    <n v="712224.6"/>
    <n v="125686.66"/>
    <n v="93101.25"/>
    <n v="88264.14"/>
    <n v="1019276.65"/>
    <s v="Reziliat"/>
    <m/>
    <n v="0"/>
    <n v="0"/>
    <s v="POC/62/1/3"/>
    <n v="1"/>
    <s v="Axa 1"/>
  </r>
  <r>
    <n v="14"/>
    <x v="2"/>
    <s v=" P2.2"/>
    <s v="A2.2.1 ap.2"/>
    <n v="130100"/>
    <s v="iConvert – Dezvoltarea unei suite de produse pentru marketing destinate site-urilor eCommerce folosind tehnologii de inteligenta artificiala"/>
    <s v="Extend Studio SRL"/>
    <s v="Obiectivul general al acestui proiect este cresterea competitivitatii EXTEND STUDIO SRL pe piata nationala si internationala de produse inovative pentru marketing destinate site-urilor eCommerce folosind tehnologii de inteligenta artificiala bazata pe experienta membrilor echipei de implementare."/>
    <s v="7"/>
    <n v="7"/>
    <n v="2020"/>
    <s v="7"/>
    <n v="7"/>
    <n v="2023"/>
    <n v="85"/>
    <x v="1"/>
    <s v="Centru"/>
    <m/>
    <m/>
    <s v="Brasov"/>
    <s v="Privat"/>
    <s v="066"/>
    <n v="3916239.4"/>
    <n v="691101.07"/>
    <n v="1779885.08"/>
    <n v="1457859.25"/>
    <n v="7845084.7999999998"/>
    <s v="In implementare"/>
    <m/>
    <n v="615618.99"/>
    <n v="84895.56"/>
    <s v="POC/524/2/2"/>
    <n v="1"/>
    <s v="Axa 2"/>
  </r>
  <r>
    <s v="TOTAL BRASOV"/>
    <x v="0"/>
    <m/>
    <m/>
    <m/>
    <m/>
    <m/>
    <m/>
    <m/>
    <m/>
    <m/>
    <m/>
    <m/>
    <m/>
    <m/>
    <x v="0"/>
    <m/>
    <m/>
    <m/>
    <m/>
    <m/>
    <m/>
    <n v="67758563.549999997"/>
    <n v="11957393.539999999"/>
    <n v="43548829"/>
    <n v="27614185.520000003"/>
    <n v="150878971.61000001"/>
    <m/>
    <m/>
    <n v="11622336.770000001"/>
    <n v="2017532.43"/>
    <m/>
    <m/>
    <m/>
  </r>
  <r>
    <s v="JUDEŢUL BUCURESTI"/>
    <x v="0"/>
    <m/>
    <m/>
    <m/>
    <m/>
    <m/>
    <m/>
    <m/>
    <m/>
    <m/>
    <m/>
    <m/>
    <m/>
    <m/>
    <x v="0"/>
    <m/>
    <m/>
    <m/>
    <m/>
    <m/>
    <m/>
    <m/>
    <m/>
    <m/>
    <m/>
    <m/>
    <m/>
    <m/>
    <m/>
    <m/>
    <m/>
    <m/>
    <m/>
  </r>
  <r>
    <n v="1"/>
    <x v="1"/>
    <s v="P1.1"/>
    <s v="OS1.2-Secţiunea E"/>
    <n v="104294"/>
    <s v="Transfer de cunostinte in domeniul biologiei redox pentru dezvoltarea de instrumente moleculare avansate in boli neurodegenerative - semnatura factorului de transcriptie Nrf2 pentru diagnostic si terapie"/>
    <s v="INSTITUTULUI NAŢIONAL DE CERCETARE - DEZVOLTARE ÎN DOMENIUL PATOLOGIEI ŞI ŞTIINŢELOR BIOMEDICALE „VICTOR BABES&quot;"/>
    <s v="Obiectivul principal al proiectului este de a dezvolta și consolida competitivitatea C &amp; D a_x000a_Institutului National de Patologie &quot;Victor Babes&quot; (IVB) prin dobândireade noi competențe și_x000a_transfer de cunoștințe, în scopul de a crea o echipă ştiinţifică extrem de competitivă, capabilă să_x000a_efectueze cercetare de înaltă clasă în neuroştiinţe, abordând boli neurodegenerative și boli_x000a_neuroinflamatorii."/>
    <s v="9"/>
    <n v="1"/>
    <n v="2016"/>
    <s v="9"/>
    <n v="1"/>
    <n v="2021"/>
    <n v="84.435339999999997"/>
    <x v="7"/>
    <s v="Bucuresti Ilfov"/>
    <m/>
    <m/>
    <s v="Bucuresti"/>
    <s v="Public"/>
    <s v="060"/>
    <n v="7276617"/>
    <n v="1340883"/>
    <n v="0"/>
    <n v="80945"/>
    <n v="8698445"/>
    <s v="In implementare"/>
    <s v="AA3"/>
    <n v="5211407.99"/>
    <n v="867567.17000000016"/>
    <s v="POC/61/1/1"/>
    <n v="1"/>
    <s v="Axa 1"/>
  </r>
  <r>
    <n v="2"/>
    <x v="1"/>
    <s v="P1.1"/>
    <s v="OS1.2-Secţiunea E"/>
    <n v="103364"/>
    <s v="Senzori pentru detectare a deformarii, temperaturii si agentilor chimici folosing aceeasi fibra optica-FOSLAB"/>
    <s v="NanoPro Start MC SRL"/>
    <s v="Obiectivul acestui proiect este de a concepe o platformă ”high-tech” integrata inovativa pe baza de fibra optica, pentru detectarea temperaturii, a deformarilor si a agentilor chimici utilizand aceeasi fibra optica"/>
    <s v="9"/>
    <n v="1"/>
    <n v="2016"/>
    <s v="2"/>
    <n v="1"/>
    <n v="2021"/>
    <n v="84.435339999999997"/>
    <x v="7"/>
    <s v="Bucuresti Ilfov"/>
    <m/>
    <m/>
    <s v="Bucuresti"/>
    <s v="Privat"/>
    <s v="061"/>
    <n v="7275911.0816000002"/>
    <n v="1340752.9183999998"/>
    <n v="0"/>
    <n v="237149"/>
    <n v="8853813"/>
    <s v="Finalizat _x000a_(ajuns la teremen; fara nota de finalizare)"/>
    <s v="AA4"/>
    <n v="6903498.1200000001"/>
    <n v="1272239.31"/>
    <s v="POC/61/1/1"/>
    <n v="1"/>
    <s v="Axa 1"/>
  </r>
  <r>
    <n v="3"/>
    <x v="1"/>
    <s v="P1.1"/>
    <s v="OS1.2-Secţiunea E"/>
    <n v="103396"/>
    <s v="CREAREA UNUI NUCLEU DE COMPETENŢĂ DE ÎNALT NIVEL ÎN DOMENIUL CREŞTERII EFICIENŢEI DE CONVERSIE A ENERGIILOR REGENERABILE ŞI A AUTONOMIEI ENERGETICE PRIN UTILIZAREA COMBINATĂ A RESURSELOR"/>
    <s v="INOE 2000 - INSTITUTUL NATIONAL DE CERCETARE DEZVOLTARE PENTRU OPTOELECTRONICA"/>
    <s v="Proiectul are ca obiectiv general crearea unui nucleu de competentă ştiinţifică şi tehnologică, de înalt nivel, în domeniul creşterii performanţelor de conversie pentru tipurile de energie regenerabila care se găsesc in cantitati importante pe teritoriul României (solară, biomasă, eoliană, hidro). Nucleul astfel creat va avea ca obiectiv prioritar participarea la competiile nationale, dar mai ales internationale in domeniu. "/>
    <s v="9"/>
    <n v="2"/>
    <n v="2016"/>
    <s v="9"/>
    <n v="2"/>
    <n v="2021"/>
    <n v="84.435339999999997"/>
    <x v="7"/>
    <s v="Bucuresti Ilfov"/>
    <m/>
    <m/>
    <s v="Bucuresti"/>
    <s v="Public"/>
    <s v="060"/>
    <n v="4813318.2981240004"/>
    <n v="886963.91187599953"/>
    <n v="0"/>
    <n v="35000"/>
    <n v="5735282.21"/>
    <s v="In implementare"/>
    <s v="AA5"/>
    <n v="2961913.6300000004"/>
    <n v="527697.09999999986"/>
    <s v="POC/61/1/1"/>
    <n v="1"/>
    <s v="Axa 1"/>
  </r>
  <r>
    <n v="4"/>
    <x v="1"/>
    <s v="P1.1"/>
    <s v="OS1.2-Secţiunea E"/>
    <n v="103651"/>
    <s v="Producţia de BIOcombustibili prin metode iNOVatoare de PIROliză /gazeificare şi TEHnologii avansate - Un Program Dedicat Recrutării și Formării Tinerilor Cercetători Români în Domeniul Energiei şi Produselor din Biomasă"/>
    <s v="Universitatea POLITEHNICA din Bucuresti"/>
    <s v="Principalul obiectiv al proiectului constă în crearea unui nucleu de cercetare competitiv internațional în cadrul Universitatii POLITEHNICA din București (UPB) în domeniul producerii de biocombustibili și energie verde pe baza expertizei de cercetare dezvoltate în SUA, cu acces direct la instalații și tehnologii de ultimă generație care va constitui baza viitoarelor cariere ale tinerilor cercetători."/>
    <s v="9"/>
    <n v="2"/>
    <n v="2016"/>
    <s v="6"/>
    <n v="1"/>
    <n v="2021"/>
    <n v="84.435339999999997"/>
    <x v="7"/>
    <s v="Bucuresti Ilfov"/>
    <m/>
    <m/>
    <s v="Bucuresti"/>
    <s v="Public"/>
    <s v="060"/>
    <n v="7271436.0486960001"/>
    <n v="1339928.2913039997"/>
    <n v="0"/>
    <n v="363485.84"/>
    <n v="8974850.1799999997"/>
    <s v="In implementare"/>
    <s v="AA3"/>
    <n v="6012253.2699999996"/>
    <n v="1108052.8799999999"/>
    <s v="POC/61/1/1"/>
    <n v="1"/>
    <s v="Axa 1"/>
  </r>
  <r>
    <n v="5"/>
    <x v="1"/>
    <s v="P1.1"/>
    <s v="OS1.2-Secţiunea E"/>
    <n v="103565"/>
    <s v="Sistem de predictie bazat pe integrare multi-omics pentru prioritizarea interventiilor gerontologice "/>
    <s v="Institutul de Biochimie"/>
    <s v="Proiectul va combina analize de biologie sistemica a datelor de genomica, transcriptomica, epigenetica si studii GWAS de la om si organisme model pentru a perfectiona intelegerea noastra despre biologia imbatranirii, si pentru a crea o platforma integrativa de predictie multi-omica pentru prioritizarea interventiilor experimentale in gerontologie. "/>
    <s v="9"/>
    <n v="2"/>
    <n v="2016"/>
    <s v="9"/>
    <n v="1"/>
    <n v="2021"/>
    <n v="84.435339999999997"/>
    <x v="7"/>
    <s v="Bucuresti Ilfov"/>
    <m/>
    <m/>
    <s v="Bucuresti"/>
    <s v="Public"/>
    <s v="060"/>
    <n v="7179559.5530000003"/>
    <n v="1322997.9469999997"/>
    <n v="0"/>
    <n v="22200"/>
    <n v="8524757.5"/>
    <s v="In implementare"/>
    <s v="AA3"/>
    <n v="6750917.0300000003"/>
    <n v="0"/>
    <s v="POC/61/1/1"/>
    <n v="1"/>
    <s v="Axa 1"/>
  </r>
  <r>
    <n v="6"/>
    <x v="1"/>
    <s v="P1.1"/>
    <s v="OS1.2-Secţiunea E"/>
    <n v="105145"/>
    <s v="Tehnici neconventionale cu Ultrasunete/Microunde utilizate pentru activarea proceselor chimice si nonchimice"/>
    <s v="Universitatea POLITEHNICA Bucuresti"/>
    <s v="Proiectul are ca obiectiv crearea unui nucleu de competenţă ştiinţifică şi tehnologică de înalt nivel. Acesta va permite studierea efectului ultrasunetelor şi/sau microundelor asupra unor procese nonchimice, chimice sau biologice"/>
    <s v="9"/>
    <n v="5"/>
    <n v="2016"/>
    <s v="5"/>
    <n v="1"/>
    <n v="2021"/>
    <n v="84.435339999999997"/>
    <x v="7"/>
    <s v="Bucuresti Ilfov"/>
    <m/>
    <m/>
    <s v="Bucuresti"/>
    <s v="Public"/>
    <s v="060"/>
    <n v="6464942.7015040005"/>
    <n v="1191313.4584959997"/>
    <n v="0"/>
    <n v="509565.25"/>
    <n v="8165821.4100000001"/>
    <s v="In implementare"/>
    <s v="AA3"/>
    <n v="6203622.1700000018"/>
    <n v="1143279.99"/>
    <s v="POC/61/1/1"/>
    <n v="1"/>
    <s v="Axa 1"/>
  </r>
  <r>
    <n v="7"/>
    <x v="1"/>
    <s v="P1.1"/>
    <s v="OS1.2-Secţiunea E"/>
    <n v="104141"/>
    <s v="Eco-Nano-Tehnologii pentru dezvoltarea unui modul cu dublă funcționalitate pe bază de nanofire / Eco-Nano-Technologies to Develop a Module Based on Nanowires with Double Functionality, EcoNanoWires"/>
    <s v="Universitatea POLITEHNICA Bucuresti"/>
    <s v="Proiectul se derulează în România și are ca obiectiv principal crearea unui nucleu de competență în cadrul Centrului de Cercetări și Expertizări Eco-Metalurgice din Universitatea Politehnica din București (UPB-CCEEM) pentru dezvoltarea de materiale nanostructurate cu arhitectură 3D și integrarea acestora în platforme funcționale cu aplicabilitate în domeniul protecției mediului și energiei"/>
    <s v="9"/>
    <n v="5"/>
    <n v="2016"/>
    <s v="9"/>
    <n v="5"/>
    <n v="2020"/>
    <n v="84.435339999999997"/>
    <x v="7"/>
    <s v="Bucuresti Ilfov"/>
    <m/>
    <m/>
    <s v="Bucuresti"/>
    <s v="Public"/>
    <s v="060"/>
    <n v="3916031.66"/>
    <n v="721618.33999999985"/>
    <n v="0"/>
    <n v="30000"/>
    <n v="4667650"/>
    <s v="Finalizat"/>
    <s v="AA3"/>
    <n v="3913733.8800000004"/>
    <n v="721312.42"/>
    <s v="POC/61/1/1"/>
    <n v="1"/>
    <s v="Axa 1"/>
  </r>
  <r>
    <n v="8"/>
    <x v="1"/>
    <s v="P1.1"/>
    <s v="OS1.2-Secţiunea E"/>
    <n v="104836"/>
    <s v="Sistem inteligent pentru realizarea ofertelor pe piaţa angro de energie electrică (SMARTRADE)"/>
    <s v="Academia de Studii Economice din Bucuresti"/>
    <s v="Prin acest proiect ne propunem proiectarea şi dezvoltarea unui prototip de sistem informatic pentru prognoză, analiză și modele de decizie destinat participanților la piața de energie electrică (furnizori/producători) constituiți ca părți responsabile cu echilibrarea (PRE), în scopul de a estima consumul și producția într-un mod adecvat în vederea realizării unor tranzacții eficiente pe piața angro de energie electrică. Prototipul va fi dezvoltat pe o arhitectură privată de tip cloud computing și se va adresa furnizorilor de energie electrică și operatorilor de rețea, în special Operatorului de Transport și de Sistem (OTS), operatorilor de distribuție (ODs) și Autorității Naționale de Reglementare în domeniul Energiei (ANRE), în vederea estimării consumului şi producţiei de energie electrică la nivel național/regional."/>
    <s v="9"/>
    <n v="5"/>
    <n v="2016"/>
    <s v="11"/>
    <n v="5"/>
    <n v="2020"/>
    <n v="84.435339999999997"/>
    <x v="7"/>
    <s v="Bucuresti Ilfov"/>
    <m/>
    <m/>
    <s v="Bucuresti"/>
    <s v="Public"/>
    <s v="060"/>
    <n v="4361927.6349999998"/>
    <n v="803784.86500000022"/>
    <n v="0"/>
    <n v="5000"/>
    <n v="5170712.5"/>
    <s v="Finalizat _x000a_(ajuns la teremen; fara nota de finalizare)"/>
    <s v="AA4"/>
    <n v="4019543.49"/>
    <n v="740828.40999999992"/>
    <s v="POC/61/1/1"/>
    <n v="1"/>
    <s v="Axa 1"/>
  </r>
  <r>
    <n v="9"/>
    <x v="1"/>
    <s v="P1.1"/>
    <s v="OS1.2-Secţiunea E"/>
    <n v="104323"/>
    <s v="VALORIFICAREA SUSTENABILĂ A DEȘEURILOR DE PLANTE MEDICINALE SI AROMATICE ÎN VEDEREA OBȚINERII DE PRODUSE CU VALOARE ADAUGATĂ"/>
    <s v="UNIVERSITATEA DE STIINTE AGRONOMICE SI MEDICINA VETERINARA BUCURESTI"/>
    <s v="Obiectivul principal al proiectului este dezvoltarea unei tehnologii absolut inovatoare pentru_x000a_valorificarea sustenabilă a deșeurilor din industria plantelor medicinale, aromatice și_x000a_oleaginoase, cu aplicații viitoare de piață în obținerea produselor cu valoare adăugată."/>
    <s v="9"/>
    <n v="9"/>
    <n v="2016"/>
    <s v="2"/>
    <n v="9"/>
    <n v="2021"/>
    <n v="84.435339999999997"/>
    <x v="7"/>
    <s v="Bucuresti Ilfov"/>
    <m/>
    <m/>
    <s v="Bucuresti"/>
    <s v="Public"/>
    <s v="060"/>
    <n v="7275344.4005380003"/>
    <n v="1340648.4944619993"/>
    <n v="0"/>
    <n v="634433.1"/>
    <n v="9250425.9949999992"/>
    <s v="Finalizat _x000a_(ajuns la teremen; fara nota de finalizare)"/>
    <s v="AA4"/>
    <n v="7159539.5800000001"/>
    <n v="1245677.18"/>
    <s v="POC/61/1/1"/>
    <n v="1"/>
    <s v="Axa 1"/>
  </r>
  <r>
    <n v="10"/>
    <x v="1"/>
    <s v="P1.1"/>
    <s v="OS1.2-Secţiunea E"/>
    <n v="105986"/>
    <s v="Consolidarea capacităților de CD&amp;I privind infrastructurile critice spațiale în cadrul Agenției Spațiale Române SCIPRO (Space Critical Infrastructure Protection at Rosa) "/>
    <s v="Agentia Spatiala Romana"/>
    <s v="Dezvoltarea excelenței în CD &amp; I în domeniul protecției infrastructurilor critice spațiale în cadrul Agenției Spațiale Române, prin implicarea competențelor profesionale ale profesorului Adrian Gheorghe (Universitatea Old Dominion, Statele Unite ale Americii), în scopul de a:_x000a__x000a_(1) consolida capacitățile interne ale Agenției Spațiale Române prin îmbunătăți capabilităților generale de cercetare și inovare în infrastructurilor critice spațiale, bazate pe transferul de cunoștințe cu profesorul Adrian Gheorghe. Profesorul Adrian Gheorghe deține cea mai înaltă calificare în domeniul guvernării sistemelor complexe și protecția infrastructurilor critice, cu o vasta experiență pe plan intern și internațional. _x000a__x000a_(2) institui un centru de competențe in cadrul Agenției Spațiale Române pentru monitorizarea evenimentelor tip HILF (impact ridicat, frecvență scăzută), precum și impactul acestora asupra infrastructurilor critice spațiale, cu scopul de a determina efectul de domino asupra altor infrastructuri și servicii la sol. Centrul va învăța mult din experiența profesorului Adrian Gheorghe în funcția de director al Centre of Excellence on Risk and Safety Sciences, Swiss Federal Institute of Technology, precum și în alte poziții relevante, conform CV-ului atașat. _x000a__x000a_(3) oferi produse de analiză în sprijinul protecției infrastructurilor critice spațiale, inclusiv o strategie națională privind protecția infrastructurilor critice spațiale, în plus față de furnizarea de sprijin legislativ și instituțional pentru actori relevanți pe plan domestic şi internațional. _x000a__x000a_"/>
    <s v="9"/>
    <n v="9"/>
    <n v="2016"/>
    <s v="3"/>
    <n v="9"/>
    <n v="2021"/>
    <n v="84.435339999999997"/>
    <x v="7"/>
    <s v="Bucuresti Ilfov"/>
    <m/>
    <m/>
    <s v="Bucuresti"/>
    <s v="Public"/>
    <s v="060"/>
    <n v="7276617"/>
    <n v="1340883"/>
    <n v="0"/>
    <n v="18000"/>
    <n v="8635500"/>
    <s v="In implementare"/>
    <s v="AA4"/>
    <n v="4679164.4399999995"/>
    <n v="834481.17"/>
    <s v="POC/61/1/1"/>
    <n v="1"/>
    <s v="Axa 1"/>
  </r>
  <r>
    <n v="11"/>
    <x v="1"/>
    <s v="P1.1"/>
    <s v="OS1.2-Secţiunea E"/>
    <n v="104362"/>
    <s v="Terapii tintite pentru boala valvei aortice in diabet"/>
    <s v="Institutul de Biologie si Patologie Celulara &quot;Nicolae Simionescu&quot;"/>
    <s v="Obiectivul general al proiectului THERAVALDIS il reprezinta cresterea participarii romanesti in cercetarea la nivelul UE in domeniul biotehnologiei medicale si farmaceutice prin crearea unui nucleu de cercetare in nanotehnologii in cadrul IBPC „N Simionescu”. "/>
    <s v="9"/>
    <n v="13"/>
    <n v="2016"/>
    <s v="12"/>
    <n v="31"/>
    <n v="2020"/>
    <n v="84.435339999999997"/>
    <x v="7"/>
    <s v="Bucuresti Ilfov"/>
    <m/>
    <m/>
    <s v="Bucuresti"/>
    <s v="Public"/>
    <s v="060"/>
    <n v="7276617"/>
    <n v="1340883"/>
    <n v="0"/>
    <n v="40000"/>
    <n v="8657500"/>
    <s v="Finalizat _x000a_(ajuns la teremen; fara nota de finalizare)"/>
    <s v="AA5"/>
    <n v="7093859.6600000001"/>
    <n v="0"/>
    <s v="POC/61/1/1"/>
    <n v="1"/>
    <s v="Axa 1"/>
  </r>
  <r>
    <n v="12"/>
    <x v="1"/>
    <s v="P1.1"/>
    <s v="OS1.2-Secţiunea E"/>
    <n v="104969"/>
    <s v="Imbunatatirea competitivitatii institutionale in domeniul diabetului de tip 1 prin dezvoltarea unui concept inovator de imunoterapie cu celule stromale mezenchimale"/>
    <s v="Institutul de Biologie si Patologie Celulara &quot;Nicolae Simionescu&quot;"/>
    <s v="Diabetul de tip 1 (T1D) reprezinta o reactie inflamatorie a insulelor pancreatice, declansata de factori extrinseci precipitanti, in subiecti cu o configuratie genetica favorabila dezvoltarii autoimunitatii. In pofida  interesului intens pentru etiologia, patogeneza si mecanismele ce stau in spatele acestei reactii inflamatorii, exista inca nevoia dezvoltarii unor terapii curative fiabile. Prin urmare, obiectivul stiintific al proiectului DIABETER este de a proiecta, rafina si consolida o abordare de terapie celulara relevanta clinic pentru a vindeca autoimunitatea diabetica, prin livrarea tintita a semnalelor apoptotice folosind ca vehicule celulele mezenchimale stromale (MSC). "/>
    <s v="9"/>
    <n v="16"/>
    <n v="2016"/>
    <s v="12"/>
    <n v="15"/>
    <n v="2020"/>
    <n v="84.435339999999997"/>
    <x v="7"/>
    <s v="Bucuresti Ilfov"/>
    <m/>
    <m/>
    <s v="Bucuresti"/>
    <s v="Public"/>
    <s v="060"/>
    <n v="7254108"/>
    <n v="1336735.2"/>
    <n v="0"/>
    <n v="40000"/>
    <n v="8630843.1999999993"/>
    <s v="Finalizat _x000a_(ajuns la teremen; fara nota de finalizare)"/>
    <s v="AA7"/>
    <n v="7089287.1600000011"/>
    <n v="0"/>
    <s v="POC/61/1/1"/>
    <n v="1"/>
    <s v="Axa 1"/>
  </r>
  <r>
    <n v="13"/>
    <x v="1"/>
    <s v="P1.1"/>
    <s v="OS1.2-Secţiunea E"/>
    <n v="106926"/>
    <s v="Dezvoltarea de tehnologii de patch-clamp automatizat pentru testarea riscului pro-aritmogen al medicamentelor"/>
    <s v="Universitatea din Bucuresti"/>
    <s v="Proiectul nostru îşi propune surmontarea tuturor acestor dificultăţi experimentale şi are ca obiectiv general transformarea paradigmei CiPA într-un standard industrial acurat, eficient, robust şi înalt reproductibil în vederea comercializării şi implementării pe scală largă."/>
    <s v="10"/>
    <n v="26"/>
    <n v="2016"/>
    <s v="7"/>
    <n v="26"/>
    <n v="2021"/>
    <n v="84.435339999999997"/>
    <x v="7"/>
    <s v="Bucuresti Ilfov"/>
    <m/>
    <m/>
    <s v="Bucuresti"/>
    <s v="Public"/>
    <s v="060"/>
    <n v="4123419.67"/>
    <n v="759834.33"/>
    <n v="0"/>
    <n v="4650"/>
    <n v="4887904"/>
    <s v="In implementare"/>
    <s v="AA6"/>
    <n v="3746656.2299999995"/>
    <n v="682326.59999999986"/>
    <s v="POC/61/1/1"/>
    <n v="1"/>
    <s v="Axa 1"/>
  </r>
  <r>
    <n v="14"/>
    <x v="1"/>
    <s v="P1.1"/>
    <s v="OS1.2-Secţiunea E"/>
    <n v="106688"/>
    <s v="Dezvoltare unei metodolologii de terapie prin teatru cu efect la nivel neruochimic și neurocognitiv-MET"/>
    <s v="Universitatea de Artă Teatrală și Cinematografică IL CARAGIALE București"/>
    <s v="Obiectivul general al proiectului “Dezvoltare unei metodolologii de terapie prin teatru cu efect la nivel neruochimic și neurocognitiv-MET” este de a cerceta si dezvolta o metodologie de intervenție preventivă, terapeutică, neinvazivă, de consolidare a comportamentelor pro-sociale și de management al stresului.. Efectele stresului asupra organismului uman au un spectru extreme de larg: tulburări psihice, boli cario-vasculare, cancere, etc. Metodlogia de intervenție MET urmărește diminuarea efectelor psiho-somatice ale stresului asupra organismului uman prin combaterea si preventia efectiva si cuantificabila la nivel neruohormonal generând cresterea calitătii vieții si a eficientei profesionale a individului"/>
    <s v="10"/>
    <n v="26"/>
    <n v="2016"/>
    <s v="6"/>
    <n v="26"/>
    <n v="2021"/>
    <n v="84.435339999999997"/>
    <x v="7"/>
    <s v="Bucuresti Ilfov"/>
    <m/>
    <m/>
    <s v="Bucuresti"/>
    <s v="Public"/>
    <s v="060"/>
    <n v="7267690.2079670001"/>
    <n v="1339238.0345329996"/>
    <n v="0"/>
    <n v="30000"/>
    <n v="8636928.2424999997"/>
    <s v="In implementare"/>
    <s v="AA4"/>
    <n v="6683111.5100000007"/>
    <n v="1073081.1800000002"/>
    <s v="POC/61/1/1"/>
    <n v="1"/>
    <s v="Axa 1"/>
  </r>
  <r>
    <n v="15"/>
    <x v="1"/>
    <s v="P1.1"/>
    <s v="OS1.2-Secţiunea E"/>
    <n v="106897"/>
    <s v="Terapia pacientilor cu diabet zaharat cu celule autologe obtinute prin transdiferentierea celulelor hepatice Dia-Cure"/>
    <s v=" Universitatea Titu MAiorescu"/>
    <s v="Principalul obiectiv al proiectului este sa depaseasca limitarile actuale in terapia de transplant celular pentru pacienti diabetici printr-o abordare inovativa de transdiferentiere /reprogramare menita sa converteasca celulele hepatice in celule β-like, producatoare de insulina"/>
    <s v="10"/>
    <n v="26"/>
    <n v="2016"/>
    <s v="10"/>
    <n v="26"/>
    <n v="2021"/>
    <n v="84.435339999999997"/>
    <x v="7"/>
    <s v="Bucuresti Ilfov"/>
    <m/>
    <m/>
    <s v="Bucuresti"/>
    <s v="Public"/>
    <s v="060"/>
    <n v="7276617"/>
    <n v="1340883"/>
    <n v="0"/>
    <n v="25000"/>
    <n v="8642500"/>
    <s v="In implementare"/>
    <s v="AA5"/>
    <n v="4760749.5999999996"/>
    <n v="877414.80999999982"/>
    <s v="POC/61/1/1"/>
    <n v="1"/>
    <s v="Axa 1"/>
  </r>
  <r>
    <n v="16"/>
    <x v="1"/>
    <s v="P1.1"/>
    <s v="OS1.2-Secţiunea E"/>
    <n v="106774"/>
    <s v="Stabilirea Profilului Molecular al Neoplasmelor Mieloproliferative și al Leucemiei Acute Mieloide pentru Designul unor Strategii de Diagnostic Precoce, Prognostic și Tratament"/>
    <s v="INSTITUTUL DE VIRUSOLOGIE „ ȘTEFAN S. NICOLAU”"/>
    <s v="Proiectul se referă la domeniul de prioritate națională – SĂNĂTATE iar obiectivul său major va fi stabilirea unui nucleu de competență de înalt nivel privind studierea mecanismelor moleculare ale neoplasmelor mieloproliferative (NMP), ale transformării acestora în leucemie acută mieloidă secundara (LAMs), precum și ale LAM de novo cu cariotip normal (LAMdn), într-un institut medical din Academia Română, sub conducerea unui cercetător cu descoperiri inovatoare în domeniu și o remarcabilă experiență internațională în sectorul de cercetare privat, (Ludwig Institute of Cancer Research, Ltd.), precum și în cercetarea academică (Fonds National de la Recherche Scientifique Belgium (FNRS) și Université catholique de Louvain). "/>
    <s v="10"/>
    <n v="26"/>
    <n v="2016"/>
    <s v="10"/>
    <n v="26"/>
    <n v="2021"/>
    <n v="84.435339999999997"/>
    <x v="7"/>
    <s v="Bucuresti Ilfov"/>
    <m/>
    <m/>
    <s v="Bucuresti"/>
    <s v="Public"/>
    <s v="060"/>
    <n v="7276617"/>
    <n v="1340883"/>
    <n v="0"/>
    <n v="55000"/>
    <n v="8672500"/>
    <s v="In implementare"/>
    <s v="AA3"/>
    <n v="4377153.83"/>
    <n v="0"/>
    <s v="POC/61/1/1"/>
    <n v="1"/>
    <s v="Axa 1"/>
  </r>
  <r>
    <n v="17"/>
    <x v="1"/>
    <s v="P1.1"/>
    <s v="OS1.2-Secţiunea E"/>
    <n v="108117"/>
    <s v="BIOSENZOR INOVATIV PE BAZĂ DE GRAFENĂ ȊN VEDEREA TESTĂRII_x000a_POTENȚIALULUI OSTEOGENIC; ȊNTELEGEREA AVANSATĂ A PERFORMANȚELOR_x000a_CELULELOR STEM PENTRU MEDICINĂ REGENERATIVĂ"/>
    <s v="Universitatea Politehnica din Bucuresti"/>
    <s v="Scopul acestui proiect este îmbunătățirea statusului de sănătate în societate prin realizarea unui dispozitiv medical inovativ, de tip biosenzor, ca fundament în dezvoltarea Produselor pentru Terapii Medicale Avansate (PTMA). "/>
    <s v="11"/>
    <n v="25"/>
    <n v="2016"/>
    <s v="11"/>
    <n v="24"/>
    <n v="2021"/>
    <n v="84.435339999999997"/>
    <x v="7"/>
    <s v="Bucuresti Ilfov"/>
    <m/>
    <m/>
    <s v="Bucuresti"/>
    <s v="Public"/>
    <s v="060"/>
    <n v="6829832.7199999997"/>
    <n v="1258552.78"/>
    <n v="0"/>
    <n v="50000"/>
    <n v="8138385.5"/>
    <s v="In implementare"/>
    <s v="AA4"/>
    <n v="5176544.7100000009"/>
    <n v="954074.42"/>
    <s v="POC/61/1/1"/>
    <n v="1"/>
    <s v="Axa 1"/>
  </r>
  <r>
    <n v="18"/>
    <x v="1"/>
    <s v="P1.1"/>
    <s v="OS1.2-Secţiunea E"/>
    <n v="107714"/>
    <s v="Sisteme avansate de separare pentru valorificarea bioresurselor"/>
    <s v="Universitatea Politehnica din Bucuresti"/>
    <s v="Obiectivul ştiinţific al proiectului este obtinerea de cunoştinţe, sub forma modelelor conceptuale, referitoare la noi sisteme tehnice, de o înaltă eficienţă, pentru separarea şi purificarea produselor valoroase din bio-resurse. Proiectul are ca scop exploatarea sinergiei dintre fenomenele fizice şi chimice ce au loc în sisteme multifazice specifice domeniului biotehnologiei, în care produsele valoroase sunt obţinute prin intermediul reacţiilor biochimice sau sunt izolate din resurse naturale. Rezultatele preconizate au un caracter generic fiind aplicabile în alte domenii în care separarea şi purificarea joacă un rol important, cum ar fi procesarea alimentelor, produse (bio)farmaceutice, biocombustibili, etc.   "/>
    <s v="11"/>
    <n v="25"/>
    <n v="2016"/>
    <s v="5"/>
    <n v="25"/>
    <n v="2021"/>
    <n v="84.435339999999997"/>
    <x v="7"/>
    <s v="Bucuresti Ilfov"/>
    <m/>
    <m/>
    <s v="Bucuresti"/>
    <s v="Public"/>
    <s v="060"/>
    <n v="7275808.9100000001"/>
    <n v="1340734.0900000001"/>
    <n v="0"/>
    <n v="726778"/>
    <n v="9343321"/>
    <s v="In implementare"/>
    <s v="AA3"/>
    <n v="6330958.3800000008"/>
    <n v="1166843.2100000002"/>
    <s v="POC/61/1/1"/>
    <n v="1"/>
    <s v="Axa 1"/>
  </r>
  <r>
    <n v="19"/>
    <x v="1"/>
    <s v="P1.2"/>
    <s v="OS1.3-Secţiunea C"/>
    <n v="104737"/>
    <s v="Creșterea competitivității economice a SC SECURIFAI SRL prin realizarea sistemului software inovativ SecurifAI folosind tehnologii de inteligenta artificiala cu aplicare in domeniul securitatii"/>
    <s v="SECURIFAI SRL"/>
    <s v="Obiectiv principal al proiectului este cresterea competitivitatii economice si dezvoltarea afacerii S.C. SECURIFAI SRL prin realizarea in cadrul societatii in urma activitatilor de CDI a unui produs software inovativ - Sistem Software Inteligent de Analiza Video (SecurifAI). Proiectul va avea ca rezultat dezvoltarea afacerii prin absorbtia si producerea de tehnologii informationale de ultima generatie in analiza video si dezvoltarea de sisteme software bazate pe inteligenta artificiala cu aplicare in domeniul IT&amp;C, respectiv analiza, managementul si securitatea datelor de mari dimensiuni, precum si in cel al securitatii, respectiv combaterea transfrontalieră a terorismului, crimei organizate, traficului ilegal de bunuri şi persoane."/>
    <s v="9"/>
    <n v="9"/>
    <n v="2016"/>
    <s v="3"/>
    <n v="9"/>
    <n v="2018"/>
    <n v="80"/>
    <x v="7"/>
    <s v="Bucuresti Ilfov"/>
    <m/>
    <m/>
    <s v="Bucuresti"/>
    <s v="Privat"/>
    <s v="061"/>
    <n v="670497.84000000008"/>
    <n v="167624.45999999996"/>
    <n v="93124.7"/>
    <n v="22287"/>
    <n v="953534"/>
    <s v="Finalizat"/>
    <s v="AA3"/>
    <n v="644694.71"/>
    <n v="161173.69"/>
    <s v="POC/63/1/3"/>
    <n v="1"/>
    <s v="Axa 1"/>
  </r>
  <r>
    <n v="20"/>
    <x v="1"/>
    <s v="P1.2"/>
    <s v="OS1.3-Secţiunea C"/>
    <n v="104225"/>
    <s v="STIMULAREA CERCETARII SI INOVARII IN CADRUL SC DIGITAL CRAFT SRL PRIN IMPLEMENTAREA UNUI PROCES DE LUCRU DIGITAL DE CREATIE SI FABRICATIE A BIJUTERIILOR PERSONALIZATE "/>
    <s v="DIGITAL CRAFT SRL"/>
    <s v="Obiectivul general al proiectului CUSTOMCRAFT este dezvoltarea unui proces inovativ, semnificativ imbunatatit, de realizare de bijuterii contemporane personalizate in cadrul start-up-ului SC DIGITAL CRAFT SRL. Procesul inovativ are ca punct de pornire rezultatele cercetarii obtinute de catre Directorul de proiect in teza de doctorat si combina caracteristicile mestesugului traditional cu instrumentele digitale, in scopul productiei si comercializarii bijuteriilor personalizate. Prin intermediul proiectului, se doreste dezvoltarea (start-up-ului) SC DIGITAL CRAFT SRL prin cresterea investitiilor in activitatile de cercetare, in scopul inovarii unui proces intr-un sector economic cu potential de crestere (conform Strategiei Nationale de Competitivitate – „Industrii creative”). "/>
    <s v="9"/>
    <n v="9"/>
    <n v="2016"/>
    <s v="9"/>
    <n v="9"/>
    <n v="2018"/>
    <n v="80"/>
    <x v="7"/>
    <s v="Bucuresti Ilfov"/>
    <m/>
    <m/>
    <s v="Bucuresti"/>
    <s v="Privat"/>
    <s v="061"/>
    <n v="667691.9360000001"/>
    <n v="166922.98399999994"/>
    <n v="92734.99"/>
    <n v="57784.29"/>
    <n v="985134.20000000007"/>
    <s v="Finalizat"/>
    <s v="AA4"/>
    <n v="658380.24999999988"/>
    <n v="164595.04999999999"/>
    <s v="POC/63/1/3"/>
    <n v="1"/>
    <s v="Axa 1"/>
  </r>
  <r>
    <n v="21"/>
    <x v="1"/>
    <s v="P1.2"/>
    <s v="OS1.3-Secţiunea D"/>
    <n v="104238"/>
    <s v="PlatfoRmă Inovativă pentru Aplicaţii M2M versatile - PRIAMM"/>
    <s v="SYSWIN SOLUTIONS SRL"/>
    <s v="Obiectivul general al proiectului îl reprezintă stimularea inovării în domeniile IoT (Internet of Things) și M2M (Machine to Machine Communications) în cadrul întreprinderii nou-înființate inovatoare SYSWIN SOLUTIONS SRL, prin realizarea unui produs inovativ complex și a unor servicii inovative bazate pe acest produs, dezvoltate în cadrul temei „2.1.2 Internetul viitorului”, asigurând creșterea competitivității globale a firmei și intrarea SYSWIN SOLUTIONS SRL în noi piețe: vending, flowmetering, tracking, securitate date. Se propun:_x000a_• Realizarea unei PlatfoRme Inovative pentru Aplicaţii M2M versatile – PRIAMM, competitivă la nivel global - un serviciu integrat IoT - format din M2M, plus conexiuni maşină-la-persoană sau persoană-la-maşină, masina la active mobile sau imobile. Va fi un instrument securizat, versatil și scalabil de monitorizare, control și management online destinat administrării afacerilor din mai multe industrii, care oferă și managementul plăților și încasărilor, publicitate și afișaj digital, fidelizare clienți, gestiunea programelor de marketing personalizate nevoilor/preferinţelor clientului fidelizat, va surprinde, de asemenea, răspunsurile clientilor în timp real;_x000a_• Crearea unor arhitecturi M2M și IoT de tip plug&amp;play pentru produsele/serviciile destinate industriilor vending/gambling/metering/tracking/;_x000a_• Crearea unui sistem de securitate a informației comun tuturor serviciilor M2M si IoT._x000a_"/>
    <s v="9"/>
    <n v="1"/>
    <n v="2016"/>
    <s v="9"/>
    <n v="1"/>
    <n v="2018"/>
    <n v="80"/>
    <x v="7"/>
    <s v="Bucuresti Ilfov"/>
    <m/>
    <m/>
    <s v="Bucuresti"/>
    <s v="Privat"/>
    <s v="061"/>
    <n v="3442485.08"/>
    <n v="860621.26999999955"/>
    <n v="0"/>
    <n v="519934.31"/>
    <n v="4823040.6599999992"/>
    <s v="Finalizat"/>
    <s v="AA3"/>
    <n v="3440809.7100000004"/>
    <n v="860202.42"/>
    <s v="POC/66/1/3"/>
    <n v="1"/>
    <s v="Axa 1"/>
  </r>
  <r>
    <n v="22"/>
    <x v="1"/>
    <s v="P1.2"/>
    <s v="OS1.3-Secţiunea D"/>
    <n v="104241"/>
    <s v="HUB TEHNOLOGIC INOVATIV BAZAT PE MODELE SEMANTICE ȘI CALCULE DE ÎNALTĂ PERFORMANȚĂ - HUB-TECH"/>
    <s v="RESEARCH TECHNOLOGY SRL"/>
    <s v="Obiectivul general al proiectului îl reprezintă stimularea inovarii în intreprinderea nou-inființata inovatoare, SC Research Technology SRL, prin realizarea unui hub tehnologic inovativ HUB-TECH, care agregă resurse tehnologice și umane în vederea facilitării procesului de redactare de teme de cercetare/soluții tehnice optimizate, prin recomandarea semantică a unor resurse textuale relevante a fi consultate (de exemplu, articole științifice, teze de doctorat, brevete, rezultate ale proiectelor de CDI etc.), introducerea de mecanisme pentru generarea parțială a documentației, precum și crearea unui forum de discuții care să ofere suport personalizat, cu scopul comercializării produselor și serviciilor realizate Astfel, HUB-TECH integrează noi modele computaționale semantice de ultimă generație, care permit identificarea automată de materiale relevante, utilizarea de calcule de înaltă performanță pentru antrenarea acestora, dar totodată integrează în fluxul de mecanisme automate utilizate componenta umană, esențială pentru monitorizarea și rafinarea rezultatelor sistemului prin oferirea de feedback și sugestii."/>
    <s v="9"/>
    <n v="1"/>
    <n v="2016"/>
    <s v="9"/>
    <n v="1"/>
    <n v="2018"/>
    <n v="80"/>
    <x v="7"/>
    <s v="Bucuresti Ilfov"/>
    <m/>
    <m/>
    <s v="Bucuresti"/>
    <s v="Privat"/>
    <s v="061"/>
    <n v="3559934.6720000003"/>
    <n v="889983.6679999996"/>
    <n v="0"/>
    <n v="315981.55"/>
    <n v="4765899.8899999997"/>
    <s v="Finalizat"/>
    <s v="AA4"/>
    <n v="3559378.1"/>
    <n v="889844.5"/>
    <s v="POC/66/1/3"/>
    <n v="1"/>
    <s v="Axa 1"/>
  </r>
  <r>
    <n v="23"/>
    <x v="1"/>
    <s v="P1.2"/>
    <s v="OS1.3-Secţiunea D"/>
    <n v="104248"/>
    <s v="Centru de Comunicatii cu clientii de tip Cloud Computing"/>
    <s v="BEIA CERCETARE SRL"/>
    <s v="Obiectivul General: Producerea in vederea comercializarii noului produs „Centru de comunicatii cu clientii de tip cloud computing”, pornind de la rezultatele proiectului COMM-CENTER (Centru de Comunicatii – beneficii pentru toti) si cererea de brevet de inventie pentru produsul cu acelasi nume, depusa la OSIM si obtinut din activitatea de cercetare-dezvoltare, prin dezvoltarea start-up-ului inovativ S.C. BEIA Cercetare SRL."/>
    <s v="9"/>
    <n v="9"/>
    <n v="2016"/>
    <s v="9"/>
    <n v="9"/>
    <n v="2018"/>
    <n v="80"/>
    <x v="7"/>
    <s v="Bucuresti Ilfov"/>
    <m/>
    <m/>
    <s v="Bucuresti"/>
    <s v="Privat"/>
    <s v="061"/>
    <n v="3286000"/>
    <n v="821500"/>
    <n v="0"/>
    <n v="242700"/>
    <n v="4350200"/>
    <s v="Finalizat"/>
    <s v="AA6"/>
    <n v="3107952.65"/>
    <n v="777970.95"/>
    <s v="POC/66/1/3"/>
    <n v="1"/>
    <s v="Axa 1"/>
  </r>
  <r>
    <n v="24"/>
    <x v="1"/>
    <s v="P1.2"/>
    <s v="OS1.3-Secţiunea D"/>
    <n v="104228"/>
    <s v="Corelarea datelor audio, video si text prin produsul informatic inovativ AllNews"/>
    <s v="Premia Software Solutions SRL"/>
    <s v="Obiectivul general al proiectului dezvoltat de Premia Software Solutions SRL este de a crea valoare adăugată în domeniul tehnologiei informației în baza rezultatelor de cercetare obținute in domeniul analizei, managementului și securitatii datelor de mari dimensiuni. Prin prezentul proiect, societatea dorește să își întărească capacitatea de cercetare dezvoltare în domeniul tehnologiei informației și să atragă profesioniști în vederea dezvoltării produsului informatic AllNews, produs inovativ care coreleaza date (video, audio, text) din diverse medii de difuzare in scopul analizarii, catalogarii si extragerii de informatie utila. Prin activitatea de dezvoltare si comercializare a produsului dezvoltat, se vizeaza o creștere sustenabilă a societății, ce va conduce către o diversificare și consolidare a produselor și serviciilor oferite."/>
    <s v="9"/>
    <n v="9"/>
    <n v="2016"/>
    <s v="9"/>
    <n v="9"/>
    <n v="2018"/>
    <n v="80"/>
    <x v="7"/>
    <s v="Bucuresti Ilfov"/>
    <m/>
    <m/>
    <s v="Bucuresti"/>
    <s v="Privat"/>
    <s v="061"/>
    <n v="3192150"/>
    <n v="798037.5"/>
    <n v="0"/>
    <n v="291875.71000000002"/>
    <n v="4282063.21"/>
    <s v="Finalizat"/>
    <s v="AA5"/>
    <n v="3188941.29"/>
    <n v="797235.32"/>
    <s v="POC/66/1/3"/>
    <n v="1"/>
    <s v="Axa 1"/>
  </r>
  <r>
    <n v="25"/>
    <x v="1"/>
    <s v="P1.2"/>
    <s v="OS1.3-Secţiunea D"/>
    <n v="105718"/>
    <s v="Tehnologie inovativă GREEN şi sistem integrat pentru centru de date destinat Internetului Viitorului - TEGREC"/>
    <s v="M247 EUROPE SRL"/>
    <s v="Obiectivul general al proiectului îl reprezintă stimularea inovării și creșterea competitivității în cadrul S.C. M247 EUROPE S.R.L. prin realizarea unei noi tehnologii implementabile printr-un sistem integrat în cadrul unui produs inovativ complex și a unor servicii inovative bazate pe acest produs, dezvoltate în cadrul temei „Tehnologie inovativa GREEN și sistem integrat pentru centru de date destinat Internetului Viitorului”. Se propune realizarea unui centru de date „Green” cu performanțe energetice de vârf în România, care va încorpora elemente inovative tehnologice și de sistem privitoare la soluțiile de răcire, ventilație, electrice și IT în domeniul economisirii energiei electrice, conform definiției ”Green”, cu o automatizare multiplă a funcționării inclusiv prin managementul general software al Centrului de Date. Prin realizarea acestui produs inovativ complex firma S.C. M247 EUROPE S.R.L va putea sa dezvolte noi servicii inovative în domenii ale tehnologiilor informaționale și de comunicații, cloud/virtualizare, baze de date de mari dimensiuni, specifice Internetului viitorului,  cu avantajul unor costuri reduse și a unei competitivități tehnice și economice superioare."/>
    <s v="9"/>
    <n v="9"/>
    <n v="2016"/>
    <s v="1"/>
    <n v="9"/>
    <n v="2018"/>
    <n v="80"/>
    <x v="7"/>
    <s v="Bucuresti Ilfov"/>
    <m/>
    <m/>
    <s v="Bucuresti"/>
    <s v="Privat"/>
    <s v="061"/>
    <n v="3532131.4720000001"/>
    <n v="883032.86799999978"/>
    <n v="0"/>
    <n v="784451.12"/>
    <n v="5199615.46"/>
    <s v="Finalizat"/>
    <s v="AA1"/>
    <n v="3058555.34"/>
    <n v="764638.85000000009"/>
    <s v="POC/66/1/3"/>
    <n v="1"/>
    <s v="Axa 1"/>
  </r>
  <r>
    <n v="26"/>
    <x v="1"/>
    <s v="P1.2"/>
    <s v="OS1.3-Secţiunea D"/>
    <n v="104645"/>
    <s v="SIstem inteligent multiparametru pentru MONitorizarea complexa si integrata a structurilor pentru evaluarea si reducerea riscului la dezastru - SIMON"/>
    <s v="MONITRON SRL "/>
    <s v="Obiectivul general al proiectului îl reprezintă stimularea inovării în cadrul societăţii S.C. MONITRON S.R.L., prin implementarea unui SIstem inteligent multiparametru pentru MONitorizarea complexă și integrată a structurilor pentru evaluarea și reducerea riscului la dezastru - SIMON, bazat pe monitorizarea structurilor critice complexe din domeniul construcțiilor civile și industriale, drumuri, poduri, baraje, diguri, tunele, într-o soluție unică, modulară, deschisă. Acest lucru va fi posibil prin dezvoltarea unui bloc funcțional comun inclus în fiecare dintre modulele de masură, care va reprezenta interfața între modulul de măsură propriu-zis și un Gateway de comunicație care va asigura comunicația cu baza de date centrală."/>
    <s v="9"/>
    <n v="9"/>
    <n v="2016"/>
    <s v="9"/>
    <n v="9"/>
    <n v="2018"/>
    <n v="80"/>
    <x v="7"/>
    <s v="Bucuresti Ilfov"/>
    <m/>
    <m/>
    <s v="Bucuresti"/>
    <s v="Privat"/>
    <s v="061"/>
    <n v="3378169.6"/>
    <n v="844542.39999999991"/>
    <n v="0"/>
    <n v="537857.16"/>
    <n v="4760569.16"/>
    <s v="Finalizat"/>
    <s v="AA3"/>
    <n v="3318388.53"/>
    <n v="829597.12"/>
    <s v="POC/66/1/3"/>
    <n v="1"/>
    <s v="Axa 1"/>
  </r>
  <r>
    <n v="27"/>
    <x v="1"/>
    <s v="P1.2"/>
    <s v="OS1.3-Secţiunea D"/>
    <n v="104675"/>
    <s v="PLATFORMĂ STABILIZATĂ, CU SARCINI REGLABILE, PENTRU APARATURA OPTICĂ UTILIZATĂ ÎN ACTIVITĂȚI DE SUPRAVEGHERE NAVALĂ ȘI TERESTRĂ - IMOTION  "/>
    <s v="IMC POSITIVE BUSINESS SOLUTIONS SRL"/>
    <s v="Obiectivul general urmărit se centrează pe creşterea gradului de competitivitate prin CDI si constă în dezvoltarea şi implementarea unei tehnologii de producţie moderne, flexibile şi competitive, pentru realizarea unui sistem stabilizat pe 3 axe, în funcţie de cerinţele operaţionale. Scopul principal îl reprezintă obținerea unor parametri de performanță în timpul deplasării, apropiați de cei statici, adică să fie afectați cât mai puțin de caracteristicile deplasării (terestre sau navale). Fabricația unui astfel de sistem, eficient în condițiile situațiilor tactice actuale, presupune un proces complex de proiectare, care pornește de la un set de considerente teoretice, o validare practică prin teste statice și dinamice și o verificare efectivă, în teren, a sistemului, montat pe mijlocul purtător, în diferite regimuri de funcționare."/>
    <s v="9"/>
    <n v="9"/>
    <n v="2016"/>
    <s v="9"/>
    <n v="9"/>
    <n v="2018"/>
    <n v="80"/>
    <x v="7"/>
    <s v="Bucuresti Ilfov"/>
    <m/>
    <m/>
    <s v="Bucuresti"/>
    <s v="Privat"/>
    <s v="061"/>
    <n v="3538284.8000000003"/>
    <n v="884571.19999999972"/>
    <n v="0"/>
    <n v="479337"/>
    <n v="4902193"/>
    <s v="Finalizat"/>
    <s v="AA2"/>
    <n v="3485752.7899999996"/>
    <n v="871438.19999999984"/>
    <s v="POC/66/1/3"/>
    <n v="1"/>
    <s v="Axa 1"/>
  </r>
  <r>
    <n v="28"/>
    <x v="1"/>
    <s v="P1.2"/>
    <s v="OS1.3-Secţiunea D"/>
    <n v="104656"/>
    <s v="DISPOZITIV PURTABIL INTELIGENT PENTRU ASISTAREA PERSOANELOR VARSTNICE IN LUPTA CU SINGURATATEA, MENTINEREA SANATATII FIZICE SI STIMULAREA CREATIVITATII - SENTIR "/>
    <s v="ADVANCED SLISYS SRL"/>
    <s v="Obiectivul general al acestui proiect este creşterea capacităţii de inovare a firmei, prin activitati de cercetare si valorificarea rezultatelor de cercetare-dezvoltare detinute de ADVANCED SLISYS SRL, pentru dezvoltarea unui dispozitiv digital inovator si a unei metode brevetabile. Introducerea in productie a noului produs, in scopul comercializarii. "/>
    <s v="9"/>
    <n v="9"/>
    <n v="2016"/>
    <s v="9"/>
    <n v="9"/>
    <n v="2018"/>
    <n v="80"/>
    <x v="7"/>
    <s v="Bucuresti Ilfov"/>
    <m/>
    <m/>
    <s v="Bucuresti"/>
    <s v="Privat"/>
    <s v="061"/>
    <n v="1760378.5600000003"/>
    <n v="440094.6399999999"/>
    <n v="0"/>
    <n v="142767"/>
    <n v="2343240.2000000002"/>
    <s v="Finalizat"/>
    <s v="AA5"/>
    <n v="1750515.9100000004"/>
    <n v="437628.9800000001"/>
    <s v="POC/66/1/3"/>
    <n v="1"/>
    <s v="Axa 1"/>
  </r>
  <r>
    <n v="29"/>
    <x v="1"/>
    <s v="P1.2"/>
    <s v="OS1.3-Secţiunea D"/>
    <n v="109513"/>
    <s v="Interpretarea Automata a Imaginilor si Secventelor Video utilizand Procesarea Limbajului Natural"/>
    <s v="AUTONOMOUS SYSTEMS SRL"/>
    <s v="OBIECTIVUL GENERAL al proiectului este reprezentat de sporirea capacitatii de cercetare-dezvoltare tehnologica si inovare a S.C. AUTONOMOUS SYSTEMS S.R.L., in vederea cresterii competitivitatii economice si generarii de noi oportunitati de afaceri._x000a_In vederea atingerii acestui obiectiv general, vor fi derulate activitati de dezvoltare experimentala in domeniul algoritmilor de analiza, descriere si traducere a continutului grafic complex, precum si al algoritmilor de comanda vocala. In vederea derularii acestor activitati de dezvoltare experimentala, vor fi achizitionate echipamente hardware specializate in procesarea masiva a informatiei, statii de lucru(desktop si laptop), licente sisteme operare si software specializat precum si biblioteci electronice (corpus-uri) standardizate pentru limbaj natural / continut grafic._x000a_In mod specific, proiectul va pune bazele si va dezvolta solutii IT in domenii de varf ale tehnologiei actuale, in special domeniile de vedere artificiala, procesarea limbajului natural si invatare automata. Dezvoltând solutii si algoritmi noi si in special, integrându-le intr-un sistem complex inteligent pentru interpretare semantica de imagini si video si traducerea in limbaj natural, proiectul propune solutii noi, in premiera, pe piata romaneasca._x000a_Rezultatele pocesului de cercetare se vor constitui ca baza a unor produse comerciale, dupa cum este prezentat la nivelul planului de afaceri, fapt ce va contribui direct la generarea de noi oportunitati de afaceri pentru S.C. AUTONOMOUS SYSTEMS S.R.L._x000a_"/>
    <s v="1"/>
    <n v="13"/>
    <n v="2017"/>
    <s v="4"/>
    <n v="13"/>
    <n v="2019"/>
    <n v="80"/>
    <x v="7"/>
    <s v="Bucuresti Ilfov"/>
    <m/>
    <m/>
    <s v="Bucuresti"/>
    <s v="Privat"/>
    <s v="061"/>
    <n v="3476634.48"/>
    <n v="869158.61999999965"/>
    <n v="0"/>
    <n v="1222452"/>
    <n v="5568245.0999999996"/>
    <s v="Finalizat"/>
    <s v="AA4"/>
    <n v="2570031.6800000002"/>
    <n v="642507.91999999993"/>
    <s v="POC/66/1/3"/>
    <n v="1"/>
    <s v="Axa 1"/>
  </r>
  <r>
    <n v="30"/>
    <x v="1"/>
    <s v="P1.2"/>
    <s v="OS1.4-Secţiunea G"/>
    <n v="105631"/>
    <s v="Implementarea expertizei de cercetare biomedicală prin transfer de cunoștințe către mediul privat pentru validarea de produse și servicii în domeniile biotehnologii medicale și sănătate - INTELBIOMED"/>
    <s v="INCD in Domeniul Patologiei si Stiintelor Biomedicale &quot;Victor Babes&quot;"/>
    <s v="Proiectul „Implementarea expertizei de cercetare biomedicală prin transfer de cunoștințe către mediul privat pentru validarea de produse și servicii în domeniile biotehnologii medicale și sănătate” are ca obiectiv general transferul de cunostinte/expertiza si tehnologie de la INCD Victor Babes (IVB) catre intreprinderi private din sectorul productiei si dezvoltarii bioproduselor destinate ingrijirii sanatatii, în vederea cresterii competitivitatii economice si stiintifice a acestora pe plan național și international. "/>
    <s v="9"/>
    <n v="5"/>
    <n v="2016"/>
    <s v="9"/>
    <n v="5"/>
    <n v="2021"/>
    <n v="83.72"/>
    <x v="7"/>
    <s v="Bucuresti Ilfov"/>
    <m/>
    <m/>
    <s v="Bucuresti"/>
    <s v="Public"/>
    <s v="062"/>
    <n v="10555280.2992"/>
    <n v="2052555.7007999998"/>
    <n v="2448600"/>
    <n v="50000"/>
    <n v="15106436"/>
    <s v="In implementare"/>
    <s v="AA1"/>
    <n v="6039304.410000002"/>
    <n v="1070299.8400000001"/>
    <s v="POC/71/1/4"/>
    <n v="1"/>
    <s v="Axa 1"/>
  </r>
  <r>
    <n v="31"/>
    <x v="1"/>
    <s v="P1.2"/>
    <s v="OS1.4-Secţiunea G"/>
    <n v="105976"/>
    <s v="Ecosistem de cercetare, inovare și dezvoltare de produse și servicii TIC pentru o societate conectată la Internet of Things (NETIO)"/>
    <s v="Universitatea POLITEHNICA Bucuresti"/>
    <s v="Scopul proiectului NETIO este crearea unui cadru de colaborare efectivă între specialiștii din Universitatea Politehnica din București și întreprinderi și accelerarea transferului de cunoștințe din mediul academic către industrie pentru dezvoltarea de produse și servicii inovative din sfera IoT și a orașelor inteligente, având drept consecință directă creșterea capacității de cercetare, dezvoltare și inovare a întreprinderilor partenere, dar și a mediului economic în general. Dezvoltarea de produse și servicii de comunicație diversificată (Radio, IR, NF, Wireless, etc.), interconectate prin infrastructuri de senzori și obiecte inteligente care pot acoperi o arie geografică semnificativă, poate răspunde la provocările de zi cu zi ale membrilor unei comunități prin furnizarea de informații bazate pe prelucrări inteligente și specifice contextului, precum și date analizate sistematic în vederea surmontării provocărilor urbane identificate."/>
    <s v="9"/>
    <n v="5"/>
    <n v="2016"/>
    <s v="4"/>
    <n v="30"/>
    <n v="2021"/>
    <n v="83.72"/>
    <x v="7"/>
    <s v="Bucuresti Ilfov"/>
    <m/>
    <m/>
    <s v="Bucuresti"/>
    <s v="Public"/>
    <s v="062"/>
    <n v="11300107"/>
    <n v="2197393"/>
    <n v="2344000"/>
    <n v="60000"/>
    <n v="15901500"/>
    <s v="In implementare"/>
    <s v="AA5"/>
    <n v="10630090.350000001"/>
    <n v="2066793.6100000003"/>
    <s v="POC/71/1/4"/>
    <n v="1"/>
    <s v="Axa 1"/>
  </r>
  <r>
    <n v="32"/>
    <x v="1"/>
    <s v="P1.2"/>
    <s v="OS1.4-Secţiunea G"/>
    <n v="105581"/>
    <s v="Promovarea, Identificarea si Realizarea de Parteneriate pentru Transfer de Cunostinte in Domeniul Ecologiei Industriale"/>
    <s v="Institutul National de Cercetare-Dezvoltare pentru Ecologie Industriala - ECOIND"/>
    <s v="Pornind de la obiectivul general al proiectului care constă în  creşterea capacităţii şi competitivităţii economice a intreprindelor din sectorul forestier pe  baza  furnizării serviciilor şi beneficiilor multiple pe care pădurea şi silvicultura durabilă le asigură societăţii româneşti, scopul proiectului propus este de a asigura creşterea impactului activităţilor economice din domeniul forestier  printr-un un transfer mai bun de cunoaştere şi de expertiză între cercetare şi mediul economic, realizându-se dezvoltarea  unui sector forestier puternic şi dinamic bazat pe sursă de materie primă regenerabilă. "/>
    <s v="9"/>
    <n v="5"/>
    <n v="2016"/>
    <s v="9"/>
    <n v="5"/>
    <n v="2021"/>
    <n v="83.72"/>
    <x v="7"/>
    <s v="Bucuresti Ilfov"/>
    <m/>
    <m/>
    <s v="Bucuresti"/>
    <s v="Public"/>
    <s v="062"/>
    <n v="11299450.886360001"/>
    <n v="2197265.4136399999"/>
    <n v="1880580.36"/>
    <n v="130664.2"/>
    <n v="15507960.859999999"/>
    <s v="In implementare"/>
    <s v="AA2"/>
    <n v="6660453.9100000001"/>
    <n v="1295034.8899999999"/>
    <s v="POC/71/1/4"/>
    <n v="1"/>
    <s v="Axa 1"/>
  </r>
  <r>
    <n v="33"/>
    <x v="1"/>
    <s v="P1.2"/>
    <s v="OS1.4-Secţiunea G"/>
    <n v="105958"/>
    <s v="Tehnologii curate de procesare și/sau valorificare materiale cu potențial combustibil"/>
    <s v="Universitatea Politehnica din Bucuresti"/>
    <s v="Plecand de la obiectivul central al crearii in 1999 a Centrului de Cercetari Termice din cadrul Universitatii Politehnica din Bucuresti, UPB-CCT, Proiectul CleanTech abordeaza un subiect absolut contemporan care face obiectul mai multor strategii europene cu tinte ambitioase de ponderare si control a unor declinuri greu de readus la echilibru: cresterea nivelului emisiilor atmosferice datorate utilizarii excesive a resurselor naturare care a condus la diminuarea drastica a acestor si la modificarea ingrijoratoare a conditiilor climaterice, precum si inmultirea gropilor de deseuri in zonele urbane. Abordarea integrata a resurselor energetice, a problemelor de mediu si de adaptare la nevoile societatii este singura capabila la nivelul cunostintelor actuale sa ofere alternative viabile, adaptabile unor situatii concrete. "/>
    <s v="9"/>
    <n v="5"/>
    <n v="2016"/>
    <s v="9"/>
    <n v="5"/>
    <n v="2022"/>
    <n v="83.72"/>
    <x v="7"/>
    <s v="Bucuresti Ilfov"/>
    <m/>
    <m/>
    <s v="Bucuresti"/>
    <s v="Public"/>
    <s v="062"/>
    <n v="8676741.6371999998"/>
    <n v="1687259.3628000002"/>
    <n v="2998499"/>
    <n v="45000"/>
    <n v="13407500"/>
    <s v="In implementare"/>
    <s v="AA5"/>
    <n v="3258118.6499999994"/>
    <n v="633468.74999999988"/>
    <s v="POC/71/1/4"/>
    <n v="1"/>
    <s v="Axa 1"/>
  </r>
  <r>
    <n v="34"/>
    <x v="1"/>
    <s v="P1.2"/>
    <s v="OS1.4-Secţiunea G"/>
    <n v="105509"/>
    <s v="Valorificarea expertizei in cercetarea agro-alimentara prin transfer de cunostinte catre mediul economic in vederea obtinerii de produse alimentare sigure si optimizate nutritional"/>
    <s v="Institutul National de Cercetare-Dezvoltare pentru Bioresurse Alimentare-IBA București"/>
    <s v="Proiectul are ca obiectiv general valorificarea expertizei obținută prin cercetare a IBA București în domeniul calității alimentelor - senzoriale, igienice, tehnologice, nutriționale și etice - prin  transferul de cunoștințe către mediul economic privat în vederea obținerii de produse alimentare sigure și optimizate  nutrițional."/>
    <s v="9"/>
    <n v="5"/>
    <n v="2016"/>
    <s v="9"/>
    <n v="5"/>
    <n v="2021"/>
    <n v="83.72"/>
    <x v="7"/>
    <s v="Bucuresti Ilfov"/>
    <m/>
    <m/>
    <s v="Bucuresti"/>
    <s v="Public"/>
    <s v="062"/>
    <n v="10226199.583600001"/>
    <n v="1988563.4163999986"/>
    <n v="1644160"/>
    <n v="40000"/>
    <n v="13898923"/>
    <s v="In implementare"/>
    <s v="AA3"/>
    <n v="6936964.5899999999"/>
    <n v="1224434.6399999999"/>
    <s v="POC/71/1/4"/>
    <n v="1"/>
    <s v="Axa 1"/>
  </r>
  <r>
    <n v="35"/>
    <x v="1"/>
    <s v="P1.2"/>
    <s v="OS1.4-Secţiunea G"/>
    <n v="105707"/>
    <s v="Procese si sisteme operationale pentru tratarea si valorificarea materiala si energetica a deseurilor"/>
    <s v="Universitatea Politehnica din Bucuresti"/>
    <s v="Obiectivul general al proiectului “Procese și sisteme operaționale pentru tratarea și valorificarea materială și energetică a deșeurilor – PROVED” constă în creşterea transferului de cunoştinţe, tehnologie şi personal cu competenţe CDI între Universitatea Politehnica din Bucureşti şi mediul privat prin realizarea unei eco-tehnologii de valorificare energetică a deşeurilor municipale şi obţinerea unui Combustibil Derivat din Deşeu (CDD), a unei tehnologii de producere a unui gaz cu proprietăţi combustibile superioare (biogaz), a unei tehnologii inovative de gestionare şi tracking a deșeurilor cu măsurarea efectelor complexe (sociale, mediu, economice) precum şi a unui sistem avansat de depoluare a levigatului rezultat de la depozitele de deşeuri."/>
    <s v="9"/>
    <n v="8"/>
    <n v="2016"/>
    <s v="3"/>
    <n v="8"/>
    <n v="2022"/>
    <n v="83.72"/>
    <x v="7"/>
    <s v="Bucuresti Ilfov"/>
    <m/>
    <m/>
    <s v="Bucuresti"/>
    <s v="Public"/>
    <s v="062"/>
    <n v="7188199.2000000002"/>
    <n v="1397800.7999999998"/>
    <n v="1710000"/>
    <n v="370000"/>
    <n v="10666000"/>
    <s v="In implementare"/>
    <s v="AA5"/>
    <n v="5677067.5899999999"/>
    <n v="1103880.1000000003"/>
    <s v="POC/71/1/4"/>
    <n v="1"/>
    <s v="Axa 1"/>
  </r>
  <r>
    <n v="36"/>
    <x v="1"/>
    <s v="P1.2"/>
    <s v="OS1.4-Secţiunea G"/>
    <n v="105551"/>
    <s v="TRANSFER RAPID DE CUNOȘTINȚE ȘI SPRIJIN TEHNICO-ȘTIINȚIFIC ÎN REALIZAREA DE PRODUSE ȘI TEHNOLOGII COMPETITIVE ÎN ÎNTREPRINDERI SPECIFICE DOMENIULUI BIOECONOMIE ȘI PRODUCERII DE BIORESURSE"/>
    <s v="INSTITUTUL NAŢIONAL DE CERCETARE - DEZVOLTARE PENTRU MAŞINI ŞI INSTALAŢII DESTINATE AGRICULTURII ŞI "/>
    <s v="Proiectul are ca obiectiv transferul rapid de cunoştinţe şi sprijin tehnico-ştiinţific în realizarea de produse şi tehnologii competitive în întreprinderi specifice domeniului bioeconomie şi producerii de bioresurse, care îşi dezvoltă afaceri cerute de piaţă."/>
    <s v="9"/>
    <n v="8"/>
    <n v="2016"/>
    <s v="6"/>
    <n v="8"/>
    <n v="2021"/>
    <n v="83.72"/>
    <x v="7"/>
    <s v="Bucuresti Ilfov"/>
    <m/>
    <m/>
    <s v="Bucuresti"/>
    <s v="Public"/>
    <s v="062"/>
    <n v="7941600.5032000002"/>
    <n v="1544305.4967999998"/>
    <n v="4032707"/>
    <n v="2508928"/>
    <n v="16027541"/>
    <s v="In implementare"/>
    <s v="AA4"/>
    <n v="5911046.0299999993"/>
    <n v="1149327.24"/>
    <s v="POC/71/1/4"/>
    <n v="1"/>
    <s v="Axa 1"/>
  </r>
  <r>
    <n v="37"/>
    <x v="1"/>
    <s v="P1.2"/>
    <s v="OS1.4-Secţiunea G"/>
    <n v="105684"/>
    <s v="Procedee secvențiale de închidere a  fluxurilor laterale din bioeconomie şi (bio)produse inovative rezultate din acestea - SECVENT"/>
    <s v="Institutul National de Cercetare-Dezvoltare pentru Chimie si Petrochimie"/>
    <s v="Scopul proiectului Secvent este de a crește eficiența economică a întreprinderilor partenere, prin dezvoltarea și implementarea unor soluții tehnologice inovative de (bio)procesare a subproduselor din lanțurile valorice ale bioeconomiei, pentru recuperarea şi/sau formarea de componente cu valoare adăugată şi utilizarea acestora pentru (bio)produse cerute de piață._x000a_ Obiectivul general al proiectului Secvent este accelerarea transferului de cunoștințe, tehnologie și personal cu competențe CDI între mediul public și cel privat în domeniul trans-sectorial al bioeconomiei circulare, prin dezvoltarea şi implementarea de procedee biotehnologice secvențiale de închidere a lanțurilor valorice din bioeconomie și de obținerea a (bio)produselor._x000a_"/>
    <s v="9"/>
    <n v="8"/>
    <n v="2016"/>
    <s v="9"/>
    <n v="8"/>
    <n v="2022"/>
    <n v="83.72"/>
    <x v="7"/>
    <s v="Bucuresti Ilfov"/>
    <m/>
    <m/>
    <s v="Bucuresti"/>
    <s v="Public"/>
    <s v="062"/>
    <n v="11173116.318"/>
    <n v="2172698.682"/>
    <n v="2791330"/>
    <n v="54000"/>
    <n v="16191145"/>
    <s v="In implementare"/>
    <s v="AA4"/>
    <n v="1635519.89"/>
    <n v="318004.07"/>
    <s v="POC/71/1/4"/>
    <n v="1"/>
    <s v="Axa 1"/>
  </r>
  <r>
    <n v="38"/>
    <x v="1"/>
    <s v="P1.2"/>
    <s v="OS1.4-Secţiunea G"/>
    <n v="105552"/>
    <s v="PARTENERIATE PENTRU TRANSFER DE CUNOȘTINȚE ÎN VEDEREA CREȘTERII COMPETITIVITĂȚII ÎNTREPRINDERILOR DIN DOMENIUL &quot;INDUSTRIA AUTO ȘI COMPONENTE&quot; ȘI CREȘTERII SIGURANȚEI CIRCULAȚIEI - KTAutoComp"/>
    <s v="Institutul National de Cercetare Dezvoltare pentru Mecatronica si Tehnica Masurarii-INCDMTM Buc."/>
    <s v="Proiectul are în vedere creşterea competitivităţii întreprinderilor mari, mici şi mijlocii cu potenţial de piaţă, preocupate de dezvoltarea/testarea/fabricarea de repere și subansambluri din construcţia autoturismelor (mecanisme de direcţie, cutii de viteză, sisteme de suspensie, servodirecţii, motoare, etc.) prin îmbunătățirea politicilor de inovare axate pe transferul de cunoștințe între mediul ştiinţific și industrie, luând în considerare experiența INCDMTM "/>
    <s v="9"/>
    <n v="8"/>
    <n v="2016"/>
    <s v="9"/>
    <n v="8"/>
    <n v="2021"/>
    <n v="83.72"/>
    <x v="7"/>
    <s v="Bucuresti Ilfov"/>
    <m/>
    <m/>
    <s v="Bucuresti"/>
    <s v="Public"/>
    <s v="062"/>
    <n v="5251337"/>
    <n v="1021163"/>
    <n v="1021500"/>
    <n v="17000"/>
    <n v="7311000"/>
    <s v="In implementare"/>
    <s v="AA2"/>
    <n v="4442509.67"/>
    <n v="856231.72"/>
    <s v="POC/71/1/4"/>
    <n v="1"/>
    <s v="Axa 1"/>
  </r>
  <r>
    <n v="39"/>
    <x v="1"/>
    <s v="P1.2"/>
    <s v="OS1.4-Secţiunea G"/>
    <n v="106070"/>
    <s v="Centru de dispecerizare și management pentru optimizarea  serviciilor integrate de îngrijiri la domiciliu - CDMS "/>
    <s v="INSTITUTUL NATIONAL DE STUDII SI CERCETĂRI PENTRU COMUNICATII - INSCC"/>
    <s v="Obiectul proiectului îl reprezintă realizarea de parteneriate pentru transfer de cunoștințe pentru dezvoltarea suportului ICT necesar pentru implementarea unor Centre de dispecerizare și management pentru optimizarea serviciilor integrate de îngrijiri la domiciliu - CDMS, ca suport pentru dezvoltarea de servicii de medicale și sociale la domiciliu"/>
    <s v="9"/>
    <n v="9"/>
    <n v="2016"/>
    <s v="5"/>
    <n v="9"/>
    <n v="2021"/>
    <n v="83.72"/>
    <x v="7"/>
    <s v="Bucuresti Ilfov"/>
    <m/>
    <m/>
    <s v="Bucuresti"/>
    <s v="Public"/>
    <s v="062"/>
    <n v="3767400.0000000005"/>
    <n v="732599.99999999953"/>
    <n v="948125"/>
    <n v="20000"/>
    <n v="5468125"/>
    <s v="In implementare"/>
    <s v="AA4"/>
    <n v="2640902.84"/>
    <n v="513471.22"/>
    <s v="POC/71/1/4"/>
    <n v="1"/>
    <s v="Axa 1"/>
  </r>
  <r>
    <n v="40"/>
    <x v="1"/>
    <s v="P1.2"/>
    <s v="OS1.4-Secţiunea G"/>
    <n v="105566"/>
    <s v="Sistem modular integrat si tehnologie pentru ecranare electromagnetica a incintelor in gama 100kHz-18GHz  SITEM  "/>
    <s v="INCDIE ICPE-CA"/>
    <s v="Obiectivul general al proiectului este de a realiza un transfer de cunostinte in domeniul ecranarii electromagnetice prin dezvoltarea unei tehnologii noi, performante, cu reale imbunatatiri si reduceri de costuri pentru ecranarea electromagnetica a incintelor (camere, cladiri) deja existente sau in constructie in domeniul 100kHz - 18GHz,  prin colaborare intre institutia de cercetare si intreprinderile interesate  pentru dezvoltarea competitivitatii economice."/>
    <s v="9"/>
    <n v="9"/>
    <n v="2016"/>
    <s v="9"/>
    <n v="9"/>
    <n v="2021"/>
    <n v="83.72"/>
    <x v="7"/>
    <s v="Bucuresti Ilfov"/>
    <m/>
    <m/>
    <s v="Bucuresti"/>
    <s v="Public"/>
    <s v="062"/>
    <n v="6934632.25"/>
    <n v="1348492.75"/>
    <n v="742506"/>
    <n v="45000"/>
    <n v="9070631"/>
    <s v="In implementare"/>
    <s v="AA5"/>
    <n v="4132375.3700000006"/>
    <n v="774262.94"/>
    <s v="POC/71/1/4"/>
    <n v="1"/>
    <s v="Axa 1"/>
  </r>
  <r>
    <n v="41"/>
    <x v="1"/>
    <s v="P1.2"/>
    <s v="OS1.4-Secţiunea G"/>
    <n v="105884"/>
    <s v="Dezvoltarea de soluţii  inovative pentru produse şi tehnologii noi, cerute de piaţă, prin valorificarea expertizei in domeniul materialelor avansate şi transferul de cunoştinţe către mediul privat"/>
    <s v="INSTITUTUL NATIONAL DE CERCETARE DEZVOLTARE TURBOMOTOARE COMOTI"/>
    <s v="Obiectivul popunerii de proiect este de a crea un parteneriat stabil, viabil, intre COMOTI si un grup de intreprinderi interesate sa asimileze cunostinte, abilitati si competente in domeniul cercetarii – inovarii, valorificand expertiza COMOTI, raspunzand astfel nevoilor strategice si de dezvoltare ale lor, care au drept scop cresterea competitivitatii economice. _x000a_Se urmareste astfel dezvoltarea de solutii inovative noi, performante, pentru obtinerea de produse noi, cu performante si caracteristici superioare, clar identificate de intreprinderi ca fiind cerute de piata si care le va permite dezvoltarea afacerilor, promovarea de noi afaceri, cresterea competitivitatii economice. _x000a_"/>
    <s v="9"/>
    <n v="9"/>
    <n v="2016"/>
    <s v="9"/>
    <n v="9"/>
    <n v="2022"/>
    <n v="83.72"/>
    <x v="7"/>
    <s v="Bucuresti Ilfov"/>
    <m/>
    <m/>
    <s v="Bucuresti"/>
    <s v="Public"/>
    <s v="062"/>
    <n v="10484213.74"/>
    <n v="2038736.2599999998"/>
    <n v="1062050"/>
    <n v="50000"/>
    <n v="13635000"/>
    <s v="In implementare"/>
    <s v="AA4"/>
    <n v="6606853.9099999992"/>
    <n v="1171699.3500000001"/>
    <s v="POC/71/1/4"/>
    <n v="1"/>
    <s v="Axa 1"/>
  </r>
  <r>
    <n v="42"/>
    <x v="1"/>
    <s v="P1.2"/>
    <s v="OS1.4-Secţiunea G"/>
    <n v="105558"/>
    <s v="ECO-NANOTEHNOLOGII DE DEPOLUAREA APELOR ȘI VALORIFICAREA DEȘEURILOR"/>
    <s v="Universitatea POLITEHNICA Bucuresti"/>
    <s v="Obiectivul general al prezentului proiect vizează creșterea transferului de cunștințe și tehnologie în domeniul ECO-NANO-TEHNOLOGIILOR PENTRU DEPOLUARE ȘI VALORIFICAREA DEȘEURILOR, între Centrul de Cercetări pentru Protecția Mediului și Tehnologii Ecologice din Universitatea POLITEHNICA București (UPB-CPMTE) și întreprinderi din mediul privat, care va contribui la dezvoltarea economică a acestora precum și la protecția, conservarea și îmbunătățirea mediului."/>
    <s v="9"/>
    <n v="23"/>
    <n v="2016"/>
    <s v="9"/>
    <n v="22"/>
    <n v="2021"/>
    <n v="83.72"/>
    <x v="7"/>
    <s v="Bucuresti Ilfov"/>
    <m/>
    <m/>
    <s v="Bucuresti"/>
    <s v="Public"/>
    <s v="062"/>
    <n v="10787531.300000001"/>
    <n v="2097718.7000000002"/>
    <n v="1826000"/>
    <n v="60000"/>
    <n v="14771250"/>
    <s v="In implementare"/>
    <s v="AA3"/>
    <n v="7371796.3400000017"/>
    <n v="1433250.2399999998"/>
    <s v="POC/71/1/4"/>
    <n v="1"/>
    <s v="Axa 1"/>
  </r>
  <r>
    <n v="43"/>
    <x v="1"/>
    <s v="P1.1"/>
    <s v="OS1.1-Secţiunea F"/>
    <n v="107066"/>
    <s v="Tehnologii inovatoare pentru asigurarea calitatii materialelor in sanatate, energie si mediu  – Centrul pentru Soluții INOVAtoare de Fabricație a Biomaterialelor Inteligente si Suprafețelor BIOMEDicale (INOVABIOMED)"/>
    <s v="Universitatea Politehnica din Bucuresti"/>
    <s v="Obiectivul general este cresterea capacitatii de cercetare-dezvoltare si de transfer de cunostinte prin infiintarea Centrului pentru Soluții Inovatoare de Fabricație a Biomaterialelor Inteligente si Suprafețelor Biomedicale prin crearea de 10 noi laboratoare de cercetare si modernizarea a 6 laboratoare de cercetare existente in cadrul Universitatii Politehnica Bucuresti (UPB), in vederea asigurarii conditiilor pentru dezvoltarea unui grup economic de excelenta in Romania, din care face parte UPB, intr-un sector economic competitiv._x000a__x000a_"/>
    <s v="10"/>
    <n v="26"/>
    <n v="2016"/>
    <s v="11"/>
    <n v="26"/>
    <n v="2020"/>
    <n v="80"/>
    <x v="7"/>
    <s v="Bucuresti Ilfov"/>
    <m/>
    <m/>
    <s v="Bucuresti"/>
    <s v="Public"/>
    <s v="058"/>
    <n v="53409188.648000002"/>
    <n v="13352297.162"/>
    <n v="0"/>
    <n v="5070504.38"/>
    <n v="71831990.189999998"/>
    <s v="Finalizat _x000a_(ajuns la teremen; fara nota de finalizare)"/>
    <s v="AA4"/>
    <n v="51568686.460000008"/>
    <n v="12892171.620000003"/>
    <s v="POC/70/1/1"/>
    <n v="1"/>
    <s v="Axa 1"/>
  </r>
  <r>
    <n v="44"/>
    <x v="1"/>
    <s v="P1.1"/>
    <s v="OS1.1-Secţiunea F"/>
    <n v="109212"/>
    <s v="Construirea unei infrastructuri performante de cercetare-dezvoltare-inovare in domeniul sistemelor de intelligence pentru securitate"/>
    <s v="Academia Națională de Informații ”Mihai Viteazul” Otopeni"/>
    <s v="Obiectivul general al proiectului este creșterea competitivității economice la nivel național prin construirea la nivelul Academiei Naționale de Informații ”Mihai Viteazul” a unei infrastructuri de cercetare în domeniul securității și intelligence-ului la cele mai înalte standarde de performanță. Noul Complex de Cercetare al Institutului Național de Studii de Intelligence - INTELIGENT care urmează a fi dezvoltat prin intermediul proiectului va fi compus din 7 laboratoare de cercetare după cum urmează: Laboratorul de Politici de Securitate, Laboratorul de Securitate Locală, Regională și Globală, Laboratorul de Intelligence Competitiv, Laboratorul de Comunicare Strategică în Situații de Criză, Laboratorul de Cercetare Fundamentală în Intelligence, Laboratorul de Psihologie Experimentală și Laboratorul de Istoria Intelligence-ului."/>
    <s v="12"/>
    <n v="16"/>
    <n v="2016"/>
    <s v="6"/>
    <n v="16"/>
    <n v="2021"/>
    <n v="80"/>
    <x v="7"/>
    <s v="Bucuresti Ilfov"/>
    <m/>
    <m/>
    <s v="Bucuresti"/>
    <s v="Public"/>
    <s v="058"/>
    <n v="43056000.140000001"/>
    <n v="10764000.029999999"/>
    <n v="0"/>
    <n v="4662263.0999999996"/>
    <n v="58482263.270000003"/>
    <s v="In implementare"/>
    <s v="AA1"/>
    <n v="22088280.760000002"/>
    <n v="3517019.69"/>
    <s v="POC/70/1/1"/>
    <n v="1"/>
    <s v="Axa 1"/>
  </r>
  <r>
    <n v="45"/>
    <x v="1"/>
    <s v="P1.1"/>
    <s v="OS1.1-Secţiunea F"/>
    <n v="108662"/>
    <s v="CENTRU DE CERCETARE SISTEME MECATRONICE INTELIGENTE DE SECURIZARE OBIECTIVE SI INTERVENTIE Acronim:CERMISO"/>
    <s v="Institutul National de Cercetare Dezvoltare pentru Mecatronica si Tehnica Masurarii - INCDMTM  Bucuresti"/>
    <s v="Obiectivul proiectului consta in crearea unu centru (CERMISO) de cercetare pentru optimizarea unor_x000a_echipamente de tip Minisistem Inteligent Autonom cu Deplasare Aeriana (MIADA) avand_x000a_7_x000a_aplicatii directe in securitatea si securizarea obiectivelor si interventie rapida in caz de dezastre in_x000a_zone greu accesibile. Practic in centru activitatea CD se va desfasura pe urmatoarele linii directoare:_x000a_1- Integrarea sistemelor mecatronice inteligente autonome in securitatea spatiului si a mediului_x000a_inconjurator._x000a_2- Optimizarea sistemelor mecatronice inteligente autonome aeropurtate_x000a_3- Tehnologia transmiterii securizata a informatiei_x000a_4- Dezvoltarea micro sistemelor multisenzoriale controlate de inteligenta artificiala._x000a_5- Dezvoltarea inteligentei artificiale de prelucrare automata a datelor in vederea prevenirii_x000a_dezastrelor si accidentelor._x000a_6- Dezvoltarea solutiilor si algoritmilor de securizare anti-hacking a sistemelor autonome_x000a_aeropurtate._x000a_7- Solutii hardware si software de optimizare a consumului energetic pentru marirea andurantei si_x000a_autonomiei de zbor a sistemelor mecatronice aeropurtate."/>
    <s v="1"/>
    <n v="3"/>
    <n v="2017"/>
    <s v="3"/>
    <n v="2"/>
    <n v="2021"/>
    <n v="80"/>
    <x v="7"/>
    <s v="Bucuresti Ilfov"/>
    <m/>
    <m/>
    <s v="Bucuresti"/>
    <s v="Public"/>
    <s v="058"/>
    <n v="8625168.8000000007"/>
    <n v="2156292.1999999993"/>
    <n v="0"/>
    <n v="12000"/>
    <n v="10793461"/>
    <s v="In implementare"/>
    <s v="AA7"/>
    <n v="8468645.8699999992"/>
    <n v="2095572.1699999997"/>
    <s v="POC/70/1/1"/>
    <n v="1"/>
    <s v="Axa 1"/>
  </r>
  <r>
    <n v="46"/>
    <x v="1"/>
    <s v="P1.2"/>
    <s v="OS1.3-Secţiunea C"/>
    <n v="113021"/>
    <s v="Dispozitiv pentru accelerarea recuperarii kinetoterapeutice"/>
    <s v="KINETO TECH REHAB SRL"/>
    <s v="Obiectivul general al proiectului consta in realizarea unui produs inovativ destinat monitorizarii recuperarii pacientilor cu afectiuni locomotorii, in scopul productiei si comercializarii. "/>
    <s v="9"/>
    <n v="27"/>
    <n v="2017"/>
    <s v="3"/>
    <n v="27"/>
    <n v="2019"/>
    <n v="80"/>
    <x v="7"/>
    <s v="Bucuresti Ilfov"/>
    <m/>
    <m/>
    <s v="Bucuresti"/>
    <s v="Privat"/>
    <s v="061"/>
    <n v="567648"/>
    <n v="141912"/>
    <n v="78840"/>
    <n v="179046"/>
    <n v="967446"/>
    <s v="Finalizat"/>
    <s v="AA1"/>
    <n v="561321.07000000007"/>
    <n v="140330.27000000002"/>
    <s v="POC/63/1/3"/>
    <n v="1"/>
    <s v="Axa 1"/>
  </r>
  <r>
    <n v="47"/>
    <x v="1"/>
    <s v="P1.2"/>
    <s v="OS1.3-Secţiunea C"/>
    <n v="113571"/>
    <s v="Cercetarea, dezvoltarea si punerea in aplicare a unui serviciu semnificativ imbunatatit de testare a infertilitatii masculine - INFERTIMA"/>
    <s v="GENOME &amp; GENETICS SRL"/>
    <s v="Obiectivul general al proiectului INFERTIMA este dezvoltarea unui proces inovativ, in vederea introducerii pe piata a unui serviciu nou, de testare a infertilitatii masculine pentru mutatiile genei FSHR, printr-o corelatie directa intre mutatiile receptorului de FSH si infertilitatea masculina de cauza genetica. Procesul inovativ are ca punct de pornire rezultatele cercetarii efectuate de catre institutia de cercetare cu care Genome &amp; Genetics a semnat contract de servicii de cercetare. "/>
    <s v="9"/>
    <n v="27"/>
    <n v="2017"/>
    <s v="12"/>
    <n v="27"/>
    <n v="2018"/>
    <n v="79.999999039630737"/>
    <x v="7"/>
    <s v="Bucuresti Ilfov"/>
    <m/>
    <m/>
    <s v="Bucuresti"/>
    <s v="Privat"/>
    <s v="061"/>
    <n v="666410.31999999995"/>
    <n v="166602.59"/>
    <n v="164164.54"/>
    <n v="82252.800000000003"/>
    <n v="1079430.25"/>
    <s v="Finalizat"/>
    <s v="AA1"/>
    <n v="660628.80000000005"/>
    <n v="165157.21"/>
    <s v="POC/63/1/3"/>
    <n v="1"/>
    <s v="Axa 1"/>
  </r>
  <r>
    <n v="48"/>
    <x v="1"/>
    <s v="P1.2"/>
    <s v="OS1.3-Secţiunea C"/>
    <n v="113128"/>
    <s v="Platforma inteligenta de analiza a datelor de mari dimensiuni si de distribuție a mesajelor in puncte de interes"/>
    <s v="BEAM INNOVATION SRL (solicitant initial la depunere: VULPE RĂZVAN-ALEXANDRU) "/>
    <s v="Obiectivul general al proiectului consta in dezvoltarea competitiva a intreprinderii inovatoare de tip spin-off in urma implementării platformei inteligente de marketing. Se dorește revoluționarea industriei sistemelor de Marketing de Proximitate din sectorul de retail prin elaborarea unei soluții inovatoare hardware-software si comercializarea acesteia prin intermediul a 3 tipuri de pachete de servicii si anume: Silver, Gold si Platinum."/>
    <s v="9"/>
    <n v="27"/>
    <n v="2017"/>
    <s v="9"/>
    <n v="27"/>
    <n v="2019"/>
    <n v="80"/>
    <x v="7"/>
    <s v="Bucuresti Ilfov"/>
    <m/>
    <m/>
    <s v="Bucuresti"/>
    <s v="Privat"/>
    <s v="061"/>
    <n v="663316.31999999995"/>
    <n v="165829.07999999999"/>
    <n v="92127.28"/>
    <n v="337523.67"/>
    <n v="1258796.3499999999"/>
    <s v="Finalizat"/>
    <s v="AA2"/>
    <n v="636007.2699999999"/>
    <n v="159001.81999999998"/>
    <s v="POC/63/1/3"/>
    <n v="1"/>
    <s v="Axa 1"/>
  </r>
  <r>
    <n v="49"/>
    <x v="1"/>
    <s v="P1.2"/>
    <s v="OS1.3-Secţiunea C"/>
    <n v="113071"/>
    <s v="Procese inovative pentru aplicatii TIC in domeniul financiar - INOVATIC"/>
    <s v="OCEAN CREDIT IFN SA"/>
    <s v="Obiectivul general al proiectului INOVATIC consta in dezvoltarea si punerea in productie a unor procese IT semnificativ imbunatatite de acordare de credite tip „overdraft”(descoperiri de cont), de transfer de bani si de plati electronice in cadrul SC OCEAN CREDIT IFN SA. Procesul inovativ are ca punct de pornire cercetarea efectuata de catre institutia de cercetare cu care Ocean Credit IFN SA a semnat contract de servicii de cercetare. "/>
    <s v="9"/>
    <n v="27"/>
    <n v="2017"/>
    <s v="5"/>
    <n v="27"/>
    <n v="2019"/>
    <n v="80"/>
    <x v="7"/>
    <s v="Bucuresti Ilfov"/>
    <m/>
    <m/>
    <s v="Bucuresti"/>
    <s v="Privat"/>
    <s v="061"/>
    <n v="668777.56000000006"/>
    <n v="167194.39000000001"/>
    <n v="92885.78"/>
    <n v="119978"/>
    <n v="1048835.73"/>
    <s v="Finalizat"/>
    <s v="AA2"/>
    <n v="551637.07999999996"/>
    <n v="137909.29"/>
    <s v="POC/63/1/3"/>
    <n v="1"/>
    <s v="Axa 1"/>
  </r>
  <r>
    <n v="50"/>
    <x v="1"/>
    <s v="P1.2"/>
    <s v="OS1.3-Secţiunea C"/>
    <n v="119851"/>
    <s v="Lansarea pe piață a unui sistem inovativ pentru testarea aplicațiilor destinate dispozitivelor dotate cu ecran tactil - MATT"/>
    <s v="RINF ENGINEERING RESEARCH SRL"/>
    <s v="Obiectivul general al prezentului proiect îl reprezintă dezvoltarea unui sistem inovativ pentru testarea aplicațiilor destinate dispozitivelor dotate cu ecran tactil - MATT, în vederea creșterii gradului de inovare în domeniul TIC la nivel național și internațional. "/>
    <s v="10"/>
    <n v="4"/>
    <n v="2017"/>
    <s v="4"/>
    <n v="4"/>
    <n v="2019"/>
    <n v="79.999999263683492"/>
    <x v="7"/>
    <s v="Bucuresti Ilfov"/>
    <m/>
    <m/>
    <s v="Bucuresti"/>
    <s v="Privat"/>
    <s v="061"/>
    <n v="651893.56999999995"/>
    <n v="162973.4"/>
    <n v="90540.78"/>
    <n v="53550"/>
    <n v="958957.75"/>
    <s v="Finalizat"/>
    <s v="AA2"/>
    <n v="600354.76"/>
    <n v="150088.69999999998"/>
    <s v="POC/63/1/3"/>
    <n v="1"/>
    <s v="Axa 1"/>
  </r>
  <r>
    <n v="51"/>
    <x v="1"/>
    <s v="P1.2"/>
    <s v="OS1.3-Secţiunea C"/>
    <n v="113131"/>
    <s v="Dezvoltarea si productia de sisteme integrate portabile pentru citirea contoarelor"/>
    <s v="CREATIVE ENGINEERING SOLUTIONS SRL"/>
    <s v="Obiectivul general al proiectului este cresterea competitivitatii societatii prin cercetarea si dezvoltarea prototipului unui produs nou, INDEXREAD, un sistem integrat mobil care va fi folosit pentru citirea indecsilor contoarelor cat si lansarea acestuia in productie."/>
    <s v="10"/>
    <n v="4"/>
    <n v="2017"/>
    <s v="12"/>
    <n v="4"/>
    <n v="2018"/>
    <n v="79.999998917008554"/>
    <x v="7"/>
    <s v="Bucuresti Ilfov"/>
    <m/>
    <m/>
    <s v="Bucuresti"/>
    <s v="Privat"/>
    <s v="061"/>
    <n v="590955.72"/>
    <n v="147738.94"/>
    <n v="82077.240000000005"/>
    <n v="120566.82"/>
    <n v="941338.72"/>
    <s v="Finalizat"/>
    <s v="AA1"/>
    <n v="552924.99"/>
    <n v="138231.26"/>
    <s v="POC/63/1/3"/>
    <n v="1"/>
    <s v="Axa 1"/>
  </r>
  <r>
    <n v="52"/>
    <x v="1"/>
    <s v="P1.2"/>
    <s v="OS1.3-Secţiunea C"/>
    <n v="122344"/>
    <s v="”Vizioparalelograful si tehnica Extruziei computerizate de ghidaj -metode inovative de diagnoza si tratament ale edentatiei” "/>
    <s v="INDEX LINE SYSTEMS SRL"/>
    <s v="Obiectivul general al proiectului vizeaza cresterea competitivitatii intreprinderii prin dezvoltarea Vizio-paralelografului (VP) si a Extruziei computerizate de ghidaj (ECG) - tehnologii avansate in stomatologie, ce vizeaza diagnoza si tratamentul edentatiei, una dintre cele mai raspandite cazuri de morbiditate din Romania, in scopul productiei si comercializarii. _x000a__x000a_"/>
    <s v="11"/>
    <n v="15"/>
    <n v="2017"/>
    <s v="11"/>
    <n v="15"/>
    <n v="2019"/>
    <n v="79.999999759844471"/>
    <x v="7"/>
    <s v="Bucuresti Ilfov"/>
    <m/>
    <m/>
    <s v="Bucuresti"/>
    <s v="Privat"/>
    <s v="061"/>
    <n v="666234.91"/>
    <n v="166558.73000000001"/>
    <n v="92532.64"/>
    <n v="102792"/>
    <n v="1028118.28"/>
    <s v="Finalizat"/>
    <s v="AA1"/>
    <n v="628399.92999999993"/>
    <n v="157099.97999999998"/>
    <s v="POC/63/1/3"/>
    <n v="1"/>
    <s v="Axa 1"/>
  </r>
  <r>
    <n v="53"/>
    <x v="1"/>
    <s v="P1.2"/>
    <s v="OS1.3-Secţiunea C"/>
    <n v="104905"/>
    <s v="Obținerea de  produse alimentare sigure sub aspectul satisfacerii exigențelor metabolice și a potențialului bioeconomic "/>
    <s v="ARBO BIOSISTEM SRL"/>
    <s v="Obiectivul general al prezentului proiect este reprezentat de realizarea prin procedee de prelucrare avansate de produse alimentare_x000a_inovative, sigure, accesibile si optimizate nutritional, prin transferul de elemente de cercetare stiinþifica din brevetul de invenþie „Procedeu_x000a_si instalaþie pentru prepararea unor produse bioprotective”."/>
    <s v="12"/>
    <n v="21"/>
    <n v="2017"/>
    <s v="7"/>
    <n v="20"/>
    <n v="2019"/>
    <n v="80"/>
    <x v="7"/>
    <s v="Bucuresti Ilfov"/>
    <m/>
    <m/>
    <s v="Bucuresti"/>
    <s v="Privat"/>
    <s v="061"/>
    <n v="671536.8"/>
    <n v="167884.2"/>
    <n v="93269"/>
    <n v="172307.63"/>
    <n v="1104997.6299999999"/>
    <s v="Finalizat"/>
    <s v="AA2"/>
    <n v="671037.73"/>
    <n v="167759.43"/>
    <s v="POC/63/1/3"/>
    <n v="1"/>
    <s v="Axa 1"/>
  </r>
  <r>
    <n v="54"/>
    <x v="1"/>
    <s v="1.1.3 H - RoEcsel"/>
    <m/>
    <n v="115833"/>
    <s v="Linie pilot de 300mm pentru dispozitive Smart Power şi Power Discre5293000tes - R3- Power UP"/>
    <s v="Universitatea Politehnică Bucureşti"/>
    <s v="Obiectivul general al prezentului proiect, acceptat la finantare in cadrul ECSEL Joint Undertaking il reprezinta realizarea unei linii pilot_x000a_multi-KET (nanoelectronica, nanotehnologie, fabricare avansata) de noua generatie de 300 mm pentru tehnologia Smart Power in Europa,_x000a_astfel contribuind la stabilirea referintei mondiale de soluþii inovatoare si competitive pentru provocari societale critice, inclusiv reducerea_x000a_emisiilor de CO2 si eficienta energetica. De asemenea, pe baza realizarii activitatilor proiectului se urmareste imbunatatirea productivitatii_x000a_si a competitivitatii solutiilor IC integrate pentru tehnologia Smart Power si tehnologii Power Discrete."/>
    <s v="1"/>
    <n v="31"/>
    <n v="2018"/>
    <s v="7"/>
    <n v="31"/>
    <n v="2021"/>
    <n v="80"/>
    <x v="7"/>
    <s v="Bucuresti Ilfov"/>
    <m/>
    <m/>
    <s v="Bucuresti"/>
    <s v="Public"/>
    <s v="060"/>
    <n v="4232000"/>
    <n v="1058000"/>
    <n v="0"/>
    <n v="3000"/>
    <n v="5293000"/>
    <s v="In implementare"/>
    <m/>
    <n v="3439015.33"/>
    <n v="859753.84"/>
    <s v="POC/72/1/2"/>
    <n v="1"/>
    <s v="Axa 1"/>
  </r>
  <r>
    <n v="55"/>
    <x v="1"/>
    <s v="1.1.3 H - Complement"/>
    <m/>
    <n v="107583"/>
    <s v="RoRCraft CompAct"/>
    <s v="Institutul Naţional de Cercetare - Dezvoltare Aerospaţială &quot;ELIE CARAFOLI&quot; - INCAS Bucureşti"/>
    <s v="Obiectivul general al proiectului il reprezinta cresterea capacitatii de cercetare a Institutului National de Cercetare- Dezvoltare_x000a_Aerospatiala „Elie Carafoli” – I.N.C.A.S. Bucuresti, in domeniul stiintelor aerospatiale, prin introducerea celor mai noi tehnologii din_x000a_domeniul IT intr-un mediu de cercetare de noua generatie, bazat pe realitate virtuala, capabil sa asigure conditiile de simulare necesare_x000a_pentru cercetarile in perspectiva anilor 2020 precum si interfata de comunicare in proiectele colaborative internationale in care INCAS_x000a_este implicat (ex. JTI Clean Sky si SESAR in cadrul FP7 si in continuare in Horizon 2020)."/>
    <s v="2"/>
    <n v="1"/>
    <n v="2018"/>
    <s v="2"/>
    <n v="2"/>
    <n v="2020"/>
    <n v="80"/>
    <x v="7"/>
    <s v="Bucuresti Ilfov"/>
    <m/>
    <m/>
    <s v="Bucuresti"/>
    <s v="Public"/>
    <s v="060"/>
    <n v="7198834.5599999996"/>
    <n v="1799708.64"/>
    <n v="0"/>
    <n v="24000"/>
    <n v="9022543.1999999993"/>
    <s v="Finalizat"/>
    <m/>
    <n v="6639079.7800000003"/>
    <n v="1659769.9300000002"/>
    <s v="POC/76/1/1"/>
    <n v="1"/>
    <s v="Axa 1"/>
  </r>
  <r>
    <n v="56"/>
    <x v="2"/>
    <s v=" P2.2"/>
    <s v="A2.2.1"/>
    <n v="119286"/>
    <s v="README – APLICAȚIE INTERACTIVĂ, INOVATIVĂ, DE EVALUARE A LIZIBILITĂȚII TEXTELOR ÎN LIMBA ROMÂNĂ ȘI DE ÎMBUNĂTĂȚIRE A STILULUI DE REDACTARE"/>
    <s v="COGNOS BUSINESS CONSULTING SRL"/>
    <s v="README – APLICAȚIE INTERACTIVĂ, INOVATIVĂ, DE EVALUARE A LIZIBILITĂȚII TEXTELOR ÎN LIMBA ROMÂNĂ ȘI DE ÎMBUNĂTĂȚIRE A STILULUI DE REDACTARE"/>
    <s v="9"/>
    <n v="15"/>
    <n v="2017"/>
    <s v="12"/>
    <n v="15"/>
    <n v="2019"/>
    <n v="80"/>
    <x v="7"/>
    <s v="Bucuresti Ilfov"/>
    <m/>
    <m/>
    <s v="Bucuresti"/>
    <s v="Privat"/>
    <s v="066"/>
    <n v="2814714.83"/>
    <n v="703678.71"/>
    <n v="875079.04"/>
    <n v="212942.4"/>
    <n v="4606414.9800000004"/>
    <s v="Finalizat"/>
    <s v="AA1"/>
    <n v="2362753.2200000002"/>
    <n v="590688.31000000006"/>
    <s v="POC/46/2/2"/>
    <n v="1"/>
    <s v="Axa 2"/>
  </r>
  <r>
    <n v="57"/>
    <x v="2"/>
    <s v=" P2.2"/>
    <s v="A2.2.1"/>
    <n v="119261"/>
    <s v="MARKSENSE - PLATFORMĂ INFORMATICĂ DE ANALIZĂ ÎN TIMP REAL A FLUXURILOR DE PERSOANE BAZATĂ PE ALGORITMI DE INTELIGENȚĂ ARTIFICIALĂ ȘI PRELUCRARE INTELIGENTĂ DE INFORMAȚII PENTRU AFACERI ȘI MEDIUL GUVERNAMENTAL"/>
    <s v="OPEN GOV SRL"/>
    <s v="MARKSENSE - PLATFORMĂ INFORMATICĂ DE ANALIZĂ ÎN TIMP REAL A FLUXURILOR DE PERSOANE BAZATĂ PE ALGORITMI DE INTELIGENȚĂ ARTIFICIALĂ ȘI PRELUCRARE INTELIGENTĂ DE INFORMAȚII PENTRU AFACERI ȘI MEDIUL GUVERNAMENTAL"/>
    <s v="10"/>
    <n v="13"/>
    <n v="2017"/>
    <s v="8"/>
    <n v="13"/>
    <n v="2020"/>
    <n v="80"/>
    <x v="7"/>
    <s v="Bucuresti Ilfov"/>
    <m/>
    <m/>
    <s v="Bucuresti"/>
    <s v="Privat"/>
    <s v="066"/>
    <n v="3145876.94"/>
    <n v="786469.24"/>
    <n v="1375102.5299999998"/>
    <n v="380633.62000000011"/>
    <n v="5688082.3299999991"/>
    <s v="Finalizat"/>
    <s v="AA"/>
    <n v="1622835.8000000003"/>
    <n v="405708.94"/>
    <s v="POC/46/2/2"/>
    <n v="1"/>
    <s v="Axa 2"/>
  </r>
  <r>
    <n v="58"/>
    <x v="2"/>
    <s v=" P2.2"/>
    <s v="A2.2.1"/>
    <n v="115926"/>
    <s v="S.I.R.O – SOLUTIE INOVATIVA DE RECRUTARE ONLINE"/>
    <s v="STRUCTURAL MANAGEMENT SOLUTIONS SRL"/>
    <s v="S.I.R.O – SOLUTIE INOVATIVA DE RECRUTARE ONLINE"/>
    <s v="8"/>
    <n v="2"/>
    <n v="2017"/>
    <s v="8"/>
    <n v="2"/>
    <n v="2020"/>
    <n v="80"/>
    <x v="7"/>
    <s v="Bucuresti Ilfov"/>
    <m/>
    <m/>
    <s v="Bucuresti"/>
    <s v="Privat"/>
    <s v="066"/>
    <n v="3096018.79"/>
    <n v="774004.7"/>
    <n v="1224860.6499999994"/>
    <n v="52800"/>
    <n v="5147684.1399999997"/>
    <s v="Finalizat"/>
    <s v="AA"/>
    <n v="2868081.13"/>
    <n v="717020.27999999991"/>
    <s v="POC/46/2/2"/>
    <n v="1"/>
    <s v="Axa 2"/>
  </r>
  <r>
    <n v="59"/>
    <x v="2"/>
    <s v=" P2.2"/>
    <s v="A2.2.1"/>
    <n v="115724"/>
    <s v="Dezvoltare aplicatiei software inovative “Treasure Open Source Software – TOSS”"/>
    <s v="BUSINESS INFORMATION SYSTEMS (ALLEVO) SRL"/>
    <s v="Dezvoltare aplicatiei software inovative “Treasure Open Source Software – TOSS”"/>
    <s v="8"/>
    <n v="16"/>
    <n v="2017"/>
    <s v="3"/>
    <n v="16"/>
    <n v="2020"/>
    <n v="80"/>
    <x v="7"/>
    <s v="Bucuresti Ilfov"/>
    <m/>
    <m/>
    <s v="Bucuresti"/>
    <s v="Privat"/>
    <s v="066"/>
    <n v="2754696.14"/>
    <n v="688674.03"/>
    <n v="2682994"/>
    <n v="679006.1799999997"/>
    <n v="6805370.3499999996"/>
    <s v="Finalizat"/>
    <s v="AA1"/>
    <n v="2477638.4700000002"/>
    <n v="619409.64"/>
    <s v="POC/46/2/2"/>
    <n v="1"/>
    <s v="Axa 2"/>
  </r>
  <r>
    <n v="60"/>
    <x v="2"/>
    <s v=" P2.2"/>
    <s v="A2.2.1"/>
    <n v="117046"/>
    <s v="OmniDJ - Platforma de streaming colaborativ cu servicii la cerere"/>
    <s v="KNOWLEDGE INVESTMENT GROUP SRL"/>
    <s v="Obiectivul general al proiectului “OmniDJ - Platforma de streaming colaborativ cu servicii la cerere” este acela de a cerceta si dezvolta o tehnologie inovativa in domeniile orizontale TIC si multimedia cu scopul dezvoltarii finale a unui produs/serviciu menit sa acopere o nevoie reala identificata in piata."/>
    <s v="5"/>
    <n v="25"/>
    <n v="2017"/>
    <s v="1"/>
    <n v="25"/>
    <n v="2020"/>
    <n v="80"/>
    <x v="7"/>
    <s v="Bucuresti Ilfov"/>
    <m/>
    <m/>
    <s v="Bucuresti"/>
    <s v="Privat"/>
    <s v="066"/>
    <n v="1114600.8"/>
    <n v="278650.2"/>
    <n v="398394"/>
    <n v="135212.55000000005"/>
    <n v="1926857.55"/>
    <s v="Finalizat"/>
    <s v="AA2"/>
    <n v="1049383.25"/>
    <n v="262345.82"/>
    <s v="POC/46/2/2"/>
    <n v="1"/>
    <s v="Axa 2"/>
  </r>
  <r>
    <n v="61"/>
    <x v="2"/>
    <s v=" P2.2"/>
    <s v="A2.2.1"/>
    <n v="116265"/>
    <s v="CREAREA UNEI PLATFORME CLOUD PENTRU APLICATII SOFTWARE"/>
    <s v="Q-BIS CONSULT SRL"/>
    <s v="CREAREA UNEI PLATFORME CLOUD PENTRU APLICATII SOFTWARE"/>
    <s v="8"/>
    <n v="2"/>
    <n v="2017"/>
    <s v="12"/>
    <n v="2"/>
    <n v="2019"/>
    <n v="80"/>
    <x v="7"/>
    <s v="Bucuresti Ilfov"/>
    <m/>
    <m/>
    <s v="Bucuresti"/>
    <s v="Privat"/>
    <s v="066"/>
    <n v="2069074.4"/>
    <n v="517268.6"/>
    <n v="1308001"/>
    <n v="209369.35999999987"/>
    <n v="4103713.36"/>
    <s v="Finalizat"/>
    <s v="AA1"/>
    <n v="1791221.4300000004"/>
    <n v="447805.36000000004"/>
    <s v="POC/46/2/2"/>
    <n v="1"/>
    <s v="Axa 2"/>
  </r>
  <r>
    <n v="62"/>
    <x v="2"/>
    <s v=" P2.2"/>
    <s v="A2.2.1"/>
    <n v="115577"/>
    <s v="DEZVOLTAREA UNEI PLATFORME PENTRU CREAREA VIZUALA DE SITE-URI BAZATE PE WORDPRESS"/>
    <s v="EXTEND STUDIO SRL"/>
    <s v="DEZVOLTAREA UNEI PLATFORME PENTRU CREAREA VIZUALA DE SITE-URI BAZATE PE WORDPRESS"/>
    <s v="5"/>
    <n v="25"/>
    <n v="2017"/>
    <s v="5"/>
    <n v="25"/>
    <n v="2019"/>
    <n v="80"/>
    <x v="7"/>
    <s v="Bucuresti Ilfov"/>
    <m/>
    <m/>
    <s v="Bucuresti"/>
    <s v="Privat"/>
    <s v="066"/>
    <n v="2115826.5"/>
    <n v="528956.63"/>
    <n v="1064885.0900000003"/>
    <n v="0"/>
    <n v="3709668.22"/>
    <s v="Finalizat"/>
    <s v="AA1"/>
    <n v="1785769.69"/>
    <n v="446442.43999999994"/>
    <s v="POC/46/2/2"/>
    <n v="1"/>
    <s v="Axa 2"/>
  </r>
  <r>
    <n v="63"/>
    <x v="2"/>
    <s v=" P2.2"/>
    <s v="A2.2.1"/>
    <n v="115917"/>
    <s v="TempRent – platforma evolutivă de micro-tranzacționare"/>
    <s v="4E SOFTWARE SRL"/>
    <s v="TempRent – platforma evolutivă de micro-tranzacționare"/>
    <s v="6"/>
    <n v="16"/>
    <n v="2017"/>
    <s v="6"/>
    <n v="16"/>
    <n v="2020"/>
    <n v="80"/>
    <x v="7"/>
    <s v="Bucuresti Ilfov"/>
    <m/>
    <m/>
    <s v="Bucuresti"/>
    <s v="Privat"/>
    <s v="066"/>
    <n v="1227120"/>
    <n v="306780"/>
    <n v="429900"/>
    <n v="133722"/>
    <n v="2097522"/>
    <s v="Finalizat"/>
    <s v="AA1"/>
    <n v="1030223.8400000001"/>
    <n v="257555.96000000002"/>
    <s v="POC/46/2/2"/>
    <n v="1"/>
    <s v="Axa 2"/>
  </r>
  <r>
    <n v="64"/>
    <x v="2"/>
    <s v=" P2.2"/>
    <s v="A2.2.1"/>
    <n v="115866"/>
    <s v="DEZVOLTARE PRIN INOVARE LA SENIOR SOFTWARE AGENCY SRL"/>
    <s v="SENIOR SOFTWARE AGENCY SRL"/>
    <s v="DEZVOLTARE PRIN INOVARE LA SENIOR SOFTWARE AGENCY SRL"/>
    <s v="5"/>
    <n v="25"/>
    <n v="2017"/>
    <s v="5"/>
    <n v="25"/>
    <n v="2019"/>
    <n v="80"/>
    <x v="7"/>
    <s v="Bucuresti Ilfov"/>
    <m/>
    <m/>
    <s v="Bucuresti"/>
    <s v="Privat"/>
    <s v="066"/>
    <n v="1587334.92"/>
    <n v="396833.73"/>
    <n v="1361979.77"/>
    <n v="99583.399999999907"/>
    <n v="3445731.82"/>
    <s v="Finalizat"/>
    <m/>
    <n v="1431113.98"/>
    <n v="310359.72000000003"/>
    <s v="POC/46/2/2"/>
    <n v="1"/>
    <s v="Axa 2"/>
  </r>
  <r>
    <n v="65"/>
    <x v="2"/>
    <s v=" P2.2"/>
    <s v="A2.2.1"/>
    <n v="115622"/>
    <s v="Studio Scope: Dezvoltare produs inovativ de tip Configure Price and Quoting"/>
    <s v="INGENIO SOFTWARE SA"/>
    <s v="Studio Scope: Dezvoltare produs inovativ de tip Configure Price and Quoting"/>
    <s v="6"/>
    <n v="16"/>
    <n v="2017"/>
    <s v="11"/>
    <n v="16"/>
    <n v="2019"/>
    <n v="80"/>
    <x v="7"/>
    <s v="Bucuresti Ilfov"/>
    <m/>
    <m/>
    <s v="Bucuresti"/>
    <s v="Privat"/>
    <s v="066"/>
    <n v="2242185"/>
    <n v="560546.25"/>
    <n v="2028751.25"/>
    <n v="54052.150000000373"/>
    <n v="4885534.6500000004"/>
    <s v="Finalizat"/>
    <s v="AA1"/>
    <n v="2125327.27"/>
    <n v="531331.84000000008"/>
    <s v="POC/46/2/2"/>
    <n v="1"/>
    <s v="Axa 2"/>
  </r>
  <r>
    <n v="66"/>
    <x v="2"/>
    <s v=" P2.2"/>
    <s v="A2.2.1"/>
    <n v="115722"/>
    <s v="SOLUȚIE PENTRU INTEGRAREA PE VERTICALĂ A SOLUȚIILOR TIC ÎN ECONOMIA ROMÂNEASCĂ PRIN DEZVOLTAREA PRODUSELOR INFORMATICE DYNAMIC DOX© CLOUD ȘI DYNAMIC DOX© MOBILE"/>
    <s v="ESSENSYS SOFTWARE SRL"/>
    <s v="SOLUȚIE PENTRU INTEGRAREA PE VERTICALĂ A SOLUȚIILOR TIC ÎN ECONOMIA ROMÂNEASCĂ PRIN DEZVOLTAREA PRODUSELOR INFORMATICE DYNAMIC DOX© CLOUD ȘI DYNAMIC DOX© MOBILE"/>
    <s v="8"/>
    <n v="2"/>
    <n v="2017"/>
    <s v="8"/>
    <n v="2"/>
    <n v="2020"/>
    <n v="80"/>
    <x v="7"/>
    <s v="Bucuresti Ilfov"/>
    <m/>
    <m/>
    <s v="Bucuresti"/>
    <s v="Privat"/>
    <s v="066"/>
    <n v="1624958.86"/>
    <n v="406239.72"/>
    <n v="1132399.8700000001"/>
    <n v="58054.349999999627"/>
    <n v="3221652.8"/>
    <s v="Finalizat"/>
    <s v="AA1"/>
    <n v="1451542.14"/>
    <n v="362885.51"/>
    <s v="POC/46/2/2"/>
    <n v="1"/>
    <s v="Axa 2"/>
  </r>
  <r>
    <n v="67"/>
    <x v="2"/>
    <s v=" P2.2"/>
    <s v="A2.2.1"/>
    <n v="115560"/>
    <s v="SISTEM INFORMATIC INOVATIV DE TIP COMANDA SI CONTROL C2I (Command, Control &amp; Intelligence)"/>
    <s v="I-TOM SOLUTIONS SRL"/>
    <s v="SISTEM INFORMATIC INOVATIV DE TIP COMANDA SI CONTROL C2I (Command, Control &amp; Intelligence)"/>
    <s v="8"/>
    <n v="10"/>
    <n v="2017"/>
    <s v="8"/>
    <n v="10"/>
    <n v="2020"/>
    <n v="80"/>
    <x v="7"/>
    <s v="Bucuresti Ilfov"/>
    <m/>
    <m/>
    <s v="Bucuresti"/>
    <s v="Privat"/>
    <s v="066"/>
    <n v="2532573.2599999998"/>
    <n v="633143.31999999995"/>
    <n v="1173003.8899999997"/>
    <n v="219042.47000000067"/>
    <n v="4557762.9399999995"/>
    <s v="Finalizat"/>
    <s v="AA2"/>
    <n v="2378045.96"/>
    <n v="594511.4800000001"/>
    <s v="POC/46/2/2"/>
    <n v="1"/>
    <s v="Axa 2"/>
  </r>
  <r>
    <n v="68"/>
    <x v="2"/>
    <s v=" P2.2"/>
    <s v="A2.2.1"/>
    <n v="115946"/>
    <s v="SISTEM INTEGRAT DE MANAGEMENT AL SECURITĂŢII INFORMAŢIEI ÎN CADRUL UNEI ORGANIZAŢII"/>
    <s v="SAFETECH INNOVATIONS SRL"/>
    <s v="SISTEM INTEGRAT DE MANAGEMENT AL SECURITĂŢII INFORMAŢIEI ÎN CADRUL UNEI ORGANIZAŢII"/>
    <s v="6"/>
    <n v="16"/>
    <n v="2017"/>
    <s v="2"/>
    <n v="28"/>
    <n v="2019"/>
    <n v="80"/>
    <x v="7"/>
    <s v="Bucuresti Ilfov"/>
    <m/>
    <m/>
    <s v="Bucuresti"/>
    <s v="Privat"/>
    <s v="066"/>
    <n v="1410126.65"/>
    <n v="352531.66"/>
    <n v="703318.79"/>
    <n v="108990.68999999994"/>
    <n v="2574967.7899999996"/>
    <s v="Finalizat"/>
    <s v="AA1"/>
    <n v="1353287.28"/>
    <n v="338321.81999999995"/>
    <s v="POC/46/2/2"/>
    <n v="1"/>
    <s v="Axa 2"/>
  </r>
  <r>
    <n v="69"/>
    <x v="2"/>
    <s v=" P2.2"/>
    <s v="A2.2.1"/>
    <n v="115847"/>
    <s v="SISTEM INFORMATIC INTEGRAT, INOVATIV SI SECURIZAT DE EXAMINARE AUXOLOGICA, URMARIRE A PACIENTULUI SI GENERARE A DIAGRAMELOR DE CRESTERE PENTRU POPULATIA DIN ROMANIA"/>
    <s v="RADCOM SRL"/>
    <s v="SISTEM INFORMATIC INTEGRAT, INOVATIV SI SECURIZAT DE EXAMINARE AUXOLOGICA, URMARIRE A PACIENTULUI SI GENERARE A DIAGRAMELOR DE CRESTERE PENTRU POPULATIA DIN ROMANIA"/>
    <s v="8"/>
    <n v="9"/>
    <n v="2017"/>
    <s v="8"/>
    <n v="9"/>
    <n v="2019"/>
    <n v="80"/>
    <x v="7"/>
    <s v="Bucuresti Ilfov"/>
    <m/>
    <m/>
    <s v="Bucuresti"/>
    <s v="Privat"/>
    <s v="066"/>
    <n v="2091764"/>
    <n v="522941"/>
    <n v="862290"/>
    <n v="167575.10000000009"/>
    <n v="3644570.1"/>
    <s v="Finalizat"/>
    <s v="AA1"/>
    <n v="2003612.85"/>
    <n v="500903.21"/>
    <s v="POC/46/2/2"/>
    <n v="1"/>
    <s v="Axa 2"/>
  </r>
  <r>
    <n v="70"/>
    <x v="2"/>
    <s v=" P2.2"/>
    <s v="A2.2.1"/>
    <n v="115688"/>
    <s v="LIVEHR – PLATFORMA DE GESTIONARE A RESURSELOR UMANE"/>
    <s v="AVANT CONSULTING SRL"/>
    <s v="LIVEHR – PLATFORMA DE GESTIONARE A RESURSELOR UMANE"/>
    <s v="8"/>
    <n v="8"/>
    <n v="2017"/>
    <s v="7"/>
    <n v="8"/>
    <n v="2019"/>
    <n v="80"/>
    <x v="7"/>
    <s v="Bucuresti Ilfov"/>
    <m/>
    <m/>
    <s v="Bucuresti"/>
    <s v="Privat"/>
    <s v="066"/>
    <n v="2098872.2799999998"/>
    <n v="524718.06999999995"/>
    <n v="1507229.65"/>
    <n v="402174.95000000019"/>
    <n v="4532994.9499999993"/>
    <s v="Finalizat"/>
    <s v="AA1"/>
    <n v="2098595.83"/>
    <n v="524374.61"/>
    <s v="POC/46/2/2"/>
    <n v="1"/>
    <s v="Axa 2"/>
  </r>
  <r>
    <n v="71"/>
    <x v="2"/>
    <s v=" P2.2"/>
    <s v="A2.2.1"/>
    <n v="115817"/>
    <s v="„INTEGRAREA PE VERTICALA A IP3D PRIN DEZVOLTAREA UNEI SOLUTII INFORMATICE – CABINA VIRTUALA - PRIN ACTIVITATI DE CDI „"/>
    <s v="IPRINT 3D DESIGN CONSULTING SRL"/>
    <s v="„INTEGRAREA PE VERTICALA A IP3D PRIN DEZVOLTAREA UNEI SOLUTII INFORMATICE – CABINA VIRTUALA - PRIN ACTIVITATI DE CDI „"/>
    <s v="8"/>
    <n v="11"/>
    <n v="2017"/>
    <s v="2"/>
    <n v="11"/>
    <n v="2020"/>
    <n v="80"/>
    <x v="7"/>
    <s v="Bucuresti Ilfov"/>
    <m/>
    <m/>
    <s v="Bucuresti"/>
    <s v="Privat"/>
    <s v="066"/>
    <n v="782706.84"/>
    <n v="195676.71"/>
    <n v="277228.45999999996"/>
    <n v="35425.989999999991"/>
    <n v="1291037.9999999998"/>
    <s v="Finalizat"/>
    <s v="AA1"/>
    <n v="777272.64000000013"/>
    <n v="194318.17"/>
    <s v="POC/46/2/2"/>
    <n v="1"/>
    <s v="Axa 2"/>
  </r>
  <r>
    <n v="72"/>
    <x v="2"/>
    <s v=" P2.2"/>
    <s v="A2.2.1"/>
    <n v="115911"/>
    <s v="„CRESTEREA COMPETITIVITATII SC YALOS SOFTWARE LABS SRL PRIN DEZVOLTAREA UNEI SOLUTII INFORMATICE INOVATOARE”"/>
    <s v="YALOS SOFTWARE LABS SRL"/>
    <s v="„CRESTEREA COMPETITIVITATII SC YALOS SOFTWARE LABS SRL PRIN DEZVOLTAREA UNEI SOLUTII INFORMATICE INOVATOARE”"/>
    <s v="8"/>
    <n v="3"/>
    <n v="2017"/>
    <s v="8"/>
    <n v="3"/>
    <n v="2020"/>
    <n v="80"/>
    <x v="7"/>
    <s v="Bucuresti Ilfov"/>
    <m/>
    <m/>
    <s v="Bucuresti"/>
    <s v="Privat"/>
    <s v="066"/>
    <n v="2452875.5699999998"/>
    <n v="613218.89"/>
    <n v="657456.29999999981"/>
    <n v="100246.4700000002"/>
    <n v="3823797.23"/>
    <s v="Finalizat"/>
    <m/>
    <n v="2026421.53"/>
    <n v="506605.39"/>
    <s v="POC/46/2/2"/>
    <n v="1"/>
    <s v="Axa 2"/>
  </r>
  <r>
    <n v="73"/>
    <x v="2"/>
    <s v=" P2.2"/>
    <s v="A2.2.1"/>
    <n v="115876"/>
    <s v="Sistem Informatic Inovativ Factura Inteligenta"/>
    <s v="BUSINESSVIEW SOFTWARE SRL"/>
    <s v="Sistem Informatic Inovativ Factura Inteligenta"/>
    <s v="8"/>
    <n v="2"/>
    <n v="2017"/>
    <s v="11"/>
    <n v="2"/>
    <n v="2019"/>
    <n v="80"/>
    <x v="7"/>
    <s v="Bucuresti Ilfov"/>
    <m/>
    <m/>
    <s v="Bucuresti"/>
    <s v="Privat"/>
    <s v="066"/>
    <n v="2432346.2999999998"/>
    <n v="608086.57999999996"/>
    <n v="652739.62000000011"/>
    <n v="182632.2799999998"/>
    <n v="3875804.78"/>
    <s v="Finalizat"/>
    <m/>
    <n v="2264935.13"/>
    <n v="566233.77"/>
    <s v="POC/46/2/2"/>
    <n v="1"/>
    <s v="Axa 2"/>
  </r>
  <r>
    <n v="74"/>
    <x v="2"/>
    <s v=" P2.2"/>
    <s v="A2.2.1"/>
    <n v="115698"/>
    <s v="Sistem informatic integrat pentru colectarea si procesarea de date anonime in interiorul spatiilor comerciale"/>
    <s v="MOUNT SOFTWARE SRL"/>
    <s v="Sistem informatic integrat pentru colectarea si procesarea de date anonime in interiorul spatiilor comerciale"/>
    <s v="8"/>
    <n v="7"/>
    <n v="2017"/>
    <s v="2"/>
    <n v="7"/>
    <n v="2019"/>
    <n v="80"/>
    <x v="7"/>
    <s v="Bucuresti Ilfov"/>
    <m/>
    <m/>
    <s v="Bucuresti"/>
    <s v="Privat"/>
    <s v="066"/>
    <n v="898360.23"/>
    <n v="224590.06"/>
    <n v="474760.01"/>
    <n v="51944.34999999986"/>
    <n v="1649654.65"/>
    <s v="Finalizat"/>
    <m/>
    <n v="750331.85"/>
    <n v="187582.96"/>
    <s v="POC/46/2/2"/>
    <n v="1"/>
    <s v="Axa 2"/>
  </r>
  <r>
    <n v="75"/>
    <x v="2"/>
    <s v=" P2.2"/>
    <s v="A2.2.1"/>
    <n v="115857"/>
    <s v="Inovare prin conectare"/>
    <s v="SENIOR PROGRAMMING SA"/>
    <s v="Inovare prin conectare"/>
    <s v="8"/>
    <n v="2"/>
    <n v="2017"/>
    <s v="11"/>
    <n v="2"/>
    <n v="2019"/>
    <n v="80"/>
    <x v="7"/>
    <s v="Bucuresti Ilfov"/>
    <m/>
    <m/>
    <s v="Bucuresti"/>
    <s v="Privat"/>
    <s v="066"/>
    <n v="2414726.98"/>
    <n v="603681.75"/>
    <n v="2406584.2200000002"/>
    <n v="251986.25"/>
    <n v="5676979.2000000002"/>
    <s v="Finalizat"/>
    <s v="AA2"/>
    <n v="2208279.81"/>
    <n v="552069.96"/>
    <s v="POC/46/2/2"/>
    <n v="1"/>
    <s v="Axa 2"/>
  </r>
  <r>
    <n v="76"/>
    <x v="2"/>
    <s v=" P2.2"/>
    <s v="A2.2.1"/>
    <n v="115646"/>
    <s v="AdSelect – Platforma de Management pentru publicitate stradala"/>
    <s v="INGENIOS.RO SRL"/>
    <s v="AdSelect – Platforma de Management pentru publicitate stradala"/>
    <s v="6"/>
    <n v="28"/>
    <n v="2017"/>
    <s v="12"/>
    <n v="28"/>
    <n v="2019"/>
    <n v="80"/>
    <x v="7"/>
    <s v="Bucuresti Ilfov"/>
    <m/>
    <m/>
    <s v="Bucuresti"/>
    <s v="Privat"/>
    <s v="066"/>
    <n v="3065803.18"/>
    <n v="766450.79"/>
    <n v="965544.5299999998"/>
    <n v="51911"/>
    <n v="4849709.5"/>
    <s v="Finalizat"/>
    <m/>
    <n v="2872010.8"/>
    <n v="718002.71"/>
    <s v="POC/46/2/2"/>
    <n v="1"/>
    <s v="Axa 2"/>
  </r>
  <r>
    <n v="77"/>
    <x v="2"/>
    <s v=" P2.2"/>
    <s v="A2.2.1"/>
    <n v="115834"/>
    <s v="HR fara hartie"/>
    <s v="HR SINCRON SRL"/>
    <s v="Obiectivul general este cresterea contributiei solutiilor/aplicatiilor IT inovative in dezvoltarea competitivitatii economice a sectorului privat prin dezvoltarea produselor si serviciilor TIC. In acest context, in care inclusiv recomandarea Comisiei Europene catre companiile romanesti este de a profita pe deplin de posibilitatile si avantajele oferite de tehnologiile digitale, HR Sincron SRL doreste sa dezvolte prin proiectul „HR fara hartie” o platforma software inovativa de managementul resurselor umane numita in continuare „Sincron HR Suite”."/>
    <s v="5"/>
    <n v="25"/>
    <n v="2017"/>
    <s v="5"/>
    <n v="25"/>
    <n v="2019"/>
    <n v="80"/>
    <x v="7"/>
    <s v="Bucuresti Ilfov"/>
    <m/>
    <m/>
    <s v="Bucuresti"/>
    <s v="Privat"/>
    <s v="066"/>
    <n v="1952796.24"/>
    <n v="488199.06"/>
    <n v="1651738.81"/>
    <n v="140071.0400000005"/>
    <n v="4232805.1500000004"/>
    <s v="Finalizat"/>
    <s v="AA2"/>
    <n v="1889212.9800000002"/>
    <n v="472303.24000000005"/>
    <s v="POC/46/2/2"/>
    <n v="1"/>
    <s v="Axa 2"/>
  </r>
  <r>
    <n v="78"/>
    <x v="2"/>
    <s v=" P2.2"/>
    <s v="A2.2.1"/>
    <n v="115610"/>
    <s v="Dezvoltare aplicatie software si componente hardware pentru analizarea, controlul si partajarea fluxurilor de resurse"/>
    <s v="CORE SECURITY ADVISERS SRL"/>
    <s v="Dezvoltare aplicatie software si componente hardware pentru analizarea, controlul si partajarea fluxurilor de resurse"/>
    <s v="8"/>
    <n v="3"/>
    <n v="2017"/>
    <s v="8"/>
    <n v="3"/>
    <n v="2020"/>
    <n v="80"/>
    <x v="7"/>
    <s v="Bucuresti Ilfov"/>
    <m/>
    <m/>
    <s v="Bucuresti"/>
    <s v="Privat"/>
    <s v="066"/>
    <n v="3292880"/>
    <n v="823220"/>
    <n v="807275"/>
    <n v="820530.33000000007"/>
    <n v="5743905.3300000001"/>
    <s v="Reziliat"/>
    <m/>
    <n v="0"/>
    <n v="0"/>
    <s v="POC/46/2/2"/>
    <n v="1"/>
    <s v="Axa 2"/>
  </r>
  <r>
    <n v="79"/>
    <x v="2"/>
    <s v=" P2.2"/>
    <s v="A2.2.1"/>
    <n v="115656"/>
    <s v="COOPID – SISTEM COOPERATIV DE MANAGEMENT AL IDENTITATII DIGITALE"/>
    <s v="TGS SOFTWARE SRL"/>
    <s v="COOPID – SISTEM COOPERATIV DE MANAGEMENT AL IDENTITATII DIGITALE"/>
    <s v="6"/>
    <n v="28"/>
    <n v="2017"/>
    <s v="6"/>
    <n v="28"/>
    <n v="2019"/>
    <n v="80"/>
    <x v="7"/>
    <s v="Bucuresti Ilfov"/>
    <m/>
    <m/>
    <s v="Bucuresti"/>
    <s v="Privat"/>
    <s v="066"/>
    <n v="2939783.6"/>
    <n v="734945.9"/>
    <n v="875000"/>
    <n v="276000.98000000045"/>
    <n v="4825730.4800000004"/>
    <s v="Finalizat"/>
    <s v="AA1"/>
    <n v="2850573.22"/>
    <n v="712643.33"/>
    <s v="POC/46/2/2"/>
    <n v="1"/>
    <s v="Axa 2"/>
  </r>
  <r>
    <n v="80"/>
    <x v="2"/>
    <s v=" P2.2"/>
    <s v="A2.2.1"/>
    <n v="116150"/>
    <s v="DEZVOLTAREA UNUI SISTEM BUSINESS INTELLIGENCE PENTRU LANTURI FARMACEUTICE"/>
    <s v="COGNISTUDIO SRL"/>
    <s v="DEZVOLTAREA UNUI SISTEM BUSINESS INTELLIGENCE PENTRU LANTURI FARMACEUTICE"/>
    <s v="8"/>
    <n v="2"/>
    <n v="2017"/>
    <s v="8"/>
    <n v="2"/>
    <n v="2019"/>
    <n v="80"/>
    <x v="7"/>
    <s v="Bucuresti Ilfov"/>
    <m/>
    <m/>
    <s v="Bucuresti"/>
    <s v="Privat"/>
    <s v="066"/>
    <n v="1939595.35"/>
    <n v="484898.84"/>
    <n v="1023332.81"/>
    <n v="45938.649999999907"/>
    <n v="3493765.65"/>
    <s v="Finalizat"/>
    <m/>
    <n v="1384358.22"/>
    <n v="346089.57999999996"/>
    <s v="POC/46/2/2"/>
    <n v="1"/>
    <s v="Axa 2"/>
  </r>
  <r>
    <n v="81"/>
    <x v="2"/>
    <s v=" P2.2"/>
    <s v="A2.2.1"/>
    <n v="115916"/>
    <s v="DEZVOLTAREA APLICATIEI SMART HUT- SOLUTIE SOFTWARE-HARDWARE CARE INTEGREAZA ECHIPAMENTE PENTRU FACILITAREA MANAGEMENTULUI CLADIRILOR"/>
    <s v="NETLINX SYSTEMS SRL"/>
    <s v="DEZVOLTAREA APLICATIEI SMART HUT- SOLUTIE SOFTWARE-HARDWARE CARE INTEGREAZA ECHIPAMENTE PENTRU FACILITAREA MANAGEMENTULUI CLADIRILOR"/>
    <s v="8"/>
    <n v="31"/>
    <n v="2017"/>
    <s v="8"/>
    <n v="31"/>
    <n v="2019"/>
    <n v="80"/>
    <x v="7"/>
    <s v="Bucuresti Ilfov"/>
    <m/>
    <m/>
    <s v="Bucuresti"/>
    <s v="Privat"/>
    <s v="066"/>
    <n v="1185166.06"/>
    <n v="296291.51"/>
    <n v="760345.01999999979"/>
    <n v="209785.77000000002"/>
    <n v="2451588.36"/>
    <s v="Finalizat"/>
    <m/>
    <n v="1112912.58"/>
    <n v="278228.14"/>
    <s v="POC/46/2/2"/>
    <n v="1"/>
    <s v="Axa 2"/>
  </r>
  <r>
    <n v="82"/>
    <x v="2"/>
    <s v=" P2.2"/>
    <s v="A2.2.1"/>
    <n v="116347"/>
    <s v="MyTechJob – PLATFORMA INOVATIVA CU LOCURI DE MUNCA"/>
    <s v="ALERON TRAINING CENTER SRL"/>
    <s v="MyTechJob – PLATFORMA INOVATIVA CU LOCURI DE MUNCA"/>
    <s v="8"/>
    <n v="11"/>
    <n v="2017"/>
    <s v="10"/>
    <n v="11"/>
    <n v="2019"/>
    <n v="80"/>
    <x v="7"/>
    <s v="Bucuresti Ilfov"/>
    <m/>
    <m/>
    <s v="Bucuresti"/>
    <s v="Privat"/>
    <s v="066"/>
    <n v="1323168"/>
    <n v="330792"/>
    <n v="1301670"/>
    <n v="190130.70000000019"/>
    <n v="3145760.7"/>
    <s v="Finalizat"/>
    <s v="AA1"/>
    <n v="1281140.32"/>
    <n v="320285.08"/>
    <s v="POC/46/2/2"/>
    <n v="1"/>
    <s v="Axa 2"/>
  </r>
  <r>
    <n v="83"/>
    <x v="2"/>
    <s v=" P2.2"/>
    <s v="A2.2.1"/>
    <n v="115806"/>
    <s v="SOLUTIE TIC INOVATIVA PENTRU CRESTEREA COMPETITIVITATII ECONOMICE A MARKETIZATOR FRIENDS SRL"/>
    <s v="OMNICONVERT SRL fosta MARKETIZATOR FRIENDS SRL"/>
    <s v="Obiectiv general al proiectului este: cresterea competitivitaþii economice a companiei Marketizator Friends prin dezvoltarea experimentala a unei solutii software inovative, care va permite trecerea de la outsourcing la tehnologia bazata pe inovare."/>
    <s v="5"/>
    <n v="25"/>
    <n v="2017"/>
    <s v="11"/>
    <n v="25"/>
    <n v="2019"/>
    <n v="80"/>
    <x v="7"/>
    <s v="Bucuresti Ilfov"/>
    <m/>
    <m/>
    <s v="Bucuresti"/>
    <s v="Privat"/>
    <s v="066"/>
    <n v="1855368.68"/>
    <n v="463842.17"/>
    <n v="1114023.23"/>
    <n v="124343.43999999994"/>
    <n v="3557577.52"/>
    <s v="Finalizat"/>
    <m/>
    <n v="1850334.4300000002"/>
    <n v="462583.61"/>
    <s v="POC/46/2/2"/>
    <n v="1"/>
    <s v="Axa 2"/>
  </r>
  <r>
    <n v="84"/>
    <x v="2"/>
    <s v=" P2.2"/>
    <s v="A2.2.1"/>
    <n v="117850"/>
    <s v="CRESTEREA COMPETITIVITATII SC BLUE SKY SOFTWARE SRL PRIN DEZVOLTAREA UNEI APLICATII INFORMATICE INOVATIVE"/>
    <s v="BLUE SKY SOFTWARE SRL"/>
    <s v="Obiectivul general al proiectului il reprezinta cresterea competitivitatii economice a societatii la nivel national prin dezvoltarea unui produs inovativ TIC, respectiv realizarea unei aplicatii informatice inovative cu aplicabilitate in domeniul asistentei sociale si edicala a persoanelor varstnice"/>
    <s v="6"/>
    <n v="29"/>
    <n v="2017"/>
    <s v="6"/>
    <n v="29"/>
    <n v="2019"/>
    <n v="80"/>
    <x v="7"/>
    <s v="Bucuresti Ilfov"/>
    <m/>
    <m/>
    <s v="Bucuresti"/>
    <s v="Privat"/>
    <s v="066"/>
    <n v="1733067.68"/>
    <n v="433266.92"/>
    <n v="617580.39999999991"/>
    <n v="50170.450000000186"/>
    <n v="2834085.45"/>
    <s v="Reziliat"/>
    <m/>
    <n v="0"/>
    <n v="0"/>
    <s v="POC/46/2/2"/>
    <n v="1"/>
    <s v="Axa 2"/>
  </r>
  <r>
    <n v="85"/>
    <x v="2"/>
    <s v=" P2.2"/>
    <s v="A2.2.1"/>
    <n v="117396"/>
    <s v="QRAM – sistem de optimizare a capitalului uman"/>
    <s v="QUALITANCE QBS SRL"/>
    <s v="QRAM – sistem de optimizare a capitalului uman"/>
    <s v="8"/>
    <n v="8"/>
    <n v="2017"/>
    <s v="8"/>
    <n v="8"/>
    <n v="2019"/>
    <n v="80"/>
    <x v="7"/>
    <s v="Bucuresti Ilfov"/>
    <m/>
    <m/>
    <s v="Bucuresti"/>
    <s v="Privat"/>
    <s v="066"/>
    <n v="1048354"/>
    <n v="262088.5"/>
    <n v="931062.5"/>
    <n v="6941.6699999999255"/>
    <n v="2248446.67"/>
    <s v="Reziliat"/>
    <m/>
    <n v="0"/>
    <n v="0"/>
    <s v="POC/46/2/2"/>
    <n v="1"/>
    <s v="Axa 2"/>
  </r>
  <r>
    <n v="86"/>
    <x v="2"/>
    <s v=" P2.2"/>
    <s v="A2.2.1"/>
    <n v="115841"/>
    <s v="Dezvoltarea unei solutii inovative de business discovery pentru cresterea competitivitatii si profitabilitatii companiilor"/>
    <s v="UNIT VISION SRL"/>
    <s v="Dezvoltarea unei solutii inovative de business discovery pentru cresterea competitivitatii si profitabilitatii companiilor"/>
    <s v="8"/>
    <n v="2"/>
    <n v="2017"/>
    <s v="2"/>
    <n v="2"/>
    <n v="2019"/>
    <n v="80"/>
    <x v="7"/>
    <s v="Bucuresti Ilfov"/>
    <m/>
    <m/>
    <s v="Bucuresti"/>
    <s v="Privat"/>
    <s v="066"/>
    <n v="602276.25"/>
    <n v="150569.06"/>
    <n v="519610.41999999993"/>
    <n v="56195.459999999963"/>
    <n v="1328651.19"/>
    <s v="Finalizat"/>
    <m/>
    <n v="545262.65999999992"/>
    <n v="136315.67000000001"/>
    <s v="POC/46/2/2"/>
    <n v="1"/>
    <s v="Axa 2"/>
  </r>
  <r>
    <n v="87"/>
    <x v="2"/>
    <s v=" P2.2"/>
    <s v="A2.2.1"/>
    <n v="115933"/>
    <s v="SITAC – SISTEM INOVATIV DE TESTARE ADAPTIVĂ COMPUTERIZATĂ"/>
    <s v="SOFT BUSINESS UNION SRL"/>
    <s v="SITAC – SISTEM INOVATIV DE TESTARE ADAPTIVĂ COMPUTERIZATĂ"/>
    <s v="6"/>
    <n v="16"/>
    <n v="2017"/>
    <s v="6"/>
    <n v="16"/>
    <n v="2019"/>
    <n v="80"/>
    <x v="7"/>
    <s v="Bucuresti Ilfov"/>
    <m/>
    <m/>
    <s v="Bucuresti"/>
    <s v="Privat"/>
    <s v="066"/>
    <n v="2892483.23"/>
    <n v="723120.81"/>
    <n v="2037253.75"/>
    <n v="15"/>
    <n v="5652872.79"/>
    <s v="Finalizat"/>
    <m/>
    <n v="2463021.5199999996"/>
    <n v="615755.39999999991"/>
    <s v="POC/46/2/2"/>
    <n v="1"/>
    <s v="Axa 2"/>
  </r>
  <r>
    <n v="88"/>
    <x v="2"/>
    <s v=" P2.2"/>
    <s v="A2.2.1"/>
    <n v="115643"/>
    <s v="SISTEM INOVATIV INTEGRAT TIC PENTRU CONTROLUL SI MONITORIZAREA IN TIMP REAL A CALITATII ENERGIEI ELECTRICE SI A PIERDERILOR PE LINIILE DE TRANSPORT SI DISTRIBUTIE DIN SISTEMUL ENERGETIC NATIONAL"/>
    <s v="NOVA INDUSTRIAL SA"/>
    <s v="SISTEM INOVATIV INTEGRAT TIC PENTRU CONTROLUL SI MONITORIZAREA IN TIMP REAL A CALITATII ENERGIEI ELECTRICE SI A PIERDERILOR PE LINIILE DE TRANSPORT SI DISTRIBUTIE DIN SISTEMUL ENERGETIC NATIONAL"/>
    <s v="6"/>
    <n v="28"/>
    <n v="2017"/>
    <s v="6"/>
    <n v="28"/>
    <n v="2020"/>
    <n v="80"/>
    <x v="7"/>
    <s v="Bucuresti Ilfov"/>
    <m/>
    <m/>
    <s v="Bucuresti"/>
    <s v="Privat"/>
    <s v="066"/>
    <n v="3003435.74"/>
    <n v="750858.93"/>
    <n v="753244"/>
    <n v="54530"/>
    <n v="4562068.67"/>
    <s v="Finalizat"/>
    <m/>
    <n v="1968431.6"/>
    <n v="492107.92000000004"/>
    <s v="POC/46/2/2"/>
    <n v="1"/>
    <s v="Axa 2"/>
  </r>
  <r>
    <n v="89"/>
    <x v="2"/>
    <s v=" P2.2"/>
    <s v="A2.2.1"/>
    <n v="115581"/>
    <s v="Tehnologie inteligentă pentru sănătatea familiei"/>
    <s v="POWER NET CONSULTING SRL"/>
    <s v="Tehnologie inteligentă pentru sănătatea familiei"/>
    <s v="6"/>
    <n v="28"/>
    <n v="2017"/>
    <s v="6"/>
    <n v="28"/>
    <n v="2019"/>
    <n v="80"/>
    <x v="7"/>
    <s v="Bucuresti Ilfov"/>
    <m/>
    <m/>
    <s v="Bucuresti"/>
    <s v="Privat"/>
    <s v="066"/>
    <n v="816443.79"/>
    <n v="204110.95"/>
    <n v="671801.19"/>
    <n v="0"/>
    <n v="1692355.93"/>
    <s v="Reziliat"/>
    <m/>
    <n v="0"/>
    <n v="0"/>
    <s v="POC/46/2/2"/>
    <n v="1"/>
    <s v="Axa 2"/>
  </r>
  <r>
    <n v="90"/>
    <x v="2"/>
    <s v=" P2.2"/>
    <s v="A2.2.1"/>
    <n v="119666"/>
    <s v="AV Sensors Manager"/>
    <s v="R.A.I. SOFTWARE SRL"/>
    <s v="AV Sensors Manager"/>
    <s v="9"/>
    <n v="26"/>
    <n v="2017"/>
    <s v="3"/>
    <n v="26"/>
    <n v="2020"/>
    <n v="80"/>
    <x v="7"/>
    <s v="Bucuresti Ilfov"/>
    <m/>
    <m/>
    <s v="Bucuresti"/>
    <s v="Privat"/>
    <s v="066"/>
    <n v="3270601.86"/>
    <n v="817650.47"/>
    <n v="917800"/>
    <n v="144000"/>
    <n v="5150052.33"/>
    <s v="Reziliat"/>
    <m/>
    <n v="0"/>
    <n v="0"/>
    <s v="POC/46/2/2"/>
    <n v="1"/>
    <s v="Axa 2"/>
  </r>
  <r>
    <n v="91"/>
    <x v="2"/>
    <s v=" P2.2"/>
    <s v="A2.2.1"/>
    <n v="115788"/>
    <s v="PLATFORMA INOVATIVA BAZATA PE TEHNOLOGII DE REALITATE VIRTUALA SI AUGMENTATĂ PENTRU TRATAREA FOBIILOR"/>
    <s v="NOVUSTECH SERVICES SRL"/>
    <s v="PLATFORMA INOVATIVA BAZATA PE TEHNOLOGII DE REALITATE VIRTUALA SI AUGMENTATĂ PENTRU TRATAREA FOBIILOR"/>
    <s v="9"/>
    <n v="4"/>
    <n v="2017"/>
    <s v="8"/>
    <n v="4"/>
    <n v="2020"/>
    <n v="80"/>
    <x v="7"/>
    <s v="Bucuresti Ilfov"/>
    <m/>
    <m/>
    <s v="Bucuresti"/>
    <s v="Privat"/>
    <s v="066"/>
    <n v="2470998.2999999998"/>
    <n v="617749.57999999996"/>
    <n v="726389.62000000011"/>
    <n v="0"/>
    <n v="3815137.5"/>
    <s v="Finalizat"/>
    <s v="AA1"/>
    <n v="1385779.9"/>
    <n v="346444.95"/>
    <s v="POC/46/2/2"/>
    <n v="1"/>
    <s v="Axa 2"/>
  </r>
  <r>
    <n v="92"/>
    <x v="2"/>
    <s v=" P2.2"/>
    <s v="A2.2.1"/>
    <n v="115980"/>
    <s v="CloudBox"/>
    <s v="MAGUAY COMPUTERS SRL"/>
    <s v="CloudBox"/>
    <s v="8"/>
    <n v="25"/>
    <n v="2017"/>
    <s v="2"/>
    <n v="25"/>
    <n v="2019"/>
    <n v="80"/>
    <x v="7"/>
    <s v="Bucuresti Ilfov"/>
    <m/>
    <m/>
    <s v="Bucuresti"/>
    <s v="Privat"/>
    <s v="066"/>
    <n v="2847889.59"/>
    <n v="711972.4"/>
    <n v="977135"/>
    <n v="159457.50999999978"/>
    <n v="4696454.5"/>
    <s v="Finalizat"/>
    <m/>
    <n v="2694959.3500000006"/>
    <n v="673739.87"/>
    <s v="POC/46/2/2"/>
    <n v="1"/>
    <s v="Axa 2"/>
  </r>
  <r>
    <n v="93"/>
    <x v="2"/>
    <s v=" P2.2"/>
    <s v="A2.2.1"/>
    <n v="115616"/>
    <s v="SERVICII INOVATIVE PENTRU PUBLICAREA, EDITAREA, CONSULTAREA ŞI GESTIUNEA ONLINE A MANUALELOR ŞCOLARE"/>
    <s v="ASCENDIA SA ( fosta ASCENDIA DESIGN SRL)"/>
    <s v="SERVICII INOVATIVE PENTRU PUBLICAREA, EDITAREA, CONSULTAREA ŞI GESTIUNEA ONLINE A MANUALELOR ŞCOLARE"/>
    <s v="8"/>
    <n v="9"/>
    <n v="2017"/>
    <s v="8"/>
    <n v="9"/>
    <n v="2019"/>
    <n v="80"/>
    <x v="7"/>
    <s v="Bucuresti Ilfov"/>
    <m/>
    <m/>
    <s v="Bucuresti"/>
    <s v="Privat"/>
    <s v="066"/>
    <n v="1802336.06"/>
    <n v="450584.02"/>
    <n v="570950.25"/>
    <n v="67578.25"/>
    <n v="2891448.58"/>
    <s v="Finalizat"/>
    <m/>
    <n v="1643757.9200000002"/>
    <n v="410939.49000000005"/>
    <s v="POC/46/2/2"/>
    <n v="1"/>
    <s v="Axa 2"/>
  </r>
  <r>
    <n v="94"/>
    <x v="2"/>
    <s v=" P2.2"/>
    <s v="A2.2.1"/>
    <n v="115645"/>
    <s v="ANSAMBLU DE INDICI IMOBILIARI STRUCTURAŢI PENTRU PIAŢA ROMÂNEASCĂ ACRONIM: RMI"/>
    <s v="RUN IT SOLUTIONS SRL"/>
    <s v="ANSAMBLU DE INDICI IMOBILIARI STRUCTURAŢI PENTRU PIAŢA ROMÂNEASCĂ ACRONIM: RMI"/>
    <s v="8"/>
    <n v="16"/>
    <n v="2017"/>
    <s v="12"/>
    <n v="16"/>
    <n v="2019"/>
    <n v="80"/>
    <x v="7"/>
    <s v="Bucuresti Ilfov"/>
    <m/>
    <m/>
    <s v="Bucuresti"/>
    <s v="Privat"/>
    <s v="066"/>
    <n v="1781188.8"/>
    <n v="445297.2"/>
    <n v="428734"/>
    <n v="71565.399999999907"/>
    <n v="2726785.4"/>
    <s v="Finalizat"/>
    <s v="AA1"/>
    <n v="1723820.3199999998"/>
    <n v="430955.07999999996"/>
    <s v="POC/46/2/2"/>
    <n v="1"/>
    <s v="Axa 2"/>
  </r>
  <r>
    <n v="95"/>
    <x v="2"/>
    <s v=" P2.2"/>
    <s v="A2.2.1"/>
    <n v="116470"/>
    <s v="ZIDOX – PLATFORMĂ INOVATIVĂ DE GESTIONARE A RESURSELOR UMANE"/>
    <s v="ZITEC COM SRL"/>
    <s v="ZIDOX – PLATFORMĂ INOVATIVĂ DE GESTIONARE A RESURSELOR UMANE"/>
    <s v="6"/>
    <n v="16"/>
    <n v="2017"/>
    <s v="6"/>
    <n v="16"/>
    <n v="2019"/>
    <n v="80"/>
    <x v="7"/>
    <s v="Bucuresti Ilfov"/>
    <m/>
    <m/>
    <s v="Bucuresti"/>
    <s v="Privat"/>
    <s v="066"/>
    <n v="1330068.3799999999"/>
    <n v="332517.09999999998"/>
    <n v="2647755.7600000002"/>
    <n v="185412.4299999997"/>
    <n v="4495753.67"/>
    <s v="Finalizat"/>
    <m/>
    <n v="1195918.6599999999"/>
    <n v="298979.66000000003"/>
    <s v="POC/46/2/2"/>
    <n v="1"/>
    <s v="Axa 2"/>
  </r>
  <r>
    <n v="96"/>
    <x v="2"/>
    <s v=" P2.2"/>
    <s v="A2.2.1"/>
    <n v="115612"/>
    <s v="CREŞTEREA COMPETITIVITĂŢII COMPANIILOR ROMÂNEŞTI PRIN DEZVOLTAREA DE CĂTRE OMEGA TRUST A UNEI NOI PLATFORME INOVATIVE DE AUTO-TESTARE SPECIALIZATĂ ÎN DOMENIUL SECURITĂŢII CIBERNETICE"/>
    <s v="OMEGA TRUST SRL"/>
    <s v="CREŞTEREA COMPETITIVITĂŢII COMPANIILOR ROMÂNEŞTI PRIN DEZVOLTAREA DE CĂTRE OMEGA TRUST A UNEI NOI PLATFORME INOVATIVE DE AUTO-TESTARE SPECIALIZATĂ ÎN DOMENIUL SECURITĂŢII CIBERNETICE"/>
    <s v="8"/>
    <n v="4"/>
    <n v="2017"/>
    <s v="8"/>
    <n v="4"/>
    <n v="2020"/>
    <n v="80"/>
    <x v="7"/>
    <s v="Bucuresti Ilfov"/>
    <m/>
    <m/>
    <s v="Bucuresti"/>
    <s v="Privat"/>
    <s v="066"/>
    <n v="1481379.12"/>
    <n v="370344.78"/>
    <n v="406274.10000000009"/>
    <n v="52211.620000000097"/>
    <n v="2310209.62"/>
    <s v="Finalizat"/>
    <m/>
    <n v="1372875.3199999998"/>
    <n v="343218.81999999995"/>
    <s v="POC/46/2/2"/>
    <n v="1"/>
    <s v="Axa 2"/>
  </r>
  <r>
    <n v="97"/>
    <x v="1"/>
    <s v="P1.2"/>
    <s v="OS1.3-Secţiunea D"/>
    <n v="104664"/>
    <s v="TEHNOLOGIE DE SINTEZA PENTRU RASINI POLIESTERICE PRIN VALORIFICAREA DE DESEURI UTILIZAND UN REACTOR CU STRAT CERAMIC EXTERIOR INCALZIT NECONVENTIONAL-RASCERT"/>
    <s v="DAILY SOURCING &amp; RESEARCH SRL"/>
    <s v="Obiectivul principal al proiectului propus il reprezinta cresterea capacitatii si a infrastructurii de cercetare-dezvoltare si productie a DAILY SOURCING &amp; RESEARCH  SRL, prin realizarea unei linii tehnologice bazata pe reactoare cu manta ceramica (care absorb energia microundelor si o transforma cu randament ridicat in caldura), pentru fabricarea de rasini din deseuri precum uleiuri vegetale / uleiuri vegetale uzate/ uleiuri animale + glicerina uzata si fulgi de polietilen tereftalat PET. Obiectivul se incadreaza in preocuparile de baza ale firmei privind diversificarea alternativelor de valorificare a deseurilor pentru obtinerea de structuri cu proprietati controlate cu valoare adaugata mare."/>
    <s v="9"/>
    <n v="23"/>
    <n v="2016"/>
    <s v="3"/>
    <n v="23"/>
    <n v="2018"/>
    <n v="80"/>
    <x v="7"/>
    <s v="Bucuresti Ilfov"/>
    <m/>
    <m/>
    <s v="Bucuresti"/>
    <s v="Privat"/>
    <s v="061"/>
    <n v="3531876"/>
    <n v="882969"/>
    <n v="0"/>
    <n v="536449"/>
    <n v="4951294"/>
    <s v="Finalizat"/>
    <s v="AA4"/>
    <n v="3510100.3"/>
    <n v="877525.08"/>
    <s v="POC/66/1/3"/>
    <n v="1"/>
    <s v="Axa 1"/>
  </r>
  <r>
    <n v="98"/>
    <x v="1"/>
    <s v="P1.2"/>
    <s v="OS1.4-Secţiunea G"/>
    <n v="105890"/>
    <s v="CERCETAREA ŞI DEZVOLTAREA UNEI INSTALAŢII MOBILE DE OBŢINERE A ENERGIEI REGENERABILE EOLIENE"/>
    <s v="Institutul National de Cercetare Dezvoltare Turbomotoare-COMOTI"/>
    <s v="Scopul acestei propuneri constăîn cercetarea, dezvoltarea şi realizarea unei instalaţii mobile pentru producerea energiei regenerabile folosind surse eoliene şi se va baza pe tehnologii de ultimă generaţie precum tehnologia materialelor compozite realizate în autoclavă pentru fabricarea, atât a modelelor experimentale cât şi a prototipului folosind fibra de carbon şi metode numerice (CFD) şi experimentale pentru evaluarea performanţelor aerodinamice"/>
    <s v="9"/>
    <n v="1"/>
    <n v="2016"/>
    <s v="9"/>
    <n v="1"/>
    <n v="2021"/>
    <n v="83.72"/>
    <x v="7"/>
    <s v="Bucuresti Ilfov"/>
    <m/>
    <m/>
    <s v="Bucuresti"/>
    <s v="Public"/>
    <s v="062"/>
    <n v="4235185.5"/>
    <n v="823564.5"/>
    <n v="360000"/>
    <n v="122000"/>
    <n v="5540750"/>
    <s v="In implementare"/>
    <s v="AA4"/>
    <n v="3301681.1599999997"/>
    <n v="646242.5"/>
    <s v="POC/71/1/4"/>
    <n v="1"/>
    <s v="Axa 1"/>
  </r>
  <r>
    <n v="99"/>
    <x v="1"/>
    <s v="P1.2"/>
    <s v="OS1.4-Secţiunea G"/>
    <n v="105542"/>
    <s v="NOI TEHNOLOGII ŞI PRODUSE PENTRU SĂNĂTATE"/>
    <s v="INSTITUTUL NATIONAL DE CERCETARE DEZVOLTARE CHIMICO FARMACEUTICĂ - ICCF  BUCURESTI"/>
    <s v="Proiectul NOI TEHNOLOGII SI PRODUSE PENTRU SANATATE (acronim: INOVOPRODFARM) are ca obiectiv transferul de cunostinte de la Institutul National de Cercetare Dezvoltare Chimico-Farmaceutica, ICCF-Bucuresti, catre intreprinderi mici si mijlocii cu profil de activitate in domeniul produselor naturale (fito)farmaceutice (sau herbal medicines), in scopul implementarii tehnologiilor si procedeelor/metodelor de realizare ale unui numar cat mai mare de produse (fito)farmaceutice inovative cu tehnologii moderne si imbunatatite, pentru care exista interes pe piata (vezi Studiul  de piata). "/>
    <s v="9"/>
    <n v="5"/>
    <n v="2016"/>
    <s v="9"/>
    <n v="5"/>
    <n v="2021"/>
    <n v="83.72"/>
    <x v="7"/>
    <s v="Bucuresti Ilfov"/>
    <m/>
    <m/>
    <s v="Bucuresti"/>
    <s v="Public"/>
    <s v="062"/>
    <n v="11142125.685600001"/>
    <n v="2166672.3143999986"/>
    <n v="2670500"/>
    <n v="40000"/>
    <n v="16019298"/>
    <s v="In implementare"/>
    <s v="AA4"/>
    <n v="9007064.0499999989"/>
    <n v="1644359.2200000002"/>
    <s v="POC/71/1/4"/>
    <n v="1"/>
    <s v="Axa 1"/>
  </r>
  <r>
    <n v="100"/>
    <x v="1"/>
    <s v="P1.2"/>
    <s v="OS1.4-Secţiunea G"/>
    <n v="105886"/>
    <s v="Tehnologie inovativă de stocare a energiei in sistem CAES  prin utilizarea de compresoare și expandere cu șurub "/>
    <s v="INSTITUTUL NATIONAL DE CERCETARE - DEZVOLTARE TURBOMOTOARE COMOTI"/>
    <s v="Obiectivul principal al proiectului_x000a_Obiectivul proiectului este transferul de cunostințe de la entitatea de cercetare la parteneri din mediul economic pentru realizarea unei instalații inovatoare de stocare a energie în sistem CAES (Compressed Air Energy Storage) prin utilizarea de compresoare –expandere cu șurub._x000a_"/>
    <s v="9"/>
    <n v="8"/>
    <n v="2016"/>
    <s v="3"/>
    <n v="7"/>
    <n v="2020"/>
    <n v="83.72"/>
    <x v="7"/>
    <s v="Bucuresti Ilfov"/>
    <m/>
    <m/>
    <s v="Bucuresti"/>
    <s v="Public"/>
    <s v="062"/>
    <n v="3791678.8"/>
    <n v="737321.2"/>
    <n v="584500"/>
    <n v="280000"/>
    <n v="5393500"/>
    <s v="Finalizat"/>
    <s v="AA7"/>
    <n v="3776397.68"/>
    <n v="734486.36"/>
    <s v="POC/71/1/4"/>
    <n v="1"/>
    <s v="Axa 1"/>
  </r>
  <r>
    <n v="101"/>
    <x v="1"/>
    <s v="P1.2"/>
    <s v="OS1.4-Secţiunea G"/>
    <n v="105535"/>
    <s v="Metode inovative de valorificare a resurselor naturale si de imbunatatire a  eficientei nutritionale a fito-produselor-contributii la cresterea competitivitatii micilor intreprinderi"/>
    <s v="Institutul National de Cercetare-dezvoltare pentru Stiinte Biologice Bucuresti"/>
    <s v="Obiectivul acestui proiect este de a creste eficienta economica a companiilor partenere prin dezvoltarea si implementarea unor solutii tehnologice inovative pentru extractia si caracterizarea principiilor active din material vegetal si prelucrarea mai eficienta a reziduurilor din industria agro-alimentara in scopul obtinerii de sub-produse/produse secundare noi, cu calitati nutritionale superioare"/>
    <s v="9"/>
    <n v="8"/>
    <n v="2016"/>
    <s v="3"/>
    <n v="8"/>
    <n v="2021"/>
    <n v="83.72"/>
    <x v="7"/>
    <s v="Bucuresti Ilfov"/>
    <m/>
    <m/>
    <s v="Bucuresti"/>
    <s v="Public"/>
    <s v="062"/>
    <n v="6216333.0684000002"/>
    <n v="1208813.9315999998"/>
    <n v="1528788"/>
    <n v="62000"/>
    <n v="9015935"/>
    <s v="In implementare"/>
    <s v="AA3"/>
    <n v="3452017.43"/>
    <n v="636528.64999999991"/>
    <s v="POC/71/1/4"/>
    <n v="1"/>
    <s v="Axa 1"/>
  </r>
  <r>
    <n v="102"/>
    <x v="1"/>
    <s v="P1.2"/>
    <s v="OS1.4-Secţiunea G"/>
    <n v="105555"/>
    <s v="MOtor Rachetă cu Ajutaj Liber și Impuls Specific Superior pentru lansatorul orbital românesc NERVA (MORALISS-NERVA)"/>
    <s v="Universitatea POLITEHNICA Bucuresti"/>
    <s v="Obiectivul general urmărit de echipa proiectului este creșterea capacității de producție spațială a întreprinderilor partenere în colaborare cu U.P.B. prin trei componente:_x000a_- fabricarea unui produs inovativ industrial, nou în propulsia spațială pe plan mondial, a cărui competitivitate este asigurată prin eficiența propulsivă superioară altor produse;_x000a_- amplificarea colaborării U.P.B. cu întreprinderile prin transferul de tehnologie în domeniul proiectării și experimentării propulsoarelor spațiale;_x000a_- asigurarea rolului U.P.B. de lider în cercetare și învățământ universitar în domeniul spațial european și creșterea vizibilității U.P.B. în această poziție;_x000a_"/>
    <s v="9"/>
    <n v="9"/>
    <n v="2016"/>
    <s v="9"/>
    <n v="9"/>
    <n v="2019"/>
    <n v="83.72"/>
    <x v="7"/>
    <s v="Bucuresti Ilfov"/>
    <m/>
    <m/>
    <s v="Bucuresti"/>
    <s v="Public"/>
    <s v="062"/>
    <n v="11302200"/>
    <n v="2197800"/>
    <n v="3435910"/>
    <n v="10000"/>
    <n v="16945910"/>
    <s v="Reziliat"/>
    <m/>
    <n v="761883.92"/>
    <n v="148154.20000000001"/>
    <s v="POC/71/1/4"/>
    <n v="1"/>
    <s v="Axa 1"/>
  </r>
  <r>
    <n v="103"/>
    <x v="1"/>
    <s v="P1.2"/>
    <s v="OS1.4-Secţiunea G"/>
    <n v="105567"/>
    <s v="TRANSFER DE CUNOŞTINŢE CĂTRE MEDIUL PRIVAT ÎN DOMENIUL ENERGIE AVÂND LA BAZĂ EXPERIENŢA ŞTIINŢIFICĂ A ICPE- CA"/>
    <s v="Institutul National de Cercetare-Dezvoltare pentru Inginerie Electrica ICPE-CA"/>
    <s v="Realizarea si implementarea in perioada 2016-2021 a unui portofoliu de proiecte de colaborare cu    intreprinderiile din domeniul 3. Energie, Mediu și Schimbari Climatice._x000a_             Realizarea unui portofoliu de servicii / produse / tehnologii al ECCE cu intreprinderile care      desfasoara activitati din domeniul 3. Energie, Mediu și Schimbari Climatice, in perioada 2016-2021.                                   _x000a_"/>
    <s v="9"/>
    <n v="16"/>
    <n v="2016"/>
    <s v="9"/>
    <n v="16"/>
    <n v="2021"/>
    <n v="83.72"/>
    <x v="7"/>
    <s v="Bucuresti Ilfov"/>
    <m/>
    <m/>
    <s v="Bucuresti"/>
    <s v="Public"/>
    <s v="062"/>
    <n v="11302200"/>
    <n v="2197800"/>
    <n v="3484512"/>
    <n v="65000"/>
    <n v="17049512"/>
    <s v="In implementare"/>
    <s v="AA4"/>
    <n v="3944907.82"/>
    <n v="689275.5199999999"/>
    <s v="POC/71/1/4"/>
    <n v="1"/>
    <s v="Axa 1"/>
  </r>
  <r>
    <n v="104"/>
    <x v="1"/>
    <s v="P1.2"/>
    <s v="OS1.4-Secţiunea G"/>
    <n v="105693"/>
    <s v="Tehnologii eco-inovative de valorificare a deseurilor de biomasa"/>
    <s v="INCD pentru Optoelectronica INOE 2000 - IHP"/>
    <s v="Obiectivul general:_x000a_         Dezvoltarea interactiunii INOE 2000 – IHP cu intreprinderile de productie pentru transferul de cunostinte in subdomeniul tehnologiilor eco-inovative de valorificare a deseurilor de biomasa._x000a_"/>
    <s v="9"/>
    <n v="23"/>
    <n v="2016"/>
    <s v="1"/>
    <n v="23"/>
    <n v="2022"/>
    <n v="83.72"/>
    <x v="7"/>
    <s v="Bucuresti Ilfov"/>
    <m/>
    <m/>
    <s v="Bucuresti"/>
    <s v="Public"/>
    <s v="062"/>
    <n v="4829349.6900000004"/>
    <n v="939104.31"/>
    <n v="1747543"/>
    <n v="35960"/>
    <n v="7551957"/>
    <s v="In implementare"/>
    <s v="AA5"/>
    <n v="2133725.75"/>
    <n v="357714.85"/>
    <s v="POC/71/1/4"/>
    <n v="1"/>
    <s v="Axa 1"/>
  </r>
  <r>
    <n v="105"/>
    <x v="1"/>
    <s v="P1.2"/>
    <s v="OS1.4-Secţiunea G"/>
    <n v="105888"/>
    <s v="Echipament performant pentru acționarea vanelor din rețeaua de distribuție și transport a gazelor combustibile"/>
    <s v="Institutul National de Cercetare Dezvoltare Turbomotoare-COMOTI"/>
    <s v="Obiectivul proiectului este de a realiza o activitate de cercetare-dezvoltare ȋn colaborare, având drept scop proiectarea, executia si omologarea acţionărilor electrice ale vanelor din fluxul tehnologic al echipamentelor de comprimare a gazelor, care lucrează în condiţii extreme cu o largǎ aplicație industrial pe uscat cum ar fi: echipamente de comprimare gaze natural, stații de mǎsurǎ, vane cu acționare electrica de proces (echipamente de camp), aplicatii pe aer, refrigerare, aplicatii pentru controlul fluidelor (rafinarii, instalatii hidraulice, etc.) în scopul creșterii eficienței energetice. Activitatea isi propune să abordeze o gamă largă a variabilelor de proces cum ar fi: locaţia, componenţa agentului de lucru, debitele şi presiunile de producţie, procesul selectat şi dimensiunea instalaţiei, în condiţiile cresterii fiabilitatii, reducerii timpului de intervenţie în cazul unor defecte, respectiv reducerea preţului de cost a mentenanţei."/>
    <s v="9"/>
    <n v="23"/>
    <n v="2016"/>
    <s v="3"/>
    <n v="22"/>
    <n v="2021"/>
    <n v="83.72"/>
    <x v="7"/>
    <s v="Bucuresti Ilfov"/>
    <m/>
    <m/>
    <s v="Bucuresti"/>
    <s v="Public"/>
    <s v="062"/>
    <n v="6243209.7000000002"/>
    <n v="1214040.3"/>
    <n v="1469000"/>
    <n v="100000"/>
    <n v="9026250"/>
    <s v="In implementare"/>
    <s v="AA3"/>
    <n v="4146493.79"/>
    <n v="804425.63000000012"/>
    <s v="POC/71/1/4"/>
    <n v="1"/>
    <s v="Axa 1"/>
  </r>
  <r>
    <n v="106"/>
    <x v="1"/>
    <s v="P1.2"/>
    <s v="OS1.4-Secţiunea G"/>
    <n v="105568"/>
    <s v="DEZVOLTAREA CAPITALULUI INTELECTUAL PRIN TRANSFER DE CUNOȘTINȚE ÎN DOMENIUL MATERIALELOR AVANSATE  - IMPACT ASUPRA CREȘTERII PRODUCTIVITĂȚII MUNCII ȘI VOLUMULUI PRODUCȚIEI ÎN ÎNTREPRINDERI"/>
    <s v="Institutul National de Cercetare Dezvoltare pentru Inginerie Electrica ICPE-CA"/>
    <s v="Obiectiv general:_x000a_Valorificarea investiţiilor în infrastructura CD derulate în perioada 2007- 2015 şi a capitalului uman ale INCDIE ICPE-CA prin realizarea şi implementarea în perioada 2016-2021 a unui portofoliu de proiecte de colaborare al Departamentului Materiale Avansate al INCDIE ICPE-CA cu întreprinderiile din domeniul ECO-NANO-TEHNOLOGIILOR şi MATERIALELOR AVANSATE, ca răspuns la nevoile de inovare ale întreprinderilor._x000a_"/>
    <s v="9"/>
    <n v="23"/>
    <n v="2016"/>
    <s v="9"/>
    <n v="22"/>
    <n v="2021"/>
    <n v="83.72"/>
    <x v="7"/>
    <s v="Bucuresti Ilfov"/>
    <m/>
    <m/>
    <s v="Bucuresti"/>
    <s v="Public"/>
    <s v="062"/>
    <n v="11178828.533600001"/>
    <n v="2173809.4663999993"/>
    <n v="1489462"/>
    <n v="20800"/>
    <n v="14862900"/>
    <s v="In implementare"/>
    <s v="AA3"/>
    <n v="6324832.5300000021"/>
    <n v="1171385.08"/>
    <s v="POC/71/1/4"/>
    <n v="1"/>
    <s v="Axa 1"/>
  </r>
  <r>
    <n v="107"/>
    <x v="1"/>
    <s v="P1.2"/>
    <s v="OS1.4-Secţiunea G"/>
    <n v="111954"/>
    <s v="Parteneriat pentru transferul de cunostibte si dezvoltarea riscurilor ocupationale care pot conduce la dezastre (PROC)"/>
    <s v="Institutul National de Cercetare-Dezvoltare pentru protectia muncii INCDPM Alexandru Darabonţ - Bucuresti"/>
    <s v="Obiectivul principal al proiectului îl constituie transferul eficient de cunostinþe specifice domeniului riscurilor ocupaþionale si a securitaþii si sanataþii în munca de la generator (depozitar) INCDPM ”Alexandru Darabont” catre unitaþile economice (toate unitaþile de la nivelul economiei naþionale- cu excepþiile prevazute de legea 319) prin dezvoltarea de legaturi si sinergii orientate spre procesul de cercetare tehnica colaborativa între întreprinderi si INCDPM ”Alexandru Darabont”"/>
    <s v="5"/>
    <n v="21"/>
    <n v="2018"/>
    <s v="5"/>
    <n v="21"/>
    <n v="2023"/>
    <n v="83.72"/>
    <x v="7"/>
    <s v="Bucuresti Ilfov"/>
    <m/>
    <m/>
    <s v="Bucuresti"/>
    <s v="Public"/>
    <s v="062"/>
    <n v="9863262.5"/>
    <n v="1917987.5"/>
    <n v="1363750"/>
    <n v="5000"/>
    <n v="13150000"/>
    <s v="In implementare"/>
    <m/>
    <n v="2969764.8800000004"/>
    <n v="564997.76000000013"/>
    <s v="POC/71/1/4"/>
    <n v="1"/>
    <s v="Axa 1"/>
  </r>
  <r>
    <n v="108"/>
    <x v="1"/>
    <s v="P1.2"/>
    <s v="OS1.4-Secţiunea G"/>
    <n v="119809"/>
    <s v="Elaborarea de tehnologii eficiente energetic în aplicaţiile de nişă ale fabricaţiei subansamblelor mecanohidraulice la cerere şi mentenanţei echipamentelor hidraulice mobile - MENTEH"/>
    <s v="INSTITUTUL NAȚIONAL DE CERCETARE-DEZVOLTARE PENTRU OPTOELECTRONICA - INOE 2000"/>
    <s v="Obiectivul general al proiectului este dezvoltarea interacţiunii INOE 2000 – IHP cu întreprinderile specializate în producţia si mentenanţa de echipamente hidraulice, pentru transferul de cunostinţe în subdomeniul aplicaþiilor de nisa privind tehnologiile destinate producþiei de subansamble mecanohidraulice la cerere, întreþinere, reparaþii, verificari si control, in scopul eficientizarii energetice a utilajelor mobile."/>
    <s v="6"/>
    <n v="25"/>
    <n v="2018"/>
    <s v="12"/>
    <n v="25"/>
    <n v="2022"/>
    <n v="83.72"/>
    <x v="7"/>
    <s v="Bucuresti Ilfov"/>
    <m/>
    <m/>
    <s v="Bucuresti"/>
    <s v="Public"/>
    <s v="062"/>
    <n v="5315369.4050000003"/>
    <n v="1033614.595"/>
    <n v="1922298"/>
    <n v="30000"/>
    <n v="8301282"/>
    <s v="In implementare"/>
    <m/>
    <n v="818359.09999999986"/>
    <n v="483128.05"/>
    <s v="POC/71/1/4"/>
    <n v="1"/>
    <s v="Axa 1"/>
  </r>
  <r>
    <n v="109"/>
    <x v="1"/>
    <s v="P1.2"/>
    <s v="OS1.4-Secţiunea G"/>
    <n v="119598"/>
    <s v="Parteneriatele pentru competitivitate în vederea transferului de cunoştinţe prin dezvoltarea unor modele computaţionale inovative pentru creşterea economică şi sustenabilitatea sectorului de afaceri din România ASECOMP"/>
    <s v="ACADEMIA DE STUDII ECONOMICE BUCUREȘTI"/>
    <s v="Obiectivul princpal al proiectului Parteneriate pentru competitivitate in vederea transferului de cunostinte prin dezvoltarea unor modele computationale inovative pentru cresterea economica si sustenabilitatea sectorului de afaceri din România este promovarea investitiilor în Cercetare-Dezvoltare-Inovare, dezvoltarea de legaturi si sinergii între întreprinderi si învaþamântul superior."/>
    <s v="7"/>
    <n v="4"/>
    <n v="2018"/>
    <s v="7"/>
    <n v="4"/>
    <n v="2023"/>
    <n v="83.72"/>
    <x v="7"/>
    <s v="Bucuresti Ilfov"/>
    <m/>
    <m/>
    <s v="Bucuresti"/>
    <s v="Public"/>
    <s v="062"/>
    <n v="10963739.296"/>
    <n v="2131983.7039999999"/>
    <n v="1738517.75"/>
    <n v="50000"/>
    <n v="14884240.75"/>
    <s v="In implementare"/>
    <m/>
    <n v="6359109.1099999994"/>
    <n v="913289.18000000017"/>
    <s v="POC/71/1/4"/>
    <n v="1"/>
    <s v="Axa 1"/>
  </r>
  <r>
    <n v="110"/>
    <x v="1"/>
    <s v="1.1.3 H - RoEcsel"/>
    <m/>
    <n v="121784"/>
    <s v="Programmable Systems for Intelligence in Automobiles - Radar Interference Mitigation (Sisteme Programabile pentru Automobile Inteligente - Suprimarea Interferentelor Radar)"/>
    <s v="UNIVERSITATEA POLITEHNICA DIN BUCURESTI"/>
    <s v="Obiectivul general al proiectului PRYSTINE este realizarea unui sistem de perceptie a mediului înconjurator al unui autovehicul, bazat pe fuziunea robusta dintre date RADAR („Radio Detection and Ranging”) si LiDAR („Light Detection and Ranging”), care sa permita conducerea autonoma în medii rurale si urbane în conditii de siguranta."/>
    <s v="4"/>
    <n v="24"/>
    <n v="2019"/>
    <s v="4"/>
    <n v="24"/>
    <n v="2022"/>
    <n v="80"/>
    <x v="7"/>
    <s v="Bucuresti Ilfov"/>
    <m/>
    <m/>
    <s v="Bucuresti"/>
    <s v="Public"/>
    <s v="060"/>
    <n v="712000"/>
    <n v="178000"/>
    <n v="0"/>
    <n v="1000"/>
    <n v="891000"/>
    <s v="In implementare"/>
    <m/>
    <n v="490015"/>
    <n v="122503.75"/>
    <s v="POC/72/1/2"/>
    <n v="1"/>
    <s v="Axa 1"/>
  </r>
  <r>
    <n v="111"/>
    <x v="1"/>
    <s v="1.1.3 H - RoEcsel"/>
    <m/>
    <n v="121169"/>
    <s v="Prima Linie Pilot Europeana pentru Carbura de Siliciu (SiC) de 200 mm dedicatÄ electronicii dispozitivelor de putere - REACTION"/>
    <s v="UNIVERSITATEA POLITEHNICA DIN BUCURESTI"/>
    <s v="Obiectivul general al prezentului proiect, acceptat la finantare in cadrul ECSEL Joint Undertaking il reprezinta realizarea primei Facilitati Mondiale de tip Linie Pilot pentru Carbura de Siliciu (SiC) de 200 mm dedicata tehnologiei de Putere. Acest lucru îi va permite industriei Europene sa devina o referinþa mondiala capabila sa ofere soluþii inovatoare si competitive pentru provocarile societale critice, cum ar fi economisirea de Energie si Reducerea emisiilor de CO2 ."/>
    <s v="4"/>
    <n v="24"/>
    <n v="2019"/>
    <s v="10"/>
    <n v="24"/>
    <n v="2022"/>
    <n v="80"/>
    <x v="7"/>
    <s v="Bucuresti Ilfov"/>
    <m/>
    <m/>
    <s v="Bucuresti"/>
    <s v="Public"/>
    <s v="060"/>
    <n v="4800000"/>
    <n v="1200000"/>
    <n v="0"/>
    <n v="3000"/>
    <n v="6003000"/>
    <s v="In implementare"/>
    <s v="AA1"/>
    <n v="3532195.81"/>
    <n v="883048.95"/>
    <s v="POC/72/1/2"/>
    <n v="1"/>
    <s v="Axa 1"/>
  </r>
  <r>
    <n v="112"/>
    <x v="1"/>
    <s v="1.1.3 H - RoEcsel"/>
    <m/>
    <n v="112962"/>
    <s v="Cercetarea sistemelor si arhitecturilor electronice pentru automatizarea integrala a condusului autovehiculelor rutiere"/>
    <s v="INFINEON TECHNOLOGIES ROMANIA &amp; CO. SCS"/>
    <s v="Obiectivul proiectului AutoDrive este dezvoltarea urmatorului nivel de prevenire a defectiunilor (”fail-aware”), siguranta defectiunilor (”failsafe”), si operationalizarea defectiunilor (”failoperational”) arhitecturi de autovehicule preemptive pentru a intari si promova pozitia Europei de leader in folosirea echipamentelor performante pentru conducerea automata a autovehiculelor."/>
    <s v="5"/>
    <n v="3"/>
    <n v="2019"/>
    <s v="6"/>
    <n v="30"/>
    <n v="2020"/>
    <n v="80"/>
    <x v="7"/>
    <s v="Bucuresti Ilfov"/>
    <m/>
    <m/>
    <s v="Bucuresti"/>
    <s v="Privat"/>
    <s v="061"/>
    <n v="2640000"/>
    <n v="660000"/>
    <n v="3302200"/>
    <n v="50340"/>
    <n v="6652540"/>
    <s v="Finalizat"/>
    <m/>
    <n v="1551401.03"/>
    <n v="387850.26"/>
    <s v="POC/72/1/2"/>
    <n v="1"/>
    <s v="Axa 1"/>
  </r>
  <r>
    <n v="113"/>
    <x v="1"/>
    <s v="1.1.3 H - RoEcsel"/>
    <m/>
    <n v="122386"/>
    <s v="Dezvoltarea integrată 4.0 - iDev4.0"/>
    <s v="INFINEON TECHNOLOGIES ROMANIA &amp; CO. SCS"/>
    <s v="Obiectivul general al proiectului il constituie finantarea activitatilor de cercetare – dezvoltare si de inovare ale consortiului IFRO (beneficiar), UTCN (partener) si UPB (partener) in cadrul proiectului iDev4.0 selectat la finantare de catre Initiativa Tehnologica Comuna_x000a_ECSEL Joint Undertaking in cadrul programului cadru Orizont 2020."/>
    <s v="11"/>
    <n v="26"/>
    <n v="2019"/>
    <s v="5"/>
    <n v="26"/>
    <n v="2021"/>
    <n v="82.028899999999993"/>
    <x v="8"/>
    <s v="Bucuresti Ilfov"/>
    <s v=" Nord Vest"/>
    <m/>
    <s v="Bucuresti; Cluj Napoca"/>
    <s v="Privat + Public"/>
    <s v="061 + 060"/>
    <n v="4872558.1100000003"/>
    <n v="1067492.06"/>
    <n v="765360.61"/>
    <n v="553506.31999999995"/>
    <n v="7258917.1000000006"/>
    <s v="In implementare"/>
    <m/>
    <n v="2088919.12"/>
    <n v="414054.62"/>
    <s v="POC/72/1/2"/>
    <n v="1"/>
    <s v="Axa 1"/>
  </r>
  <r>
    <n v="114"/>
    <x v="2"/>
    <s v=" P2.2"/>
    <s v="A2.2.1 ap.2"/>
    <n v="129001"/>
    <s v="Sistem automat pentru analiza semantica si gradarea lemnului in imagini folosind metode eficiente de vedere computationala si retele neurale convolutionale adanci  - Neural Grader"/>
    <s v="FORDAQ INTERNATIONAL SRL"/>
    <s v="Obiectivul general al acestui proiect este cresterea competitivitatii Fordaq International SRL pe piata nationala si internationala de aplicatii specifice pentru industria lemnului prin crearea sistemului automat Neural Grader de gradare si analiza semantica a lemnului folosind metode eficiente de vedere computationala si retele neurale convolutionale adanci."/>
    <s v="12"/>
    <n v="11"/>
    <n v="2019"/>
    <s v="12"/>
    <n v="11"/>
    <n v="2021"/>
    <n v="80"/>
    <x v="7"/>
    <s v="Bucuresti Ilfov"/>
    <m/>
    <m/>
    <s v="Bucuresti"/>
    <s v="Privat"/>
    <s v="066"/>
    <n v="3707116.84"/>
    <n v="919241.66"/>
    <n v="1481720.5"/>
    <n v="746991.5"/>
    <n v="6855070.5"/>
    <s v="In implementare"/>
    <m/>
    <n v="1984260.88"/>
    <n v="496064.22"/>
    <s v="POC/524/2/2"/>
    <n v="1"/>
    <s v="Axa 2"/>
  </r>
  <r>
    <n v="115"/>
    <x v="2"/>
    <s v=" P2.2"/>
    <s v="A2.2.1 ap.2"/>
    <n v="129090"/>
    <s v="SEER - Sistem Electronic de Evaluare si Raspuns a scenariilor de afaceri prin analiza predictiva a datelor cu ajutorul inteligentei artificiale"/>
    <s v="KNOWLEDGE INVESTMENT GROUP SRL"/>
    <s v="Obiectivul generic al proiectului &quot; SEER - Sistem Electronic de Evaluare si Raspuns a scenariilor de afaceri prin analiza predictiva a datelor cu ajutorul inteligentei artificiale&quot; este acela de a cerceta, dezvolta, disemina si pune in productie un sistem inovativ online webbased de analiza predictiva a afacerilor cu adresare atat la nivelul pietei locale din Romania dar in special la nivel international."/>
    <s v="12"/>
    <n v="23"/>
    <n v="2019"/>
    <s v="12"/>
    <n v="23"/>
    <n v="2020"/>
    <n v="80"/>
    <x v="7"/>
    <s v="Bucuresti Ilfov"/>
    <m/>
    <m/>
    <s v="Bucuresti"/>
    <s v="Privat"/>
    <s v="066"/>
    <n v="2158721.98"/>
    <n v="539680.5"/>
    <n v="824336.12"/>
    <n v="293689.65000000002"/>
    <n v="3816428.25"/>
    <s v="Finalizat"/>
    <m/>
    <n v="1091097.29"/>
    <n v="272774.32"/>
    <s v="POC/524/2/2"/>
    <n v="1"/>
    <s v="Axa 2"/>
  </r>
  <r>
    <n v="116"/>
    <x v="1"/>
    <s v="1.1.3 H - RoEcsel"/>
    <m/>
    <n v="127454"/>
    <s v="Proiect Suport SECREDAS"/>
    <s v="Universitatea Politehnică Bucureşti"/>
    <s v="Proiectul are ca scop principal de a finanta participarea unui grup de cercetatori din cadrul Universitatii Politehnica din Bucuresti la activitatile specifice proiectului de cercetare european SECREDAS (Nr. 783119), care au inceput la data de 1 mai 2018."/>
    <s v="1"/>
    <n v="6"/>
    <n v="2020"/>
    <s v="1"/>
    <n v="6"/>
    <n v="2023"/>
    <n v="80"/>
    <x v="7"/>
    <s v="Bucuresti Ilfov"/>
    <m/>
    <m/>
    <s v="Bucuresti"/>
    <s v="Public"/>
    <s v="060"/>
    <n v="379790.03"/>
    <n v="94947.51"/>
    <n v="0"/>
    <n v="2999.99"/>
    <n v="477737.53"/>
    <s v="In implementare"/>
    <m/>
    <n v="67059"/>
    <n v="16764.75"/>
    <s v="POC/72/1/2"/>
    <n v="1"/>
    <s v="Axa 1"/>
  </r>
  <r>
    <n v="117"/>
    <x v="1"/>
    <s v="1.1.3 H - RoEcsel"/>
    <m/>
    <n v="128826"/>
    <s v="Metrologie avansata pentru industria digitalizata 4.0 de componente si sisteme electronice - MADEin4_x000a_"/>
    <s v="Universitatea Politehnică Bucureşti"/>
    <s v="Obiectivul general al prezentului proiect, acceptat la finantare in cadrul ECSEL Joint Undertaking este de a demonstra îmbunataþirea productivitatii industriei 4.0 prin dezvoltarea unor sisteme fizice avansate, extrem de productive si conectate, care combina analiza si proiectarea datelor metrologice cu metodologiile de învatare a masinilor. MADEin4 include realizarea unei linii pilot avansate ECS &quot;Industria 4.0 randament predictiv si instrumente de performanta&quot;, in jurul IMEC."/>
    <s v="1"/>
    <n v="6"/>
    <n v="2020"/>
    <s v="1"/>
    <n v="6"/>
    <n v="2023"/>
    <n v="80"/>
    <x v="7"/>
    <s v="Bucuresti Ilfov"/>
    <m/>
    <m/>
    <s v="Bucuresti"/>
    <s v="Public"/>
    <s v="060"/>
    <n v="4800000"/>
    <n v="1200000"/>
    <n v="0"/>
    <n v="3000"/>
    <n v="6003000"/>
    <s v="In implementare"/>
    <m/>
    <n v="2956559.75"/>
    <n v="739139.94"/>
    <s v="POC/72/1/2"/>
    <n v="1"/>
    <s v="Axa 1"/>
  </r>
  <r>
    <n v="118"/>
    <x v="1"/>
    <s v="1.1.3 H - RoEcsel"/>
    <m/>
    <n v="129948"/>
    <s v="Dezvoltarea condusului autonom al vehiculelor terestre si aeriene in Europa utilizand tehnologia FDSOI cu nod electronic de 12nm- OCEAN12"/>
    <s v="Universitatea Politehnică Bucureşti"/>
    <s v="Obiectivul general al prezentului proiect, acceptat la finantare in cadrul ECSEL Joint Undertaking este dezvoltarea condusului autonom al vehiculelor terestre si aeriene in Europa utilizand tehnologia FDSOI cu nod electronic de 12nm. OCEAN12 îsi propune sa aduca solutii tehnologice concrete si demonstratori corespunzatori provocarii societale cheie a mobilitaþii inteligente."/>
    <s v="1"/>
    <n v="20"/>
    <n v="2020"/>
    <s v="9"/>
    <n v="20"/>
    <n v="2022"/>
    <n v="80"/>
    <x v="7"/>
    <s v="Bucuresti Ilfov"/>
    <m/>
    <m/>
    <s v="Bucuresti"/>
    <s v="Public"/>
    <s v="060"/>
    <n v="4800000"/>
    <n v="1200000"/>
    <n v="0"/>
    <n v="3000"/>
    <n v="6003000"/>
    <s v="In implementare"/>
    <m/>
    <n v="446079"/>
    <n v="111519.75"/>
    <s v="POC/72/1/2"/>
    <n v="1"/>
    <s v="Axa 1"/>
  </r>
  <r>
    <n v="119"/>
    <x v="2"/>
    <s v=" P2.2"/>
    <s v="A2.2.1 ap.2"/>
    <n v="129490"/>
    <s v="Platforma inovatoare de gestionare prin inteligenta artificiala a proceselor  de lucru in fabrici si depozite"/>
    <s v="AXES SOFTWARE SRL"/>
    <s v="Obiectivul general al proiectului consta in dezvoltarea de catre AXES SOFTWARE SRL a aplicatiei xTrackLMS, solutie ce face parte din suita LMS (Logistics Management Suite) si se adreseaza domeniului logistic, intr-o perioada de implementare de 36 de luni."/>
    <s v="3"/>
    <n v="19"/>
    <n v="2020"/>
    <s v="3"/>
    <n v="19"/>
    <n v="2023"/>
    <n v="80"/>
    <x v="7"/>
    <s v="Bucuresti Ilfov"/>
    <m/>
    <m/>
    <s v="Bucuresti"/>
    <s v="Privat"/>
    <s v="066"/>
    <n v="5287749.8"/>
    <n v="1321937.45"/>
    <n v="1213568.45"/>
    <n v="983344.27"/>
    <n v="8806599.9700000007"/>
    <s v="In implementare"/>
    <m/>
    <n v="570657.38"/>
    <n v="142664.35999999999"/>
    <s v="POC/524/2/2"/>
    <n v="1"/>
    <s v="Axa 2"/>
  </r>
  <r>
    <n v="120"/>
    <x v="1"/>
    <s v="1.1.3 H - RoEcsel"/>
    <m/>
    <n v="135127"/>
    <s v="Linie pilot pentru circuite integrate semiconductoare cu noduri electronice de 3 nm- PIN3S"/>
    <s v="Universitatea Politehnică Bucureşti"/>
    <s v="Obiectivul general al prezentului proiect (PIn3S), acceptat la finantare in cadrul ECSEL Joint Undertaking este realizarea unei linii Pilot pentru circuite integrate semiconductoare cu noduri electronice de 3nm. Aceast lucru implica dezvoltarea si integrarea cu succes a modulelor de procesare la un nivel ridicat, dezvoltarea unei tehnologii adecvate de modelare si a capacitaþilor de metrologie. In plus, PIn3S isi propune sa completeze infrastructura Masca EUV prin dezvoltarea echipamentelor de reparare a mastilor pentru a permite crearea unei masti eficiente din punct de vedere al costurilor pentru nodul de 3nm si nu numai."/>
    <s v="4"/>
    <n v="3"/>
    <n v="2020"/>
    <s v="4"/>
    <n v="3"/>
    <n v="2023"/>
    <n v="80"/>
    <x v="7"/>
    <s v="Bucuresti Ilfov"/>
    <m/>
    <m/>
    <s v="Bucuresti"/>
    <s v="Public"/>
    <s v="060"/>
    <n v="4800000"/>
    <n v="1200000"/>
    <n v="0"/>
    <n v="3000"/>
    <n v="6003000"/>
    <s v="In implementare"/>
    <m/>
    <n v="244130.42"/>
    <n v="61032.61"/>
    <s v="POC/72/1/2"/>
    <n v="1"/>
    <s v="Axa 1"/>
  </r>
  <r>
    <n v="121"/>
    <x v="2"/>
    <s v=" P2.2"/>
    <s v="A2.2.1 ap.2"/>
    <n v="129606"/>
    <s v="Trecerea la dezvoltarea bazata pe CDI a companiei OMEGA TRUST SRL prin realizarea unei aplicatii TIC inovative in scopul asigurarii protectiei impotriva amenintarilor cibernetice de la nivelul infrastructurilor industriale critice"/>
    <s v="OMEGA TRUST SRL"/>
    <s v="Obiectivul general al proiectului consta in trecerea de la outsourcing la dezvoltarea bazata pe inovare prin realizarea unei aplicatii inovative in scopul detectarii intruziunilor si tentativelor de atacuri cibernetice la nivelul sistemelor industriale critice pe seama activitatilor de cercetare industriala si dezvoltare experimentala din proiect si a solutiilor de sprijin si consultanta in inovare, pentru a integra aplicatiei algoritmi de ultima generatie in zona – Machine learning si Intelligence Artificial "/>
    <s v="4"/>
    <n v="15"/>
    <n v="2020"/>
    <s v="10"/>
    <n v="15"/>
    <n v="2022"/>
    <n v="80"/>
    <x v="7"/>
    <s v="Bucuresti Ilfov"/>
    <m/>
    <m/>
    <s v="Bucuresti"/>
    <s v="Privat"/>
    <s v="066"/>
    <n v="3329551.36"/>
    <n v="832387.84"/>
    <n v="975434.8"/>
    <n v="457368"/>
    <n v="5594742"/>
    <s v="In implementare"/>
    <m/>
    <n v="242185.19"/>
    <n v="60546.3"/>
    <s v="POC/524/2/2"/>
    <n v="1"/>
    <s v="Axa 2"/>
  </r>
  <r>
    <n v="122"/>
    <x v="1"/>
    <s v="1.1.3 H - Centre Suport"/>
    <m/>
    <n v="107540"/>
    <s v="Centru Suport pentru IEM proiecte de cercetare â€“ inovare competitive in Orizont 2020"/>
    <s v="INSTITUTUL DE ECONOMIE MONDIALA"/>
    <s v="Obiectivul general al proiectului este dezvoltarea pe baze consolidate a domeniilor de cercetare şi inovare (C&amp;I) în Institutul de Economie Mondială al Academiei Române în special de interes naţional şi european, conform Strategiei Naţionale de Cercetare, Dezvoltare şi Inovare 2014-2020 ."/>
    <s v="4"/>
    <n v="27"/>
    <n v="2020"/>
    <s v="4"/>
    <n v="27"/>
    <n v="2023"/>
    <n v="80"/>
    <x v="7"/>
    <s v="Bucuresti Ilfov"/>
    <m/>
    <m/>
    <s v="Bucuresti"/>
    <s v="Public"/>
    <s v="060"/>
    <n v="1586030.0419999999"/>
    <n v="396507.50799999997"/>
    <n v="0"/>
    <n v="3000"/>
    <n v="1985537.5499999998"/>
    <s v="In implementare"/>
    <m/>
    <n v="356877.68"/>
    <n v="0"/>
    <s v="POC/80/1/2/"/>
    <n v="1"/>
    <s v="Axa 1"/>
  </r>
  <r>
    <n v="123"/>
    <x v="1"/>
    <s v="1.1.3 H - Complement"/>
    <m/>
    <n v="133818"/>
    <s v="Dezvoltarea infrastructurii de cercetare pentru caracterizarea etanşarilor cu labirint rotativ - INFRASEAL"/>
    <s v="INSTITUTUL NATIONAL DE CERCETARE-DEZVOLTARE TURBOMOTOARE - COMOTI"/>
    <s v="Proiectul INFRASEAL, pentru care se solicita finantarea, este un proiect complement la proiectul AIRSEAL aflat in implementare la INCD Turbomotoare COMOTI avand finantare directa de la Comisia Europeana prin programul Clean Sky 2. Propunerea de proiect INFRASEAL_x000a_a fost evaluata in cadrul Comisiei Europene si intens recomandata pentru finantare (Clean Sky 2 Synergy Label) prin European Structural and Investment Funds (ESIF) si Autoritatea Nationala de Management."/>
    <s v="4"/>
    <n v="28"/>
    <n v="2020"/>
    <s v="7"/>
    <n v="28"/>
    <n v="2022"/>
    <n v="80"/>
    <x v="7"/>
    <s v="Bucuresti Ilfov"/>
    <m/>
    <m/>
    <s v="Bucuresti"/>
    <s v="Public"/>
    <s v="060"/>
    <n v="7196856"/>
    <n v="1799214"/>
    <n v="0"/>
    <n v="20000"/>
    <n v="9016070"/>
    <s v="In implementare"/>
    <m/>
    <n v="1257092.3700000001"/>
    <n v="91773.09"/>
    <s v="POC/76/1/2"/>
    <n v="1"/>
    <s v="Axa 1"/>
  </r>
  <r>
    <n v="124"/>
    <x v="1"/>
    <s v="1.1.3 H - Complement"/>
    <m/>
    <n v="132263"/>
    <s v="Development of Research infrastructure for EMerging Advanced composite materials dedicated to innovative STator ogv technologies for aircrafts Engine noise Reduction - REMASTER"/>
    <s v="INSTITUTUL NATIONAL DE CERCETARE-DEZVOLTARE TURBOMOTOARE - COMOTI"/>
    <s v="Obiectivul general al prezentei propuneri de complementaritate este de a creste capabilitaþile de cercetare în domeniul arhitecturilor de materiale inteligente, cu greutate redusa si performanþe structurale ridicate, al proceselor de fabricaþie avansate, si al investigatiilor experimentale pentru tehnologii inovative referitoare la statoarele de ghidare a iesirii din ventilatoare (REMASTER), în vederea reducerii zgomotului produs de motoarele aeronavelor civile ale viitorului."/>
    <s v="4"/>
    <n v="28"/>
    <n v="2020"/>
    <s v="10"/>
    <n v="28"/>
    <n v="2022"/>
    <n v="80"/>
    <x v="7"/>
    <s v="Bucuresti Ilfov"/>
    <m/>
    <m/>
    <s v="Bucuresti"/>
    <s v="Public"/>
    <s v="060"/>
    <n v="5611718.2000000002"/>
    <n v="1402929.55"/>
    <n v="0"/>
    <n v="15000"/>
    <n v="7029647.75"/>
    <s v="In implementare"/>
    <m/>
    <n v="2296054.7999999998"/>
    <n v="48013.7"/>
    <s v="POC/76/1/2"/>
    <n v="1"/>
    <s v="Axa 1"/>
  </r>
  <r>
    <n v="125"/>
    <x v="1"/>
    <s v="1.1.3 H - Centre Suport"/>
    <m/>
    <n v="108663"/>
    <s v="Dezvoltarea Centrului de Suport pentru initierea si implementarea Proiectelor de Cercetare-Dezvoltare Europene si Internaționale in cadrul INCD GeoEcoMar"/>
    <s v="INSTITUTUL NATIONAL DE CERCETARE-DEZVOLTARE PENTRU GEOLOGIE SI GEOECOLOGIE MARINA - GEOECOMAR"/>
    <s v="Obiectivul general al proiectului este creşterea capacităţii GeoEcoMar de a participa la Programele Cadru de cercetare al Uniunii Europene (Orizont 2020 şi programul cadru următor din perioada 2020 – 2027) prin infiintarea unei structuri de sprijin al cercetatorilor ce se va numi &quot;Centru Suport pentru Proiecte CD Europede si Internaţionale&quot;,fara  personalitate juridica, in cadrul Biroului de Management Proiecte si Marketing, existent in organigrama INCD GeoEcoMar "/>
    <s v="4"/>
    <n v="28"/>
    <n v="2020"/>
    <s v="4"/>
    <n v="28"/>
    <n v="2023"/>
    <n v="80"/>
    <x v="7"/>
    <s v="Bucuresti Ilfov"/>
    <m/>
    <m/>
    <s v="Bucuresti"/>
    <s v="Public"/>
    <s v="060"/>
    <n v="1974027.12"/>
    <n v="493506.78"/>
    <n v="0"/>
    <n v="81554.16"/>
    <n v="2549088.0600000005"/>
    <s v="In implementare"/>
    <m/>
    <n v="194898.25"/>
    <n v="31973"/>
    <s v="POC/80/1/2/"/>
    <n v="1"/>
    <s v="Axa 1"/>
  </r>
  <r>
    <n v="126"/>
    <x v="1"/>
    <s v="1.1.3 H - Centre Suport"/>
    <m/>
    <n v="108792"/>
    <s v="Centrul Suport POLITEHNICA Orizont ctivități și cheltuieli   Export XLSX Componentă 12020 - UPB4H"/>
    <s v="UNIVERSITATEA POLITEHNICA DIN BUCURESTI"/>
    <s v="Crearea Centrului Suport – UPB4H, care va fi focalizat pe intarirea excelentei stiintifice in domeniile bioeconomie, tehnologii informationale de comunicatii, spatiu si securitate, energie mediu si schimbari climatice, eco-nanotehnologii si materiale avansate si respectiv sanatate si care sa sprijine activitatea de cercetare la nivelul UPB."/>
    <s v="5"/>
    <n v="11"/>
    <n v="2020"/>
    <s v="5"/>
    <n v="11"/>
    <n v="2023"/>
    <n v="80"/>
    <x v="7"/>
    <s v="Bucuresti Ilfov"/>
    <m/>
    <m/>
    <s v="Bucuresti"/>
    <s v="Public"/>
    <s v="060"/>
    <n v="2397916.41"/>
    <n v="599479.12"/>
    <n v="0"/>
    <n v="11900"/>
    <n v="3009295.5300000003"/>
    <s v="In implementare"/>
    <m/>
    <n v="139588"/>
    <n v="34897"/>
    <s v="POC/80/1/2/"/>
    <n v="1"/>
    <s v="Axa 1"/>
  </r>
  <r>
    <n v="127"/>
    <x v="1"/>
    <s v="1.2.1"/>
    <s v=" Proiect Tehnologic Inovativ - MDR"/>
    <n v="121220"/>
    <s v="Platforme robotice polimorfice autonome pentru sistemul de servicii din Smart City (ProSSSy)"/>
    <s v="LIGHTNING NET SRL"/>
    <s v="Obiectivul general al proiectului il reprezinta sustinerea investitiei private in CDI prin introducerea inovarii de tehnologii si servicii in activitatea proprie a S.C. LIGHTNING NET SRL prin realizarea, bazata pe cercetare in colaborare cu un colectiv de cercetare dintr-o universitate tehnica de prestigiu, a unei baze de robot polimorfic cu orientare si miscare libera sau asistata in cladiri si areale din Smart City."/>
    <s v="6"/>
    <n v="5"/>
    <n v="2020"/>
    <s v="6"/>
    <n v="5"/>
    <n v="2023"/>
    <n v="80"/>
    <x v="7"/>
    <s v="Bucuresti Ilfov"/>
    <m/>
    <m/>
    <s v="Bucuresti"/>
    <s v="Privat"/>
    <s v="064"/>
    <n v="8189945.5199999996"/>
    <n v="2047486.37"/>
    <n v="2813593.07"/>
    <n v="660791.98"/>
    <n v="13711816.940000001"/>
    <s v="In implementare"/>
    <m/>
    <n v="1836637.0000000002"/>
    <n v="315613.50000000006"/>
    <s v="POC/222/1/3/"/>
    <n v="1"/>
    <s v="Axa 1"/>
  </r>
  <r>
    <n v="128"/>
    <x v="2"/>
    <s v=" P2.2"/>
    <s v="A2.2.1 ap.2"/>
    <n v="129132"/>
    <s v="IMOPEDIA – Sisteme inovative de Inteligență Artificială în domeniul portalurilor imobiliare"/>
    <s v="IMOPEDIA SRL"/>
    <s v="IMOPEDIA şi-a propus ca obiectiv general dezvoltarea inovativă a serviciilor oferite clienţilor săi precum şi îmbunătăţirea celor existente. Acest obiectiv va sprijini compania pentru a fi competitivă pe o piaţă atât de dinamică cum este cea imobiliară."/>
    <s v="6"/>
    <n v="12"/>
    <n v="2020"/>
    <s v="6"/>
    <n v="12"/>
    <n v="2022"/>
    <s v="80.00; 85.00"/>
    <x v="8"/>
    <s v="Bucuresti Ilfov"/>
    <s v=" Centru"/>
    <m/>
    <s v="Bucuresti; Sibiu; "/>
    <s v="Privat"/>
    <s v="066"/>
    <n v="6440519.4100000001"/>
    <n v="1350507.75"/>
    <n v="2161816.86"/>
    <n v="0"/>
    <n v="9952844.0199999996"/>
    <s v="In implementare"/>
    <m/>
    <n v="1547846.49"/>
    <n v="307984.09999999998"/>
    <s v="POC/524/2/2"/>
    <n v="1"/>
    <s v="Axa 2"/>
  </r>
  <r>
    <n v="129"/>
    <x v="2"/>
    <s v=" P2.2"/>
    <s v="A2.2.1 ap.2"/>
    <n v="129553"/>
    <s v="TELE-CONTACT"/>
    <s v="BEIA CONSULT INTERNATIONAL SRL"/>
    <s v="Obiectivul general este dezvoltarea unei platforme de de averizare timpurie în caz de dezastru care să permită minimizarea pagubelor şi intervenţia promptă în cazul unor situaţii de urgenţă care s-ar putea solda cu pierderi de vieţi omeneşti sau distrugerea unor ecosisteme. "/>
    <s v="6"/>
    <n v="18"/>
    <n v="2020"/>
    <s v="6"/>
    <n v="18"/>
    <n v="2023"/>
    <n v="80"/>
    <x v="7"/>
    <s v="Bucuresti Ilfov"/>
    <m/>
    <m/>
    <s v="Bucuresti"/>
    <s v="Privat"/>
    <s v="066"/>
    <n v="11034426.48"/>
    <n v="2758606.62"/>
    <n v="4137186.9"/>
    <n v="4780904.33"/>
    <n v="22711124.329999998"/>
    <s v="In implementare"/>
    <m/>
    <n v="764649.53"/>
    <n v="191162.38"/>
    <s v="POC/524/2/2"/>
    <n v="1"/>
    <s v="Axa 2"/>
  </r>
  <r>
    <n v="130"/>
    <x v="2"/>
    <s v=" P2.2"/>
    <s v="A2.2.1 ap.2"/>
    <n v="129965"/>
    <s v="MEDYSPORTLINE - Sistem inovativ de inteligență artificială pentru prognoza, prevenția și tratarea herniilor de disc și a scoliozelor"/>
    <s v="MEDY SPORT LINE SRL"/>
    <s v="Obiectivul general este dezvoltarea uni sistem informatic de management inovativ al tratamentului scoliozei şi al herniei de disc prin combinarea tehnologia IT, inclusiv cea disponibilă în echipamentele medicale de ultimă generaţie, cu cazuistica, know-how-ul şi expertiza acumulate de către personalul clinicii până acum, toate aceste elemente formând un arsenal terapeutic în vederea evitării intervenţiei chirurgicale."/>
    <s v="6"/>
    <n v="18"/>
    <n v="2020"/>
    <s v="6"/>
    <n v="18"/>
    <n v="2023"/>
    <n v="80"/>
    <x v="7"/>
    <s v="Bucuresti Ilfov"/>
    <m/>
    <m/>
    <s v="Bucuresti"/>
    <s v="Privat"/>
    <s v="066"/>
    <n v="12995888.59"/>
    <n v="3248972.15"/>
    <n v="3833759.75"/>
    <n v="0"/>
    <n v="20078620.490000002"/>
    <s v="In implementare"/>
    <m/>
    <n v="126160"/>
    <n v="31540"/>
    <s v="POC/524/2/2"/>
    <n v="1"/>
    <s v="Axa 2"/>
  </r>
  <r>
    <n v="131"/>
    <x v="1"/>
    <s v="P1.2"/>
    <s v="OS1.3-Secţiunea C-ap.2"/>
    <n v="117148"/>
    <s v="Cercetarea-dezvoltarea unei aeronave de tip drona cu sistem de propulsie inovativ"/>
    <s v="SKYNET PROJECT SRL"/>
    <s v="Obiectivul general al proiectului este cercetarea-dezvoltarea si lansarea in productie a unei aeronave de tip drona ce va utiliza un sistem de propulsie inovativ cu decolare si aterizare pe verticala, ce va fi destinata unor multiple domenii de activitate, avand potentialul de a imbunatati semnificativ modul de functionare si utilizare al dronelor, asa cum este cunoscut in momentul de fata."/>
    <s v="6"/>
    <n v="22"/>
    <n v="2020"/>
    <s v="8"/>
    <n v="22"/>
    <n v="2021"/>
    <n v="80"/>
    <x v="7"/>
    <s v="Bucuresti Ilfov"/>
    <m/>
    <m/>
    <s v="Bucuresti"/>
    <s v="Privat"/>
    <s v="061"/>
    <n v="665578.9"/>
    <n v="166394.72"/>
    <n v="92441.51"/>
    <n v="4880"/>
    <n v="929295.13"/>
    <s v="In implementare"/>
    <m/>
    <n v="87720.15"/>
    <n v="8872.7900000000009"/>
    <s v="POC/62/1/3"/>
    <n v="1"/>
    <s v="Axa 1"/>
  </r>
  <r>
    <n v="132"/>
    <x v="1"/>
    <s v="1.2.1"/>
    <s v=" Proiect Tehnologic Inovativ - MDR"/>
    <n v="120436"/>
    <s v="Centrul de excelență pentru securitatea cibernetica și reziliența infrastructurilor critice (SafePIC)"/>
    <s v="SC SAFETECH INNOVATIONS SRL"/>
    <s v="Obiectivul geneneral al proiectului SafePIC este cresterea capacitaþii Safetech de a contribui la dezvoltarea unor soluþii, produse si servicii inovative în domeniul securitaþii cibernetice, interoperabilitaþii si protecþiei cibernetice a infrastructurilor critice în baza unui parteneriat de cercetare cu cele doua prestigioase instituþii de învaþamânt si cercetare."/>
    <s v="6"/>
    <n v="23"/>
    <n v="2020"/>
    <s v="6"/>
    <n v="23"/>
    <n v="2023"/>
    <n v="80"/>
    <x v="7"/>
    <s v="Bucuresti Ilfov"/>
    <m/>
    <m/>
    <s v="Bucuresti"/>
    <s v="Privat"/>
    <s v="064"/>
    <n v="16193028.560000001"/>
    <n v="4048257.14"/>
    <n v="3763795"/>
    <n v="2285052.2000000002"/>
    <n v="26290132.899999999"/>
    <s v="In implementare"/>
    <m/>
    <n v="3745699.3"/>
    <n v="434465.59"/>
    <s v="POC/222/1/3/"/>
    <n v="1"/>
    <s v="Axa 1"/>
  </r>
  <r>
    <n v="133"/>
    <x v="1"/>
    <s v="1.2.1"/>
    <s v=" Proiect Tehnologic Inovativ - MDR"/>
    <n v="121542"/>
    <s v="Sisteme mecatronice digitale de generare a presiunii de 1000 bar, utilizând amplificatoare hidraulice de presiune (SMGP)"/>
    <s v="HESPER SA"/>
    <s v="Obiectivul general al proiectului este diversificarea activităţii SC HESPER SA Bucureşti prin produse care nu au fost realizate anterior în unitate, respectiv a unor sisteme sisteme mecatronice digitale de pompare, cu presiune de 1000 bar, cu eficienţă energetică ridicată, impact pozitiv asupra mediului şi performanţe funcţionale îmbunătăţite."/>
    <s v="6"/>
    <n v="24"/>
    <n v="2020"/>
    <s v="6"/>
    <n v="24"/>
    <n v="2023"/>
    <n v="80"/>
    <x v="7"/>
    <s v="Bucuresti Ilfov"/>
    <m/>
    <m/>
    <s v="Bucuresti"/>
    <s v="Privat"/>
    <s v="064"/>
    <n v="5373141"/>
    <n v="1343285.25"/>
    <n v="2540116.25"/>
    <n v="789909.62"/>
    <n v="10046452.119999999"/>
    <s v="In implementare"/>
    <m/>
    <n v="102553.5"/>
    <n v="22380.129999999997"/>
    <s v="POC/222/1/3/"/>
    <n v="1"/>
    <s v="Axa 1"/>
  </r>
  <r>
    <n v="134"/>
    <x v="1"/>
    <s v="1.2.1"/>
    <s v=" Proiect Tehnologic Inovativ - MDR"/>
    <n v="121611"/>
    <s v="Sistem Inovativ de Protecție Anticorozivă Activă a Metalelor Alimentat de la Surse Regenerabile de Energie - SIPAMASRE"/>
    <s v="ICPE ACTEL SA"/>
    <s v="Proiectul SIPAMASRE are ca scop realizarea in cadrul ICPE ACTEL a unui produs inovativ si anume a unui sistem de protecţie anticorozivă activă a metalelor alimentat de la surse regenerabile de energie. "/>
    <s v="6"/>
    <n v="24"/>
    <n v="2020"/>
    <s v="6"/>
    <n v="24"/>
    <n v="2023"/>
    <n v="80"/>
    <x v="7"/>
    <s v="Bucuresti Ilfov"/>
    <m/>
    <m/>
    <s v="Bucuresti"/>
    <s v="Privat"/>
    <s v="064"/>
    <n v="1799929.28"/>
    <n v="449982.32"/>
    <n v="1989321.4"/>
    <n v="150452.5"/>
    <n v="4389685.5"/>
    <s v="In implementare"/>
    <m/>
    <n v="18883.2"/>
    <n v="19739.28"/>
    <s v="POC/222/1/3/"/>
    <n v="1"/>
    <s v="Axa 1"/>
  </r>
  <r>
    <n v="135"/>
    <x v="1"/>
    <s v="1.2.1"/>
    <s v=" Proiect Tehnologic Inovativ - MDR"/>
    <n v="121610"/>
    <s v="Sistem Inovativ Inteligent de Creștere a Eficienței Energetice în cadrul Instalațiilor de Foraj - SICEEIF"/>
    <s v="ICPE ACTEL SA"/>
    <s v="Proiectul SICEEIF are ca scop realizarea în cadrul ICPE ACTEL S.A. a unei inovari de produs si anume a unui sistem inovativ de recuperare a energiei electrice pierduta în prezent în timpul utilizarii instalaþiilor de foraj marin si terestru (extragerii/coborârii rapide si frecvente a prajinilor garniturii de foraj), cu posibilitatea exploatarii resurselor regenerabile de energie fotovoltaica existente pe arealul aferent zonei de forare si folosirea energiei recuperate în fluxul operaþional din staþia/platforma de foraj."/>
    <s v="6"/>
    <n v="24"/>
    <n v="2020"/>
    <s v="6"/>
    <n v="24"/>
    <n v="2022"/>
    <n v="80"/>
    <x v="7"/>
    <s v="Bucuresti Ilfov"/>
    <m/>
    <m/>
    <s v="Bucuresti"/>
    <s v="Privat"/>
    <s v="064"/>
    <n v="1813302.42"/>
    <n v="453325.6"/>
    <n v="1954341.68"/>
    <n v="148733.82"/>
    <n v="4369703.5200000005"/>
    <s v="In implementare"/>
    <m/>
    <n v="138218.07999999999"/>
    <n v="19536.04"/>
    <s v="POC/222/1/3/"/>
    <n v="1"/>
    <s v="Axa 1"/>
  </r>
  <r>
    <n v="136"/>
    <x v="1"/>
    <s v="P1.2"/>
    <s v="OS1.3-Secţiunea C-ap.2"/>
    <n v="122469"/>
    <s v="Cercetarea dezvoltarea si lansarea in productie a unui sistem de generare a undelor de soc pentru tunurile sonice antigrindina"/>
    <s v="SONOVORTEX SRL"/>
    <s v="Obiectivul general al proiectului este stimularea cercetarii si inovarii in compania SONOVORTEX SRL prin cercetarea unui produs inovativ, un tun sonic acustic care are la baza un sistem inovativ de generare a undelor de soc, dezvoltarea prototipului si lansarea acestuia in productie in vederea comercializarii."/>
    <s v="6"/>
    <n v="24"/>
    <n v="2020"/>
    <s v="12"/>
    <n v="24"/>
    <n v="2021"/>
    <n v="80"/>
    <x v="7"/>
    <s v="Bucuresti Ilfov"/>
    <m/>
    <m/>
    <s v="Bucuresti"/>
    <s v="Privat"/>
    <s v="061"/>
    <n v="564706.41"/>
    <n v="141176.57999999999"/>
    <n v="78431.44"/>
    <n v="9428.0400000000009"/>
    <n v="793742.47"/>
    <s v="In implementare"/>
    <m/>
    <n v="14702.28"/>
    <n v="3675.57"/>
    <s v="POC/62/1/3"/>
    <n v="1"/>
    <s v="Axa 1"/>
  </r>
  <r>
    <n v="137"/>
    <x v="1"/>
    <s v="P1.2"/>
    <s v="OS1.3-Secţiunea C-ap.2"/>
    <n v="111699"/>
    <s v="Dezvoltarea generației următoare de sisteme optice de termoviziune, ca răspuns la tendințele de evoluție în domeniul sistemelor pentru supravegherea frontierelor - SOLWIR"/>
    <s v="OPTICA INVENT SRL"/>
    <s v="Obiectivul general consta în dezvoltarea unui sistem optic inovativ, care sa corespunda tendinţelor actuale de dezvoltare a performanţelor senzorilor utilizaţi pentru camerele integrate în sistemele de supraveghere existente în acest moment pe piaţa."/>
    <s v="6"/>
    <n v="24"/>
    <n v="2020"/>
    <s v="6"/>
    <n v="24"/>
    <n v="2022"/>
    <n v="80"/>
    <x v="7"/>
    <s v="Bucuresti Ilfov"/>
    <m/>
    <m/>
    <s v="Bucuresti"/>
    <s v="Privat"/>
    <s v="061"/>
    <n v="671973.6"/>
    <n v="167993.4"/>
    <n v="93343"/>
    <n v="105651.96"/>
    <n v="1038961.96"/>
    <s v="Reziliat"/>
    <m/>
    <n v="0"/>
    <n v="0"/>
    <s v="POC/62/1/3"/>
    <n v="1"/>
    <s v="Axa 1"/>
  </r>
  <r>
    <n v="138"/>
    <x v="1"/>
    <s v="P1.2"/>
    <s v="OS1.3-Secţiunea C-ap.2"/>
    <n v="115939"/>
    <s v="Sistem de management inteligent pentru cresterea eficientei sistemelor de stocare a energiei pe baza de baterii Pb-acid si Li-Ion - STOCMAN"/>
    <s v="ADEMA EQUIP SRL"/>
    <s v="Se vor realiza produse/servicii noi pe baza unei noi tehnologii inovative dedicata managementului inteligent al eficientei stocarii energiei electrice in baterii de acumulatori de diverse tipuri."/>
    <s v="6"/>
    <n v="29"/>
    <n v="2020"/>
    <s v="9"/>
    <n v="29"/>
    <n v="2021"/>
    <n v="80"/>
    <x v="7"/>
    <s v="Bucuresti Ilfov"/>
    <m/>
    <m/>
    <s v="Bucuresti"/>
    <s v="Privat"/>
    <s v="061"/>
    <n v="670521.18999999994"/>
    <n v="167630.29999999999"/>
    <n v="93127.95"/>
    <n v="25223.18"/>
    <n v="956502.62"/>
    <s v="In implementare"/>
    <m/>
    <n v="190171.2"/>
    <n v="24292.799999999999"/>
    <s v="POC/62/1/3"/>
    <n v="1"/>
    <s v="Axa 1"/>
  </r>
  <r>
    <n v="139"/>
    <x v="1"/>
    <s v="P1.2"/>
    <s v="OS1.3-Secţiunea C-ap.2"/>
    <n v="108699"/>
    <s v="Cercetarea, dezvoltarea si lansarea in productie a Sistemului de Propulsie Integrat (SPI) pentru vehicule electrice"/>
    <s v="INDUSTRIAL SHIELD  SRL"/>
    <s v="Obiectivul general al proiectului este stimularea cercetarii si inovarii in intreprindere prin cercetarea unui produs inovativ, un sistem de propulsie integrat, numit SPI pentru vehicule electrice, dezvoltarea prototipului si lansarea acestuia in productie in scopul comercializarii."/>
    <s v="6"/>
    <n v="29"/>
    <n v="2020"/>
    <s v="10"/>
    <n v="29"/>
    <n v="2021"/>
    <n v="80"/>
    <x v="7"/>
    <s v="Bucuresti Ilfov"/>
    <m/>
    <m/>
    <s v="Bucuresti"/>
    <s v="Privat"/>
    <s v="061"/>
    <n v="671633.82"/>
    <n v="167908.45"/>
    <n v="93282.48"/>
    <n v="10653"/>
    <n v="943477.75"/>
    <s v="In implementare"/>
    <m/>
    <n v="13070.7"/>
    <n v="3267.67"/>
    <s v="POC/62/1/3"/>
    <n v="1"/>
    <s v="Axa 1"/>
  </r>
  <r>
    <n v="140"/>
    <x v="1"/>
    <s v="1.2.1"/>
    <s v=" Proiect Tehnologic Inovativ - MDR"/>
    <n v="122587"/>
    <s v="Sistem integrat inovativ pentru managementul riscurilor si al duratei de viata a echipamentelor din statiile electrice de inalta tensiune"/>
    <s v="NOVA INDUSTRIAL SA"/>
    <s v="Obiectivul general al proiectului consta in realizarea in cadrul NOVA INDUSTRIAL SA a unui sistem software nou (inovare de produs) prin integrarea conceptului / principiilor managementului Activelor si al Riscului la necesitatile / realitatile Sistemului Energetic National, prin cresterea capacitatii de cercetare – dezvoltare si inovare a companiei si realizarea unei investitii initiale pentru inovare in vederea introducerii in productie a rezultatelor obtinute din cercetare-dezvoltare (si anume: extinderea capacitatii unitatii existente (prin imbunatatirea semnificativa a infrastructurii (TIC) si diversificarea activitatii unitatii (printr-un realizarea unui produs software nou))."/>
    <s v="6"/>
    <n v="30"/>
    <n v="2020"/>
    <s v="6"/>
    <n v="30"/>
    <n v="2023"/>
    <n v="80"/>
    <x v="7"/>
    <s v="Bucuresti Ilfov"/>
    <m/>
    <m/>
    <s v="Bucuresti"/>
    <s v="Privat"/>
    <s v="064"/>
    <n v="2970606.4"/>
    <n v="742651.6"/>
    <n v="1245447"/>
    <n v="247420"/>
    <n v="5206125"/>
    <s v="In implementare"/>
    <s v="AA1"/>
    <n v="450610.8"/>
    <n v="35919.199999999997"/>
    <s v="POC/222/1/3/"/>
    <n v="1"/>
    <s v="Axa 1"/>
  </r>
  <r>
    <n v="141"/>
    <x v="1"/>
    <s v="P1.2"/>
    <s v="OS1.3-Secţiunea C-ap.2"/>
    <n v="115835"/>
    <s v="PRODUSE ALIMENTARE SANOGENE  CU IMPACT BIOECONOMIC SUSTENABIL"/>
    <s v="VISION RESEARCH LABORATORIES SRL"/>
    <s v="Obiectivul general al proiectului “PRODUSE ALIMENTARE SANOGENE CU IMPACT BIOECONOMIC SUSTENABIL” consta în realizarea de produse alimentare inovatoare, sigure, sanatoase, accesibile si optimizate nutriþional, prin procedee de prelucrare avansata, în baza brevetului de invenþie „Produs alimentar de aditivare prebiotic din frunze de mur si de zmeur si procedeu de obtinere a acestuia”."/>
    <s v="6"/>
    <n v="30"/>
    <n v="2020"/>
    <s v="6"/>
    <n v="30"/>
    <n v="2022"/>
    <n v="80"/>
    <x v="7"/>
    <s v="Bucuresti Ilfov"/>
    <m/>
    <m/>
    <s v="Bucuresti"/>
    <s v="Privat"/>
    <s v="061"/>
    <n v="671760.41"/>
    <n v="167940.1"/>
    <n v="93300.06"/>
    <n v="181157.8"/>
    <n v="1114158.3700000001"/>
    <s v="In implementare"/>
    <m/>
    <n v="76227.320000000007"/>
    <n v="0"/>
    <s v="POC/62/1/3"/>
    <n v="1"/>
    <s v="Axa 1"/>
  </r>
  <r>
    <n v="142"/>
    <x v="1"/>
    <s v="1.2.1"/>
    <s v=" Proiect Tehnologic Inovativ - MDR"/>
    <n v="123423"/>
    <s v="Serviciu electronic pentru pastrarea si garantarea pe termen lung a semnaturilor electronice (LTPS)"/>
    <s v="CERTSIGN SA"/>
    <s v="Obiectivul general al proiectului consta in inovarea bazata pe cercetare-dezvoltare in vederea crearii unui nou serviciu electronic pentru pastrarea si garantarea pe termen lung a semnaturilor electronice. "/>
    <s v="6"/>
    <n v="30"/>
    <n v="2020"/>
    <s v="6"/>
    <n v="30"/>
    <n v="2022"/>
    <n v="80"/>
    <x v="7"/>
    <s v="Bucuresti Ilfov"/>
    <m/>
    <m/>
    <s v="Bucuresti"/>
    <s v="Privat"/>
    <s v="064"/>
    <n v="2795160.8"/>
    <n v="698790.2"/>
    <n v="2317256.25"/>
    <n v="359110.28"/>
    <n v="6170317.5300000003"/>
    <s v="In implementare"/>
    <m/>
    <n v="71465.600000000006"/>
    <n v="17866.400000000001"/>
    <s v="POC/222/1/3/"/>
    <n v="1"/>
    <s v="Axa 1"/>
  </r>
  <r>
    <n v="143"/>
    <x v="1"/>
    <s v="P1.2"/>
    <s v="OS1.3-Secţiunea C-ap.2"/>
    <n v="117527"/>
    <s v="COMPOZIȚII DIN POLIETILENĂ RETICULATĂ CU REZISTENȚĂ MECANICĂ ȘI FLEXIBILITATE RIDICATE PENTRU TUBURI FOLOSITE LA ÎNCĂLZIREA RADIANTĂ"/>
    <s v="IRISVAYU SRL"/>
    <s v="Scopul proiectului este reprezentat de cumularea urmatoarelor componente: - atingerea unor obiective strategice în dezvoltarea stiintei si a tehnologiilor de vârf în domeniul materialelor (de construcþii) avansate, respectiv de dezvoltarea capacitatii si infrastructurii de Cercetare-Dezvoltare"/>
    <s v="7"/>
    <n v="1"/>
    <n v="2020"/>
    <s v="7"/>
    <n v="1"/>
    <n v="2021"/>
    <n v="80"/>
    <x v="7"/>
    <s v="Bucuresti Ilfov"/>
    <m/>
    <m/>
    <s v="Bucuresti"/>
    <s v="Privat"/>
    <s v="061"/>
    <n v="671737.39"/>
    <n v="167934.35"/>
    <n v="93296.86"/>
    <n v="179769.64"/>
    <n v="1112738.24"/>
    <s v="Reziliat"/>
    <m/>
    <n v="0"/>
    <n v="0"/>
    <s v="POC/62/1/3"/>
    <n v="1"/>
    <s v="Axa 1"/>
  </r>
  <r>
    <n v="144"/>
    <x v="1"/>
    <s v="1.1.3 H - RoEcsel"/>
    <m/>
    <n v="136697"/>
    <s v="Tehnologie pentru circuite integrate cu nod electronic de 2 nm - IT2"/>
    <s v="UNIVERSITATEA POLITEHNICA DIN BUCURESTI"/>
    <s v="Obiectivul general al proiectului Tehnologie pentru circuite integrate cu nod electronic de 2 nm - (IT2), acceptat la finantare in cadrul ECSEL Joint Undertaking este explorarea, descoperirea, dezvoltarea si demonstrarea opþiunilor tehnologice necesare pentru realizarea tehnologiei logice CMOS de 2nm. Acest obiectiv implica urmatoarele activitati: Litografie, Explorare de Procese si Module si Metrologie."/>
    <s v="7"/>
    <n v="6"/>
    <n v="2020"/>
    <s v="7"/>
    <n v="6"/>
    <n v="2023"/>
    <n v="80"/>
    <x v="7"/>
    <s v="Bucuresti Ilfov"/>
    <m/>
    <m/>
    <s v="Bucuresti"/>
    <s v="Public"/>
    <s v="060"/>
    <n v="4800000"/>
    <n v="1200000"/>
    <n v="0"/>
    <n v="3000"/>
    <n v="6003000"/>
    <s v="In implementare"/>
    <m/>
    <n v="46301"/>
    <n v="11575.25"/>
    <s v="POC/72/1/2"/>
    <n v="1"/>
    <s v="Axa 1"/>
  </r>
  <r>
    <n v="145"/>
    <x v="1"/>
    <s v="P1.2"/>
    <s v="OS1.3-Secţiunea C-ap.2"/>
    <n v="108585"/>
    <s v="Dezvoltarea unui serviciu inovativ de diagnosticare si tratare a halenei - HAL-STOP"/>
    <s v="HALSTOP SRL"/>
    <s v="Obiectivul general al proiectului este reprezentat de dezvoltarea unui protocol nou si a unui serviciu inovativ, de diagnosticare corecta si tratare personalizata a halenei de cauze orale si extra-orale, in cadrul start-up-ului HALSTOP SRL, cu scopul producerii si comercializarii acestora."/>
    <s v="7"/>
    <n v="13"/>
    <n v="2020"/>
    <s v="4"/>
    <n v="13"/>
    <n v="2024"/>
    <n v="80"/>
    <x v="7"/>
    <s v="Bucuresti Ilfov"/>
    <m/>
    <m/>
    <s v="Bucuresti"/>
    <s v="Privat"/>
    <s v="061"/>
    <n v="655150.49"/>
    <n v="163787.60999999999"/>
    <n v="90993.13"/>
    <n v="101370"/>
    <n v="1011301.23"/>
    <s v="In implementare"/>
    <m/>
    <n v="158925.88"/>
    <n v="20835.48"/>
    <s v="POC/62/1/3"/>
    <n v="1"/>
    <s v="Axa 1"/>
  </r>
  <r>
    <n v="146"/>
    <x v="1"/>
    <s v="1.1.3 H - RoEcsel"/>
    <m/>
    <n v="136877"/>
    <s v="Realizarea unui lant European de productie pentru RFSOI permitand dezvoltarea de noi domenii ca RF de senzoristica, comunicare si 5G - BEYOND5"/>
    <s v="UNIVERSITATEA POLITEHNICA DIN BUCURESTI"/>
    <s v="Obiectivul general este de a construi un lant de furnizare complet european de componente si sisteme electronice pentru radio frecvenþa, care sa permita noi domenii RF pentru detectare, comunicare, infrastructura radio 5G si nu numai."/>
    <s v="7"/>
    <n v="31"/>
    <n v="2020"/>
    <s v="7"/>
    <n v="31"/>
    <n v="2023"/>
    <n v="80"/>
    <x v="7"/>
    <s v="Bucuresti Ilfov"/>
    <m/>
    <m/>
    <s v="Bucuresti"/>
    <s v="Public"/>
    <s v="060"/>
    <n v="4800000"/>
    <n v="1200000"/>
    <n v="0"/>
    <n v="3000"/>
    <n v="6003000"/>
    <s v="In implementare"/>
    <m/>
    <n v="29841"/>
    <n v="7460.25"/>
    <s v="POC/72/1/2"/>
    <n v="1"/>
    <s v="Axa 1"/>
  </r>
  <r>
    <n v="147"/>
    <x v="2"/>
    <s v=" P2.2"/>
    <s v="A2.2.1 ap.2"/>
    <n v="129112"/>
    <s v="Code of Talent Inteligent - inovare in microlearning prin utilizarea inteligentei artificiale"/>
    <s v="CODE OF TALENT SRL"/>
    <s v="Obiectivul general al proiectului este de a asigura cresterea contributiei companiilor TIC din Romania (inclusiv prin contributia firmei aplicant ) la competitivitate economica. Acest lucru va fi asigurat prin cresterea nivelului de inovare la nivelul companiei aplicant (si altor companii TIC cu care va colabora), trecerea de la outsourcing la dezvoltare bazata pe inovare chiar in interiorul companiilor Romanesti, prin intarirea capabilitatilor tehnice si a resurselor umane proprii dar si prin colaborarea cu alte intreprinderi TIC , inclusiv in cadrul clusterelor din domeniu."/>
    <s v="8"/>
    <n v="3"/>
    <n v="2020"/>
    <s v="8"/>
    <n v="3"/>
    <n v="2022"/>
    <n v="80"/>
    <x v="7"/>
    <s v="Bucuresti Ilfov"/>
    <m/>
    <m/>
    <s v="Balotesti"/>
    <s v="Privat"/>
    <s v="066"/>
    <n v="3639339.46"/>
    <n v="909834.86"/>
    <n v="1593365.7"/>
    <n v="674385.09"/>
    <n v="6816925.1100000003"/>
    <s v="In implementare"/>
    <m/>
    <n v="1200000"/>
    <n v="0"/>
    <s v="POC/524/2/2"/>
    <n v="1"/>
    <s v="Axa 2"/>
  </r>
  <r>
    <n v="148"/>
    <x v="2"/>
    <s v=" P2.2"/>
    <s v="A2.2.1 ap.2"/>
    <n v="129846"/>
    <s v="Sistem inteligent de monitorizare si detectie a urgentelor cardiovasculare majore"/>
    <s v="LAIF COMPUTATION SRL"/>
    <s v="Obiectivul general al proiectului THOVEN consta in cresterea contributiei sectorului TIC prin trecerea de la outsourcing la dezvoltarea bazata pe inovare prin dezvoltarea unui sistem inovativ care va contribui semnificativ la reducerea timpilor de interventie in cazul urgentelor majore din sfera cardiovasculara."/>
    <s v="8"/>
    <n v="3"/>
    <n v="2020"/>
    <s v="8"/>
    <n v="3"/>
    <n v="2023"/>
    <s v="80.00; 85.00"/>
    <x v="8"/>
    <s v=" Bucuresti Ilfov"/>
    <s v=" Nord Vest"/>
    <m/>
    <s v="Bucuresti; Cluj Napoca; "/>
    <s v="Privat"/>
    <s v="066"/>
    <n v="12931384.82"/>
    <n v="2297267.92"/>
    <n v="5031538.37"/>
    <n v="3394310.92"/>
    <n v="23654502.030000001"/>
    <s v="In implementare"/>
    <m/>
    <n v="0"/>
    <n v="0"/>
    <s v="POC/524/2/2"/>
    <n v="1"/>
    <s v="Axa 2"/>
  </r>
  <r>
    <n v="149"/>
    <x v="1"/>
    <s v="1.1.3 H - Centre Suport"/>
    <m/>
    <n v="108119"/>
    <s v="Centru Suport pentru proiecte CDI internationale in domeniul Mecatronica si Cyber-MixMecatronica"/>
    <s v="INSTITUTUL NATIONAL DE CERCETARE-DEZVOLTARE PENTRU MECATRONICA SI TEHNICA MASURARII - I.N.C.D.M.T.M. BUCURESTI"/>
    <s v="Obiectivul general ale proiectului este crearea unui Centru Suport pentru proiecte CDI Internationale in domeniul mecatronica si cybermix- mecatronica pentru a creste capacitatea de participare la competitiile europene a tuturor entitatilor care solicita sprijinul."/>
    <s v="9"/>
    <n v="22"/>
    <n v="2020"/>
    <s v="7"/>
    <n v="22"/>
    <n v="2023"/>
    <n v="80"/>
    <x v="7"/>
    <s v="Bucuresti Ilfov"/>
    <m/>
    <m/>
    <s v="Bucuresti"/>
    <s v="Public"/>
    <s v="060"/>
    <n v="2395701.9300000002"/>
    <n v="598925.5"/>
    <n v="0"/>
    <n v="3570"/>
    <n v="2998197.43"/>
    <s v="In implementare"/>
    <m/>
    <n v="299462.74"/>
    <n v="0"/>
    <s v="POC/80/1/2/"/>
    <n v="1"/>
    <s v="Axa 1"/>
  </r>
  <r>
    <n v="150"/>
    <x v="1"/>
    <s v="1.1.3 H - Centre Suport"/>
    <m/>
    <n v="108234"/>
    <s v="Crearea Centrului Managerial &quot;IBA SUPORT&quot;"/>
    <s v="INSTITUTUL NATIONAL DE CERCETARE-DEZVOLTARE PENTRU BIORESURSE ALIMENTARE - IBA BUCURESTI"/>
    <s v="Obiectivul general al proiectului constă în creşterea capacităţii Institutului Naţional de Cercetare-Dezvoltare pentru Bioresurse AlimentareIBA Bucureşti de a participa la  Programele Cadru de cercetare ale Uniunii Europene (Orizont 2020 şi programul cadru următor din perioada 2020 – 2027), precum şi la alte programe CDI internaţionale, prin crearea unui Centru Managerial SUPORT (la nivelul unui departament orizontal), denumit în continuare, IBA SUPORT."/>
    <s v="12"/>
    <n v="4"/>
    <n v="2020"/>
    <s v="8"/>
    <n v="4"/>
    <n v="2023"/>
    <n v="80"/>
    <x v="7"/>
    <s v="Bucuresti Ilfov"/>
    <m/>
    <m/>
    <s v="Bucuresti"/>
    <s v="Public"/>
    <s v="060"/>
    <n v="1970227.61"/>
    <n v="492556.9"/>
    <n v="0"/>
    <n v="616647.41"/>
    <n v="3079431.9200000004"/>
    <s v="In implementare"/>
    <m/>
    <n v="246278.45"/>
    <n v="0"/>
    <s v="POC/80/1/2"/>
    <n v="1"/>
    <s v="Axa 1"/>
  </r>
  <r>
    <n v="151"/>
    <x v="1"/>
    <s v="P1.2"/>
    <s v="OS1.3-Secţiunea C-ap.2"/>
    <n v="108789"/>
    <s v="METODA TERAPEUTICA PERSONALIZATA IN MEDICINA REGENERATIVA"/>
    <s v="CMB PREVENT SRL"/>
    <s v="Obiectivul general al proiectului este reprezentat de: - Realizarea unui serviciu inovator reprezentat de terapia inovatoare personalizata în domeniul SANATAII având ca baza de cercetare Teza de Doctorat ”ABORDARI TERAPEUTICE ÎN LEZIUNEA CICATRICEALA ÎN DERMATOLOGIE”. - Societatea va obtine terapia personalizata regenerativa unica cu aplicabilitate multipla în domeniile dermatologie si ortopedie prin  utilizarea terapiei PRP si terapiei celulelor stem mezenchimale din tesutul adipos."/>
    <s v="12"/>
    <n v="24"/>
    <n v="2020"/>
    <s v="12"/>
    <n v="23"/>
    <n v="2021"/>
    <n v="80"/>
    <x v="7"/>
    <s v="Bucuresti Ilfov"/>
    <m/>
    <m/>
    <s v="Bucuresti"/>
    <s v="Privat"/>
    <s v="061"/>
    <n v="672000"/>
    <n v="168000"/>
    <n v="93333.33"/>
    <n v="68306"/>
    <n v="1001639.33"/>
    <s v="In implementare"/>
    <m/>
    <n v="84000"/>
    <n v="0"/>
    <s v="POC/62/1/3"/>
    <n v="1"/>
    <s v="Axa 1"/>
  </r>
  <r>
    <n v="152"/>
    <x v="1"/>
    <s v="1.1.3 H - RO ESFRI ERIC"/>
    <m/>
    <n v="136213"/>
    <s v="Dezvoltarea și consolidarea Nodului național METROFOOD-RI (acronim METROFOOD-RO)"/>
    <s v="INSTITUTUL NATIONAL DE CERCETARE-DEZVOLTARE PENTRU BIORESURSE ALIMENTARE - IBA BUCURESTI"/>
    <s v="Obiectivul general al proiectului este dezvoltarea si consolidarea capacitatii de cercetare-dezvoltare-inovare si de furnizare de servicii stiintifice a METROFOOD-RO, ca parte integranta a infrastructurii pan-europene METROFOOD-RI prin dezvoltarea instrumentelor necesare cresterii performantei de testare a calitatii produselor agroalimentare, astfel încât România sa raspunda cerintelor europene în domeniul securitatii si sigurantei alimentare."/>
    <s v="1"/>
    <n v="21"/>
    <n v="2021"/>
    <s v="7"/>
    <n v="21"/>
    <n v="2023"/>
    <s v="80.00; 85.00"/>
    <x v="8"/>
    <s v="Bucuresti Ilfov"/>
    <s v=" Sud Est"/>
    <s v=" Vest"/>
    <s v="Bucuresti; Galaţi; Timisoara;"/>
    <s v="Public"/>
    <s v="060"/>
    <n v="3470171.9"/>
    <n v="833670.01"/>
    <n v="0"/>
    <n v="109915.38"/>
    <n v="4413757.29"/>
    <s v="In implementare"/>
    <m/>
    <n v="430384.19"/>
    <n v="0"/>
    <s v="POC/78/1/2"/>
    <n v="1"/>
    <s v="Axa 1"/>
  </r>
  <r>
    <n v="153"/>
    <x v="1"/>
    <s v="1.1.3 H - RO ESFRI ERIC"/>
    <m/>
    <n v="108206"/>
    <s v="Servicii tematice integrate în domeniul observării Pământului - o platformă națională pentru inovare"/>
    <s v="INSTITUTUL NATIONAL DE CERCETARE-DEZVOLTARE PENTRU FIZICA PAMANTULUI - INCDFP"/>
    <s v="Obiectivul general este consolidarea cercetarii si inovarii in domeniul Stiintelor Pamantului si cresterea participarii in cercetarea europeana din domeniu prin: - asigurarea vizibilitatii si accesului la date multi-disciplinare interoperabile, disponibile la nivel national si international: - coordonarea si operarea unei infrastructuri distribuite capabila sa ofere servicii, sa faciliteze noi cercetari si sa genereze noi produse pe baza acestora; - dezvoltarea si implementarea de instrumente informatice moderne care sa faciliteze  tandardizarea, integrarea si accesul la volume mari de date"/>
    <s v="2"/>
    <n v="1"/>
    <n v="2021"/>
    <s v="6"/>
    <n v="30"/>
    <n v="2023"/>
    <n v="80"/>
    <x v="7"/>
    <s v="Bucuresti Ilfov"/>
    <m/>
    <m/>
    <s v="Bucuresti; Magurele"/>
    <s v="Public"/>
    <s v="060"/>
    <n v="3154798.12"/>
    <n v="788699.53"/>
    <n v="0"/>
    <n v="541331.41"/>
    <n v="4484829.0600000005"/>
    <s v="In implementare"/>
    <m/>
    <n v="0"/>
    <n v="0"/>
    <s v="POC/78/1/2"/>
    <n v="1"/>
    <s v="Axa 1"/>
  </r>
  <r>
    <s v="TOTAL BUCURESTI"/>
    <x v="0"/>
    <m/>
    <m/>
    <m/>
    <m/>
    <m/>
    <m/>
    <m/>
    <m/>
    <m/>
    <m/>
    <m/>
    <m/>
    <m/>
    <x v="0"/>
    <m/>
    <m/>
    <m/>
    <m/>
    <m/>
    <m/>
    <n v="742644421.17258906"/>
    <n v="164765002.08491105"/>
    <n v="134284322.06000003"/>
    <n v="48202071.639999993"/>
    <n v="1089895816.9575"/>
    <m/>
    <m/>
    <n v="442652598.82000017"/>
    <n v="87299119.540000021"/>
    <m/>
    <m/>
    <m/>
  </r>
  <r>
    <s v="JUDEŢUL BUZAU"/>
    <x v="0"/>
    <m/>
    <m/>
    <m/>
    <m/>
    <m/>
    <m/>
    <m/>
    <m/>
    <m/>
    <m/>
    <m/>
    <m/>
    <m/>
    <x v="0"/>
    <m/>
    <m/>
    <m/>
    <m/>
    <m/>
    <m/>
    <m/>
    <m/>
    <m/>
    <m/>
    <m/>
    <m/>
    <m/>
    <m/>
    <m/>
    <m/>
    <m/>
    <m/>
  </r>
  <r>
    <n v="1"/>
    <x v="2"/>
    <s v=" P2.2"/>
    <s v="A2.2.1"/>
    <n v="115595"/>
    <s v="CERCETAREA SI DEZVOLTAREA UNUI SISTEM INOVATIV DE MONITORIZARE, IN TIMP REAL, A CONSUMURILOR ENERGETICE INDUSTRIALE PE PLATFORMA CLOUD PRIVATA"/>
    <s v="ALBOSMART SRL"/>
    <s v="CERCETAREA SI DEZVOLTAREA UNUI SISTEM INOVATIV DE MONITORIZARE, IN TIMP REAL, A CONSUMURILOR ENERGETICE INDUSTRIALE PE PLATFORMA CLOUD PRIVATA"/>
    <s v="6"/>
    <n v="28"/>
    <n v="2017"/>
    <s v="6"/>
    <n v="28"/>
    <n v="2020"/>
    <n v="85"/>
    <x v="6"/>
    <s v="Sud Est"/>
    <m/>
    <m/>
    <s v="Buzau"/>
    <s v="Privat"/>
    <s v="066"/>
    <n v="1790109.03"/>
    <n v="315901.59000000003"/>
    <n v="501660.33999999985"/>
    <n v="55907.189999999944"/>
    <n v="2663578.15"/>
    <s v="Finalizat"/>
    <m/>
    <n v="1738323.03"/>
    <n v="306762.8899999999"/>
    <s v="POC/46/2/2"/>
    <n v="1"/>
    <s v="Axa 2"/>
  </r>
  <r>
    <n v="2"/>
    <x v="2"/>
    <s v=" P2.2"/>
    <s v="A2.1.1 - NGA"/>
    <n v="126343"/>
    <s v="Realizarea infrastructurii de broadband in zonele albe NGA din judetul Buzau"/>
    <s v="INVITE SYSTEMS SRL"/>
    <s v="Obiectivul principal al proiectului este dezvoltarea infrastructurii de internet in banda larga, in zonele albe NGA din judetul Buzau, cu o larga raspândire a nodurilor de comunicaþii si partea de transmisie a datelor (backbone si blackhaul), cât mai aproape de utilizatorul final si cu niveluri adecvate de simetrie si de interactivitate, pentru a garanta transmitere mai buna de informatii în ambele sensuri."/>
    <s v="6"/>
    <n v="13"/>
    <n v="2019"/>
    <s v="6"/>
    <n v="13"/>
    <n v="2022"/>
    <n v="85"/>
    <x v="6"/>
    <s v="Sud Est"/>
    <m/>
    <m/>
    <s v="Balta Alba; Baile; Braesti; Ivanetu; Bratilesti; Goidesti; Pinu; Ruginoasa; Buda; Alexandru Odobescu; Mucesti Danulesti; Toropalesti; Balaceanu; C.A. Rosetti; Cotu Ciorii; Vizireni; Balhacu; calvini; Bascenii de Jos; Bascenii de Sus; Olari; Chiojdu; Basca Chiojdului; Lera; Catiasu; poenitele; Plescioara; Chilibia; Movila Oii; Gara Cilibia; Posta; Manzatu; Cislau; Barasti; Gura Bascei; Ghergheasa; Salcioara; Gura Teghi; Furtunesti; Nemertea; Scortoasa; Policiori; Plopeasa; Balta Tocila; Gura Vaii; Beciu; Siriu; Muscelusa; Casoca; Valcelele; Ziduri; Heliade Radulescu; Lanurile;"/>
    <s v="Privat"/>
    <s v="046"/>
    <n v="18418179.18"/>
    <n v="3250266.9"/>
    <n v="5121176.6399999997"/>
    <n v="5894635.5700000003"/>
    <n v="32684258.289999999"/>
    <s v="In implementare"/>
    <m/>
    <n v="7072286.25"/>
    <n v="1248050.52"/>
    <s v="POC/366/2/1"/>
    <n v="1"/>
    <s v="Axa 2"/>
  </r>
  <r>
    <n v="3"/>
    <x v="2"/>
    <s v=" P2.2"/>
    <s v="A2.2.1 ap.2"/>
    <n v="129617"/>
    <s v="Solutie de management al identitatii si autentificare avansata folosind tehnologii convergente si asigurand nivele superioare de securitate pentru accesul la aplicatii si platforme critice: Legitim-ID"/>
    <s v="ONLINE SERVICES SRL"/>
    <s v="Obiectivul general al proiectului este de a dezvolta un sistem hardware/software/comunicatii/servicii inovator semnificativ îmbunatatit, pe baza rezultatelor activitatilor de cercetare dezvoltare tehnologica si inovare („CDI”), care se bazeaza pe cele mai noi practici: cum sunt fault tolerant cloud computing, internet of things (IoT) etc. utilizând metode noi si inovative pentru identificarea utilizatorilor, autorizarea accesului de la distanta sau prin intermediul siturilor web Internet partenere, astfel încât datele personale ale utilizatorilor sa fie protejate în conformitate cu cerintele legilor si directivelor europene (GDPR, NIS etc.)."/>
    <s v="8"/>
    <n v="4"/>
    <n v="2020"/>
    <s v="8"/>
    <n v="4"/>
    <n v="2022"/>
    <n v="85"/>
    <x v="8"/>
    <s v="Sud Est"/>
    <s v="  Sud Muntenia"/>
    <s v=" Centru"/>
    <s v=" Buzau; Crevedia; Brasov;"/>
    <s v="Privat"/>
    <s v="066"/>
    <n v="5196080.82"/>
    <n v="916955.4"/>
    <n v="2362348.71"/>
    <n v="923748.25"/>
    <n v="9399133.1799999997"/>
    <s v="In implementare"/>
    <m/>
    <n v="390342.99000000005"/>
    <n v="68884.05"/>
    <s v="POC/524/2/2"/>
    <n v="1"/>
    <s v="Axa 2"/>
  </r>
  <r>
    <s v="TOTAL BUZAU"/>
    <x v="0"/>
    <m/>
    <m/>
    <m/>
    <m/>
    <m/>
    <m/>
    <m/>
    <m/>
    <m/>
    <m/>
    <m/>
    <m/>
    <m/>
    <x v="0"/>
    <m/>
    <m/>
    <m/>
    <m/>
    <m/>
    <m/>
    <n v="25404369.030000001"/>
    <n v="4483123.8899999997"/>
    <n v="7985185.6899999995"/>
    <n v="6874291.0099999998"/>
    <n v="44746969.619999997"/>
    <m/>
    <m/>
    <n v="9200952.2699999996"/>
    <n v="1623697.46"/>
    <m/>
    <m/>
    <m/>
  </r>
  <r>
    <s v="JUDEŢUL CALARASI"/>
    <x v="0"/>
    <m/>
    <m/>
    <m/>
    <m/>
    <m/>
    <m/>
    <m/>
    <m/>
    <m/>
    <m/>
    <m/>
    <m/>
    <m/>
    <x v="0"/>
    <m/>
    <m/>
    <m/>
    <m/>
    <m/>
    <m/>
    <m/>
    <m/>
    <m/>
    <m/>
    <m/>
    <m/>
    <m/>
    <m/>
    <m/>
    <m/>
    <m/>
    <m/>
  </r>
  <r>
    <n v="1"/>
    <x v="1"/>
    <s v="P1.2"/>
    <s v="OS1.3-Secţiunea D"/>
    <n v="104931"/>
    <s v="PLATFORMĂ MOBILĂ DE OBSERVARE ȘI SUPRAVEGHERE PENTRU INTERVENȚII ÎN SITUAȚII DE URGENȚĂ SMARTISU  "/>
    <s v="C4PRO ENGINEERING SRL"/>
    <s v="Obiectivul general al proiectului constă în dezvoltarea de către C4PRO ENGINEERING S.R.L. a unei platforme mobile de intervenţii în situaţii de urgenţă, într-o perioadă de implementare de 24 de luni, la punctul de lucru al solicitantului situat în localitatea Frumuşani, Str. Principală nr.27, cam. 2, jud. Călăraşi. "/>
    <s v="9"/>
    <n v="9"/>
    <n v="2016"/>
    <s v="9"/>
    <n v="9"/>
    <n v="2018"/>
    <n v="85"/>
    <x v="3"/>
    <s v="Sud Muntenia"/>
    <m/>
    <m/>
    <s v="Frumusani"/>
    <s v="Privat"/>
    <s v="061"/>
    <n v="5512930"/>
    <n v="972870"/>
    <n v="0"/>
    <n v="874408"/>
    <n v="7360208"/>
    <s v="Finalizat"/>
    <s v="AA2"/>
    <n v="5078569.71"/>
    <n v="896218.19"/>
    <s v="POC/66/1/3"/>
    <n v="1"/>
    <s v="Axa 1"/>
  </r>
  <r>
    <n v="2"/>
    <x v="2"/>
    <s v=" P2.2"/>
    <s v="A2.1.1 - NGA"/>
    <n v="126956"/>
    <s v="Realizarea infrastructurii de broadband Ă®n zonele albe NGA din judeČ›ele Calarasi si Ialomita"/>
    <s v="INVITE SYSTEMS SRL"/>
    <s v="Obiectivul principal al proiectului este dezvoltarea infrastructurii de internet in banda larga, in zonele albe NGA din judetele Calarasi-Ialomita, cu o larga raspândire a nodurilor de comunicaþii si partea de transmisie a datelor (backbone si blackhaul), cât mai aproape de utilizatorul final si cu niveluri adecvate de simetrie si de interactivitate, pentru a garanta transmitere mai buna de informatii în ambele sensuri."/>
    <s v="1"/>
    <n v="4"/>
    <n v="2019"/>
    <s v="1"/>
    <n v="4"/>
    <n v="2022"/>
    <n v="85"/>
    <x v="3"/>
    <s v="Sud Muntenia"/>
    <m/>
    <m/>
    <s v="Dor Marunt; sat Ogoru; Perisoru; sat Tudor Vladimirescu; Sarulesti; sat Sandulita; Milosesti; sat Nicolesti; sat Tovarasia; Perieti; sat Misleanu; Reviga; sat Rovine; Valea Ciorii; sat Murgeanca;"/>
    <s v="Privat"/>
    <s v="046"/>
    <n v="7440887.1500000004"/>
    <n v="1313097.74"/>
    <n v="1308066.4100000001"/>
    <n v="1725570.709999999"/>
    <n v="11787622.01"/>
    <s v="In implementare"/>
    <m/>
    <n v="3428944.66"/>
    <n v="605107.88"/>
    <s v="POC/366/2/1"/>
    <n v="1"/>
    <s v="Axa 2"/>
  </r>
  <r>
    <n v="3"/>
    <x v="1"/>
    <s v="P1.2"/>
    <s v="OS1.3-Secţiunea C-ap.2"/>
    <n v="122312"/>
    <s v="CERCETAREA - DEZVOLTAREA UNEI TURBINE CU AX VERTICAL INOVATIVE"/>
    <s v="TECHNOLOGICAL BRAND SRL"/>
    <s v="Obiectivul general al proiectului este cercetarea, dezvoltarea si lansarea in productie a unei noi turbine eoliene cu ax vertical destinata unor sectoare economice care prezinta potential de crestere, precum sectorul turistic, rezidential, agricol si industria energiei regenerabile."/>
    <s v="6"/>
    <n v="25"/>
    <n v="2020"/>
    <s v="12"/>
    <n v="25"/>
    <n v="2021"/>
    <n v="85"/>
    <x v="3"/>
    <s v="Sud Muntenia"/>
    <m/>
    <m/>
    <s v="Fundeni"/>
    <s v="Privat"/>
    <s v="061"/>
    <n v="710521.64"/>
    <n v="125386.15"/>
    <n v="92878.66"/>
    <n v="9428.0499999999993"/>
    <n v="938214.50000000012"/>
    <s v="In implementare"/>
    <m/>
    <n v="12762.5"/>
    <n v="2252.1999999999998"/>
    <s v="POC/62/1/3"/>
    <n v="1"/>
    <s v="Axa 1"/>
  </r>
  <r>
    <s v="TOTAL CALARASI"/>
    <x v="0"/>
    <m/>
    <m/>
    <m/>
    <m/>
    <m/>
    <m/>
    <m/>
    <m/>
    <m/>
    <m/>
    <m/>
    <m/>
    <m/>
    <x v="0"/>
    <m/>
    <m/>
    <m/>
    <m/>
    <m/>
    <m/>
    <n v="13664338.790000001"/>
    <n v="2411353.89"/>
    <n v="1400945.07"/>
    <n v="2609406.7599999988"/>
    <n v="20086044.509999998"/>
    <m/>
    <m/>
    <n v="8520276.870000001"/>
    <n v="1503578.2699999998"/>
    <m/>
    <m/>
    <m/>
  </r>
  <r>
    <s v="JUDEŢUL CLUJ"/>
    <x v="0"/>
    <m/>
    <m/>
    <m/>
    <m/>
    <m/>
    <m/>
    <m/>
    <m/>
    <m/>
    <m/>
    <m/>
    <m/>
    <m/>
    <x v="0"/>
    <m/>
    <m/>
    <m/>
    <m/>
    <m/>
    <m/>
    <m/>
    <m/>
    <m/>
    <m/>
    <m/>
    <m/>
    <m/>
    <m/>
    <m/>
    <m/>
    <m/>
    <m/>
  </r>
  <r>
    <n v="1"/>
    <x v="1"/>
    <s v="P1.1"/>
    <s v="OS1.1 -Secţiunea A"/>
    <n v="103392"/>
    <s v="Laborator de cercetare privind terapia personalizată în oncologie"/>
    <s v="MEDISPROF SRL"/>
    <s v="Înființarea și dotarea cu aparatură performantă a unui laborator de cerecetare-dezvoltare în cadrul MEDISPROF în care să se efectueze studii de eficiență aterapiei personalizate în tratamentul pacienților diagnosticați cu cancer."/>
    <s v="9"/>
    <n v="2"/>
    <n v="2016"/>
    <s v="12"/>
    <n v="2"/>
    <n v="2018"/>
    <n v="85"/>
    <x v="4"/>
    <s v="Nord Vest"/>
    <m/>
    <m/>
    <s v="Cluj Napoca"/>
    <s v="Privat"/>
    <s v="059"/>
    <n v="12421088.5305"/>
    <n v="2191956.7994999997"/>
    <n v="6262733.71"/>
    <n v="4389848.7699999996"/>
    <n v="25265627.809999999"/>
    <s v="Finalizat"/>
    <s v="AA3"/>
    <n v="12421088.529999999"/>
    <n v="2191956.8000000003"/>
    <s v="POC/65/1/1"/>
    <n v="1"/>
    <s v="Axa 1"/>
  </r>
  <r>
    <n v="2"/>
    <x v="1"/>
    <s v="P1.1"/>
    <s v="OS1.1 -Secţiunea B"/>
    <n v="103720"/>
    <s v="Cluster inovativ pentru tehnologii avansate pilot în energii alternative – CITAT-E"/>
    <s v="Cluster TREC, Institutul Naţional de Cercetare-Dezvoltare pentru Tehnologii Izotopice şi Moleculare"/>
    <s v="Crearea unui laborator de cercetare pilot pentru testarea în condiții reale a eficienței energetice produse de panouri fotovoltaice şi instalații eoliene moderne, precum  şi maximizarea acestei eficienţe funcţie de caracteristicile consumatorului. Acest laborator experimental va permite de asemenea creşterea capacității de CDI, în domeniul energiilor alternative, a entităților de cercetare din clusterul TREC-Transylvania Energy Cluster, susţinând totodată capacitatea firmelor din cluster de creştere a competivităţii şi productivităţii pe baze inovative.  "/>
    <s v="9"/>
    <n v="1"/>
    <n v="2016"/>
    <s v="8"/>
    <n v="31"/>
    <n v="2021"/>
    <n v="85"/>
    <x v="4"/>
    <s v="Nord Vest"/>
    <m/>
    <m/>
    <s v="Cluj Napoca"/>
    <s v="Privat"/>
    <s v="059"/>
    <n v="5821927.0999999996"/>
    <n v="1027398.9000000004"/>
    <n v="4652290"/>
    <n v="1516800"/>
    <n v="13018416"/>
    <s v="In implementare"/>
    <s v="AA4"/>
    <n v="1516687.94"/>
    <n v="267650.8"/>
    <s v="POC/64/1/1"/>
    <n v="1"/>
    <s v="Axa 1"/>
  </r>
  <r>
    <n v="3"/>
    <x v="1"/>
    <s v="P1.1"/>
    <s v="OS1.1 -Secţiunea B"/>
    <n v="104449"/>
    <s v="Agrotransilvania cluster - cluster inovativ specializat în domeniul bioeconomiei"/>
    <s v="ASOCIAŢIA “CLUSTERUL AGRO-FOOD-IND NAPOCA"/>
    <s v="Obiectivul proiectului: Creșterea capacității de CDI în domeniul bioeconomiei și consolidarea imaginii pe plan național și internațional a AgroTransilvania Cluster, ca și cluster inovativ de specializare inteligentă, prin crearea „Centrului de Cercetări Avansate pentru Produse şi Procese Alimentare Inovative”."/>
    <s v="9"/>
    <n v="1"/>
    <n v="2016"/>
    <s v="8"/>
    <n v="31"/>
    <n v="2021"/>
    <n v="85"/>
    <x v="4"/>
    <s v="Nord Vest"/>
    <m/>
    <m/>
    <s v="Cluj Napoca"/>
    <s v="Privat"/>
    <s v="059"/>
    <n v="8508551.2464999985"/>
    <n v="1501509.0434999999"/>
    <n v="7249934.1500000004"/>
    <n v="227225"/>
    <n v="17487219.439999998"/>
    <s v="In implementare"/>
    <s v="AA2"/>
    <n v="3489065.5000000005"/>
    <n v="615717.35000000009"/>
    <s v="POC/64/1/1"/>
    <n v="1"/>
    <s v="Axa 1"/>
  </r>
  <r>
    <n v="4"/>
    <x v="1"/>
    <s v="P1.1"/>
    <s v="OS1.1 -Secţiunea B"/>
    <n v="104219"/>
    <s v="Cluster Mobilier Transilvan – cluster inovativ de interes european"/>
    <s v="ASOCIAȚIA CLUSTER MOBILIER TRANSILVAN"/>
    <s v="Dezvoltarea la nivelul Cluster Mobilier Transilvan a unei infrastructuri de CDI în domeniul materialelor și consolidarea imaginii entității ca și cluster inovativ cu reprezentativitate regională, națională și europeană, până în anul 2020."/>
    <s v="9"/>
    <n v="1"/>
    <n v="2016"/>
    <s v="8"/>
    <n v="31"/>
    <n v="2021"/>
    <n v="85"/>
    <x v="4"/>
    <s v="Nord Vest"/>
    <m/>
    <m/>
    <s v="Cluj Napoca"/>
    <s v="Privat"/>
    <s v="059"/>
    <n v="5509233.0185000002"/>
    <n v="972217.5915000001"/>
    <n v="4866927.9400000004"/>
    <n v="227225"/>
    <n v="11575603.550000001"/>
    <s v="In implementare"/>
    <s v="AA2"/>
    <n v="3840473.4"/>
    <n v="677730.54"/>
    <s v="POC/64/1/1"/>
    <n v="1"/>
    <s v="Axa 1"/>
  </r>
  <r>
    <n v="5"/>
    <x v="1"/>
    <s v="P1.1"/>
    <s v="OS1.2-Secţiunea E"/>
    <n v="103415"/>
    <s v="DEZVOLTAREA INOVATIVĂ A UNOR SISTEME ROBOTICE PENTRU REABILITARE ŞI ASISTARE ÎN ÎMBĂTRÂNIREA SĂNĂTOASĂ "/>
    <s v="UNIVERSITATEA TEHNICA DIN CLUJ-NAPOCA "/>
    <s v="AgeWell intenționează să crească și să exploateze experienţa şi rezultatele anterioare ale unui specialist din străinătate şi a unei echipe interdisciplinare cu competențe complementare integrând specialiști în robotica medicală și cadre medicale (neurologi, kinetoterapeuţi) pentru a crea un pol de competență în reabilitare în cadrul Universității  Tehnice din Cluj-Napoca, instituție care va livra soluții europene relevante pe plan medical, pregătite pentru realizarea transferului tehnologic, soluții care corespund provocărilor și pericolelor curente în ceea ce privește îmbătrânirea sănătoasă, stil de viață și sănătate publică."/>
    <s v="9"/>
    <n v="1"/>
    <n v="2016"/>
    <s v="9"/>
    <n v="1"/>
    <n v="2020"/>
    <n v="84.435339999999997"/>
    <x v="4"/>
    <s v="Nord Vest"/>
    <m/>
    <m/>
    <s v="Cluj Napoca"/>
    <s v="Public"/>
    <s v="060"/>
    <n v="6755200"/>
    <n v="1244800"/>
    <n v="0"/>
    <n v="8000"/>
    <n v="8008000"/>
    <s v="Finalizat"/>
    <s v="AA4"/>
    <n v="6201328.71"/>
    <n v="1096772.22"/>
    <s v="POC/61/1/1"/>
    <n v="1"/>
    <s v="Axa 1"/>
  </r>
  <r>
    <n v="6"/>
    <x v="1"/>
    <s v="P1.1"/>
    <s v="OS1.2-Secţiunea E"/>
    <n v="103509"/>
    <s v="Materiale active unicomponente pentru celule solare organice bazate pe compuşi pi-conjugati autoasamblaţi (SMOSCS)"/>
    <s v="UNIVERSITATEA BABEȘ-BOLYAI, CLUJ-NAPOCA"/>
    <s v="Obiectivul principal al proiectului de cercetare îl reprezinta obþinerea de materiale active pentru celule solare noi si inovative, capabile sa conduca la dezvoltarea de tehnologii ecologice, ieftine si eficiente precum si la o crestere a fiabilitatii acestora si crearea la Cluj a unui pol de excelenta la nivel mondial în domeniul celulelor fotovoltaice "/>
    <s v="9"/>
    <n v="1"/>
    <n v="2016"/>
    <s v="9"/>
    <n v="1"/>
    <n v="2020"/>
    <n v="84.435339999999997"/>
    <x v="4"/>
    <s v="Nord Vest"/>
    <m/>
    <m/>
    <s v="Cluj Napoca"/>
    <s v="Public"/>
    <s v="060"/>
    <n v="7276617"/>
    <n v="1340883"/>
    <n v="0"/>
    <n v="316000"/>
    <n v="8933500"/>
    <s v="Finalizat"/>
    <s v="AA2"/>
    <n v="6673070.6000000006"/>
    <n v="1229777.8200000003"/>
    <s v="POC/61/1/1"/>
    <n v="1"/>
    <s v="Axa 1"/>
  </r>
  <r>
    <n v="7"/>
    <x v="1"/>
    <s v="P1.1"/>
    <s v="OS1.2-Secţiunea E"/>
    <n v="103427"/>
    <s v="Sisteme inteligente privind siguranța populației prin controlul şi reducerea expunerii la radon corelate cu optimizarea eficienţei energetice a locuinţelor din aglomerări urbane importante din România "/>
    <s v="UNIVERSITATEA BABEȘ-BOLYAI, CLUJ-NAPOCA"/>
    <s v="Creşterea siguranţei şi sănătăţii populaţiei, îmbunătăţirea calităţii mediului interior şi optimizarea eficienţei energetice a locuinţelor prin dezvoltarea unor sisteme inteligente integrate pentru monitorizarea, controlul şi reducerea expunerii la radon şi la alţi poluanţi casnici aerieni în 5 aglomerări urbane din România (Bucureşti, Cluj-Napoca, Iaşi, Sibiu şi Timişoara), pe baza cercetării inovatoare interdisciplinare. "/>
    <s v="9"/>
    <n v="1"/>
    <n v="2016"/>
    <s v="9"/>
    <n v="1"/>
    <n v="2020"/>
    <n v="84.435339999999997"/>
    <x v="4"/>
    <s v="Nord Vest"/>
    <m/>
    <m/>
    <s v="Cluj Napoca"/>
    <s v="Public"/>
    <s v="060"/>
    <n v="7273872.7000000002"/>
    <n v="1340377.3"/>
    <n v="0"/>
    <n v="311000"/>
    <n v="8925250"/>
    <s v="Finalizat _x000a_(ajuns la teremen; fara nota de finalizare)"/>
    <s v="AA2"/>
    <n v="6926518.4700000007"/>
    <n v="1276498.3700000001"/>
    <s v="POC/61/1/1"/>
    <n v="1"/>
    <s v="Axa 1"/>
  </r>
  <r>
    <n v="8"/>
    <x v="1"/>
    <s v="P1.1"/>
    <s v="OS1.2-Secţiunea E"/>
    <n v="104004"/>
    <s v="IMAGING-BASED, NON-INVASIVE DIAGNOSIS OF PERSISTENT ATRIAL FIBRILLATION"/>
    <s v="SPITALUL CLINIC JUDEŢEAN DE URGENŢĂ CLUJ-NAPOCA"/>
    <s v="Obiectivul principal al acestui proiect este de a dezvolta un instrument bazat pe imagistică medicală pentru a determina originea fibrilaţiei atriale persistente. Rezultatul proiectului este o nouă metodă de diagnosticare pentru pacienţii care suferă de această boală."/>
    <s v="9"/>
    <n v="1"/>
    <n v="2016"/>
    <s v="9"/>
    <n v="1"/>
    <n v="2020"/>
    <n v="84.435339999999997"/>
    <x v="4"/>
    <s v="Nord Vest"/>
    <m/>
    <m/>
    <s v="Cluj Napoca"/>
    <s v="Public"/>
    <s v="060"/>
    <n v="7151700.8971000006"/>
    <n v="1317864.3528999994"/>
    <n v="0"/>
    <n v="84696"/>
    <n v="8554261.25"/>
    <s v="Finalizat _x000a_(ajuns la teremen; fara nota de finalizare)"/>
    <s v="AA2"/>
    <n v="5965388.3999999994"/>
    <n v="1089670.2899999998"/>
    <s v="POC/61/1/1"/>
    <n v="1"/>
    <s v="Axa 1"/>
  </r>
  <r>
    <n v="9"/>
    <x v="1"/>
    <s v="P1.1"/>
    <s v="OS1.2-Secţiunea E"/>
    <n v="103413"/>
    <s v="Imobilizarea la scară nano a enzimelor și procese microfluidice utilizate în sisteme biocatalitice"/>
    <s v="UNIVERSITATEA BABEȘ-BOLYAI, CLUJ-NAPOCA"/>
    <s v="Proiectul își propune dezvoltarea unor sisteme metabolice artificiale inteligente - cu ajutorul enzimelor depuse pe suporturi nano și integrate în dispozitive microfluidice - în vederea producerii de compuși relevanți industrial, cum ar fi forme de mare enatiopuritate ale unor aminoacizi, amine, aminoalcooli și alcooli"/>
    <s v="9"/>
    <n v="1"/>
    <n v="2016"/>
    <s v="9"/>
    <n v="1"/>
    <n v="2020"/>
    <n v="84.435339999999997"/>
    <x v="4"/>
    <s v="Nord Vest"/>
    <m/>
    <m/>
    <s v="Cluj Napoca"/>
    <s v="Public"/>
    <s v="060"/>
    <n v="7276617"/>
    <n v="1340883"/>
    <n v="0"/>
    <n v="5000"/>
    <n v="8622500"/>
    <s v="Finalizat"/>
    <s v="AA2"/>
    <n v="7021318.6100000013"/>
    <n v="1294009.31"/>
    <s v="POC/61/1/1"/>
    <n v="1"/>
    <s v="Axa 1"/>
  </r>
  <r>
    <n v="10"/>
    <x v="1"/>
    <s v="P1.1"/>
    <s v="OS1.2-Secţiunea E"/>
    <n v="103587"/>
    <s v="Hiperuricemia induce INflamaţie: Ţintirea rolului central al acidului uric în bolile reumatologice şi cardiovasculare"/>
    <s v="UNIVERSITATEA DE MEDICINĂ ŞI FARMACIE  “IULIU HAŢIEGANU” CLUJ-NAPOCA"/>
    <s v="1. Evaluarea capaciatatii acidului uric de a induce aprentare metabolica (metabolic imprinting) a sistemului imun nespecific, innascut.2. Validarea epigenetica si moleculara a cailor patogenetice identificate anterior la pacientii cu guta si boli cardiovasculare. 3. Evaluarea determinismului variantelor genice ale unor factori cheie asociati cu aceste procese inflamatorii si epigenetice in susceptibilitatea, severitatea clinica si raspunsul la tratament in guta si bolile cardiovasculare. 4. Evaluarea capacitatii tratamentului - in baza modulatorilor epigenetici- de a restaura echilibrul imun in statusul hiperinflamator indus de acidul uric. "/>
    <s v="9"/>
    <n v="1"/>
    <n v="2016"/>
    <s v="9"/>
    <n v="1"/>
    <n v="2020"/>
    <n v="84.435339999999997"/>
    <x v="4"/>
    <s v="Nord Vest"/>
    <m/>
    <m/>
    <s v="Cluj Napoca"/>
    <s v="Public"/>
    <s v="060"/>
    <n v="7276616.1900000004"/>
    <n v="1340882.8500000001"/>
    <n v="0"/>
    <n v="734830.96"/>
    <n v="9352330"/>
    <s v="Finalizat _x000a_(ajuns la teremen; fara nota de finalizare)"/>
    <s v="AA2"/>
    <n v="6562011.4299999997"/>
    <n v="1296423.1499999999"/>
    <s v="POC/61/1/1"/>
    <n v="1"/>
    <s v="Axa 1"/>
  </r>
  <r>
    <n v="11"/>
    <x v="1"/>
    <s v="P1.1"/>
    <s v="OS1.2-Secţiunea E"/>
    <n v="103375"/>
    <s v="Impactul clinic și economic al terapiilor personalizate țintite cu anti – microarnuri în reconvertirea rezistenței tumorilor maligne pulmonare "/>
    <s v="UNIVERSITATEA DE MEDICINĂ ȘI FARMACIE _x000a_„IULIU HAȚIEGANU” CLUJ NAPOCA _x000a_"/>
    <s v="Obiectivul general al acestui studiu este resensibilizarea celulelor tumorale pulmonare la acțiunea chimioterapiei pe bază de platină, cu ajutorul unui medicament țintit anti-miR-155 pe bază de liposomi, într-un mod eficient, precis, și non-toxic. În urma finalizării cu succes a prezentului proiect, vom arăta că țintirea specifică a acestui microARN are potențialul de a participa, alături de chimioterapia tradițională, la eliminarea completă a celulelor tumorale și la prevenirea recidivelor. celulelor tumorale. "/>
    <s v="9"/>
    <n v="1"/>
    <n v="2016"/>
    <s v="5"/>
    <n v="1"/>
    <n v="2021"/>
    <n v="84.435339999999997"/>
    <x v="4"/>
    <s v="Nord Vest"/>
    <m/>
    <m/>
    <s v="Cluj Napoca"/>
    <s v="Public"/>
    <s v="060"/>
    <n v="7254133.0598720014"/>
    <n v="1336739.8201279994"/>
    <n v="0"/>
    <n v="646928.12"/>
    <n v="9237801"/>
    <s v="In implementare"/>
    <s v="AA3"/>
    <n v="6698745.4299999997"/>
    <n v="1147553.8600000001"/>
    <s v="POC/61/1/1"/>
    <n v="1"/>
    <s v="Axa 1"/>
  </r>
  <r>
    <n v="12"/>
    <x v="1"/>
    <s v="P1.1"/>
    <s v="OS1.2-Secţiunea E"/>
    <n v="103774"/>
    <s v="Dezvoltarea unei platforme de nanoscreening bazată pe SERS-TFF pentru detecția timpurie și evaluarea progresiei bolii în cazul cancerului de sân folosind probe de sânge "/>
    <s v="Universitatea de Medicină și Farmacie Iuliu Hațieganu Cluj-Napoca"/>
    <s v="Dezvoltarea unei platforme de nano-screening bazată pe tehnica SERS-TFF care să aibă o funcționalitate duală: detecția timpurie și determinarea evoluției cancerului de sân în baza unor analize de sânge. "/>
    <s v="9"/>
    <n v="2"/>
    <n v="2016"/>
    <s v="9"/>
    <n v="2"/>
    <n v="2020"/>
    <n v="84.435339999999997"/>
    <x v="4"/>
    <s v="Nord Vest"/>
    <m/>
    <m/>
    <s v="Cluj Napoca"/>
    <s v="Public"/>
    <s v="060"/>
    <n v="7273112.0898120003"/>
    <n v="1340237.1401880002"/>
    <n v="0"/>
    <n v="548819.77"/>
    <n v="9162169"/>
    <s v="Finalizat _x000a_(ajuns la teremen; fara nota de finalizare)"/>
    <s v="AA3"/>
    <n v="7243586.5000000019"/>
    <n v="1334967.1099999999"/>
    <s v="POC/61/1/1"/>
    <n v="1"/>
    <s v="Axa 1"/>
  </r>
  <r>
    <n v="13"/>
    <x v="1"/>
    <s v="P1.1"/>
    <s v="OS1.2-Secţiunea E"/>
    <n v="103557"/>
    <s v="ABORDARI GENOMICE SI MICROFLUIDICE IN BLOCAREA INVAZIEI SI A METASTAZARII CANCERULUI DE SAN"/>
    <s v="INSTITUTUL ONCOLOGIC “PROF DR. ION CHIRICUTA” CLUJ-NAPOCA  "/>
    <s v="Obiectivul general al acestui proiect vizează caracterizarea și țintirea selectivă a invazivitatii celulelor tumorale în vederea îmbunătățirii raspunsului la tratament în cancerul de sân."/>
    <s v="9"/>
    <n v="2"/>
    <n v="2016"/>
    <s v="9"/>
    <n v="2"/>
    <n v="2020"/>
    <n v="84.435339999999997"/>
    <x v="4"/>
    <s v="Nord Vest"/>
    <m/>
    <m/>
    <s v="Cluj Napoca"/>
    <s v="Public"/>
    <s v="060"/>
    <n v="7276617"/>
    <n v="1340883"/>
    <n v="0"/>
    <n v="1015958"/>
    <n v="9633458"/>
    <s v="Finalizat _x000a_(ajuns la teremen; fara nota de finalizare)"/>
    <s v="AA2"/>
    <n v="7206667.9200000009"/>
    <n v="1180677.1399999994"/>
    <s v="POC/61/1/1"/>
    <n v="1"/>
    <s v="Axa 1"/>
  </r>
  <r>
    <n v="14"/>
    <x v="1"/>
    <s v="P1.1"/>
    <s v="OS1.2-Secţiunea E"/>
    <n v="105258"/>
    <s v="Dezvoltarea și modelarea bioproceselor pentru obținerea de 1,3-propandiol (PD) și acid citric din glicerol brut, cu aplicații în industria alimentară"/>
    <s v="UNIVERSITATEA DE ȘTIINȚE AGRICOLE ȘI MEDICINA VETERINARĂ DIN CLUJ-NAPOCA "/>
    <s v="Utilizarea, exploatarea și dezvoltarea în continuare a stadiului tehnicii în domeniul bio-produselor obținute din glicerol cu aplicații în industria alimelor funcționale, precum și dezvoltarea de cercetării condusă de utilizarea de glicerol brut pentru producția de compuși cu  valoare adăugată, precum și produse finite de valoare, valorificarea proceselor biotehnologice"/>
    <s v="9"/>
    <n v="5"/>
    <n v="2016"/>
    <s v="9"/>
    <n v="5"/>
    <n v="2020"/>
    <n v="84.435339999999997"/>
    <x v="4"/>
    <s v="Nord Vest"/>
    <m/>
    <m/>
    <s v="Cluj Napoca"/>
    <s v="Public"/>
    <s v="060"/>
    <n v="5424561.2400000002"/>
    <n v="999599.39"/>
    <n v="0"/>
    <n v="233471.5"/>
    <n v="6657632.1299999999"/>
    <s v="Finalizat"/>
    <s v="AA1"/>
    <n v="4412000.0899999989"/>
    <n v="813085.1"/>
    <s v="POC/61/1/1"/>
    <n v="1"/>
    <s v="Axa 1"/>
  </r>
  <r>
    <n v="15"/>
    <x v="1"/>
    <s v="P1.1"/>
    <s v="OS1.2-Secţiunea E"/>
    <n v="103321"/>
    <s v="Metode de optimizare riemanniene pentru învățare profundă"/>
    <s v="INSTITUTUL ROMÂN DE ȘTIINȚĂ ȘI TEHNOLOGIE "/>
    <s v="Proiectul DeepRiemann se ocupă cu punerea în aplicare a noțiunilor de geometrie riemanniană în analiza și proiectarea algoritmilor de ordinul întâi și al doilea pentru rețele neuronale în învățare profundă._x000a__x000a_În proiect se studiază antrenarea unei rețele neuronale prin folosirea unor unelte de geometria informației și optimizarea varietăților, ca o problemă de optimizare definită peste o varietate statistică. Proiectul este deosebit de inovator și interdisciplinar, cu competențe de la învățarea automată la statistică, optimizare și geometrie diferențială, iar obiectivele proiectului sunt multiple și includ rezultate ale cercetării atât teoretice, cât și aplicate._x000a_"/>
    <s v="9"/>
    <n v="27"/>
    <n v="2016"/>
    <s v="2"/>
    <n v="27"/>
    <n v="2021"/>
    <n v="84.435339999999997"/>
    <x v="4"/>
    <s v="Nord Vest"/>
    <m/>
    <m/>
    <s v="Cluj Napoca"/>
    <s v="Public"/>
    <s v="060"/>
    <n v="7276617"/>
    <n v="1340883"/>
    <n v="0"/>
    <n v="72000"/>
    <n v="8689500"/>
    <s v="Finalizat _x000a_(ajuns la teremen; fara nota de finalizare)"/>
    <s v="AA3"/>
    <n v="6635073.370000001"/>
    <n v="1064704.6800000002"/>
    <s v="POC/61/1/1"/>
    <n v="1"/>
    <s v="Axa 1"/>
  </r>
  <r>
    <n v="16"/>
    <x v="1"/>
    <s v="P1.1"/>
    <s v="OS1.2-Secţiunea E"/>
    <n v="103319"/>
    <s v="Dezvoltare automată de software _x000a_prin abstractizare în modele computaționale profunde, distribuite_x000a__x000a_"/>
    <s v="INSTITUTUL ROMÂN DE ȘTIINȚĂ ȘI TEHNOLOGIE "/>
    <s v="Obiectivul proiectului AutoWare este crearea unor metode disruptive pentru automatizarea dezvoltării de software și pentru simplificarea muncii programatorilor, prin aplicarea celor mai avansate tehnologii de învățare automată și a unor teorii cognitive."/>
    <s v="12"/>
    <n v="16"/>
    <n v="2016"/>
    <s v="6"/>
    <n v="16"/>
    <n v="2021"/>
    <n v="84.435339999999997"/>
    <x v="4"/>
    <s v="Nord Vest"/>
    <m/>
    <m/>
    <s v="Cluj Napoca"/>
    <s v="Public"/>
    <s v="060"/>
    <n v="7274674.8799999999"/>
    <n v="1340525.1200000001"/>
    <n v="0"/>
    <n v="71980"/>
    <n v="8687180"/>
    <s v="In implementare"/>
    <s v="AA5"/>
    <n v="6886195.2400000002"/>
    <n v="1235404.82"/>
    <s v="POC/61/1/1"/>
    <n v="1"/>
    <s v="Axa 1"/>
  </r>
  <r>
    <n v="17"/>
    <x v="1"/>
    <s v="P1.2"/>
    <s v="OS1.3-Secţiunea C"/>
    <n v="104938"/>
    <s v="Aplicație web și mobile  de   evaluare temporală,   inovativă a capitalului uman la nivel organizațional  dezvoltată pe baza modelelor  de  evaluare psihologică validate empiric"/>
    <s v="SILVER BULLET SOFTWARE SRL Cluj Napoca"/>
    <s v="Dezvoltarea și comercializarea unui produs de tip aplicație web și mobile pentru evaluarea, monitorizarea și optimizarea utilizării capitalului uman în organizații bazat pe modele psihologice de interacțiune a principalilor factori organizaționali, de grup și individuali care influențează performanța în sarcini specifice în cadrul echipelor distribuite și modelarea acestora."/>
    <s v="9"/>
    <n v="8"/>
    <n v="2016"/>
    <s v="5"/>
    <n v="8"/>
    <n v="2018"/>
    <n v="85"/>
    <x v="4"/>
    <s v="Nord Vest"/>
    <m/>
    <m/>
    <s v="Cluj Napoca"/>
    <s v="Privat"/>
    <s v="061"/>
    <n v="673093.90300000005"/>
    <n v="118781.277"/>
    <n v="87986.13"/>
    <n v="102356.42"/>
    <n v="982217.7300000001"/>
    <s v="Finalizat"/>
    <s v="AA2"/>
    <n v="670791.60000000009"/>
    <n v="118374.99"/>
    <s v="POC/63/1/3"/>
    <n v="1"/>
    <s v="Axa 1"/>
  </r>
  <r>
    <n v="18"/>
    <x v="1"/>
    <s v="P1.2"/>
    <s v="OS1.4-Secţiunea G"/>
    <n v="105654"/>
    <s v="Realizarea transferului de cunoştinţe acumulate şi tehnologii dezvoltate de INCDO-INOE 2000, Filiala ICIA în domeniul Materiale pentru implementarea lor la întreprinderi din Romania "/>
    <s v="Institutul National de Cercetare Dezvoltare pentru Optoelectronica INOE 2000"/>
    <s v="Realizarea transferului de cunostinte acumulate si tehnologii dezvoltate de INCDO-INOE 2000, Filiala ICIA în domeniul Materiale pentru implementarea lor la IMM-uri din Romania, TREND, are ca scop principal transferul cunostinþelor dobândite de INCDO-INOE 2000, Filiala ICIA Cluj-Napoca în domeniul Materiale catre întreprinderile care îsi dezvolta afaceri cerute de piaþa în domeniul zeoliþilor, pentru valorificarea superioara a tufului vulcanic zeolitic existent în depozite din România."/>
    <s v="9"/>
    <n v="1"/>
    <n v="2016"/>
    <s v="9"/>
    <n v="1"/>
    <n v="2022"/>
    <n v="83.72"/>
    <x v="4"/>
    <s v="Nord Vest"/>
    <m/>
    <m/>
    <s v="Cluj Napoca"/>
    <s v="Public"/>
    <s v="062"/>
    <n v="10667027.243600002"/>
    <n v="2074285.7563999984"/>
    <n v="1315802"/>
    <n v="50000"/>
    <n v="14107115"/>
    <s v="In implementare"/>
    <s v="AA5"/>
    <n v="5568748.7299999995"/>
    <n v="1082782.1399999999"/>
    <s v="POC/71/1/4"/>
    <n v="1"/>
    <s v="Axa 1"/>
  </r>
  <r>
    <n v="19"/>
    <x v="1"/>
    <s v="P1.2"/>
    <s v="OS1.4-Secţiunea G"/>
    <n v="105774"/>
    <s v="Transfer de cunoștințe în aplicații clinice ale biogenomicii în oncologie și domenii conexe"/>
    <s v="UNIVERSITATEA DE MEDICINĂ ȘI FARMACIE „IULIU HAȚIEGANU”CLUJ - NAPOCA"/>
    <s v="Obiectivul proiectului este dezvoltarea, prin transfer de cunoștințe, în parteneriat cu minimum 10 firme, de produse și servicii noi/îmbunătățite, inovative, cerute de piață, derivate prin aplicații practice ale biogenomicii în oncologie, într-o perioadă de 60 de luni. Efectul pozitiv pe termen lung constă în creșterea calității serviciilor medicale pentru pacientul cu cancer și creșterea rentabilității pe piață a firmelor partenere."/>
    <s v="9"/>
    <n v="1"/>
    <n v="2016"/>
    <s v="9"/>
    <n v="1"/>
    <n v="2021"/>
    <n v="83.72"/>
    <x v="4"/>
    <s v="Nord Vest"/>
    <m/>
    <m/>
    <s v="Cluj Napoca"/>
    <s v="Public"/>
    <s v="062"/>
    <n v="11252251.601500001"/>
    <n v="2188087.1484999992"/>
    <n v="4379127.5"/>
    <n v="45000"/>
    <n v="17864466.25"/>
    <s v="In implementare"/>
    <s v="AA4"/>
    <n v="5186372.8099999987"/>
    <n v="989900.28"/>
    <s v="POC/71/1/4"/>
    <n v="1"/>
    <s v="Axa 1"/>
  </r>
  <r>
    <n v="20"/>
    <x v="1"/>
    <s v="P1.2"/>
    <s v="OS1.4-Secţiunea G"/>
    <n v="105533"/>
    <s v="CREȘTEREA CAPACITĂȚII DE TRANSFER TEHNOLOGIC și DE CUNOȘTINȚE A INCDTIM CLUJ ÎN DOMENIUL BIOECONOMIEI"/>
    <s v="INSTITUTUL NATIONAL DE CERCETARE DEZVOLTARE PENTRU TEHNOLOGII IZOTOPICE SI MOLECULARE "/>
    <s v="Obiectiv general: Valorificarea prin transfer tehnologic a rezultatelor cercetării și a cunoștințelor cu caracter aplicativ din INCDTIM către mediul privat și implementarea de mecanisme instituționale care să conducă la dezvoltarea pe baze sustenabile a relației laboratoare de cercetare-mediu economic în domeniul inovației tehnologice. Rezultă astfel și integrarea activităților de transfer tehnologic ale INCDTIM în cadrul unui ecosistem eficace și eficient de inovare."/>
    <s v="9"/>
    <n v="1"/>
    <n v="2016"/>
    <s v="9"/>
    <n v="1"/>
    <n v="2021"/>
    <n v="83.72"/>
    <x v="4"/>
    <s v="Nord Vest"/>
    <m/>
    <m/>
    <s v="Cluj Napoca"/>
    <s v="Public"/>
    <s v="062"/>
    <n v="11302200"/>
    <n v="2197800"/>
    <n v="1975000"/>
    <n v="55000"/>
    <n v="15530000"/>
    <s v="In implementare"/>
    <s v="AA2"/>
    <n v="9141776.6599999983"/>
    <n v="1796505.7499999998"/>
    <s v="POC/71/1/4"/>
    <n v="1"/>
    <s v="Axa 1"/>
  </r>
  <r>
    <n v="21"/>
    <x v="1"/>
    <s v="P1.2"/>
    <s v="OS1.4-Secţiunea G"/>
    <n v="105742"/>
    <s v="Parteneriate pentru transfer de cunoștințe şi tehnologie în vederea dezvoltării de circuite integrate specializate pentru creșterea eficienței energetice a noilor generații de vehicule "/>
    <s v="UNIVERSITATEA TEHNICA DIN CLUJ-NAPOCA"/>
    <s v="Obiectivul general al proiectului PartEnerIC este transferul de cunostinte si tehnologie dintre Universitatea Tehnica din Cluj Napoca si intreprinderile cu activitati de cercetare-dezvoltare in domeniul circuitelor integrate pentru industria auto, in scopul dezvoltarii de noi tehnici si metodologii de proiectare, verificare, caracterizare si modelare a principalelor tipuri de circuite integrate de mare eficienta pentru managementul puterii in industria auto, validate prin realizarea de prototipuri si medii de modelare-simulare a acestora, precum si comercializarea rezultatelor de cercetare catre mediul privat care isi dezvolta afaceri cerute de piata. _x000a_Proiectul urmareste sa ofere acestor întreprinderi acces la serviciile de cercetare avansata ale Universitatii Tehnice din Cluj-Napoca (UTC-N), precum si posibilitatea de a incheia parteneriate cu UTC-N, in vederea dobandirii de cunostinte si competente necesare elaborarii unor produse inovatoare, semnificativ imbunatatite,_x000a_identificate ca fiind cerute de piata. _x000a_"/>
    <s v="9"/>
    <n v="1"/>
    <n v="2016"/>
    <s v="8"/>
    <n v="1"/>
    <n v="2022"/>
    <n v="83.72"/>
    <x v="4"/>
    <s v="Nord Vest"/>
    <m/>
    <m/>
    <s v="Cluj Napoca"/>
    <s v="Public"/>
    <s v="062"/>
    <n v="5807694.3753920011"/>
    <n v="1129350.9846079992"/>
    <n v="1391062.71"/>
    <n v="98486"/>
    <n v="8426594.0700000003"/>
    <s v="In implementare"/>
    <s v="AA3"/>
    <n v="4333847.4000000004"/>
    <n v="745411.17000000016"/>
    <s v="POC/71/1/4"/>
    <n v="1"/>
    <s v="Axa 1"/>
  </r>
  <r>
    <n v="22"/>
    <x v="1"/>
    <s v="P1.2"/>
    <s v="OS1.3-Secţiunea C"/>
    <n v="119878"/>
    <s v="Tehnologie inovativa de realizare a pulberilor destinate producerii aliajelor cu memoria formei"/>
    <s v="ECOTEHNIC CONTROL SRL"/>
    <s v="Obiectivul general al proiectului constă în testarea şi implementarea unor tehnologii inovative de producere a unor pulberi aliate tip Cu–Zn–Al utilizate la obtinerea aliajelor cu memoria formei prin procedeul de sinterizare si care sa asigure pieselor realizate din aceste aliaje caracteristici tehnice superioare de memorie a formei si rezistenta la coroziune. Pentru realizarea acestui obiectiv se vor testa tehnologii de producere a pulberilor din aliaje cu memoria formei pe baza de Cu, toate acestea în condiţii de productivitate şi de protecţie a mediului ridicate utilizând un procedeu de fabricare conform revendicarii din Brevetul de invenţie nr. RO 00129302."/>
    <s v="9"/>
    <n v="27"/>
    <n v="2017"/>
    <s v="9"/>
    <n v="27"/>
    <n v="2019"/>
    <n v="85.000000595397793"/>
    <x v="4"/>
    <s v="Nord Vest"/>
    <m/>
    <m/>
    <s v="Cluj Napoca"/>
    <s v="Privat"/>
    <s v="061"/>
    <n v="713808.5"/>
    <n v="125966.2"/>
    <n v="93308.3"/>
    <n v="34193"/>
    <n v="967276"/>
    <s v="Finalizat"/>
    <s v="AA"/>
    <n v="713791.96000000008"/>
    <n v="125963.28000000001"/>
    <s v="POC/63/1/3"/>
    <n v="1"/>
    <s v="Axa 1"/>
  </r>
  <r>
    <n v="23"/>
    <x v="1"/>
    <s v="P1.2"/>
    <s v="OS1.3-Secţiunea C"/>
    <n v="106167"/>
    <s v="ADSERVISTA – Serviciu de publicitate online de tip semantic bazat pe inteligenta artificiala "/>
    <s v="ZA CLOUD SRL"/>
    <s v="Obiectivul general al proiectului este realizarea in 18 luni a unui model functional pentru platforma de publicitate online de tip semantic (semantic advertisting server) bazându­se pe algoritmi de Inteligență Artificială  in scopul de a optimiza relatiile intre jucatorii pe piata de publicitate online, de a creste rezultatele colaborarii lor cu minim 20% si de a obtine rapoarte de conversie mai mari cu cel putin 25% pentru cumparatorii de publicitate. "/>
    <s v="9"/>
    <n v="27"/>
    <n v="2017"/>
    <s v="3"/>
    <n v="27"/>
    <n v="2019"/>
    <n v="85.000000000000014"/>
    <x v="4"/>
    <s v="Nord Vest"/>
    <m/>
    <m/>
    <s v="Cluj Napoca"/>
    <s v="Privat"/>
    <s v="061"/>
    <n v="706567.09"/>
    <n v="124688.31"/>
    <n v="92361.73"/>
    <n v="27584.11"/>
    <n v="951201.23999999987"/>
    <s v="Finalizat"/>
    <s v="AA1"/>
    <n v="705115.14999999991"/>
    <n v="124432.07"/>
    <s v="POC/63/1/3"/>
    <n v="1"/>
    <s v="Axa 1"/>
  </r>
  <r>
    <n v="24"/>
    <x v="1"/>
    <s v="P1.2"/>
    <s v="OS1.3-Secţiunea C"/>
    <n v="113030"/>
    <s v="Dezvoltarea  unor noi formulari dermatocosmetice pe baza unor  ingrediente active inovatoare  pentru tratamentul cutanat anti-ageing"/>
    <s v="AVIVA COSMETICS SRL"/>
    <s v="Obiectivul operațional al acestui proiect este îmbunătățirea unei formulări cosmetice anti-ageing (Anti-Ageing Light Day Cream) elaborată în teza de doctorat intitulată „Analiza unor Antioxidanți utilizați în Cosmetică prin Metode Cromatografice/ Analysis of some Antioxidants used in Cosmetics by Chromatographic Methods” și dezvoltarea ei într-un produs vandabil pe piața cosmetică autohtonă. De asemenea, se propune dezvoltarea și formularea unor produse cosmetice complementare, pentru tratamentul anti-ageing, în scopul dezvoltării unei game unitare, precum și studiul eficacității acestor formulări"/>
    <s v="10"/>
    <n v="4"/>
    <n v="2017"/>
    <s v="10"/>
    <n v="4"/>
    <n v="2019"/>
    <n v="84.999999041413716"/>
    <x v="4"/>
    <s v="Nord Vest"/>
    <m/>
    <m/>
    <s v="Cluj Napoca"/>
    <s v="Privat"/>
    <s v="061"/>
    <n v="576369.6"/>
    <n v="101712.29"/>
    <n v="75342.47"/>
    <n v="18577.04"/>
    <n v="772001.4"/>
    <s v="Finalizat"/>
    <s v="AA1"/>
    <n v="576352.14"/>
    <n v="101709.18000000002"/>
    <s v="POC/63/1/3"/>
    <n v="1"/>
    <s v="Axa 1"/>
  </r>
  <r>
    <n v="25"/>
    <x v="1"/>
    <s v="P1.2"/>
    <s v="OS1.3-Secţiunea C"/>
    <n v="113593"/>
    <s v="ECHIPAMENT DE LUCRAT SUBSTRATUL ARABIL ADAPTAT TEHNOLOGIEI CONSERVATIVE IN CONTEXTUL SCHIMBARILOR CLIMATICE"/>
    <s v="AGROFERM GCB SRL"/>
    <s v="Obiectivul principal al proiectului este realizarea unui produs inovativ în scopul producerii și comercializării, care va fi destinat lucrărilor minime ale solului în vederea conservării şi menținerii fertilității solurilor de cultură si care sa asigure, totodată, protejarea resurselor naturale si a sănătății consumatorilor, precum si reducerea decalajelor economice si tehnologice fata de nivelul mediu al Uniunii Europene."/>
    <s v="10"/>
    <n v="12"/>
    <n v="2017"/>
    <s v="10"/>
    <n v="12"/>
    <n v="2019"/>
    <n v="85.000000120487201"/>
    <x v="4"/>
    <s v="Nord Vest"/>
    <m/>
    <m/>
    <s v="Poeni, Sat Valea Draganului"/>
    <s v="Privat"/>
    <s v="061"/>
    <n v="705469.18"/>
    <n v="124494.56"/>
    <n v="92218.2"/>
    <n v="48905.5"/>
    <n v="971087.44"/>
    <s v="Reziliat"/>
    <s v="AA1"/>
    <n v="0"/>
    <n v="0"/>
    <s v="POC/63/1/3"/>
    <n v="1"/>
    <s v="Axa 1"/>
  </r>
  <r>
    <n v="26"/>
    <x v="1"/>
    <s v="P1.2"/>
    <s v="OS1.3-Secţiunea C"/>
    <n v="113124"/>
    <s v="Diagnosticarea si monitorizarea evolutiei afectiunilor parodontale cu ajutorul ultrasonografiei parodontiului marginal"/>
    <s v="CHIFOR RESEARCH SRL"/>
    <s v="Obiectivul general al proiectului propus spre finantare consta in cresterea competitivitatii si a performantei societatii prin inovare, prin introducerea pe piata a unui serviciu nou de diagnosticare si monitorizare, in medicina dentara, a evolutiei afectiunilor parodontale cu ajutorul ultrasonografiei parodontiului marginal."/>
    <s v="10"/>
    <n v="12"/>
    <n v="2017"/>
    <s v="10"/>
    <n v="12"/>
    <n v="2019"/>
    <n v="84.999999282764023"/>
    <x v="4"/>
    <s v="Nord Vest"/>
    <m/>
    <m/>
    <s v="Cluj Napoca"/>
    <s v="Privat"/>
    <s v="061"/>
    <n v="711063.04000000004"/>
    <n v="125481.72"/>
    <n v="92949.47"/>
    <n v="30940"/>
    <n v="960434.23"/>
    <s v="Finalizat"/>
    <s v="AA2"/>
    <n v="706823.50999999989"/>
    <n v="124733.57"/>
    <s v="POC/63/1/3"/>
    <n v="1"/>
    <s v="Axa 1"/>
  </r>
  <r>
    <n v="27"/>
    <x v="2"/>
    <s v=" P2.2"/>
    <s v="A2.2.1"/>
    <n v="119086"/>
    <s v="DEZVOLTARE TEHNOLOGICĂ ŞI INOVARE IN DOMENIUL ASISTENTEI SOCIALE LA DOMNICILIU PRIN APLICATIA DEZVOLTATA DE POLYSOFT SRL"/>
    <s v="POLYSOFT SRL"/>
    <s v="DEZVOLTARE TEHNOLOGICĂ ŞI INOVARE IN DOMENIUL ASISTENTEI SOCIALE LA DOMNICILIU PRIN APLICATIA DEZVOLTATA DE POLYSOFT SRL"/>
    <s v="10"/>
    <n v="9"/>
    <n v="2017"/>
    <s v="3"/>
    <n v="9"/>
    <n v="2020"/>
    <n v="85"/>
    <x v="4"/>
    <s v="Nord Vest"/>
    <m/>
    <m/>
    <s v="Cluj Napoca"/>
    <s v="Privat"/>
    <s v="066"/>
    <n v="756992.66"/>
    <n v="133586.94"/>
    <n v="420803.4"/>
    <n v="58429.370000000112"/>
    <n v="1369812.37"/>
    <s v="Finalizat"/>
    <s v="AA1"/>
    <n v="404617.68"/>
    <n v="71403.100000000006"/>
    <s v="POC/46/2/2"/>
    <n v="1"/>
    <s v="Axa 2"/>
  </r>
  <r>
    <n v="28"/>
    <x v="2"/>
    <s v=" P2.2"/>
    <s v="A2.2.1"/>
    <n v="115618"/>
    <s v="PLATFORMA INOVATIVA DE TIP DATA CENTER MODULAR"/>
    <s v="BUSINESS SERVICE CONSULT INTERNATIONAL SRL"/>
    <s v="PLATFORMA INOVATIVA DE TIP DATA CENTER MODULAR"/>
    <s v="6"/>
    <n v="16"/>
    <n v="2017"/>
    <s v="12"/>
    <n v="16"/>
    <n v="2019"/>
    <n v="85"/>
    <x v="4"/>
    <s v="Nord Vest"/>
    <m/>
    <m/>
    <s v="Cluj Napoca"/>
    <s v="Privat"/>
    <s v="066"/>
    <n v="3410001.74"/>
    <n v="601765.01"/>
    <n v="1364614.75"/>
    <n v="1021512.4900000002"/>
    <n v="6397893.9900000002"/>
    <s v="Finalizat"/>
    <s v="AA1"/>
    <n v="3324491.54"/>
    <n v="586674.96"/>
    <s v="POC/46/2/2"/>
    <n v="1"/>
    <s v="Axa 2"/>
  </r>
  <r>
    <n v="29"/>
    <x v="2"/>
    <s v=" P2.2"/>
    <s v="A2.2.1"/>
    <n v="116487"/>
    <s v="ACTIVAREA ORAȘELOR INTELIGENTE CU ZONIZ SMARTCITY"/>
    <s v="GLOBAL E BUSINESS SOLUTION GROUP SRL"/>
    <s v="ACTIVAREA ORAȘELOR INTELIGENTE CU ZONIZ SMARTCITY"/>
    <s v="8"/>
    <n v="9"/>
    <n v="2017"/>
    <s v="2"/>
    <n v="9"/>
    <n v="2019"/>
    <n v="85"/>
    <x v="4"/>
    <s v="Nord Vest"/>
    <m/>
    <m/>
    <s v="Cluj Napoca"/>
    <s v="Privat"/>
    <s v="066"/>
    <n v="1411250.21"/>
    <n v="249044.15"/>
    <n v="766896.24"/>
    <n v="52936.949999999721"/>
    <n v="2480127.5499999993"/>
    <s v="Finalizat"/>
    <m/>
    <n v="1390901.16"/>
    <n v="245453.14"/>
    <s v="POC/46/2/2"/>
    <n v="1"/>
    <s v="Axa 2"/>
  </r>
  <r>
    <n v="30"/>
    <x v="2"/>
    <s v=" P2.2"/>
    <s v="A2.2.1"/>
    <n v="116028"/>
    <s v="MOQUPS - Aplicație online inovativă, bazată pe tehnologii cloud, pentru realizarea machetelor software, design grafic și prototipuri interactive într-un mediu colaborativ"/>
    <s v="EVERCODER SOFTWARE SRL"/>
    <s v="MOQUPS - Aplicație online inovativă, bazată pe tehnologii cloud, pentru realizarea machetelor software, design grafic și prototipuri interactive într-un mediu colaborativ"/>
    <s v="5"/>
    <n v="25"/>
    <n v="2017"/>
    <s v="5"/>
    <n v="25"/>
    <n v="2020"/>
    <n v="85"/>
    <x v="4"/>
    <s v="Nord Vest"/>
    <m/>
    <m/>
    <s v="Cluj Napoca"/>
    <s v="Privat"/>
    <s v="066"/>
    <n v="3434052.7"/>
    <n v="606009.30000000005"/>
    <n v="2435574"/>
    <n v="169480"/>
    <n v="6645116"/>
    <s v="Reziliat"/>
    <m/>
    <n v="-5.8207660913467407E-11"/>
    <n v="0"/>
    <s v="POC/46/2/2"/>
    <n v="1"/>
    <s v="Axa 2"/>
  </r>
  <r>
    <n v="31"/>
    <x v="2"/>
    <s v=" P2.2"/>
    <s v="A2.2.1"/>
    <n v="116105"/>
    <s v="INSTRUMENT INFORMATIC INOVATIV PENTRU INSTRUIREA SI TESTAREA CONTROLORILOR DE TRAFIC AERIAN"/>
    <s v="SIM SOFT DISTRIBUTION SRL"/>
    <s v="INSTRUMENT INFORMATIC INOVATIV PENTRU INSTRUIREA SI TESTAREA CONTROLORILOR DE TRAFIC AERIAN"/>
    <s v="8"/>
    <n v="2"/>
    <n v="2017"/>
    <s v="10"/>
    <n v="2"/>
    <n v="2019"/>
    <n v="85"/>
    <x v="4"/>
    <s v="Nord Vest"/>
    <m/>
    <m/>
    <s v="Cluj Napoca"/>
    <s v="Privat"/>
    <s v="066"/>
    <n v="3029107.69"/>
    <n v="534548.41"/>
    <n v="970606.89999999991"/>
    <n v="382771.96999999974"/>
    <n v="4917034.97"/>
    <s v="Finalizat"/>
    <s v="suspendare"/>
    <n v="2435533.31"/>
    <n v="429800.00999999995"/>
    <s v="POC/46/2/2"/>
    <n v="1"/>
    <s v="Axa 2"/>
  </r>
  <r>
    <n v="32"/>
    <x v="2"/>
    <s v=" P2.2"/>
    <s v="A2.2.1"/>
    <n v="116081"/>
    <s v="DEZVOLTAREA UNEI PLATFORME INTELIGENTE PENTRU MONITORIZARE RUTIERĂ – ”MR - IOT”"/>
    <s v="DRAGAN SI ASOCIATII SRL-D"/>
    <s v="DEZVOLTAREA UNEI PLATFORME INTELIGENTE PENTRU MONITORIZARE RUTIERĂ – ”MR - IOT”"/>
    <s v="8"/>
    <n v="1"/>
    <n v="2017"/>
    <s v="10"/>
    <n v="3"/>
    <n v="2019"/>
    <n v="85"/>
    <x v="4"/>
    <s v="Nord Vest"/>
    <m/>
    <m/>
    <s v="Cluj Napoca"/>
    <s v="Privat"/>
    <s v="066"/>
    <n v="2810731.55"/>
    <n v="496011.45"/>
    <n v="1050150"/>
    <n v="74125.200000000186"/>
    <n v="4431018.2"/>
    <s v="Finalizat"/>
    <s v="suspendare"/>
    <n v="2431737.9099999997"/>
    <n v="429208.41"/>
    <s v="POC/46/2/2"/>
    <n v="1"/>
    <s v="Axa 2"/>
  </r>
  <r>
    <n v="33"/>
    <x v="2"/>
    <s v=" P2.2"/>
    <s v="A2.2.1"/>
    <n v="117534"/>
    <s v="DEZVOLTAREA UNUI SISTEM DEDICAT DE LICITAȚIE ELECTRONICĂ ON – LINE PENTRU IMM– 24Auction"/>
    <s v="LIFE IS HARD SA"/>
    <s v="DEZVOLTAREA UNUI SISTEM DEDICAT DE LICITAȚIE ELECTRONICĂ ON – LINE PENTRU IMM– 24Auction"/>
    <s v="8"/>
    <n v="2"/>
    <n v="2017"/>
    <s v="2"/>
    <n v="2"/>
    <n v="2019"/>
    <n v="85"/>
    <x v="4"/>
    <s v="Nord Vest"/>
    <m/>
    <m/>
    <s v="Cluj Napoca"/>
    <s v="Privat"/>
    <s v="066"/>
    <n v="998501.3"/>
    <n v="176206.11"/>
    <n v="586565.55000000005"/>
    <n v="144612.02000000002"/>
    <n v="1905884.9800000002"/>
    <s v="Finalizat"/>
    <m/>
    <n v="948702.3899999999"/>
    <n v="167418.08000000002"/>
    <s v="POC/46/2/2"/>
    <n v="1"/>
    <s v="Axa 2"/>
  </r>
  <r>
    <n v="34"/>
    <x v="2"/>
    <s v=" P2.2"/>
    <s v="A2.2.1"/>
    <n v="116673"/>
    <s v="INOTIC - PROGRAMMATIC CONSULTING ONLINE PLATFORM"/>
    <s v="INOVO FINANCE SRL"/>
    <s v="INOTIC - PROGRAMMATIC CONSULTING ONLINE PLATFORM"/>
    <s v="8"/>
    <n v="11"/>
    <n v="2017"/>
    <s v="8"/>
    <n v="11"/>
    <n v="2019"/>
    <n v="85"/>
    <x v="4"/>
    <s v="Nord Vest"/>
    <m/>
    <m/>
    <s v="Floresti"/>
    <s v="Privat"/>
    <s v="066"/>
    <n v="1394266.36"/>
    <n v="246047"/>
    <n v="686761.59000000008"/>
    <n v="23719.079999999609"/>
    <n v="2350794.0299999998"/>
    <s v="Finalizat"/>
    <m/>
    <n v="1104825.74"/>
    <n v="194969.25"/>
    <s v="POC/46/2/2"/>
    <n v="1"/>
    <s v="Axa 2"/>
  </r>
  <r>
    <n v="35"/>
    <x v="2"/>
    <s v=" P2.2"/>
    <s v="A2.2.1"/>
    <n v="116247"/>
    <s v="„PLATFORMĂ INOVATIVĂ INTELLIGENT ENVIRONMENT CU ASISTENT VIRTUAL DE INTELIGENȚĂ ARTIFICIALĂ”"/>
    <s v="SPHERIK TECHNOLOGIES SRL"/>
    <s v="„PLATFORMĂ INOVATIVĂ INTELLIGENT ENVIRONMENT CU ASISTENT VIRTUAL DE INTELIGENȚĂ ARTIFICIALĂ”"/>
    <s v="8"/>
    <n v="3"/>
    <n v="2017"/>
    <s v="2"/>
    <n v="3"/>
    <n v="2019"/>
    <n v="85"/>
    <x v="4"/>
    <s v="Nord Vest"/>
    <m/>
    <m/>
    <s v="Cluj Napoca"/>
    <s v="Privat"/>
    <s v="066"/>
    <n v="823125.91"/>
    <n v="145257.51"/>
    <n v="423863.52999999991"/>
    <n v="130122.05000000005"/>
    <n v="1522369"/>
    <s v="Finalizat"/>
    <s v="AA1"/>
    <n v="697957.58000000019"/>
    <n v="123168.97"/>
    <s v="POC/46/2/2"/>
    <n v="1"/>
    <s v="Axa 2"/>
  </r>
  <r>
    <n v="36"/>
    <x v="2"/>
    <s v=" P2.2"/>
    <s v="A2.2.1"/>
    <n v="115854"/>
    <s v="InvestoApp – platformă online bazată pe inteligență artificială pentru managementul și realizarea investițiilor"/>
    <s v="INVESTO CORP SRL"/>
    <s v="InvestoApp – platformă online bazată pe inteligență artificială pentru managementul și realizarea investițiilor"/>
    <s v="6"/>
    <n v="20"/>
    <n v="2017"/>
    <s v="9"/>
    <n v="20"/>
    <n v="2019"/>
    <n v="85"/>
    <x v="4"/>
    <s v="Nord Vest"/>
    <m/>
    <m/>
    <s v="Cluj Napoca"/>
    <s v="Privat"/>
    <s v="066"/>
    <n v="2625437.94"/>
    <n v="463312.58"/>
    <n v="1307178.1800000002"/>
    <n v="45"/>
    <n v="4395973.7"/>
    <s v="Finalizat"/>
    <s v="AA1"/>
    <n v="1964905.04"/>
    <n v="346747.94000000006"/>
    <s v="POC/46/2/2"/>
    <n v="1"/>
    <s v="Axa 2"/>
  </r>
  <r>
    <n v="37"/>
    <x v="2"/>
    <s v=" P2.2"/>
    <s v="A2.2.1"/>
    <n v="115579"/>
    <s v="PLATFORMĂ INTELIGENTĂ PENTRU EFICIENTIZAREA ACTIVITĂȚII COMPANIILOR DIN SECTORUL IMOBILIAR"/>
    <s v="REAL ESTATE BUSINESS SOLUTIONS SRL"/>
    <s v="PLATFORMĂ INTELIGENTĂ PENTRU EFICIENTIZAREA ACTIVITĂȚII COMPANIILOR DIN SECTORUL IMOBILIAR"/>
    <s v="6"/>
    <n v="28"/>
    <n v="2017"/>
    <s v="9"/>
    <n v="28"/>
    <n v="2020"/>
    <n v="85"/>
    <x v="4"/>
    <s v="Nord Vest"/>
    <m/>
    <m/>
    <s v="Cluj Napoca"/>
    <s v="Privat"/>
    <s v="066"/>
    <n v="2360732.2000000002"/>
    <n v="416599.8"/>
    <n v="1307252"/>
    <n v="56430"/>
    <n v="4141014"/>
    <s v="Finalizat"/>
    <s v="AA2+suspendare"/>
    <n v="1887692.2200000002"/>
    <n v="333122.15000000002"/>
    <s v="POC/46/2/2"/>
    <n v="1"/>
    <s v="Axa 2"/>
  </r>
  <r>
    <n v="38"/>
    <x v="2"/>
    <s v=" P2.2"/>
    <s v="A2.2.1"/>
    <n v="116285"/>
    <s v="DEZVOLTAREA UNEI APLICATII INFORMATICE DE CALCUL A SUMELOR PARTIALE IN EVIDENTA TEMPORARA A STOCURILOR DIN INTERIORUL SPATIILOR LOGISTICE"/>
    <s v="LACAN TECHNOLOGIES RO SRL"/>
    <s v="DEZVOLTAREA UNEI APLICATII INFORMATICE DE CALCUL A SUMELOR PARTIALE IN EVIDENTA TEMPORARA A STOCURILOR DIN INTERIORUL SPATIILOR LOGISTICE"/>
    <s v="8"/>
    <n v="7"/>
    <n v="2017"/>
    <s v="8"/>
    <n v="7"/>
    <n v="2019"/>
    <n v="85"/>
    <x v="1"/>
    <s v="Centru"/>
    <m/>
    <m/>
    <s v="Cluj Napoca"/>
    <s v="Privat"/>
    <s v="066"/>
    <n v="1489904.8"/>
    <n v="372476.2"/>
    <n v="784014"/>
    <n v="308804.20000000019"/>
    <n v="2955199.2"/>
    <s v="Finalizat"/>
    <s v="AA2"/>
    <n v="850298"/>
    <n v="141582"/>
    <s v="POC/46/2/2"/>
    <n v="1"/>
    <s v="Axa 2"/>
  </r>
  <r>
    <n v="39"/>
    <x v="2"/>
    <s v=" P2.2"/>
    <s v="A2.2.1"/>
    <n v="115930"/>
    <s v="ASISTENT PENTRU NUTRIȚIE ȘI ANTRENAMENT BAZAT PE I.A."/>
    <s v="ART DYNASTY SRL"/>
    <s v="ASISTENT PENTRU NUTRIȚIE ȘI ANTRENAMENT BAZAT PE I.A."/>
    <s v="8"/>
    <n v="9"/>
    <n v="2017"/>
    <s v="8"/>
    <n v="9"/>
    <n v="2020"/>
    <n v="85"/>
    <x v="4"/>
    <s v="Nord Vest"/>
    <m/>
    <m/>
    <s v="Cluj Napoca"/>
    <s v="Privat"/>
    <s v="066"/>
    <n v="2586200.4500000002"/>
    <n v="456388.32"/>
    <n v="1556454.52"/>
    <n v="0"/>
    <n v="4599043.29"/>
    <s v="Finalizat"/>
    <s v="AA1"/>
    <n v="2471447.21"/>
    <n v="436137.30999999994"/>
    <s v="POC/46/2/2"/>
    <n v="1"/>
    <s v="Axa 2"/>
  </r>
  <r>
    <n v="40"/>
    <x v="2"/>
    <s v=" P2.2"/>
    <s v="A2.2.1"/>
    <n v="115905"/>
    <s v="Dezvoltarea de produse TIC integrabile pe verticala in economia reala"/>
    <s v=" COMKNOW SRL"/>
    <s v="Dezvoltarea de produse TIC integrabile pe verticala in economia reala"/>
    <s v="9"/>
    <n v="6"/>
    <n v="2017"/>
    <s v="9"/>
    <n v="6"/>
    <n v="2019"/>
    <n v="85"/>
    <x v="4"/>
    <s v="Nord Vest"/>
    <m/>
    <m/>
    <s v="Cluj Napoca"/>
    <s v="Privat"/>
    <s v="066"/>
    <n v="1126999.17"/>
    <n v="198882.21"/>
    <n v="858082.41999999993"/>
    <n v="620311.74000000022"/>
    <n v="2804275.54"/>
    <s v="Reziliat"/>
    <m/>
    <n v="11609.73"/>
    <n v="2048.77"/>
    <s v="POC/46/2/2"/>
    <n v="1"/>
    <s v="Axa 2"/>
  </r>
  <r>
    <n v="41"/>
    <x v="2"/>
    <s v=" P2.2"/>
    <s v="A2.2.1"/>
    <n v="115932"/>
    <s v="DEZVOLTAREA UNEI PLATFORME INOVATIVE DE MARKETING INTERACTIV PENTRU SUSŢINEREA CREŞTERII ANTREPRENORIALE ŞI COMPETITIVITĂŢII ORGANIZAŢIILOR"/>
    <s v="LINKSCREENS SRL"/>
    <s v="DEZVOLTAREA UNEI PLATFORME INOVATIVE DE MARKETING INTERACTIV PENTRU SUSŢINEREA CREŞTERII ANTREPRENORIALE ŞI COMPETITIVITĂŢII ORGANIZAŢIILOR"/>
    <s v="8"/>
    <n v="4"/>
    <n v="2017"/>
    <s v="8"/>
    <n v="4"/>
    <n v="2020"/>
    <n v="85"/>
    <x v="4"/>
    <s v="Nord Vest"/>
    <m/>
    <m/>
    <s v="Cluj Napoca"/>
    <s v="Privat"/>
    <s v="066"/>
    <n v="3257406.29"/>
    <n v="574836.4"/>
    <n v="3748862.55"/>
    <n v="218484.39999999944"/>
    <n v="7799589.6399999997"/>
    <s v="Reziliat"/>
    <m/>
    <n v="0"/>
    <n v="0"/>
    <s v="POC/46/2/2"/>
    <n v="1"/>
    <s v="Axa 2"/>
  </r>
  <r>
    <n v="42"/>
    <x v="2"/>
    <s v=" P2.2"/>
    <s v="A2.2.1"/>
    <n v="115897"/>
    <s v="Dezvoltarea unui framework flexibil și scalabil pentru video colaborare cu aplicații în domenii precum telecomunicații, educație și formare profesională, sănătate și mediul de afaceri"/>
    <s v="HYPERMEDIA SRL"/>
    <s v="Dezvoltarea unui framework flexibil și scalabil pentru video colaborare cu aplicații în domenii precum telecomunicații, educație și formare profesională, sănătate și mediul de afaceri"/>
    <s v="8"/>
    <n v="10"/>
    <n v="2017"/>
    <s v="8"/>
    <n v="10"/>
    <n v="2020"/>
    <n v="85"/>
    <x v="4"/>
    <s v="Nord Vest"/>
    <m/>
    <m/>
    <s v="Cluj Napoca"/>
    <s v="Privat"/>
    <s v="066"/>
    <n v="3136946.25"/>
    <n v="553578.75"/>
    <n v="892850"/>
    <n v="30750"/>
    <n v="4614125"/>
    <s v="Finalizat"/>
    <m/>
    <n v="3030906.9099999997"/>
    <n v="534865.91"/>
    <s v="POC/46/2/2"/>
    <n v="1"/>
    <s v="Axa 2"/>
  </r>
  <r>
    <n v="43"/>
    <x v="2"/>
    <s v=" P2.2"/>
    <s v="A2.2.1"/>
    <n v="115940"/>
    <s v="DEZVOLTAREA PRODUSULUI TIC UNICORNSPACE, INSTRUMENT DE PROTOTIPARE, DESIGN VIZUAL SI GENERATOR DE COD CU APLICABILITATE IN SECTOARELE INDUSTRII CREATIVE, SANATATE SI TIC PENTRU INTEGRAREA PE VERTICALA A SOLUTIILOR TIC"/>
    <s v="EVO FORGE SRL"/>
    <s v="DEZVOLTAREA PRODUSULUI TIC UNICORNSPACE, INSTRUMENT DE PROTOTIPARE, DESIGN VIZUAL SI GENERATOR DE COD CU APLICABILITATE IN SECTOARELE INDUSTRII CREATIVE, SANATATE SI TIC PENTRU INTEGRAREA PE VERTICALA A SOLUTIILOR TIC"/>
    <s v="8"/>
    <n v="16"/>
    <n v="2017"/>
    <s v="11"/>
    <n v="16"/>
    <n v="2019"/>
    <n v="85"/>
    <x v="4"/>
    <s v="Nord Vest"/>
    <m/>
    <m/>
    <s v="Cluj Napoca"/>
    <s v="Privat"/>
    <s v="066"/>
    <n v="3208791.77"/>
    <n v="566257.37"/>
    <n v="735384.85"/>
    <n v="14025.549999999814"/>
    <n v="4524459.54"/>
    <s v="Finalizat"/>
    <s v="AA1"/>
    <n v="3055909.4600000004"/>
    <n v="539278.14999999991"/>
    <s v="POC/46/2/2"/>
    <n v="1"/>
    <s v="Axa 2"/>
  </r>
  <r>
    <n v="44"/>
    <x v="1"/>
    <s v="P1.2"/>
    <s v="OS1.4-Secţiunea G"/>
    <n v="105565"/>
    <s v="Tehnologii avansate pentru vehicule electrice urbane inteligente"/>
    <s v="Universitatea Tehnica din Cluj-Napoca"/>
    <s v="Obiectivul principal al proiectului vizează întărirea şi diversificarea interacţiunii Universităţii Tehnice din Cluj-Napoca cu mediul de afaceri, regional şi naţional, într-un domeniu strategic la nivel naţional şi european, domeniul Transportului inteligent, ecologic şi integrat, prin valorificarea potenţialului infrastructurilor CDI dezvoltate/modernizate în UTCN în perioada 2007-2013. "/>
    <s v="9"/>
    <n v="1"/>
    <n v="2016"/>
    <s v="9"/>
    <n v="1"/>
    <n v="2021"/>
    <n v="83.72"/>
    <x v="4"/>
    <s v="Nord Vest"/>
    <m/>
    <m/>
    <s v="Cluj Napoca; Brasov"/>
    <s v="Public"/>
    <s v="062"/>
    <n v="11040501.1171"/>
    <n v="2146910.6328999996"/>
    <n v="2446875"/>
    <n v="48387"/>
    <n v="15682673.75"/>
    <s v="In implementare"/>
    <s v="AA3"/>
    <n v="10011599.65"/>
    <n v="1886453.3699999996"/>
    <s v="POC/71/1/4"/>
    <n v="1"/>
    <s v="Axa 1"/>
  </r>
  <r>
    <n v="45"/>
    <x v="1"/>
    <s v="P1.2"/>
    <s v="OS1.4-Secţiunea G"/>
    <n v="105616"/>
    <s v="Micro-invertoare cu densitate mare de putere și eficiență ridicată pentru surse regenerabile de energie"/>
    <s v="Universitatea Tehnica din Cluj-Napoca"/>
    <s v="Obiectivul proiectului MICROINV este intensificarea rapoartelor de colaborare dintre UTCN și mediul privat într-un domeniu de importanță majoră și anume eficientizarea sistemelor de conversie a energiei din surse regenerabile. Întărirea și ramificarea relațiilor de colaborare prin transfer de ”know-how” dinspre mediul academic spre mediul privat va duce la efecte benefice de dezvoltare pentru ambele tipuri de organizații"/>
    <s v="9"/>
    <n v="1"/>
    <n v="2016"/>
    <s v="9"/>
    <n v="1"/>
    <n v="2021"/>
    <n v="83.72"/>
    <x v="4"/>
    <s v="Nord Vest"/>
    <m/>
    <m/>
    <s v="Cluj Napoca"/>
    <s v="Public"/>
    <s v="062"/>
    <n v="6340743.5"/>
    <n v="1233006.5"/>
    <n v="1210000"/>
    <n v="50000"/>
    <n v="8833750"/>
    <s v="In implementare"/>
    <s v="AA2"/>
    <n v="5267730.28"/>
    <n v="907575.61999999988"/>
    <s v="POC/71/1/4"/>
    <n v="1"/>
    <s v="Axa 1"/>
  </r>
  <r>
    <n v="46"/>
    <x v="2"/>
    <s v=" P2.2"/>
    <s v="A2.2.1"/>
    <n v="115683"/>
    <s v="Platforma colaborativă online pentru clustere si membrii acestora"/>
    <s v="ONLINE SOFTWARE SYSTEMS SRL"/>
    <s v="Platforma colaborativă online pentru clustere si membrii acestora"/>
    <s v="8"/>
    <n v="29"/>
    <n v="2017"/>
    <s v="6"/>
    <n v="29"/>
    <n v="2019"/>
    <n v="85"/>
    <x v="4"/>
    <s v="Nord Vest"/>
    <m/>
    <m/>
    <s v="Cluj Napoca"/>
    <s v="Privat"/>
    <s v="066"/>
    <n v="2498290.04"/>
    <n v="440874.71"/>
    <n v="1327520.5899999999"/>
    <n v="28500"/>
    <n v="4295185.34"/>
    <s v="Finalizat"/>
    <s v="AA1"/>
    <n v="1944169.42"/>
    <n v="343092.29"/>
    <s v="POC/46/2/2"/>
    <n v="1"/>
    <s v="Axa 2"/>
  </r>
  <r>
    <n v="47"/>
    <x v="1"/>
    <s v="P1.2"/>
    <s v="OS1.4-Secţiunea G"/>
    <n v="119601"/>
    <s v="Optimizarea nutriţională a produselor alimentare pe bază de stuguri şi fructe de pădure, prin îmbogăţire cu resveratrol, în scopul intensificării aportului de antioxidanţi în alimentaţie "/>
    <s v="Universitatea de Stiinte Agricole si Medicina Veterinara dun Cluj Napoca"/>
    <s v="Obiectivul general al proiectului consta în obþinerea unui produs îmbogaþit nutriþional, pe substrat constituit din resurse autohtone de fructe de padure (mure, afine, coacaze, merisoare) si struguri prin cresterea conþinutului acestora în resveratrol natural, important principiu activ cu proprietaþi antioxidante; si transferul tehnologic în parteneriat  cu PARAPHARM SRL"/>
    <s v="5"/>
    <n v="30"/>
    <n v="2018"/>
    <s v="5"/>
    <n v="30"/>
    <n v="2023"/>
    <n v="83.72"/>
    <x v="4"/>
    <s v="Nord Vest"/>
    <m/>
    <m/>
    <s v="Cluj Napoca"/>
    <s v="Public"/>
    <s v="062"/>
    <n v="4121316.72"/>
    <n v="801421.84"/>
    <n v="896617.19"/>
    <n v="20000"/>
    <n v="5839355.75"/>
    <s v="In implementare"/>
    <s v="suspendare"/>
    <n v="707273.54"/>
    <n v="137525.94"/>
    <s v="POC/71/1/4"/>
    <n v="1"/>
    <s v="Axa 1"/>
  </r>
  <r>
    <n v="48"/>
    <x v="1"/>
    <s v="P1.2"/>
    <s v="OS1.4-Secţiunea G"/>
    <n v="119675"/>
    <s v="Obţinerea unui produs alimentar de tip supliment, pe substrat natural de Apium graveolens L optimizat nutriţional prin îmbogăţire cu seleniu şi vitamine, în scopul îmbunătăţirii calităţii vieţii."/>
    <s v="Universitatea de Stiinte Agricole si Medicina Veterinara dun Cluj Napoca"/>
    <s v="Obiectivul principal al propunerii de proiect consta în elaborarea, proiectarea si implementarea metodologiei de obþinere a unui produs alimentar cu calitaþi nutritive îmbunataþite, reformulat sub forma de supliment, valorificând, prin metodologii inovatoare, soiurile indigene de Apium graveolens L. (þelina)."/>
    <s v="5"/>
    <n v="30"/>
    <n v="2018"/>
    <s v="5"/>
    <n v="30"/>
    <n v="2023"/>
    <n v="83.72"/>
    <x v="4"/>
    <s v="Nord Vest"/>
    <m/>
    <m/>
    <s v="Cluj Napoca"/>
    <s v="Public"/>
    <s v="062"/>
    <n v="4121316.72"/>
    <n v="801421.84"/>
    <n v="896617.19"/>
    <n v="20000"/>
    <n v="5839355.75"/>
    <s v="In implementare"/>
    <s v="suspendare"/>
    <n v="670439.44000000006"/>
    <n v="130378.54"/>
    <s v="POC/71/1/4"/>
    <n v="1"/>
    <s v="Axa 1"/>
  </r>
  <r>
    <n v="49"/>
    <x v="1"/>
    <s v="P1.1"/>
    <s v="OS1.1 -Secţiunea A"/>
    <n v="121574"/>
    <s v="Centru de Cercetare şi Dezvoltare privind diagnosticul şi tratamentul accidentelor vasculare cerebrale"/>
    <s v="CENTRUL MEDICAL TRANSILVANIA SRL"/>
    <s v="Obiectivul general al proiectului este dezvoltarea si modernizarea capacitatii si infrastructurii de CDI a societatii, realizabil prin infiintarea unui centru de Cercetare - Dezvoltare in domeniul Sanatatii privind una dintre cele mai raspandite cauze de morbiditate si mortalitate din Romania - accidentul vascular cerebral (AVC)-, cu departamente de cercetare specializate in care vor fi realizate studii privind urgentele neurovasculare. "/>
    <s v="6"/>
    <n v="4"/>
    <n v="2018"/>
    <s v="6"/>
    <n v="4"/>
    <n v="2021"/>
    <n v="85"/>
    <x v="4"/>
    <s v="Nord Vest"/>
    <m/>
    <m/>
    <s v="Cluj Napoca"/>
    <s v="Privat"/>
    <s v="059"/>
    <n v="11494093.380000001"/>
    <n v="2028369.42"/>
    <n v="5795341.21"/>
    <n v="4277806.79"/>
    <n v="23595610.800000001"/>
    <s v="In implementare"/>
    <s v="AA1"/>
    <n v="4617238.3100000005"/>
    <n v="814806.75"/>
    <s v="POC/65/1/1"/>
    <n v="1"/>
    <s v="Axa 1"/>
  </r>
  <r>
    <n v="50"/>
    <x v="1"/>
    <s v="P1.1"/>
    <s v="OS1.1 -Secţiunea A"/>
    <n v="121349"/>
    <s v="Construirea  unui centru de cercetare pentru eco-nano-tehnologii şi materiale avansate în domeniul sculelor aşchietoare în vederea creşterii performanţei în cercetare şi a cooperării internaţionale"/>
    <s v="GUHRING SRL"/>
    <s v="Obiectivul general al proiectului propus spre finantare vizeaza cresterea performantei in cercetare - dezvoltare a SC GUHRING SRL pe piata internationala de profil prin construirea unui centru CDI pentru eco-nano-tehnologii si materiale avansate, compus din 6 noi laboratoare de cercetare – dezvoltare si inovare tehnologica si dotarea acestora cu utilaje si echipamente de cercetare de ultima generatie, care va conduce la cresterea capacitatii de cercetare si la dezvoltarea durabila si sustenabila a potentialului de inovare_x000a_tehnologica pentru realizarea si omologarea de prototipuri cu valoare adaugata mare, folosind nano-tehnologii si materiale polimerice."/>
    <s v="6"/>
    <n v="5"/>
    <n v="2018"/>
    <s v="6"/>
    <n v="5"/>
    <n v="2021"/>
    <n v="85"/>
    <x v="4"/>
    <s v="Nord Vest"/>
    <m/>
    <m/>
    <s v="Cluj Napoca"/>
    <s v="Privat"/>
    <s v="059"/>
    <n v="20214588.649999999"/>
    <n v="3567280.35"/>
    <n v="23781869"/>
    <n v="23546636.48"/>
    <n v="71110374.480000004"/>
    <s v="In implementare"/>
    <s v="AA3"/>
    <n v="18542577.509999998"/>
    <n v="2461966.2999999998"/>
    <s v="POC/65/1/1"/>
    <n v="1"/>
    <s v="Axa 1"/>
  </r>
  <r>
    <n v="51"/>
    <x v="2"/>
    <s v=" P2.2"/>
    <s v="A2.1.1 - NGA"/>
    <n v="127185"/>
    <s v="Construire infrastructura de comunicatii in banda larga cu retele de tip NGN in judetul Cluj"/>
    <s v="DAM SERVICE SRL"/>
    <s v="Obiectivul general al proiectului il reprezinta construirea unei infrastructuri de comunicatii electronice pentru conectarea localitatiilor aferente prezentului proiect la internet. Investitia face parte dintr-un program de dezvoltare a reelelor de telecomunicatii din tara noastra prin care se propune dezvoltarea de reele avansate de comunicaii electronice în localitati din zona alba NGA. "/>
    <s v="6"/>
    <n v="5"/>
    <n v="2019"/>
    <s v="6"/>
    <n v="5"/>
    <n v="2022"/>
    <n v="85"/>
    <x v="4"/>
    <s v="Nord Vest"/>
    <m/>
    <m/>
    <s v=" Alunis; Ghirolt; Apahida; Corpadea; Belis; Bobalna; Babdiu; Cremenea; Osorhel; Razbuneni; Suaras; Borsa; Ciumafaia; Giula; Ceanu Mare; Boian; Boldut; Chinteni; Deusu; Macicasu; Sanmartin; Vechea; Chiuiesti; Strambu; Cornesti; Lujerdiu; Stoiana; Calarasi; Caseiu; Guga; Dabaca; Paglis; Iclod; Orman; Jichisu de Jos; Mica; Nires; Mociu; Boteni; Ghirisu Roman; Margau; Panticeu; Cublesu Somesan; Darja; Petricestii de Jos; Craesti; Livada; Ploscos; Valea Florilor; Poieni; Morlaca; Suatu; Aruncuta; Sancraiu; Braisoru; Sanmartin; Ceaba; Vad; Curtuiusu Dejului; Vultureni; Badesti; Chidea; Faurei; Taga; Nasal;"/>
    <s v="Privat"/>
    <s v="046"/>
    <n v="11481224.130000001"/>
    <n v="2026098.37"/>
    <n v="1500813.61"/>
    <n v="2818028.77"/>
    <n v="17826164.879999999"/>
    <s v="In implementare"/>
    <m/>
    <n v="3830723.73"/>
    <n v="676010.07"/>
    <s v="POC/366/2/1"/>
    <n v="1"/>
    <s v="Axa 2"/>
  </r>
  <r>
    <n v="52"/>
    <x v="1"/>
    <s v="1.1.2 - Proiecte tip GRID (Cloud)"/>
    <m/>
    <n v="124831"/>
    <s v="Registrul Regional al Patologiei Cerebro-Spinale, REGIOPaCS"/>
    <s v="SPITALUL CLINIC JUDETEAN DE URGENTA CLUJ-NAPOCA"/>
    <s v="Realizarea primului Registru al Patologiilor Cerebro-Spinale, atât din Regiunea de N-V, cât şi din România, care să permită stocarea datelor clinice şi imagistice ale pacienţilor într-un data center de tip CLOUD. Acest registru va fi administrat si exploatat prin intermediul unor software-uri specifice, care să permită stocarea standardizată a datelor, si analiza acestor date de dimensiuni mari prin intermediul unor metadate simple."/>
    <s v="4"/>
    <n v="15"/>
    <n v="2020"/>
    <s v="10"/>
    <n v="15"/>
    <n v="2022"/>
    <n v="85"/>
    <x v="4"/>
    <s v="Nord Vest"/>
    <m/>
    <m/>
    <s v="Cluj Napoca"/>
    <s v="Public"/>
    <s v="058"/>
    <n v="4249688.05"/>
    <n v="749944.95"/>
    <n v="0"/>
    <n v="19999.14"/>
    <n v="5019632.1399999997"/>
    <s v="In implementare"/>
    <s v="AA1+suspendare"/>
    <n v="232024"/>
    <n v="0"/>
    <s v="POC/398/1/1/"/>
    <n v="1"/>
    <s v="Axa 1"/>
  </r>
  <r>
    <n v="53"/>
    <x v="1"/>
    <s v="1.1.3 H - Centre Suport"/>
    <m/>
    <n v="108473"/>
    <s v="Centrul Suport Orizont 2020-UBB (CeSO2020-UBB)"/>
    <s v="UNIVERSITATEA &quot;BABES-BOLYAI&quot;"/>
    <s v="Obiectivul general al proiectului consta in cresterea implicarii universitatii cat si a altor actori interesati din mediul academic si din mediul de afaceri, in cercetare la nivelul Uniunii Europene prin masuri concrete de stimulare a participarii la competitii internationale in special in cadrul programului de finantare Orizont 2020."/>
    <s v="4"/>
    <n v="16"/>
    <n v="2020"/>
    <s v="7"/>
    <n v="16"/>
    <n v="2023"/>
    <n v="85"/>
    <x v="4"/>
    <s v="Nord Vest"/>
    <m/>
    <m/>
    <s v="Cluj Napoca"/>
    <s v="Public"/>
    <s v="060"/>
    <n v="2524813.16"/>
    <n v="445555.26"/>
    <n v="0"/>
    <n v="5950"/>
    <n v="2976318.42"/>
    <s v="In implementare"/>
    <m/>
    <n v="75270.69"/>
    <n v="13283.06"/>
    <s v="POC/80/1/2/"/>
    <n v="1"/>
    <s v="Axa 1"/>
  </r>
  <r>
    <n v="54"/>
    <x v="1"/>
    <s v="1.1.2 - Proiecte tip GRID (Cloud)"/>
    <m/>
    <n v="124493"/>
    <s v="Cloud Cercetare UTCN-CLOUDUT"/>
    <s v="UNIVERSITATEA TEHNICA DIN CLUJ - NAPOCA"/>
    <s v="Creşterea capacităţii de cercetare în scopul ridicării nivelului de competitivitate ştiinţifică pe plan internaţional al UTCN, prin crearea unei infrastructuri de tip cloud, numita CLOUDUT, integrabilă în structuri naţionale şi internaţionale de tip CLOUD şi INFRASTRUCTURI MASIVE DE DATE, care sa permită cercetarea şi dezvoltarea în domeniile big data, deep learning, date spaţiale şi IoT, precum şi utilizarea acestor tehnologii într-o gamă largă de aplicaţii inginereşti, economice şi administrative, solicitate de mediul economic regional si naţional. Infrastructura CLOUDUT va extinde posibilitatea de participare în proiecte de cercetare naţionale şi internaţionale de tip Orizont 2020._x000a_"/>
    <s v="4"/>
    <n v="21"/>
    <n v="2020"/>
    <s v="4"/>
    <n v="21"/>
    <n v="2022"/>
    <n v="85"/>
    <x v="4"/>
    <s v="Nord Vest"/>
    <m/>
    <m/>
    <s v="Cluj Napoca"/>
    <s v="Public"/>
    <s v="058"/>
    <n v="4207500"/>
    <n v="742500"/>
    <n v="0"/>
    <n v="5000"/>
    <n v="4955000"/>
    <s v="In implementare"/>
    <m/>
    <n v="492360.68"/>
    <n v="16082.05"/>
    <s v="POC/398/1/1/"/>
    <n v="1"/>
    <s v="Axa 1"/>
  </r>
  <r>
    <n v="55"/>
    <x v="1"/>
    <s v="1.1.2 - Proiecte tip GRID (Cloud)"/>
    <m/>
    <n v="124155"/>
    <s v="Dezvoltarea infrastructurii cloud a Universității Babeș-Bolyai Cluj-Napoca pentru realizarea unui sistem integrat de management academic și suport decizional bazat pe BigSmart Data - SmartCloudDSS"/>
    <s v="UNIVERSITATEA &quot;BABES-BOLYAI&quot;"/>
    <s v="Obiectivul general al proiectului: Modernizarea infrastructurii cloud a Universitatii Babes-Bolyai Cluj-Napoca prin realizarea unui sistem integrat de management academic_x000a_si suport decizional bazat pe Big&amp;Smart Data."/>
    <s v="4"/>
    <n v="22"/>
    <n v="2020"/>
    <s v="12"/>
    <n v="22"/>
    <n v="2021"/>
    <n v="85"/>
    <x v="4"/>
    <s v="Nord Vest"/>
    <m/>
    <m/>
    <s v="Cluj Napoca"/>
    <s v="Public"/>
    <s v="058"/>
    <n v="4250000"/>
    <n v="750000"/>
    <n v="0"/>
    <n v="32844"/>
    <n v="5032844"/>
    <s v="In implementare"/>
    <s v="AA1"/>
    <n v="464990.77"/>
    <n v="35009.230000000003"/>
    <s v="POC/398/1/1/"/>
    <n v="1"/>
    <s v="Axa 1"/>
  </r>
  <r>
    <n v="56"/>
    <x v="1"/>
    <s v="1.1.3 H - Centre Suport"/>
    <m/>
    <n v="108428"/>
    <s v="CeS-UTCN – Excelenta Stiintifica si Specializare Inteligenta prin crearea unui Centru Suport dedicat facilitarii accesului entitatilor publice si private la proiecte/competitii CDI"/>
    <s v="UNIVERSITATEA TEHNICA DIN CLUJ - NAPOCA"/>
    <s v="Obiectivul general al proiectului vizeaza cresterea participarii romanesti in activitatile/proiectele de cercetare la nivelul Uniunii Europene, prin crearea unui Centru Suport - CeS-UTCN cu rolul de a sprijini entitatile de cercetare din UTCN (dar nu limitatuv) de a participa la competitiile programului cadru Orizont 2020 dar si de a oferi suport in implementarea proiectelele internationale castigate deja. "/>
    <s v="4"/>
    <n v="30"/>
    <n v="2020"/>
    <s v="7"/>
    <n v="30"/>
    <n v="2023"/>
    <n v="85"/>
    <x v="4"/>
    <s v="Nord Vest"/>
    <m/>
    <m/>
    <s v="Cluj Napoca"/>
    <s v="Public"/>
    <s v="060"/>
    <n v="1926715.27"/>
    <n v="340008.6"/>
    <n v="0"/>
    <n v="4500"/>
    <n v="2271223.87"/>
    <s v="In implementare"/>
    <m/>
    <n v="208022.3"/>
    <n v="17977.7"/>
    <s v="POC/80/1/2/"/>
    <n v="1"/>
    <s v="Axa 1"/>
  </r>
  <r>
    <n v="57"/>
    <x v="1"/>
    <s v="1.1.2 - Proiecte tip GRID (Cloud)"/>
    <m/>
    <n v="125371"/>
    <s v="Creșterea capacității de cercetare a UMF Iuliu Hațieganu Cluj Napoca, prin dezvoltarea unei infrastructuri de tip CLOUD conectata la resursele globale de informare"/>
    <s v="UNIVERSITATEA DE MEDICINA SI FARMACIE ,, IULIU HATIEGANU&quot; CLUJ NAPOCA"/>
    <s v="Obiectivul general al proiectului este cresterea capacitatii de cercetare a UMF Iuliu Hatieganu Cluj Napoca, prin dezvoltarea unei infrastructuri de tip CLOUD, infrastructura care va furniza resursele informatice si de comunicatii necesare atat pentru stocarea si analiza volumelor mari de date care rezulta din activitatea de cercetare a universitatii, cat si pentru schimbul de date stiintifice la nivel european si international."/>
    <s v="5"/>
    <n v="7"/>
    <n v="2020"/>
    <s v="11"/>
    <n v="7"/>
    <n v="2021"/>
    <n v="85"/>
    <x v="4"/>
    <s v="Nord Vest"/>
    <m/>
    <m/>
    <s v="Cluj Napoca"/>
    <s v="Public"/>
    <s v="058"/>
    <n v="4238287.84"/>
    <n v="747933.14"/>
    <n v="0"/>
    <n v="23800"/>
    <n v="5010020.9799999995"/>
    <s v="In implementare"/>
    <m/>
    <n v="63136.78"/>
    <n v="11141.77"/>
    <s v="POC/398/1/1/"/>
    <n v="1"/>
    <s v="Axa 1"/>
  </r>
  <r>
    <n v="58"/>
    <x v="2"/>
    <s v=" P2.2"/>
    <s v="A2.2.1 ap.2"/>
    <n v="129841"/>
    <s v="Realizarea unui algoritm bazat pe inteligenta artificiala in cadrul societatii POWERSOFT BUSINESS SOLUTIONS SRL"/>
    <s v="POWERSOFT BUSINESS SOLUTIONS SRL"/>
    <s v="Obiectivul general al proiectului este cercetarea unui algoritm , care se pliaza pe o noua viziune bazandu-se pe diferite mecanisme de predictie, astfel încat pe baza datelor care sunt puse la dispozitia sistemului respectiv si pe baza proprietatilor structurale a bazei de date sa se ajunga la o prognoza rapida si îndestulatoare. Astfel utilizatorii acestui sistem reusesc sa aiba acces la un instrument extrem de util , care ofera suportul necesar în luarea deciziilor strategice ideale, fiind sustinute de date concrete."/>
    <s v="5"/>
    <n v="29"/>
    <n v="2020"/>
    <s v="5"/>
    <n v="29"/>
    <n v="2023"/>
    <n v="85"/>
    <x v="4"/>
    <s v="Nord Vest"/>
    <m/>
    <m/>
    <s v="Cluj Napoca"/>
    <s v="Privat"/>
    <s v="066"/>
    <n v="3923698.97"/>
    <n v="692417.46"/>
    <n v="1104890.1499999999"/>
    <n v="699247.85"/>
    <n v="6420254.4299999997"/>
    <s v="In implementare"/>
    <m/>
    <n v="577960.85"/>
    <n v="101993.09"/>
    <s v="POC/524/2/2"/>
    <n v="1"/>
    <s v="Axa 2"/>
  </r>
  <r>
    <n v="59"/>
    <x v="2"/>
    <s v=" P2.2"/>
    <s v="A2.2.1 ap.2"/>
    <n v="130016"/>
    <s v="Dezvoltarea unei aplicații TIC inovative, ca metodă de terapie pentru copii cu probleme de dezvoltare"/>
    <s v="CRAFTING SOFTWARE INNOVATION SRL"/>
    <s v="Obiectivul general al programului este de a asigura trecerea de la outsourcing la dezvoltarea bazata pe inovare, precum si colaborarea între întreprinderile centrare pe domeniul TIC, precum si colaborarea între întreprinderile centrare pe domeniul TIC si clusterele din domeniu, pentru asigurarea unui acces rapid si facil la implementarea rezultatelor cercetarii / dezvoltarii în scopul obþinerii de produse inovatoare. Obiectivul general al proiectului de fata este dezvoltarea unei aplicatii inovative sub forma unei platforme interactive de jocuri terapeutice pentru copii cu probleme de dezvoltare."/>
    <s v="5"/>
    <n v="29"/>
    <n v="2020"/>
    <s v="5"/>
    <n v="29"/>
    <n v="2021"/>
    <n v="85"/>
    <x v="4"/>
    <s v="Nord Vest"/>
    <m/>
    <m/>
    <s v="Cluj Napoca"/>
    <s v="Privat"/>
    <s v="066"/>
    <n v="2867278.35"/>
    <n v="505990.29"/>
    <n v="979206.07"/>
    <n v="413216.32"/>
    <n v="4765691.03"/>
    <s v="In implementare"/>
    <m/>
    <n v="997812.03"/>
    <n v="176084.46"/>
    <s v="POC/524/2/2"/>
    <n v="1"/>
    <s v="Axa 2"/>
  </r>
  <r>
    <n v="60"/>
    <x v="1"/>
    <s v="P1.2"/>
    <s v="OS1.3-Secţiunea C-ap.2"/>
    <n v="121344"/>
    <s v="Programe de formare și psihoeducaționale bazate pe modele de prevenție și intervenție inovative în sănătatea emoțională"/>
    <s v="PENTRU CUPLU SRL"/>
    <s v="Obiect ivul general este de dezvolta si promova programe de formare si psihoeducationale bazate pe modele noi, inovative, validate empiric in domeniul psihologiei cu aplicare practica in domeniul sanatatii emotionale a copiilor, parintilor si cuplurilor."/>
    <s v="6"/>
    <n v="19"/>
    <n v="2020"/>
    <s v="12"/>
    <n v="19"/>
    <n v="2021"/>
    <n v="85"/>
    <x v="4"/>
    <s v="Nord Vest"/>
    <m/>
    <m/>
    <s v="Cluj Napoca"/>
    <s v="Privat"/>
    <s v="061"/>
    <n v="670665.6"/>
    <n v="167666.4"/>
    <n v="93148"/>
    <n v="26702"/>
    <n v="958182"/>
    <s v="In implementare"/>
    <m/>
    <n v="24852.639999999999"/>
    <n v="6213.16"/>
    <s v="POC/62/1/3"/>
    <n v="1"/>
    <s v="Axa 1"/>
  </r>
  <r>
    <n v="61"/>
    <x v="1"/>
    <s v="P1.2"/>
    <s v="OS1.3-Secţiunea C-ap.2"/>
    <n v="108954"/>
    <s v="Sisteme de recomandare pentru date de dimensiuni mari"/>
    <s v="MIBREX SOFT SRL"/>
    <s v="Obiectivul proiectului este de a răspunde unor nevoi de piaţă reale prin crearea de soluţii optime, fezabile şi sustenabile, care pot fi comercializate şi care produc efecte economice după lansarea lor pe piaţă, bazate pe rezultatele cercetării ştiinţifice din domeniul Cibernetică şi statistică, aplicate ca nouă tehnologie in IT."/>
    <s v="6"/>
    <n v="24"/>
    <n v="2020"/>
    <s v="10"/>
    <n v="24"/>
    <n v="2021"/>
    <n v="85"/>
    <x v="4"/>
    <s v="Nord Vest"/>
    <m/>
    <m/>
    <s v="Cluj Napoca"/>
    <s v="Privat"/>
    <s v="061"/>
    <n v="713296.96"/>
    <n v="125875.93"/>
    <n v="93241.44"/>
    <n v="72863.509999999995"/>
    <n v="1005277.8399999999"/>
    <s v="In implementare"/>
    <m/>
    <n v="60360.92"/>
    <n v="10651.93"/>
    <s v="POC/62/1/3"/>
    <n v="1"/>
    <s v="Axa 1"/>
  </r>
  <r>
    <n v="62"/>
    <x v="1"/>
    <s v="P1.2"/>
    <s v="OS1.3-Secţiunea C-ap.2"/>
    <n v="109466"/>
    <s v="Servicii chirurgicale inovative ghidate imagistic prin metode de vizualizare tisulară intraoperatorie"/>
    <s v="NIPNTUCK SRL-D"/>
    <s v="Obiectivul general - Dezvoltarea de servicii inovative in domeniul chirurgiei plastice si a microchirurgiei reconstructive bazate pe rezultate ale cercetarii stiintifice."/>
    <s v="6"/>
    <n v="29"/>
    <n v="2020"/>
    <s v="12"/>
    <n v="29"/>
    <n v="2021"/>
    <n v="85"/>
    <x v="4"/>
    <s v="Nord Vest"/>
    <m/>
    <m/>
    <s v="Cluj Napoca"/>
    <s v="Privat"/>
    <s v="061"/>
    <n v="708470.83"/>
    <n v="125024.25"/>
    <n v="92610.559999999998"/>
    <n v="22285"/>
    <n v="948390.6399999999"/>
    <s v="In implementare"/>
    <m/>
    <n v="32997.17"/>
    <n v="5823.03"/>
    <s v="POC/62/1/3"/>
    <n v="1"/>
    <s v="Axa 1"/>
  </r>
  <r>
    <n v="63"/>
    <x v="1"/>
    <s v="P1.2"/>
    <s v="OS1.3-Secţiunea C-ap.2"/>
    <n v="114981"/>
    <s v="Ciclu de fabricaţie redus a pieselor greu solicitate prin aplicarea unui procedeu inovativ care combina metalizarea cu durificarea prin ecruisare"/>
    <s v="RECONDUR SRL"/>
    <s v="Obiectivul general al proiectului constă în testarea şi implementarea unui procedeu inovativ de producere a pieselor solicitate la uzura realizate din oteluri nealiate sau slab aliate ca suport si pe care se depun straturi durificabile prin metalizare, iar apoi aceste straturi de supun unui tratament de durificare prin improscare cu alice din otel. Acest procedeu se poate aplica cu succes si la reconditionarea pieselor uzate si durificarea zonelor solicitate la uzare in scopul cresterii duratei de functionare a acestora"/>
    <s v="6"/>
    <n v="30"/>
    <n v="2020"/>
    <s v="12"/>
    <n v="30"/>
    <n v="2021"/>
    <n v="85"/>
    <x v="4"/>
    <s v="Nord Vest"/>
    <m/>
    <m/>
    <s v="Cluj Napoca"/>
    <s v="Privat"/>
    <s v="061"/>
    <n v="712437.71"/>
    <n v="125724.29"/>
    <n v="93130"/>
    <n v="36823.440000000002"/>
    <n v="968115.44"/>
    <s v="In implementare"/>
    <m/>
    <n v="0"/>
    <n v="0"/>
    <s v="POC/62/1/3"/>
    <n v="1"/>
    <s v="Axa 1"/>
  </r>
  <r>
    <n v="64"/>
    <x v="2"/>
    <s v=" P2.2"/>
    <s v="A2.2.1 ap.2"/>
    <n v="129898"/>
    <s v="IBL - dezvoltarea unei soluții inovative și accesibile de automatizare"/>
    <s v="PRODIGY IT SOLUTIONS SRL"/>
    <s v="Obiectivul general al proiectului a fost stabilit,  în sensul ca prin implementarea prezentului proiect ce vizeaza automatizarea inteligenta, se va contribui la cresterea impactului sectorului TIC în viata profesionala a angajatilor din orice domeniu, asigurând astfel o diminuare de costuri, o crestere a flexibilitaþii si a acuratetei derularii proceselor, astfel generându-se, conform teoriei economice, competitivitate în mai multe ramuri economice. "/>
    <s v="7"/>
    <n v="9"/>
    <n v="2020"/>
    <s v="7"/>
    <n v="9"/>
    <n v="2023"/>
    <n v="85"/>
    <x v="4"/>
    <s v="Nord Vest"/>
    <m/>
    <m/>
    <s v="Cluj Napoca"/>
    <s v="Privat"/>
    <s v="066"/>
    <n v="7430424.5999999996"/>
    <n v="1311251.3999999999"/>
    <n v="2428035.86"/>
    <n v="0"/>
    <n v="11169711.859999999"/>
    <s v="In implementare"/>
    <m/>
    <n v="2140124.0499999998"/>
    <n v="377668.94"/>
    <s v="POC/524/2/2"/>
    <n v="1"/>
    <s v="Axa 2"/>
  </r>
  <r>
    <n v="65"/>
    <x v="1"/>
    <s v="P1.2"/>
    <s v="OS1.3-Secţiunea C-ap.2"/>
    <n v="122348"/>
    <s v="INTELMARK 2.0"/>
    <s v="ARTIFICIAL INTELLIGENCE EXPERT SRL"/>
    <s v="Cresterea competitivitaTtii companiei ARTIFICIAL INTELLIGENCE EXPERT SRL prin dezvoltarea si punerea in productie de servicii inovative, bazate pe inteligenta artificiala (AI), pentru crearea de teste moleculare de diagnostic, inclusiv precoce, tratamentul personalizat, monitorizarea si prognosticul în oncologie."/>
    <s v="7"/>
    <n v="10"/>
    <n v="2020"/>
    <s v="7"/>
    <n v="10"/>
    <n v="2022"/>
    <n v="85"/>
    <x v="4"/>
    <s v="Nord Vest"/>
    <m/>
    <m/>
    <s v="Cluj Napoca"/>
    <s v="Privat"/>
    <s v="061"/>
    <n v="574262.55000000005"/>
    <n v="101340.45"/>
    <n v="75067"/>
    <n v="191300"/>
    <n v="941970"/>
    <s v="In implementare"/>
    <m/>
    <n v="84148.47"/>
    <n v="5966.73"/>
    <s v="POC/62/1/3"/>
    <n v="1"/>
    <s v="Axa 1"/>
  </r>
  <r>
    <n v="66"/>
    <x v="1"/>
    <s v="P1.2"/>
    <s v="OS1.3-Secţiunea C-ap.2"/>
    <n v="111216"/>
    <s v="DEZVOLTAREA UNUI SERVICIU INOVATIV DE DETERMINARE A BOLII PARODONTALE PRIN EXAMINARI IMAGISTICE"/>
    <s v="3D X-RAY SRL (fost PETRUTIU ADRIAN STEFAN)"/>
    <s v="Scopul prezentului plan de afaceri este de a dezvolta servicii inovative pe baza rezultatelor obtinute din cercetarea doctorala, prin dezvoltarea unui protocol de examinare care sa permita identificarea imagistica a pacientilor cu diverse forme de afectare parodontala. În functie de gradul afectarii, pacientul va fi încadrat într-o anumita clasa de risc."/>
    <s v="7"/>
    <n v="10"/>
    <n v="2020"/>
    <s v="7"/>
    <n v="10"/>
    <n v="2022"/>
    <n v="85"/>
    <x v="4"/>
    <s v="Nord Vest"/>
    <m/>
    <m/>
    <s v="Turda"/>
    <s v="Privat"/>
    <s v="061"/>
    <n v="713937.06"/>
    <n v="125988.88"/>
    <n v="93325.11"/>
    <n v="27611.919999999998"/>
    <n v="960862.97000000009"/>
    <s v="In implementare"/>
    <m/>
    <n v="15102.9"/>
    <n v="2665.21"/>
    <s v="POC/62/1/3"/>
    <n v="1"/>
    <s v="Axa 1"/>
  </r>
  <r>
    <n v="67"/>
    <x v="1"/>
    <s v="P1.2"/>
    <s v="OS1.3-Secţiunea C-ap.2"/>
    <n v="110891"/>
    <s v="Depistarea precoce a melanomului, carcinomului bazocelular si limfomului cutanat-stabilirea marginii de excizie complete a carcinomului bazocelular prin fluorescenta si chirurgie micrografica"/>
    <s v="Ungureanu Loredana"/>
    <s v="Obiectivul general va fi acela de a inova si a optimiza practica actuala în ceea ce priveste adresarea nevoilor pacienþilor cu cancer de piele – malanoame, carcinoame bazocelulare si limfoame cutanate."/>
    <s v="7"/>
    <n v="16"/>
    <n v="2020"/>
    <s v="1"/>
    <n v="16"/>
    <n v="2022"/>
    <n v="85"/>
    <x v="4"/>
    <s v="Nord Vest"/>
    <m/>
    <m/>
    <s v="Cluj Napoca"/>
    <s v="Privat"/>
    <s v="061"/>
    <n v="713745.47"/>
    <n v="125955.08"/>
    <n v="93300.06"/>
    <n v="22152.880000000001"/>
    <n v="955153.48999999987"/>
    <s v="In implementare"/>
    <m/>
    <n v="21978.57"/>
    <n v="3878.57"/>
    <s v="POC/62/1/3"/>
    <n v="1"/>
    <s v="Axa 1"/>
  </r>
  <r>
    <n v="68"/>
    <x v="1"/>
    <s v="P1.1"/>
    <s v="OS1.1-Secţiunea F - ap.2"/>
    <n v="126436"/>
    <s v="Dezvoltarea infrastructurii ACTRIS-UBB cu scopul de a contribui la cercetarea pan-europeana privind compozitia atmosferei si schimbarile climatice (ACTRIS-UBB)"/>
    <s v="UNIVERSITATEA &quot;BABES-BOLYAI&quot;"/>
    <s v="ACTRIS-RI reprezinta o retea nationala de facilitati echipate cu instrumente pentru cercetarea aerosolilor, norilor si a gazelor cu durata scurta de viata, ACTRIS-RI monitorizarea componentele atmosferice cu ciclu de viata scurt (observatii cu un inalt nivel de calitate) pentru a imbunatati controlul calitatii aerului, pentru a monitoriza tendintele climatice, pentru a avertiza cu privire la hazardurile atmosferice si pentru a acumula cunostinte despre procesele care influenteaza manifestarea acestor hazarduri in atmosfera "/>
    <s v="7"/>
    <n v="17"/>
    <n v="2020"/>
    <s v="1"/>
    <n v="17"/>
    <n v="2024"/>
    <n v="85"/>
    <x v="4"/>
    <s v="Nord Vest"/>
    <m/>
    <m/>
    <s v="Cluj Napoca"/>
    <s v="Public"/>
    <s v="058"/>
    <n v="18826852.309999999"/>
    <n v="3322385.7"/>
    <n v="0"/>
    <n v="115520.57"/>
    <n v="22264758.579999998"/>
    <s v="In implementare"/>
    <m/>
    <n v="473735.27"/>
    <n v="26264.73"/>
    <s v="POC/448/1/1"/>
    <n v="1"/>
    <s v="Axa 1"/>
  </r>
  <r>
    <n v="69"/>
    <x v="2"/>
    <s v=" P2.2"/>
    <s v="A2.2.1 ap.2"/>
    <n v="129874"/>
    <s v="PROIECTARE ȘI DEZVOLTARE A UNUI PRODUS SOFTWARE DE MONITORIZARE - Machine Vision"/>
    <s v="SITLINE TECHNOLOGY SRL"/>
    <s v="Obiectivul general al proiectul propune crearea unei platforma care sa aiba arhitectura deschisa, extensibilitatea sa se poate face si prin folosirea unor produse software open source bine cunoscute la nivel global si in aceeasi timp sa ajute la crearea unor solutii prin fluxuri de procesare gata pregatite care sa fie folosite ca si puncte de pornire diseminand practici validate."/>
    <s v="7"/>
    <n v="22"/>
    <n v="2020"/>
    <s v="7"/>
    <n v="22"/>
    <n v="2021"/>
    <n v="85"/>
    <x v="4"/>
    <s v="Nord Vest"/>
    <m/>
    <m/>
    <s v="Cluj Napoca"/>
    <s v="Privat"/>
    <s v="066"/>
    <n v="2661342.94"/>
    <n v="469648.75"/>
    <n v="1121260.04"/>
    <n v="385414.93"/>
    <n v="4637666.66"/>
    <s v="In implementare"/>
    <m/>
    <n v="422395.46"/>
    <n v="74540.37"/>
    <s v="POC/524/2/2"/>
    <n v="1"/>
    <s v="Axa 2"/>
  </r>
  <r>
    <n v="70"/>
    <x v="2"/>
    <s v=" P2.2"/>
    <s v="A2.2.1 ap.2"/>
    <n v="128960"/>
    <s v="Platformă inovativă pentru măsurarea audienței TV, identificarea automată a telespectatorilor și corelarea cu date analitice din platforme de socializare online"/>
    <s v="CICADA TECHNOLOGIES SRL"/>
    <s v="Obiectivul general al proiectului, este cresterea competitivitaþii companiei CICADA TECHNOLOGIES S.R.L prin dezvoltarea unui produs propriu, cu aplicabilitate în domeniul marketingului. Produsul consta intr-o platforma software inovativa pentru masurarea audientelor TV si identificarea automata a telespectatorilor din fata televizoarelor, informatii care sunt corelate cu date relevante despre publicul telespectator, extrase de pe platformele de socializare online."/>
    <s v="8"/>
    <n v="11"/>
    <n v="2020"/>
    <s v="11"/>
    <n v="11"/>
    <n v="2022"/>
    <n v="85"/>
    <x v="4"/>
    <s v="Nord Vest"/>
    <m/>
    <m/>
    <s v="Cluj Napoca"/>
    <s v="Privat"/>
    <s v="066"/>
    <n v="7733358.46"/>
    <n v="1364710.3"/>
    <n v="2228942.31"/>
    <n v="367641.5"/>
    <n v="11694652.57"/>
    <s v="In implementare"/>
    <m/>
    <n v="2695500.18"/>
    <n v="210970.62"/>
    <s v="POC/524/2/2"/>
    <n v="1"/>
    <s v="Axa 2"/>
  </r>
  <r>
    <n v="71"/>
    <x v="2"/>
    <s v=" P2.2"/>
    <s v="A2.2.1 ap.2"/>
    <n v="129916"/>
    <s v="DEZVOLTAREA UNUI SISTEM INFORMATIC DE GENERARE AUTOMATĂ A CODULUI SURSĂ PENTRU APLICATIILE SOFTWARE PROTOTIP ȘI A ECOSISTEMULUI AFERENT CICLULUI DE DEZVOLTARE UTILIZ ND COMPONENTE DE INTELIGENTĂ ARTIFICIALĂ – DOOD ROBOT"/>
    <s v="MYIT SOFTWARE SRL"/>
    <s v="Obiectivul general al proiectului consta în dezvoltarea unei aplicatii informatice si a unei metodologii de lucru care sa conduca la crearea unui cadru de servicii TIC de tip „cloud”, care sa impulsioneze cresterea competivitatii economice a sectorului de IMM prin simplificarea si eficientizarea activitatilor IT din cadrul intreprinderilor. Serviciile oferite vor fi de tip BaaS, SaaS, PaaS si vor putea fi oferite tuturor agentilor economici interesati, în special întreprinderilor din sectorul TIC."/>
    <s v="8"/>
    <n v="18"/>
    <n v="2020"/>
    <s v="8"/>
    <n v="18"/>
    <n v="2023"/>
    <n v="85"/>
    <x v="4"/>
    <s v="Nord Vest"/>
    <m/>
    <m/>
    <s v="Cluj Napoca, sat Chinteni"/>
    <s v="Privat"/>
    <s v="066"/>
    <n v="6864090.9400000004"/>
    <n v="1211310.1499999999"/>
    <n v="3253383.69"/>
    <n v="1224611.01"/>
    <n v="12553395.789999999"/>
    <s v="In implementare"/>
    <m/>
    <n v="1555456.05"/>
    <n v="224175.43"/>
    <s v="POC/524/2/2"/>
    <n v="1"/>
    <s v="Axa 2"/>
  </r>
  <r>
    <n v="72"/>
    <x v="2"/>
    <s v=" P2.2"/>
    <s v="A2.2.1 ap.2"/>
    <n v="129400"/>
    <s v="Platforma bioinformatica pentru diagnosticul precoce al cancerului colorectal și bronhopulmonar"/>
    <s v="FRONTIER MANAGEMENT CONSULTING"/>
    <s v="Obiectivul general al proiectului PROMED consta in cresterea contributiei sectorului TIC prin trecerea de la outsourcing la dezvoltarea bazata pe inovare si obtinerea unui produs software inovativ si a unui serviciu inovativ, care vor oferi un diagnostic precoce in cancerul pulmonar si colorectal."/>
    <s v="8"/>
    <n v="20"/>
    <n v="2020"/>
    <s v="8"/>
    <n v="20"/>
    <n v="2023"/>
    <n v="85"/>
    <x v="4"/>
    <s v="Nord Vest"/>
    <m/>
    <m/>
    <s v="Cluj Napoca, sat Chinteni"/>
    <s v="Privat"/>
    <s v="066"/>
    <n v="11618677.65"/>
    <n v="2050354.88"/>
    <n v="3271044.29"/>
    <n v="2158628.14"/>
    <n v="19098704.960000001"/>
    <s v="In implementare"/>
    <m/>
    <n v="267394.74"/>
    <n v="0"/>
    <s v="POC/524/2/2"/>
    <n v="1"/>
    <s v="Axa 2"/>
  </r>
  <r>
    <n v="73"/>
    <x v="2"/>
    <s v=" P2.2"/>
    <s v="A2.2.1 ap.2"/>
    <n v="129200"/>
    <s v="Dezvoltare platforma de administrare ierarhica - CrossA"/>
    <s v="GLOBAL E BUSINESS SOLUTION GROUP SRL"/>
    <s v="Obiectivul general al prezentului proiect este dezvoltarea unui produs inovativ, sub forma unei platforme de administrare ierarhica, care are ca scop administrarea si gestionarea unor sisteme ierarhice ale organizatiilor mari, cum ar fi federatiile sportive, asociatiile_x000a_profesionale sau de business, organizatii de voluntariat, etc."/>
    <s v="9"/>
    <n v="18"/>
    <n v="2020"/>
    <s v="3"/>
    <n v="18"/>
    <n v="2022"/>
    <n v="85"/>
    <x v="4"/>
    <s v="Nord Vest"/>
    <m/>
    <m/>
    <s v="Cluj Napoca"/>
    <s v="Privat"/>
    <s v="066"/>
    <n v="5696971.7800000003"/>
    <n v="1005347.94"/>
    <n v="2213093.56"/>
    <n v="1706560.95"/>
    <n v="10621974.23"/>
    <s v="In implementare"/>
    <m/>
    <n v="2200088.5499999998"/>
    <n v="230920.09"/>
    <s v="POC/524/2/2"/>
    <n v="1"/>
    <s v="Axa 2"/>
  </r>
  <r>
    <s v="TOTAL CLUJ"/>
    <x v="0"/>
    <m/>
    <m/>
    <m/>
    <m/>
    <m/>
    <m/>
    <m/>
    <m/>
    <m/>
    <m/>
    <m/>
    <m/>
    <m/>
    <x v="0"/>
    <m/>
    <m/>
    <m/>
    <m/>
    <m/>
    <m/>
    <n v="363165723.23287594"/>
    <n v="66071413.827124"/>
    <n v="107612290.72000001"/>
    <n v="52599417.410000011"/>
    <n v="589448845.19000006"/>
    <m/>
    <m/>
    <n v="212011840.93000004"/>
    <n v="36513408.989999995"/>
    <m/>
    <m/>
    <m/>
  </r>
  <r>
    <s v="JUDEŢUL CONSTANTA"/>
    <x v="0"/>
    <m/>
    <m/>
    <m/>
    <m/>
    <m/>
    <m/>
    <m/>
    <m/>
    <m/>
    <m/>
    <m/>
    <m/>
    <m/>
    <x v="0"/>
    <m/>
    <m/>
    <m/>
    <m/>
    <m/>
    <m/>
    <m/>
    <m/>
    <m/>
    <m/>
    <m/>
    <m/>
    <m/>
    <m/>
    <m/>
    <m/>
    <m/>
    <m/>
  </r>
  <r>
    <n v="1"/>
    <x v="1"/>
    <s v="P1.2"/>
    <s v="OS1.4-Secţiunea G"/>
    <n v="105531"/>
    <s v="Cercetări asupra dezvoltării de materiale avansate şi optimizare multiscalară prin integrarea materialelor nano-structurate în sisteme energetice avansate"/>
    <s v="UNIVERSITATEA OVIDIUS CONSTANŢA"/>
    <s v="Scopul proiectului este facilitarea accesului unui grup de întreprinderi interesate in dezvoltarea de produse si servicii cu valoare adaugata ridicata prin transferul de cunostinþe din activitatea de cercetare, la expertiza avansata din cadrul UOC-INSAE in domeniul dezvoltarii de materiale nano-structurate si al integrarii acestora in sisteme energetice complexe si accesul la facilitaþile existente pe platforma de cercetare HyRES din cadrul institutului."/>
    <s v="9"/>
    <n v="1"/>
    <n v="2016"/>
    <s v="9"/>
    <n v="1"/>
    <n v="2021"/>
    <n v="83.72"/>
    <x v="6"/>
    <s v="Sud Est"/>
    <m/>
    <m/>
    <s v="Constanta"/>
    <s v="Public"/>
    <s v="062"/>
    <n v="6067114.3078000005"/>
    <n v="1179797.1921999995"/>
    <n v="948026"/>
    <n v="60000"/>
    <n v="8254937.5"/>
    <s v="In implementare"/>
    <s v="AA3"/>
    <n v="2936036.9199999995"/>
    <n v="570886.9"/>
    <s v="POC/71/1/4"/>
    <n v="1"/>
    <s v="Axa 1"/>
  </r>
  <r>
    <n v="2"/>
    <x v="2"/>
    <s v=" P2.2"/>
    <s v="A2.2.1"/>
    <n v="115978"/>
    <s v="MARGO - UN START PENTRU IMM-URI COMPETITIVE"/>
    <s v="YUKA MOBILI SRL"/>
    <s v="MARGO - UN START PENTRU IMM-URI COMPETITIVE"/>
    <s v="8"/>
    <n v="17"/>
    <n v="2017"/>
    <s v="8"/>
    <n v="17"/>
    <n v="2020"/>
    <n v="85"/>
    <x v="6"/>
    <s v="Sud Est"/>
    <m/>
    <m/>
    <s v="Constanta"/>
    <s v="Privat"/>
    <s v="066"/>
    <n v="3468174.25"/>
    <n v="612030.75"/>
    <n v="2049045"/>
    <n v="621062.5"/>
    <n v="6750312.5"/>
    <s v="Finalizat"/>
    <s v="AA1"/>
    <n v="3096365.1100000008"/>
    <n v="605005.59000000008"/>
    <s v="POC/46/2/2"/>
    <n v="1"/>
    <s v="Axa 2"/>
  </r>
  <r>
    <n v="3"/>
    <x v="2"/>
    <s v=" P2.2"/>
    <s v="A2.2.1"/>
    <n v="115665"/>
    <s v="Un sistem informatic inovativ - o colectie de servicii integrate"/>
    <s v="MULTISOFT SRL"/>
    <s v="Un sistem informatic inovativ - o colectie de servicii integrate"/>
    <s v="6"/>
    <n v="28"/>
    <n v="2017"/>
    <s v="6"/>
    <n v="28"/>
    <n v="2019"/>
    <n v="85"/>
    <x v="6"/>
    <s v="Sud Est"/>
    <m/>
    <m/>
    <s v="Constanta"/>
    <s v="Privat"/>
    <s v="066"/>
    <n v="1368912.79"/>
    <n v="241572.85"/>
    <n v="1078008.7500000002"/>
    <n v="32923.929999999702"/>
    <n v="2721418.3200000003"/>
    <s v="Finalizat"/>
    <m/>
    <n v="1361630.91"/>
    <n v="240287.8"/>
    <s v="POC/46/2/2"/>
    <n v="1"/>
    <s v="Axa 2"/>
  </r>
  <r>
    <n v="4"/>
    <x v="2"/>
    <s v=" P2.2"/>
    <s v="A2.2.1"/>
    <n v="115991"/>
    <s v="PLATFORMA CLOUD SAAS INOVATIVA DE ARHIVARE ELECTRONICA EDI SI NON EDI INTEGRATA CU SISTEM DE MANAGEMENT A DOCUMENTELOR"/>
    <s v="DIRECT CONSULTING &amp; ADVERTISING SRL"/>
    <s v="PLATFORMA CLOUD SAAS INOVATIVA DE ARHIVARE ELECTRONICA EDI SI NON EDI INTEGRATA CU SISTEM DE MANAGEMENT A DOCUMENTELOR"/>
    <s v="8"/>
    <n v="4"/>
    <n v="2017"/>
    <s v="8"/>
    <n v="4"/>
    <n v="2020"/>
    <n v="85"/>
    <x v="6"/>
    <s v="Sud Est"/>
    <m/>
    <m/>
    <s v="Mangalia"/>
    <s v="Privat"/>
    <s v="066"/>
    <n v="1547343.33"/>
    <n v="273060.59000000003"/>
    <n v="651027.91000000015"/>
    <n v="441382.50999999978"/>
    <n v="2912814.34"/>
    <s v="Finalizat"/>
    <m/>
    <n v="1454578"/>
    <n v="256690.21999999994"/>
    <s v="POC/46/2/2"/>
    <n v="1"/>
    <s v="Axa 2"/>
  </r>
  <r>
    <n v="5"/>
    <x v="2"/>
    <s v=" P2.2"/>
    <s v="A2.1.1 - NGA"/>
    <n v="127127"/>
    <s v="Dezvoltarea infrastructurii de comunicatii in banda larga de mare viteza in judetul Constanta"/>
    <s v="INVOKER TRANS IT SRL"/>
    <s v="Obiectivul principal al proiectului este dezvoltarea infrastructurii de comunicaþii în banda larga de mare viteza in localitatile albe din punct de vedere al conexiunii NGA din judetul Constant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6"/>
    <s v="Sud Est"/>
    <m/>
    <m/>
    <s v="Topalau; Garliciu; Amzacea; Albesti; Targusor; sat Plopeni; Saraiu; sat Arsa; sat Tataru; sat Osmancea; sat Baltagesti; sat Crisan; sat Ciobanita; Ciungani; Ludestii de Jos; Stejarel; Ociu; Brotuna; Prihodiste; Dincu;"/>
    <s v="Privat"/>
    <s v="046"/>
    <n v="7462452.79"/>
    <n v="1316903.43"/>
    <n v="1798181.38"/>
    <n v="2009600.85"/>
    <n v="12587138.450000001"/>
    <s v="In implementare"/>
    <m/>
    <n v="3051034.94"/>
    <n v="538417.91999999993"/>
    <s v="POC/366/2/1"/>
    <n v="1"/>
    <s v="Axa 2"/>
  </r>
  <r>
    <n v="6"/>
    <x v="1"/>
    <s v="1.1.2 - Proiecte tip GRID (Cloud)"/>
    <m/>
    <n v="124883"/>
    <s v="CLOUD si infrastructuri masive de date la Universitatea Maritimă din Constanța"/>
    <s v="UNIVERSITATEA MARITIMA DIN CONSTANTA"/>
    <s v="Obiectivul general este creşterea capacităţii de cercetare în scopul ridicării nivelului de competitivitate ştiinţifică pe plan internaţional al Universitaţii Maritime din Constanţa, prin crearea de infrastructuri CLOUD / centre de date cu performanţă înaltă, care să fie integrate în structuri internaţionale de tip CLOUD şi INFRASTRUCTURI MASIVE DE DATE._x000a_Obiectivul general este creşterea capacităţii de cercetare în scopul ridicării nivelului de competitivitate ştiinţifică pe plan internaţional al_x000a_Universitaţii Maritime din Constanţa, prin crearea de infrastructuri CLOUD / centre de date cu performanţă înaltă, care să fie integrate în structuri internaţionale de tip CLOUD şi INFRASTRUCTURI MASIVE DE DATE."/>
    <s v="4"/>
    <n v="16"/>
    <n v="2020"/>
    <s v="4"/>
    <n v="16"/>
    <n v="2021"/>
    <n v="85"/>
    <x v="6"/>
    <s v="Sud Est"/>
    <m/>
    <m/>
    <s v="Constanta"/>
    <s v="Public"/>
    <s v="058"/>
    <n v="4095016.76"/>
    <n v="722650.01"/>
    <n v="0"/>
    <n v="11900"/>
    <n v="4829566.7699999996"/>
    <s v="In implementare"/>
    <m/>
    <n v="481766.67"/>
    <n v="0"/>
    <s v="POC/398/1/1/"/>
    <n v="1"/>
    <s v="Axa 1"/>
  </r>
  <r>
    <n v="7"/>
    <x v="1"/>
    <s v="1.1.2 - Proiecte tip GRID (Cloud)"/>
    <m/>
    <n v="124984"/>
    <s v="Dezvoltarea infrastructurii de calcul numeric a Universitatii Ovidius din Constanta, pentru modelare numerică, simulare și procesare de structuri masive de date prin realizarea unui Centru de Date de tip Cloud"/>
    <s v="UNIVERSITATEA OVIDIUS DIN CONSTANTA"/>
    <s v="Obiectivul general al proiectului este reprezentat de cresterea capacitatii de cercetare a Universitatii Ovidius in vederea ridicarii nivelului de competitivitate stiintifica pe plan international prin crearea unui Centru de Date mobil si a unei infrastructuri Cloud de inalta performantain vederea integrarii in structuri international de tip Cloud si infrastructuri masive de date."/>
    <s v="5"/>
    <n v="29"/>
    <n v="2020"/>
    <s v="1"/>
    <n v="29"/>
    <n v="2022"/>
    <n v="85"/>
    <x v="6"/>
    <s v="Sud Est"/>
    <m/>
    <m/>
    <s v="Constanta"/>
    <s v="Public"/>
    <s v="058"/>
    <n v="4248282.29"/>
    <n v="749696.87"/>
    <n v="0"/>
    <n v="20000"/>
    <n v="5017979.16"/>
    <s v="In implementare"/>
    <m/>
    <n v="21689.51"/>
    <n v="3827.5599999999995"/>
    <s v="POC/398/1/1/"/>
    <n v="1"/>
    <s v="Axa 1"/>
  </r>
  <r>
    <n v="8"/>
    <x v="2"/>
    <s v=" P2.2"/>
    <s v="A2.2.1 ap.2"/>
    <n v="129680"/>
    <s v="Sistem informatic integrat de identitate, gestiune si intermediere de plati pentru activitati-servicii si control acces"/>
    <s v="RADCOM SRL"/>
    <s v="Obiectivul general al proiectului este ca societatea sa dezvolte produse si servicii TIC inovative si sa dezvolte capacitatea si infrastructura de cercetare-dezvoltare-inovare, conducand la cresterea competitivitatii econimice a societatii."/>
    <s v="6"/>
    <n v="25"/>
    <n v="2020"/>
    <s v="12"/>
    <n v="25"/>
    <n v="2022"/>
    <n v="85"/>
    <x v="6"/>
    <s v="Sud Est"/>
    <m/>
    <m/>
    <s v="Constanta"/>
    <s v="Privat"/>
    <s v="066"/>
    <n v="10127478.550000001"/>
    <n v="1787202.08"/>
    <n v="5665873.5300000003"/>
    <n v="2012842.55"/>
    <n v="19593396.710000001"/>
    <s v="In implementare"/>
    <m/>
    <n v="1000000"/>
    <n v="0"/>
    <s v="POC/524/2/2"/>
    <n v="1"/>
    <s v="Axa 2"/>
  </r>
  <r>
    <n v="9"/>
    <x v="1"/>
    <s v="1.1.3 H - RO EIT"/>
    <m/>
    <n v="108048"/>
    <s v="Proiect  de cercetare-dezvoltare-inovare cu măsuri suport pentru consolidarea participării la EIT Raw Materials- EITRM-OUC"/>
    <s v="UNIVERSITATEA OVIDIUS DIN CONSTANTA"/>
    <s v="Obiectivul general al proiectului îl reprezinta sprijinirea participarii organizatiilor de cercetare dezvoltare si inovare din România la activitatile si proiectele derulate în cadrul Comunitatii pentru Inovare si Cunoastere specializata în managementul durabil al materiilor prime si materialelor avansate -EIT Raw Materials, ca parte a Institutului European pentru Inovare si Tehnologie –EIT."/>
    <s v="2"/>
    <n v="9"/>
    <n v="2021"/>
    <s v="6"/>
    <n v="30"/>
    <n v="2023"/>
    <n v="85"/>
    <x v="6"/>
    <s v="Sud Est"/>
    <m/>
    <m/>
    <s v="Constanta"/>
    <s v="Public"/>
    <s v="060"/>
    <n v="1396890"/>
    <n v="246510"/>
    <n v="0"/>
    <n v="366600"/>
    <n v="2010000"/>
    <s v="In implementare"/>
    <m/>
    <n v="0"/>
    <n v="0"/>
    <s v="POC/77/1/2"/>
    <n v="1"/>
    <s v="Axa 1"/>
  </r>
  <r>
    <s v="TOTAL CLUJ"/>
    <x v="0"/>
    <m/>
    <m/>
    <m/>
    <m/>
    <m/>
    <m/>
    <m/>
    <m/>
    <m/>
    <m/>
    <m/>
    <m/>
    <m/>
    <x v="0"/>
    <m/>
    <m/>
    <m/>
    <m/>
    <m/>
    <m/>
    <n v="39781665.0678"/>
    <n v="7129423.7721999995"/>
    <n v="12190162.57"/>
    <n v="5576312.3399999999"/>
    <n v="64677563.749999993"/>
    <m/>
    <m/>
    <n v="13403102.060000001"/>
    <n v="2215115.9900000002"/>
    <m/>
    <m/>
    <m/>
  </r>
  <r>
    <s v="JUDEŢUL COVASNA"/>
    <x v="0"/>
    <m/>
    <m/>
    <m/>
    <m/>
    <m/>
    <m/>
    <m/>
    <m/>
    <m/>
    <m/>
    <m/>
    <m/>
    <m/>
    <x v="0"/>
    <m/>
    <m/>
    <m/>
    <m/>
    <m/>
    <m/>
    <m/>
    <m/>
    <m/>
    <m/>
    <m/>
    <m/>
    <m/>
    <m/>
    <m/>
    <m/>
    <m/>
    <m/>
  </r>
  <r>
    <n v="1"/>
    <x v="1"/>
    <s v="P1.2"/>
    <s v="OS1.3-Secţiunea C"/>
    <n v="119828"/>
    <s v="Crearea de instrumente software pentru proiectare nanomateriale noi, avansate, compuși activi farmaceutic și pentru evaluarea farmacologică și toxicologică a acestora"/>
    <s v="AB INITIO RESEARCH SERVICES SRL-D"/>
    <s v="Obiectivul general al proiectului este dezvoltarea unui pachet de software comercial inovativ utilizat în designul materiilor avansate, nanomaterialelor și substanțelor farmaceutice, într-o perioadă de  24 de luni, care să răspundă nevoilor pieței identificate în cadrul SNCDI și care aparține unui domeniu de specializare inteligentă și sănătate. Rezultatele atinse vor influența în mod direct și pozitiv activitățile de cercetare-dezvoltare în România, prin urmare vor influența impactul economic a acestor activități pe plan național.    "/>
    <s v="9"/>
    <n v="27"/>
    <n v="2017"/>
    <s v="9"/>
    <n v="27"/>
    <n v="2019"/>
    <n v="84.999999638510033"/>
    <x v="1"/>
    <s v="Centru"/>
    <m/>
    <m/>
    <s v="Sfantu Gheorghe"/>
    <s v="Privat"/>
    <s v="061"/>
    <n v="705413.79"/>
    <n v="124484.79"/>
    <n v="92210.99"/>
    <n v="8924.6"/>
    <n v="931034.17"/>
    <s v="Finalizat"/>
    <s v="AA1"/>
    <n v="705411.07"/>
    <n v="124476.49"/>
    <s v="POC/63/1/3"/>
    <n v="1"/>
    <s v="Axa 1"/>
  </r>
  <r>
    <n v="2"/>
    <x v="1"/>
    <s v="P1.2"/>
    <s v="OS1.3-Secţiunea C-ap.2"/>
    <n v="122390"/>
    <s v="Echipament pentru reducerea consumului de energie electrică și sursă neintreruptibilă de energie"/>
    <s v="TE-K 26 SYSTEM S.R.L."/>
    <s v="Obiectivul general al proiectului propus spre finantare este reprezentat de valorificarea unei idei tehnologice brevetabile privitoare la realizarea unor UPS-uri (surse neîntreruptibile de energie, folosite pe lânga calculatoare, servere si alte istalatii electrice care necesita sursa de energie constanta) de catre SC TE-K 26 SYSTEM SRL la un pret mult mai scazut, datorita diminuarii investitiei în acumulatoare."/>
    <s v="1"/>
    <n v="21"/>
    <n v="2021"/>
    <s v="1"/>
    <n v="21"/>
    <n v="2023"/>
    <n v="85"/>
    <x v="1"/>
    <s v="Centru"/>
    <m/>
    <m/>
    <s v="Sfantu Gheorghe"/>
    <s v="Privat"/>
    <s v="061"/>
    <n v="617882.43000000005"/>
    <n v="109038.08"/>
    <n v="80768.929999999993"/>
    <n v="146070"/>
    <n v="953759.44"/>
    <s v="In implementare"/>
    <m/>
    <n v="0"/>
    <n v="0"/>
    <s v="POC/62/1/3"/>
    <n v="1"/>
    <s v="Axa 1"/>
  </r>
  <r>
    <s v="TOTAL COVASNA"/>
    <x v="0"/>
    <m/>
    <m/>
    <m/>
    <m/>
    <m/>
    <m/>
    <m/>
    <m/>
    <m/>
    <m/>
    <m/>
    <m/>
    <m/>
    <x v="0"/>
    <m/>
    <m/>
    <m/>
    <m/>
    <m/>
    <m/>
    <n v="1323296.2200000002"/>
    <n v="233522.87"/>
    <n v="172979.91999999998"/>
    <n v="154994.6"/>
    <n v="1884793.6099999999"/>
    <m/>
    <m/>
    <n v="705411.07"/>
    <n v="124476.49"/>
    <m/>
    <m/>
    <m/>
  </r>
  <r>
    <s v="JUDEŢUL DAMBOVITA"/>
    <x v="0"/>
    <m/>
    <m/>
    <m/>
    <m/>
    <m/>
    <m/>
    <m/>
    <m/>
    <m/>
    <m/>
    <m/>
    <m/>
    <m/>
    <x v="0"/>
    <m/>
    <m/>
    <m/>
    <m/>
    <m/>
    <m/>
    <m/>
    <m/>
    <m/>
    <m/>
    <m/>
    <m/>
    <m/>
    <m/>
    <m/>
    <m/>
    <m/>
    <m/>
  </r>
  <r>
    <n v="1"/>
    <x v="1"/>
    <s v="P1.1"/>
    <s v="OS1.1 -Secţiunea A"/>
    <n v="103195"/>
    <s v="Sisteme de Simulare a Realității Virtuale si Testare componente fizice în Mediu Simulat Virtual – instrument de înaltă tehnologie utilizat în dezvoltarea noilor modele de vehicule  "/>
    <s v="RENAULT TECHNOLOGIE ROUMANIE SRL"/>
    <s v="Obiectivul general al proiectului propus spre finanțare este reprezentat de dezvoltarea activității de cercetare-dezvoltare a SC RENAULT TECHNOLOGIE ROUMANIE SRL prin modernizarea departamentelor de CD existente și dotarea acestora cu echipamente și instrumente de cercetare în scopul obținerii de produse inovative în sectorul de automobile, cu valoare adăugată mare, competitive atât pe piața națională cât şi cea internațională."/>
    <s v="9"/>
    <n v="8"/>
    <n v="2016"/>
    <s v="10"/>
    <n v="8"/>
    <n v="2019"/>
    <n v="85"/>
    <x v="3"/>
    <s v="Sud Muntenia"/>
    <m/>
    <m/>
    <s v="Titu"/>
    <s v="Privat"/>
    <s v="059"/>
    <n v="4696102.5080000004"/>
    <n v="828723.97200000007"/>
    <n v="5524826.4800000004"/>
    <n v="8417771.75"/>
    <n v="19467424.710000001"/>
    <s v="Finalizat"/>
    <s v="AA5"/>
    <n v="4555667.33"/>
    <n v="803941.28"/>
    <s v="POC/65/1/1"/>
    <n v="1"/>
    <s v="Axa 1"/>
  </r>
  <r>
    <n v="2"/>
    <x v="1"/>
    <s v="P1.2"/>
    <s v="OS1.3-Secţiunea D"/>
    <n v="105188"/>
    <s v="CONSTRUCTII METALICE ECOLOGICE SI SUSTENABILE PRIN TEHNOLOGII EFICIENTE DE FABRICARE TOP  MetEco AMBIENT "/>
    <s v="TOP AMBIENT SRL"/>
    <s v="Obiectivul general al proiectului, conform programului (POC 2-14-2020, Axa prioritară 1, Acţiunea 1.2.1) este de a stimula inovarea întreprinderii nou-înființate (Top Ambient SRL), prin valorificarea potenţialului ideii brevetate (Brevet nr. 123527 / 30.04.2013) pentru dezvoltarea de produse (constructii metalice ecologice si sustenabile) şi tehnologie eficientă de fabricare (profile metalice).  Atât pentru produsele menţionate, căt şi pentru tehnologia asociată acestora, întreprinderea inovatoare deţine două (2) pre-contracte ferme."/>
    <s v="9"/>
    <n v="9"/>
    <n v="2016"/>
    <s v="9"/>
    <n v="9"/>
    <n v="2018"/>
    <n v="85"/>
    <x v="3"/>
    <s v="Sud Muntenia"/>
    <m/>
    <m/>
    <s v="Crevedia"/>
    <s v="Privat"/>
    <s v="061"/>
    <n v="5414113.6100000003"/>
    <n v="955431.81"/>
    <n v="0"/>
    <n v="1064929.8899999999"/>
    <n v="7434475.3099999996"/>
    <s v="Finalizat"/>
    <s v="AA5"/>
    <n v="5295010.74"/>
    <n v="896945.72"/>
    <s v="POC/66/1/3"/>
    <n v="1"/>
    <s v="Axa 1"/>
  </r>
  <r>
    <n v="3"/>
    <x v="1"/>
    <s v="P1.2"/>
    <s v="OS1.3-Secţiunea D"/>
    <n v="104873"/>
    <s v="SISTEM RAPID DE MONITORIZARE SI CARTARE INTERACTIVA"/>
    <s v="PROSIG EXPERT SRL"/>
    <s v="Obiectivul General: Introducerea inovarii in intreprinderea nou-infiintata inovatoare „Prosig Expert_x000a_SRL”, pentru dezvoltarea de produse si procese noi, in scopul productiei si comercializarii, prin valorificarea rezultatelor de cercetare-dezvoltare obtinute in cadrul tezei de doctorat „Aplicarea tehnologiilor laser la studiul topografic al bazinului hidrografic Somes-Tisa”, ca baza de pornire pentru dezvoltarea noilor produse si procese, identificate de aplicantul „Prosig Expert” ca fiind cerute de piata pe baza de pre-contracte ferme detinute de aplicant._x000a_"/>
    <s v="9"/>
    <n v="16"/>
    <n v="2016"/>
    <s v="9"/>
    <n v="16"/>
    <n v="2018"/>
    <n v="85"/>
    <x v="3"/>
    <s v="Sud Muntenia"/>
    <m/>
    <m/>
    <s v="Targoviste"/>
    <s v="Privat"/>
    <s v="061"/>
    <n v="5712085"/>
    <n v="1008015"/>
    <n v="0"/>
    <n v="1011700"/>
    <n v="7731800"/>
    <s v="Finalizat"/>
    <s v="AA3"/>
    <n v="5683770.1799999997"/>
    <n v="1003017.87"/>
    <s v="POC/66/1/3"/>
    <n v="1"/>
    <s v="Axa 1"/>
  </r>
  <r>
    <n v="4"/>
    <x v="2"/>
    <s v=" P2.2"/>
    <s v="A2.2.1"/>
    <n v="115705"/>
    <s v="CaseBond"/>
    <s v="PHOENIX IT SRL"/>
    <s v="CaseBond"/>
    <s v="6"/>
    <n v="16"/>
    <n v="2017"/>
    <s v="12"/>
    <n v="16"/>
    <n v="2018"/>
    <n v="85"/>
    <x v="3"/>
    <s v="Sud Muntenia"/>
    <m/>
    <m/>
    <s v="Targoviste"/>
    <s v="Privat"/>
    <s v="066"/>
    <n v="2251640.89"/>
    <n v="397348.39"/>
    <n v="1494030.9000000004"/>
    <n v="657762.10000000009"/>
    <n v="4800782.2800000012"/>
    <s v="Finalizat"/>
    <m/>
    <n v="2148432.41"/>
    <n v="379135.12"/>
    <s v="POC/46/2/2"/>
    <n v="1"/>
    <s v="Axa 2"/>
  </r>
  <r>
    <n v="5"/>
    <x v="1"/>
    <s v="P1.2"/>
    <s v="OS1.3-Secţiunea D"/>
    <n v="104350"/>
    <s v="SISTEM DE MONITORIZARE ȘI INSPECȚIE AVANSATĂ AERIANĂ ȘI TERESTRĂ A INFRASTRUCTURILOR CRITICE -SMIATIC"/>
    <s v="ENERGY&amp;ECO CONCEPT SRL"/>
    <s v="Obiectivul general al proiectului îl constituie stimularea inovării în cadrul SC ENERGY &amp; ECO CONCEPT SRL prin realizarea unui sistem inteligent de monitorizare și inspecţie avansată a infrastructurilor critice (IC) - SMIATIC, bazat pe utilizarea unor drone aeriene cu autonomie crescută, care achiziţionează informaţii provenite de la un ansamblu de senzori, în vederea detectării eventualelor evenimente apărute în zona operaţională. În cadrul soluţiei tehnice, se vor dezvolta algoritmi inovativi care stau la baza realizării unor pachete software de procesare şi prelucrare a imaginilor video, în vederea identificării şi soluţionării eventualelor incidente, defecte şi impedimente. De asemenea, în cadrul proiectului se va dezvolta atât o componentă software de generare a planului de management al zborului pentru dronele aflate în misiune, cât şi soluţii inovative de reîncărcare, inclusiv wireless sau în zbor, a acestor drone. "/>
    <s v="9"/>
    <n v="8"/>
    <n v="2016"/>
    <s v="9"/>
    <n v="8"/>
    <n v="2018"/>
    <n v="85"/>
    <x v="3"/>
    <s v="Sud Muntenia"/>
    <m/>
    <m/>
    <s v="Aninoasa"/>
    <s v="Privat"/>
    <s v="061"/>
    <n v="5722324.6439999994"/>
    <n v="1009821.9960000003"/>
    <n v="0"/>
    <n v="663486.93999999994"/>
    <n v="7395633.5800000001"/>
    <s v="Finalizat"/>
    <s v="AA4"/>
    <n v="5709808.9699999997"/>
    <n v="1007613.3399999999"/>
    <s v="POC/66/1/3"/>
    <n v="1"/>
    <s v="Axa 1"/>
  </r>
  <r>
    <n v="6"/>
    <x v="2"/>
    <s v=" P2.2"/>
    <s v="A2.1.1 - NGA"/>
    <n v="127299"/>
    <s v="Imbunatatirea infrastructurii in banda larga si a accesului la internet in judetele Prahova si Dambovita "/>
    <s v="Cloudsys Telecom SRL"/>
    <s v="Obiectivul principal al proiectului este dezvoltarea infrastructurii de internet in banda larga, in zonele albe NGA din judetele Prahova si Dambovit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12"/>
    <n v="2019"/>
    <s v="3"/>
    <n v="12"/>
    <n v="2022"/>
    <n v="85"/>
    <x v="3"/>
    <s v="Sud Muntenia"/>
    <m/>
    <m/>
    <s v="Pucheni; Crivatu; Hodarasti; Ibrianu; Glod; Chiojdeanca; Nucet; Trenu; Hatcrau; Ologeni; Nucsoara de Jos; Nucsoara de Sus; Bratesti; Habud; Plaiu Cornului; Stancesti; Melicesti;"/>
    <s v="Privat"/>
    <s v="046"/>
    <n v="5767238.3200000003"/>
    <n v="1017747.92"/>
    <n v="2907851.26"/>
    <n v="1656650.92"/>
    <n v="11349488.42"/>
    <s v="In implementare"/>
    <m/>
    <n v="1449302.74"/>
    <n v="255759.3"/>
    <s v="POC/366/2/1"/>
    <n v="1"/>
    <s v="Axa 2"/>
  </r>
  <r>
    <n v="7"/>
    <x v="2"/>
    <s v=" P2.2"/>
    <s v="A2.2.1 ap.2"/>
    <n v="129354"/>
    <s v="Aplicatie pentru comanda si controlul unei retele de drone utilizata in misiuni de cautare si salvare in situatii de urgenta (SkyNet)"/>
    <s v="TEHNOBAT CONSULTING SRL"/>
    <s v="Proiectul propune realizarea unei aplicatii software complexe pentru gestionarea completa si autonoma a unei retele de drone aeriene capabila sa execute misiuni de cautare si salvare în situatii de urgenta, în zone cu acoperire larga si acces dificil, precum si alte misiuni de tip supraveghere si inspectie aeriana."/>
    <s v="3"/>
    <n v="25"/>
    <n v="2020"/>
    <s v="3"/>
    <n v="19"/>
    <n v="2023"/>
    <n v="85"/>
    <x v="3"/>
    <s v="Sud Muntenia"/>
    <m/>
    <m/>
    <s v="Gura Ocnitei, Sat Sacueni"/>
    <s v="Privat"/>
    <s v="066"/>
    <n v="6426388.5300000003"/>
    <n v="1134068.56"/>
    <n v="1793498.02"/>
    <n v="0"/>
    <n v="9353955.1099999994"/>
    <s v="Reziliat"/>
    <m/>
    <n v="0"/>
    <n v="0"/>
    <s v="POC/524/2/2"/>
    <n v="1"/>
    <s v="Axa 2"/>
  </r>
  <r>
    <n v="8"/>
    <x v="2"/>
    <s v=" P2.2"/>
    <s v="A2.2.1 ap.2"/>
    <n v="130057"/>
    <s v="Cercetare si dezvoltare, calificare, certificare, testare si pregatire de lansare comerciala proiect ,,Platforma de servicii pentru Conectivitate Inteligenta 5G/IoT - E-SIM, OTA - HTTP, DM - IoT"/>
    <s v="SIMARTIS TELECOM SRL"/>
    <s v="Obiectiv principal este cercetarea, proiectarea şi implementarea unui sistem de management a dispozitivelor compatibile eSIM denumit eSIM RSP precum şi actualizări majore la nivel funcţional, cu elemente de noutate şi originalitate pentru platformele curente OTA SIM Management şi Device Management, n scopul de a efectua configurarea la distanţă a planurilor celulare existente pe o cartelă eSIM."/>
    <s v="6"/>
    <n v="5"/>
    <n v="2020"/>
    <s v="6"/>
    <n v="5"/>
    <n v="2023"/>
    <n v="85"/>
    <x v="3"/>
    <s v="Sud Muntenia"/>
    <m/>
    <m/>
    <s v="Tartasesti, sat Gulia"/>
    <s v="Privat"/>
    <s v="066"/>
    <n v="6458604.8899999997"/>
    <n v="1139753.77"/>
    <n v="2824975.9"/>
    <n v="1060392.18"/>
    <n v="11483726.74"/>
    <s v="In implementare"/>
    <m/>
    <n v="212362.27"/>
    <n v="37475.69"/>
    <s v="POC/524/2/2"/>
    <n v="1"/>
    <s v="Axa 2"/>
  </r>
  <r>
    <n v="9"/>
    <x v="2"/>
    <s v=" P2.2"/>
    <s v="A2.2.1 ap.2"/>
    <n v="129405"/>
    <s v="Solutie Inovativa  Colaborativa pentru post productia audio-video utilizand mecanisme de Inteligenta Artificiala"/>
    <s v="COMPANIA DE SUNET SRL"/>
    <s v="Obiectivul general il constituie diversificarea serviciilor si cresterea productivitatii firmei COMPANIA DE SUNET srl prin dezvoltarea unei Solutii Inovative &amp; Colaborative pentru post-productia audio-video de inalta rezolutie utilizand mecanisme de Inteligenta Artificiala."/>
    <s v="7"/>
    <n v="30"/>
    <n v="2020"/>
    <s v="7"/>
    <n v="30"/>
    <n v="2022"/>
    <n v="85"/>
    <x v="3"/>
    <s v="Sud Muntenia"/>
    <m/>
    <m/>
    <s v="Crevedia, sat Cocani"/>
    <s v="Privat"/>
    <s v="066"/>
    <n v="8406988.1300000008"/>
    <n v="1483586.13"/>
    <n v="2900336.49"/>
    <n v="179061.91"/>
    <n v="12969972.660000002"/>
    <s v="In implementare"/>
    <m/>
    <n v="2905142.61"/>
    <n v="94857.39"/>
    <s v="POC/524/2/2"/>
    <n v="1"/>
    <s v="Axa 2"/>
  </r>
  <r>
    <n v="10"/>
    <x v="2"/>
    <s v=" P2.2"/>
    <s v="A2.2.1 ap.2"/>
    <n v="129731"/>
    <s v="Platforma de automatizare infrastructura IT, augmentata cu tehnologii de vanzare produse digitale"/>
    <s v="8000 PLUS DESIGN SOLUTIONS SRL"/>
    <s v="Obiectivul general al proiectuluiexperimental pentru realizarea unei platforme solftware inovatoare care va furniza instrumente de creare, optimizare si promovare automatizat a magazinelor online cu accent pe piaþa digital, care va integra pe verticala solutiile TIC obtinute prin abordarea domeniilor stiintifice: -Sisteme informatice avansate pentru e-servicii; -Noi metode manageriale, de marketing si dezvoltare antreprenoriala pentru competitivitate organizationala; -Tehnologie, organizatie si schimbare culturala; -Patrimoniul material/nonmaterial, turismul cultural; -industriile creative; -Capitalul uman, cultural si social;  -Calculatoare si sisteme automate;  -Tehnologia societatii informationale."/>
    <s v="8"/>
    <n v="6"/>
    <n v="2020"/>
    <s v="8"/>
    <n v="6"/>
    <n v="2022"/>
    <n v="85"/>
    <x v="3"/>
    <s v="Sud Muntenia"/>
    <m/>
    <m/>
    <s v="Targoviste"/>
    <s v="Privat"/>
    <s v="066"/>
    <n v="4534206"/>
    <n v="800154"/>
    <n v="1476920"/>
    <n v="974966"/>
    <n v="7786246"/>
    <s v="In implementare"/>
    <m/>
    <n v="448632.57"/>
    <n v="79170.45"/>
    <s v="POC/524/2/2"/>
    <n v="1"/>
    <s v="Axa 2"/>
  </r>
  <r>
    <n v="11"/>
    <x v="2"/>
    <s v=" P2.2"/>
    <s v="A2.2.1 ap.2"/>
    <n v="129993"/>
    <s v="IoT MEDICAL ASSET MANAGEMENT SOFTWARE"/>
    <s v="IMADO SRL"/>
    <s v="Obiectivul general al proiectului este cresterea competitivitatii economice a firmei IMADO SRL, prin activitati de inovare si inglobarea tehnologiilor TIC si realizarea unui produs inovativ nou, prin dezvoltarea unui aplicatii software inovative de management a activelor din spitale si optimizarea utilizarii acestora de catre stakeholderii interesati."/>
    <s v="8"/>
    <n v="11"/>
    <n v="2020"/>
    <s v="8"/>
    <n v="11"/>
    <n v="2023"/>
    <n v="85"/>
    <x v="3"/>
    <s v="Sud Muntenia"/>
    <m/>
    <m/>
    <s v="Targoviste"/>
    <s v="Privat"/>
    <s v="066"/>
    <n v="10632592.24"/>
    <n v="1876339.8"/>
    <n v="3693521.8"/>
    <n v="1049826.79"/>
    <n v="17252280.629999999"/>
    <s v="In implementare"/>
    <m/>
    <n v="973852"/>
    <n v="171856.24"/>
    <s v="POC/524/2/2"/>
    <n v="1"/>
    <s v="Axa 2"/>
  </r>
  <r>
    <n v="12"/>
    <x v="2"/>
    <s v=" P2.2"/>
    <s v="A2.2.1 ap.2"/>
    <n v="129143"/>
    <s v="E-CIRCLE - Platforma Inovativa pentru Economia Circulara"/>
    <s v="VERTET OIL SRL"/>
    <s v="Obiectivul general al proiectul îl reprezinta sustinerea inovarii si cresterea productivitatii societatii Vertet Oil SRL prin crearea unei platforme inovative (E-CIRCLE) pentru gestionarea integrata a deseurilor in vederea implementarii conceptului de economie circulara cu ajutorul a patru componente digitale: OPEN DATA si OPEN PLATFORM, AI (ARTIFICIAL INTELIGENCE), precum si CLOUD COMPUTING."/>
    <s v="8"/>
    <n v="21"/>
    <n v="2020"/>
    <s v="8"/>
    <n v="21"/>
    <n v="2022"/>
    <n v="85"/>
    <x v="3"/>
    <s v="Sud Muntenia"/>
    <m/>
    <m/>
    <s v="Targoviste"/>
    <s v="Privat"/>
    <s v="066"/>
    <n v="10426922.050000001"/>
    <n v="1840045.07"/>
    <n v="4305759.4800000004"/>
    <n v="3249521.65"/>
    <n v="19822248.25"/>
    <s v="In implementare"/>
    <m/>
    <n v="110500"/>
    <n v="19500"/>
    <s v="POC/524/2/2"/>
    <n v="1"/>
    <s v="Axa 2"/>
  </r>
  <r>
    <s v="TOTAL DAMBOVITA"/>
    <x v="0"/>
    <m/>
    <m/>
    <m/>
    <m/>
    <m/>
    <m/>
    <m/>
    <m/>
    <m/>
    <m/>
    <m/>
    <m/>
    <m/>
    <x v="0"/>
    <m/>
    <m/>
    <m/>
    <m/>
    <m/>
    <m/>
    <n v="76449206.812000006"/>
    <n v="13491036.418000001"/>
    <n v="26921720.330000002"/>
    <n v="19986070.129999999"/>
    <n v="136848033.69"/>
    <m/>
    <m/>
    <n v="29492481.819999997"/>
    <n v="4749272.4000000004"/>
    <m/>
    <m/>
    <m/>
  </r>
  <r>
    <s v="JUDEŢUL DOLJ"/>
    <x v="0"/>
    <m/>
    <m/>
    <m/>
    <m/>
    <m/>
    <m/>
    <m/>
    <m/>
    <m/>
    <m/>
    <m/>
    <m/>
    <m/>
    <x v="0"/>
    <m/>
    <m/>
    <m/>
    <m/>
    <m/>
    <m/>
    <m/>
    <m/>
    <m/>
    <m/>
    <m/>
    <m/>
    <m/>
    <m/>
    <m/>
    <m/>
    <m/>
    <m/>
  </r>
  <r>
    <n v="1"/>
    <x v="1"/>
    <s v="P1.1"/>
    <s v="OS1.2-Secţiunea E"/>
    <n v="103454"/>
    <s v="Genomică FUncțională în infecţii SEvere/ FUSE "/>
    <s v="Universitatea de medicina si farmacie din Craiova "/>
    <s v="Obiectiv general 1: descrierea interacțiunii dintre genomul gazdă și flora bacteriană și fungică (bacteriom și micobiom), și efectele sale asupra imunității la persoanele sănătoase._x000a_Obiectiv general 2: identificarea dezechilibrelor dintre aceste interacțiuni la pacienții cu sepsis și asocierea cu vulnerabilitatea și severitatea sepsisului, pentru a proiecta noi strategii terapeutice._x000a_"/>
    <s v="9"/>
    <n v="1"/>
    <n v="2016"/>
    <s v="12"/>
    <n v="1"/>
    <n v="2020"/>
    <n v="84.435339999999997"/>
    <x v="9"/>
    <s v="Sud Vest"/>
    <m/>
    <m/>
    <s v="Craiova"/>
    <s v="Public"/>
    <s v="060"/>
    <n v="7257102.7555640005"/>
    <n v="1337287.0544360001"/>
    <n v="0"/>
    <n v="219231.31"/>
    <n v="8813621.120000001"/>
    <s v="Finalizat _x000a_(ajuns la teremen; fara nota de finalizare)"/>
    <s v="AA3+suspendare"/>
    <n v="6885036.0199999986"/>
    <n v="1268990.75"/>
    <s v="POC/61/1/1"/>
    <n v="1"/>
    <s v="Axa 1"/>
  </r>
  <r>
    <n v="2"/>
    <x v="1"/>
    <s v="P1.1"/>
    <s v="OS1.2-Secţiunea E"/>
    <n v="103633"/>
    <s v="Consolidarea capacitatii de cercetare-dezvoltare in imagistica si tehnologie avansata pentru proceduri medicale minim invazive"/>
    <s v="Universitatea de medicina si farmacie din Craiova "/>
    <s v="Obiectivul general al proiectului constă în crearea unui nucleu de înaltă competență științifică şi tehnologică, la standarde internationale, în cadrul Universităţi din Craiova (UCV), pentru promovarea cercetării și inovației în medicină, sub conducerea unui specialist romano-american, Dr. Gabriel Gruionu cu peste 20 ani de experiență în științe și inginerie biomedicală de la Harvard Medical School, USA. Dr. Gruionu este originar din Craiova, a terminat cursurile Facultății de Matematică de la UCV și a lucrat în colaborare cu grupul de la Craiova neîntrerupt în tot acest timp. Acum vrea să extindă și să diversifice aceasta colaborare prin prezentul program de cercetare. "/>
    <s v="9"/>
    <n v="8"/>
    <n v="2016"/>
    <s v="9"/>
    <n v="8"/>
    <n v="2020"/>
    <n v="84.435339999999997"/>
    <x v="9"/>
    <s v="Sud Vest"/>
    <m/>
    <m/>
    <s v="Craiova"/>
    <s v="Public"/>
    <s v="060"/>
    <n v="7216366.5300000003"/>
    <n v="1329780.47"/>
    <n v="0"/>
    <n v="360595"/>
    <n v="8906742"/>
    <s v="Finalizat"/>
    <s v="AA4"/>
    <n v="6889099.8100000005"/>
    <n v="1254255.1600000001"/>
    <s v="POC/61/1/1"/>
    <n v="1"/>
    <s v="Axa 1"/>
  </r>
  <r>
    <n v="3"/>
    <x v="1"/>
    <s v="P1.2"/>
    <s v="OS1.3-Secţiunea C"/>
    <n v="104769"/>
    <s v="Metoda inovativa de prevenţie, diagnostic precoce, monitorizare si tratament pentru boala renala cronica diabetica, cauza majora de morbiditate si mortalitate"/>
    <s v="INTERLAB MEDICAL SRL"/>
    <s v="Obiectivul general al proiectului se refera la cresterea competitivitatii societatii INTERLAB MEDICAL SRL pe piata medicala prin introducere inovării în activitatea proprie prin efectuarea unor explorari biochimice si imagistice care sa permita dezvoltarea unui proces substanțial îmbunătățit de depistare precoce a bolii cronice renale (BCR) bazata pe rezultatele cercetarii efectuate in cadrul tezei de doctorat a directorului de proiect."/>
    <s v="9"/>
    <n v="16"/>
    <n v="2016"/>
    <s v="12"/>
    <n v="16"/>
    <n v="2017"/>
    <n v="85"/>
    <x v="9"/>
    <s v="Sud Vest"/>
    <m/>
    <m/>
    <s v="Craiova"/>
    <s v="Privat"/>
    <s v="061"/>
    <n v="696107.46"/>
    <n v="122842.49"/>
    <n v="90994.45"/>
    <n v="32903.230000000003"/>
    <n v="942847.62999999989"/>
    <s v="Finalizat"/>
    <s v="AA2"/>
    <n v="682788.85999999987"/>
    <n v="120492.13"/>
    <s v="POC/63/1/3"/>
    <n v="1"/>
    <s v="Axa 1"/>
  </r>
  <r>
    <n v="4"/>
    <x v="1"/>
    <s v="P1.2"/>
    <s v="OS1.3-Secţiunea D"/>
    <n v="105076"/>
    <s v="Stabilirea unui protocol imagistic inovator de optimizare a diagnosticului precoce al anomaliilor fetale majore"/>
    <s v="ENDOGYN A.M. SRL"/>
    <s v="Obiectivul general al proiectului este cresterea competitivitatii firmei ENDOGYN A.M. SRL pe piata nationala si europeana prin crearea si aplicarea unui protocol investigational  imagistic ultrasonografic inovativ in vederea optimizarii metodei de detectie precoce a anomaliilor fetale.  Proiectul porneste de la cercetarea efectuata in cadrul tezei de doctorat: „FEZABILITATEA ECOGRAFIEI MORFOLOGICE ȘI GENETICE ÎN PRIMUL TRIMESTRU DE SARCINĂ (CHALLENGES IN SONOGRAPHIC DETECTION OF FETAL STRUCTURAL ABNORMALITIES AT THE 11–13 - WEEKS SCAN)”, a directorului de proiect, Lector Doctor Dominic – Gabriel Iliescu."/>
    <s v="9"/>
    <n v="8"/>
    <n v="2016"/>
    <s v="9"/>
    <n v="8"/>
    <n v="2018"/>
    <n v="85"/>
    <x v="9"/>
    <s v="Sud Vest"/>
    <m/>
    <m/>
    <s v="Craiova"/>
    <s v="Privat"/>
    <s v="061"/>
    <n v="1639539.075"/>
    <n v="289330.42500000005"/>
    <n v="0"/>
    <n v="25769.03"/>
    <n v="1954638.53"/>
    <s v="Finalizat"/>
    <s v="AA3"/>
    <n v="1605983.6899999997"/>
    <n v="283408.87999999995"/>
    <s v="POC/66/1/3"/>
    <n v="1"/>
    <s v="Axa 1"/>
  </r>
  <r>
    <n v="5"/>
    <x v="1"/>
    <s v="P1.2"/>
    <s v="OS1.4-Secţiunea G"/>
    <n v="106021"/>
    <s v="SISTEM DE TRACŢIUNE INTELIGENT, EFICIENT ENERGETIC PENTRU NOI GENERAŢII DE MAŞINI FEROVIARE UŞOARE"/>
    <s v="Universitatea din Craiova"/>
    <s v="Obiectivul general al proiectului este creşterea competitivităţii economice atât a unor întreprinderi mari cât şi a unor întreprinderi mici, care, prin dezvoltarea de legături şi sinergii între întreprinderile respective şi centrele de cercetare şi dezvoltare din învăţământul superior create în ultimii ani, permit promovarea investiţiilor pentru elaborarea unui sistem de tracţiune inteligent, eficient energetic, pentru noi generaţii de maşini feroviare uşoare, simultan cu realizarea de modele experimentale care să ajute la verificări mai rapide ale soluţiilor inteligente propuse. "/>
    <s v="9"/>
    <n v="5"/>
    <n v="2016"/>
    <s v="9"/>
    <n v="5"/>
    <n v="2021"/>
    <n v="83.72"/>
    <x v="9"/>
    <s v="Sud Vest"/>
    <m/>
    <m/>
    <s v="Craiova"/>
    <s v="Public"/>
    <s v="062"/>
    <n v="5887120.9124000007"/>
    <n v="1144796.0875999993"/>
    <n v="1122000"/>
    <n v="6000"/>
    <n v="8159917"/>
    <s v="In implementare"/>
    <s v="AA3"/>
    <n v="5257800.4400000004"/>
    <n v="896117.30999999982"/>
    <s v="POC/71/1/4"/>
    <n v="1"/>
    <s v="Axa 1"/>
  </r>
  <r>
    <n v="6"/>
    <x v="1"/>
    <s v="P1.2"/>
    <s v="OS1.4-Secţiunea G"/>
    <n v="105736"/>
    <s v="CERCETĂRI ŞI TRANSFER DE CUNOŞTINTE ÎN DOMENIUL TEHNOLOGIILOR ŞI INSTRUMENTELOR SOFTWARE PENTRU INFORMATIZAREA PROCESELOR INDUSTRIALE"/>
    <s v="Universitatea din Craiova"/>
    <s v="Obiectivul general al proiectului este creșterea interacțiunii Universității din Craiova (UCV) cu mediul industrial, bazată pe facilitarea accesului întreprinderilor la expertiza ştiinţifică și infrastructura de cercetare a Universității din Craiova, Facultatea de Automatică, Calculatoare și Electronică, în scopul transferării rezultatelor de cercetare către întreprinderile industriale. Atingerea acestui obiectiv se va concretiza prin obţinerea unor instrumente software aplicabile direct în mediul industrial specific întreprinderilor din regiune dar şi din ţară. "/>
    <s v="9"/>
    <n v="5"/>
    <n v="2016"/>
    <s v="9"/>
    <n v="5"/>
    <n v="2021"/>
    <n v="83.72"/>
    <x v="9"/>
    <s v="Sud Vest"/>
    <m/>
    <m/>
    <s v="Craiova"/>
    <s v="Public"/>
    <s v="062"/>
    <n v="4645920.8432"/>
    <n v="903435.1568"/>
    <n v="600000"/>
    <n v="29032"/>
    <n v="6178388"/>
    <s v="In implementare"/>
    <s v="AA3"/>
    <n v="4048030.93"/>
    <n v="733342.4"/>
    <s v="POC/71/1/4"/>
    <n v="1"/>
    <s v="Axa 1"/>
  </r>
  <r>
    <n v="7"/>
    <x v="1"/>
    <s v="P1.2"/>
    <s v="OS1.4-Secţiunea G"/>
    <n v="105687"/>
    <s v="Parteneriate pentru transfer de cunoștinţe, cercetare tehnologică și aplicată pentru soluţii inovative de sisteme inteligente destinate creşterii eficienței energetice"/>
    <s v="Universitatea din Craiova"/>
    <s v="Obiectivul general - Realizarea unor parteneriate pe termen lung, pentru transfer de cunoștinţe, cercetare tehnologică și aplicată pentru soluţii inovative de sisteme inteligente destinate creşterii eficientei energetice, între Universitatea din Craiova şi întreprinderi."/>
    <s v="9"/>
    <n v="8"/>
    <n v="2016"/>
    <s v="9"/>
    <n v="8"/>
    <n v="2021"/>
    <n v="83.72"/>
    <x v="9"/>
    <s v="Sud Vest"/>
    <m/>
    <m/>
    <s v="Craiova"/>
    <s v="Public"/>
    <s v="062"/>
    <n v="5929520.0692000007"/>
    <n v="1153040.9307999993"/>
    <n v="917692"/>
    <n v="14400"/>
    <n v="8014653"/>
    <s v="In implementare"/>
    <s v="AA3"/>
    <n v="5342381.08"/>
    <n v="986299.74000000011"/>
    <s v="POC/71/1/4"/>
    <n v="1"/>
    <s v="Axa 1"/>
  </r>
  <r>
    <n v="8"/>
    <x v="1"/>
    <s v="P1.2"/>
    <s v="OS1.3-Secţiunea C"/>
    <n v="119868"/>
    <s v="Abordare  diagnostica si terapeutica bidirectionala a pacientului cu diabet zaharat si boala parodontala "/>
    <s v="DENTIMAGISTIC SRL"/>
    <s v="Obiectivul general al proiectului este acela de a dezvolta un serviciu bidirecţional de diagnostic şi tratament al afecţiunilor parodontale la pacienţii cu diabet zaharat, pornind de la o evaluare si apreciere precisă a gradului de evoluţie a bolii parodontale, precum şi a afecţiunii metabolice la aceşti pacienţi. Rolul acestei cercetări este acela de a crea o bază de date utilă în detectarea patologiei parodontale la pacienţii diabetici în scopul abordării în echipă a managementului pacientului diabetic."/>
    <s v="9"/>
    <n v="27"/>
    <n v="2017"/>
    <s v="3"/>
    <n v="27"/>
    <n v="2019"/>
    <n v="84.999999690697123"/>
    <x v="9"/>
    <s v="Sud Vest"/>
    <m/>
    <m/>
    <s v="Craiova"/>
    <s v="Privat"/>
    <s v="061"/>
    <n v="687028.86"/>
    <n v="121240.39"/>
    <n v="89807.7"/>
    <n v="29405.5"/>
    <n v="927482.45"/>
    <s v="Finalizat"/>
    <m/>
    <n v="635441.94000000006"/>
    <n v="112136.78000000001"/>
    <s v="POC/63/1/3"/>
    <n v="1"/>
    <s v="Axa 1"/>
  </r>
  <r>
    <n v="9"/>
    <x v="1"/>
    <s v="P1.2"/>
    <s v="OS1.3-Secţiunea C"/>
    <n v="119903"/>
    <s v="Algoritm standardizat, inovativ pentru depistarea precoce a formatiunilor tumorale ovariene cu potential malign    "/>
    <s v="Open Medical SRL "/>
    <s v="Obiectivul general al proiectului este cresterea competitivitatii societatii SC OPEN MEDICAL SRL pe piata medicala prin introducerea in platforma de servicii medicale a unei noi metode de diagnostic bazata pe un proces inovativ, un algoritm standardizat, pentru depistarea precoce a formatiunilor tumorale ovariene cu potential malign. Proiectul are ca punct de plecare Teza de doctorat a Directorului de proiect Dr. Dijmarescu Anda Lorena, cu titlul: „Corespondenţe clinice şi paraclinice în tumorile epiteliale ale ovarului”."/>
    <s v="9"/>
    <n v="27"/>
    <n v="2017"/>
    <s v="11"/>
    <n v="27"/>
    <n v="2018"/>
    <n v="84.99999946112726"/>
    <x v="9"/>
    <s v="Sud Vest"/>
    <m/>
    <m/>
    <s v="Craiova"/>
    <s v="Privat"/>
    <s v="061"/>
    <n v="709815.08"/>
    <n v="125261.49"/>
    <n v="92786.29"/>
    <n v="7771.57"/>
    <n v="935634.42999999993"/>
    <s v="Finalizat"/>
    <m/>
    <n v="707463.2699999999"/>
    <n v="124846.46"/>
    <s v="POC/63/1/3"/>
    <n v="1"/>
    <s v="Axa 1"/>
  </r>
  <r>
    <n v="10"/>
    <x v="1"/>
    <s v="P1.2"/>
    <s v="OS1.3-Secţiunea C"/>
    <n v="119867"/>
    <s v="Algoritm de diagnostic si management al ischemiei cardiace "/>
    <s v="Cadiax Med SRL"/>
    <s v="Obiectivul general al proiectului se refera la realizarea de produse, tehnologii/procese noi sau semnificativ îmbunătăţite în scopul producţiei şi comercializării, prin introducerea pe piața medicala a unui nou serviciu „Algoritm de diagnostic si management al ischemiei cardiace -ADMIC-” bazata pe rezultatele cercetării efectuate in cadrul tezei de doctorat a directorului de proiect."/>
    <s v="9"/>
    <n v="27"/>
    <n v="2017"/>
    <s v="9"/>
    <n v="27"/>
    <n v="2019"/>
    <n v="84.999998980713912"/>
    <x v="9"/>
    <s v="Sud Vest"/>
    <m/>
    <m/>
    <s v="Craiova"/>
    <s v="Privat"/>
    <s v="061"/>
    <n v="708829.45"/>
    <n v="125087.56"/>
    <n v="92657.46"/>
    <n v="34447.33"/>
    <n v="961021.79999999993"/>
    <s v="Finalizat"/>
    <m/>
    <n v="703749.51000000024"/>
    <n v="124191.09"/>
    <s v="POC/63/1/3"/>
    <n v="1"/>
    <s v="Axa 1"/>
  </r>
  <r>
    <n v="11"/>
    <x v="2"/>
    <s v=" P2.2"/>
    <s v="A2.2.1"/>
    <n v="118302"/>
    <s v="DEZVOLTAREA UNOR GAME DE PRODUSE/SERVICII TIC CU APLICABILITATE IN RESTUL ECONOMIEI ROMANESTI PENTRU INTEGRAREA PE VERTICALA A SOLUTIILOR TIC"/>
    <s v="SYNCHRO SRL"/>
    <s v="DEZVOLTAREA UNOR GAME DE PRODUSE/SERVICII TIC CU APLICABILITATE IN RESTUL ECONOMIEI ROMANESTI PENTRU INTEGRAREA PE VERTICALA A SOLUTIILOR TIC"/>
    <s v="8"/>
    <n v="10"/>
    <n v="2017"/>
    <s v="8"/>
    <n v="10"/>
    <n v="2019"/>
    <n v="85"/>
    <x v="9"/>
    <s v="Sud Vest"/>
    <m/>
    <m/>
    <s v="Craiova"/>
    <s v="Privat"/>
    <s v="066"/>
    <n v="240398.56"/>
    <n v="42423.28"/>
    <n v="165820.5"/>
    <n v="32268.309999999998"/>
    <n v="480910.64999999997"/>
    <s v="Finalizat"/>
    <m/>
    <n v="211008.15"/>
    <n v="37236.729999999996"/>
    <s v="POC/46/2/2"/>
    <n v="1"/>
    <s v="Axa 2"/>
  </r>
  <r>
    <n v="12"/>
    <x v="2"/>
    <s v=" P2.2"/>
    <s v="A2.2.1"/>
    <n v="115921"/>
    <s v="CRESTEREA COMPETITIVITATII SC INTELIVE METRICS SRL PRIN DEZVOLTAREA UNEI SOLUTII INFORMATICE INOVATOARE"/>
    <s v="INTELIVE METRICS SRL"/>
    <s v="CRESTEREA COMPETITIVITATII SC INTELIVE METRICS SRL PRIN DEZVOLTAREA UNEI SOLUTII INFORMATICE INOVATOARE"/>
    <s v="9"/>
    <n v="28"/>
    <n v="2017"/>
    <s v="9"/>
    <n v="28"/>
    <n v="2020"/>
    <n v="85"/>
    <x v="9"/>
    <s v="Sud Vest"/>
    <m/>
    <m/>
    <s v="Craiova"/>
    <s v="Privat"/>
    <s v="066"/>
    <n v="1557406.55"/>
    <n v="274836.45"/>
    <n v="378297"/>
    <n v="121662"/>
    <n v="2332202"/>
    <s v="Finalizat"/>
    <m/>
    <n v="1436390.5700000003"/>
    <n v="253480.95000000007"/>
    <s v="POC/46/2/2"/>
    <n v="1"/>
    <s v="Axa 2"/>
  </r>
  <r>
    <n v="13"/>
    <x v="2"/>
    <s v=" P2.2"/>
    <s v="A2.2.1"/>
    <n v="115586"/>
    <s v="CRESTEREA CONTRIBUTIEI SECTORULUI TIC PENTRU COMPETITIVITATEA ECONOMICĂ PRIN DEZVOLTAREA UNEI PLATFORME ELECTRONICE INOVATIVE E-RETAIL"/>
    <s v="DEMIUMA COMIMPEX SRL"/>
    <s v="CRESTEREA CONTRIBUTIEI SECTORULUI TIC PENTRU COMPETITIVITATEA ECONOMICĂ PRIN DEZVOLTAREA UNEI PLATFORME ELECTRONICE INOVATIVE E-RETAIL"/>
    <s v="6"/>
    <n v="29"/>
    <n v="2017"/>
    <s v="6"/>
    <n v="29"/>
    <n v="2019"/>
    <n v="85"/>
    <x v="9"/>
    <s v="Sud Vest"/>
    <m/>
    <m/>
    <s v="Craiova"/>
    <s v="Privat"/>
    <s v="066"/>
    <n v="2984077.07"/>
    <n v="526601.82999999996"/>
    <n v="1767040.1"/>
    <n v="842349.61000000034"/>
    <n v="6120068.6100000003"/>
    <s v="Finalizat"/>
    <s v="AA1"/>
    <n v="2974396.86"/>
    <n v="524893.54"/>
    <s v="POC/46/2/2"/>
    <n v="1"/>
    <s v="Axa 2"/>
  </r>
  <r>
    <n v="14"/>
    <x v="1"/>
    <s v="P1.2"/>
    <s v="OS1.4-Secţiunea G"/>
    <n v="106020"/>
    <s v="SOLUŢII INTELIGENTE DE CREŞTEREA SECURITĂŢII ŞI COMPETITIVITĂŢII PRIN MONITORIZARE, DIAGNOZĂ, REDUCEREA EFECTELOR ENERGETICE NEDORITE ŞI CREŞTEREA EFICIENŢEI ENERGETICE LA GENERARE ŞI LA CONSUMATORI INDUSTRIALI"/>
    <s v="Universitatea din Craiova"/>
    <s v="Obiectivul general al proiectului este creşterea competitivităţii economice atăt a unor întreprinderi mari cât şi a unor întreprinderi mici, care, prin dezvoltarea de legături şi sinergii între întreprinderile respective şi centrele de cercetare şi dezvoltare din învăţământul superior create în ultimii ani, permit promovarea investiţiilor pentru elaborarea de Soluţii inteligente pentru creşterea securităţii şi competitivităţii grupurilor energetice de putere prin monitorizare, diagnoză şi prin reducerea efectelor energetice nedorite şi creşterea eficienţei energetice la generare şi la consumatori industriali, simultan cu realizarea de instalaţii-pilot care să ajute la verificări mai rapide ale soluţiilor inteligente propuse. "/>
    <s v="9"/>
    <n v="8"/>
    <n v="2016"/>
    <s v="9"/>
    <n v="8"/>
    <n v="2021"/>
    <n v="83.72"/>
    <x v="9"/>
    <s v="Sud Vest"/>
    <m/>
    <m/>
    <s v="Craiova"/>
    <s v="Public"/>
    <s v="062"/>
    <n v="5217791.2332000006"/>
    <n v="1014639.7667999994"/>
    <n v="910899"/>
    <n v="6000"/>
    <n v="7149330"/>
    <s v="In implementare"/>
    <s v="AA2"/>
    <n v="4442407.38"/>
    <n v="803258.53"/>
    <s v="POC/71/1/4"/>
    <n v="1"/>
    <s v="Axa 1"/>
  </r>
  <r>
    <n v="15"/>
    <x v="2"/>
    <s v=" P2.2"/>
    <s v="A2.1.1 - NGA"/>
    <n v="126953"/>
    <s v="Realizarea infrastructurii de broadband în zonele albe NGA din judeţul Bihor"/>
    <s v="INVITE SYSTEMS SRL"/>
    <s v="Obiectivul principal al proiectului este dezvoltarea infrastructurii de internet in banda larga, in zonele albe NGA din judetul Dolj,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2"/>
    <n v="25"/>
    <n v="2019"/>
    <s v="2"/>
    <n v="25"/>
    <n v="2022"/>
    <n v="85"/>
    <x v="9"/>
    <s v="Sud Vest"/>
    <m/>
    <m/>
    <s v="Bralostita; sat Sfarcea; sat Valea Fantanilor; sat Schitu; Bulzesti; sat Seculesti; sat Infratirea; sat Stoicesti; sat Fratila; Cernatesti; sat Tiu; Grecesti; sat Barboi; Gangiova; sat Comosteni; Melinesti; sat Ohaba; sat Bodaiestii de Sus; Secu; sat Smadovicioara de Secu; sat Sumandra; Sopot; sat Bascov; sat Belot; Valea Stanciului; sat Horezu Poienari; Vela; sat Gubucea;"/>
    <s v="Privat"/>
    <s v="046"/>
    <n v="11468792.710000001"/>
    <n v="2023904.58"/>
    <n v="1839912.99"/>
    <n v="2913412.98"/>
    <n v="18246023.260000002"/>
    <s v="In implementare"/>
    <m/>
    <n v="8738663.75"/>
    <n v="1542117.13"/>
    <s v="POC/366/2/1"/>
    <n v="1"/>
    <s v="Axa 2"/>
  </r>
  <r>
    <n v="16"/>
    <x v="2"/>
    <s v=" P2.2"/>
    <s v="A2.2.1 ap.2"/>
    <n v="129325"/>
    <s v="AIDAA (Artificial Intelligence Data Automation Assistant) - platforma software inovativa pentru procesarea automata a informatiilor pentru afaceri"/>
    <s v="DEMIUMA COMIMPEX SRL"/>
    <s v="OBIECTUL GENERAL AL PROIECTULUI il constituie cresterea productivitatii si a vanzarilor companiei Demiuma Comimpex SRL prin realizarea unui produs inovativ si complex de marketig – AIDAA (Artificial Intelligence Data Automation Assistant) platforma software inovativa pentru procesarea automata a informatiilor pentru afaceri atat pentru domeniul online, cat si pentru campaniile desfasurata in cadrul propriilor magazine."/>
    <s v="1"/>
    <n v="15"/>
    <n v="2020"/>
    <s v="1"/>
    <n v="15"/>
    <n v="2022"/>
    <n v="85"/>
    <x v="9"/>
    <s v="Sud Vest"/>
    <m/>
    <m/>
    <s v="Craiova"/>
    <s v="Privat"/>
    <s v="066"/>
    <n v="10227939.42"/>
    <n v="1804930.46"/>
    <n v="6161761.8399999999"/>
    <n v="3190052.07"/>
    <n v="21384683.789999999"/>
    <s v="In implementare"/>
    <m/>
    <n v="8611164.120000001"/>
    <n v="1454355.9300000002"/>
    <s v="POC/524/2/2"/>
    <n v="1"/>
    <s v="Axa 2"/>
  </r>
  <r>
    <n v="17"/>
    <x v="1"/>
    <s v="1.1.3 H - Centre Suport"/>
    <m/>
    <n v="107885"/>
    <s v="HUB-UCv - Centru Suport pentru Proiecte CD InternaĹŁionale pentru regiunea Oltenia"/>
    <s v="UNIVERSITATEA DIN CRAIOVA"/>
    <s v="Obiectivul general al proiectului constă în crearea unui centru suport pentru regiunea de Sud-Vest, cu rolul de a creşte capacitatea de participare la competiţiile europene pentru proiecte de cercetare-dezvoltare internaţionale a tuturor entităţilor care solicită sprijinul, precum si a Universitatii din Craiova."/>
    <s v="4"/>
    <n v="15"/>
    <n v="2020"/>
    <s v="8"/>
    <n v="15"/>
    <n v="2023"/>
    <n v="85"/>
    <x v="9"/>
    <s v="Sud Vest"/>
    <m/>
    <m/>
    <s v="Craiova"/>
    <s v="Public"/>
    <s v="060"/>
    <n v="2382820.42"/>
    <n v="420497.72"/>
    <n v="0"/>
    <n v="30000"/>
    <n v="2833318.1399999997"/>
    <s v="In implementare"/>
    <s v="suspendare"/>
    <n v="120840"/>
    <n v="0"/>
    <s v="POC/80/1/2/"/>
    <n v="1"/>
    <s v="Axa 1"/>
  </r>
  <r>
    <n v="18"/>
    <x v="1"/>
    <s v="1.1.2 - Proiecte tip GRID (Cloud)"/>
    <m/>
    <n v="124488"/>
    <s v="Cresterea capacitatii de cercetare a Universitatii din Craiova prin investitii in infrastructuri de tip Cloud si Big Data."/>
    <s v="UNIVERSITATEA DIN CRAIOVA"/>
    <s v="Obiectivul general al proiectului vizează creşterea capacităţii de cercetare a Universitatii din Craiova prin realizarea de investiţii în infrastructura de tip CLOUD şi integrarea acesteia în structuri internaţionale de tip CLOUD şi infrastructuri masive de date, in scopul ridicarii nivelului de competitivitate stiintifica. "/>
    <s v="4"/>
    <n v="21"/>
    <n v="2020"/>
    <s v="4"/>
    <n v="21"/>
    <n v="2021"/>
    <n v="85"/>
    <x v="9"/>
    <s v="Sud Vest"/>
    <m/>
    <m/>
    <s v="Craiova"/>
    <s v="Public"/>
    <s v="058"/>
    <n v="4199933.1100000003"/>
    <n v="741164.66"/>
    <n v="0"/>
    <n v="11900"/>
    <n v="4952997.7700000005"/>
    <s v="In implementare"/>
    <m/>
    <n v="0"/>
    <n v="0"/>
    <s v="POC/398/1/1/"/>
    <n v="1"/>
    <s v="Axa 1"/>
  </r>
  <r>
    <n v="19"/>
    <x v="1"/>
    <s v="1.2.1"/>
    <s v=" Proiect Tehnologic Inovativ - LDR"/>
    <n v="121863"/>
    <s v="Inovarea locomotivei electrice LEMA in scopul cresterii eficientei energetice"/>
    <s v="SOFTRONIC SRL"/>
    <s v="Obiectivul general al proiectului urmareste îmbunataţirea substanţiala a performanþelor energetice ale locomotivei LEMA prin cresterea eficienþei frânarii recuperative. Obiectivul va fi atins prin obiective specifice al caror rezultat se va obþine prin activitaþi de cercetare derulate în parteneriat cu o organizaþie de cercetare."/>
    <s v="6"/>
    <n v="22"/>
    <n v="2020"/>
    <s v="1"/>
    <n v="22"/>
    <n v="2023"/>
    <n v="85"/>
    <x v="9"/>
    <s v="Sud Vest"/>
    <m/>
    <m/>
    <s v="Craiova"/>
    <s v="Privat"/>
    <s v="064"/>
    <n v="2734252.57"/>
    <n v="482515.13"/>
    <n v="1977844.14"/>
    <n v="901270.7"/>
    <n v="6095882.54"/>
    <s v="In implementare"/>
    <m/>
    <n v="463664.41"/>
    <n v="18741.53"/>
    <s v="POC/163/1/3/"/>
    <n v="1"/>
    <s v="Axa 1"/>
  </r>
  <r>
    <n v="20"/>
    <x v="1"/>
    <s v="P1.2"/>
    <s v="OS1.3-Secţiunea C-ap.2"/>
    <n v="109722"/>
    <s v="SISTEM  INOVATIV EXPERT COMPUTERIZAT  BAZAT PE RETELE NEURONALE PENTRU CLASIFICAREA SI PROGNOSTICUL FORMATIUNILOR TUMORALE HEPATICE"/>
    <s v="ONCOMETRICS SRL"/>
    <s v="Obiectivul general al proiectului este cresterea competitivitaþii intreprinderii SC ONCOMETRICS SRL pe piaþa medicala prin introducerea în platforma de servicii medicale a unui nou sistem expert computerizat bazat pe reþele neuronale pentru clasificarea si prognosticul formatiunilor tumorale hepatice."/>
    <s v="6"/>
    <n v="24"/>
    <n v="2020"/>
    <s v="6"/>
    <n v="24"/>
    <n v="2022"/>
    <n v="85"/>
    <x v="9"/>
    <s v="Sud Vest"/>
    <m/>
    <m/>
    <s v="Craiova"/>
    <s v="Privat"/>
    <s v="061"/>
    <n v="713880.93"/>
    <n v="125978.98"/>
    <n v="93317.81"/>
    <n v="14193.84"/>
    <n v="947371.55999999994"/>
    <s v="In implementare"/>
    <m/>
    <n v="125000.3"/>
    <n v="9868.51"/>
    <s v="POC/62/1/3"/>
    <n v="1"/>
    <s v="Axa 1"/>
  </r>
  <r>
    <n v="21"/>
    <x v="1"/>
    <s v="P1.2"/>
    <s v="OS1.3-Secţiunea C-ap.2"/>
    <n v="109022"/>
    <s v="Terapie personalizata in functie de profilul imunohistochimic al fragmentelor tumorale in carcinoamele gastric/ GASTROTRET"/>
    <s v="NOVAMED RESEARCH CENTER SRL"/>
    <s v="Obiectivul general al proiectului este acela de a implementa un serviciu medical inovativ de de diagnostic precoce, stadializare si terapie personalizata in carcinoamele gastrice, bazat pe rezultatele cercetarii efectuate in cadrul tezei de doctorat a directorului de proiect."/>
    <s v="6"/>
    <n v="25"/>
    <n v="2020"/>
    <s v="6"/>
    <n v="25"/>
    <n v="2022"/>
    <n v="85"/>
    <x v="9"/>
    <s v="Sud Vest"/>
    <m/>
    <m/>
    <s v="Craiova"/>
    <s v="Privat"/>
    <s v="061"/>
    <n v="713050.99"/>
    <n v="125832.53"/>
    <n v="93209.27"/>
    <n v="42662.5"/>
    <n v="974755.29"/>
    <s v="In implementare"/>
    <m/>
    <n v="35886.15"/>
    <n v="6332.85"/>
    <s v="POC/62/1/3"/>
    <n v="1"/>
    <s v="Axa 1"/>
  </r>
  <r>
    <n v="22"/>
    <x v="1"/>
    <s v="P1.2"/>
    <s v="OS1.3-Secţiunea C-ap.2"/>
    <n v="108758"/>
    <s v="SOFTWARE INOVATIV PENTRU SIMULAREA VIBRATIILOR  IN PREZENTA INCERTITUDINILOR PARAMETRICE"/>
    <s v="FLUID STRUCT SRL"/>
    <s v="Obiectivul general al proiectului se refera la cresterea competitivitaþii întreprinderii FLUID STRUCT SRL pe piaþa de software prin introducerea în practica a unui program software inovativ de analiza cu elemente finite pentru studiul vibraþiilor neliniare si aleatoare."/>
    <s v="6"/>
    <n v="26"/>
    <n v="2020"/>
    <s v="6"/>
    <n v="26"/>
    <n v="2022"/>
    <n v="85"/>
    <x v="9"/>
    <s v="Sud Vest"/>
    <m/>
    <m/>
    <s v="Craiova"/>
    <s v="Privat"/>
    <s v="061"/>
    <n v="712492.26"/>
    <n v="125733.93"/>
    <n v="93136.24"/>
    <n v="18847.28"/>
    <n v="950209.71"/>
    <s v="In implementare"/>
    <m/>
    <n v="76799.259999999995"/>
    <n v="3851.25"/>
    <s v="POC/62/1/3"/>
    <n v="1"/>
    <s v="Axa 1"/>
  </r>
  <r>
    <n v="23"/>
    <x v="1"/>
    <s v="P1.2"/>
    <s v="OS1.3-Secţiunea C-ap.2"/>
    <n v="122578"/>
    <s v="Serviciu inovativ de screening si diagnostic precoce in tumorile maligne oculare si perioculare/SSDTOP"/>
    <s v="ATB VISION CARE SRL"/>
    <s v="Obiectivul general al proiectului este de a dezvolta in perioada de implementare prin activitatile de cercetare industriala si dezvoltare experimentala un serviciu inovativ de screening si diagnostic precoce in tumorile maligne oculare si perioculare, ce are la baza rezultatele activitatii de cercetare realizate in cadrul tezei de doctorat a directorului de proiect cu titlul ,,Studiul clinic, histopatologic, imunohistochimic si genetic al carcinoamelor de pleoapa&quot;"/>
    <s v="6"/>
    <n v="30"/>
    <n v="2020"/>
    <s v="6"/>
    <n v="30"/>
    <n v="2021"/>
    <n v="85"/>
    <x v="9"/>
    <s v="Sud Vest"/>
    <m/>
    <m/>
    <s v="Craiova"/>
    <s v="Privat"/>
    <s v="061"/>
    <n v="710948.31"/>
    <n v="125461.45"/>
    <n v="92934.42"/>
    <n v="31624"/>
    <n v="960968.18"/>
    <s v="In implementare"/>
    <m/>
    <n v="84098.75"/>
    <n v="14840.95"/>
    <s v="POC/62/1/3"/>
    <n v="1"/>
    <s v="Axa 1"/>
  </r>
  <r>
    <n v="24"/>
    <x v="1"/>
    <s v="P1.1"/>
    <s v="OS1.1-Secţiunea F - ap.2"/>
    <n v="127115"/>
    <s v="Platformă de Dezvoltare Tehnologică pentru Tehnologii &quot;Green&quot; în Aviație și Fabricație Ecologică cu Valoare Adăugată Superioară; TGA- Technologies for Green Aviation"/>
    <s v="INSTITUTUL NATIONAL DE CERCETARE-DEZVOLTARE AEROSPATIALA &quot;ELIE CARAFOLI&quot; - I.N.C.A.S. BUCURESTI"/>
    <s v="Obiectivul general al proiectului îl reprezinta dezvoltarea unui centru de tehnologii avansate pentru industria aerospaþiala bazat pe principiile Industry 4.0, ca o componenta de baza a infrastructurii unice de cercetare a INCAS (AEROSPATIAL), concomitent cu asigurarea mediului de valorificare a potentialului inovativ asociat dezvoltarilor tehnologice de tip ”Green” în domeniul aerospatial."/>
    <s v="7"/>
    <n v="14"/>
    <n v="2020"/>
    <s v="3"/>
    <n v="14"/>
    <n v="2024"/>
    <n v="85"/>
    <x v="9"/>
    <s v="Sud Vest"/>
    <m/>
    <m/>
    <s v="Ghercesti"/>
    <s v="Public"/>
    <s v="058"/>
    <n v="72043227.189999998"/>
    <n v="12713510.68"/>
    <n v="0"/>
    <n v="478182.78"/>
    <n v="85234920.650000006"/>
    <s v="In implementare"/>
    <m/>
    <n v="296028.84999999998"/>
    <n v="9864.15"/>
    <s v="POC/448/1/1"/>
    <n v="1"/>
    <s v="Axa 1"/>
  </r>
  <r>
    <n v="25"/>
    <x v="2"/>
    <s v=" P2.2"/>
    <s v="A2.2.1 ap.2"/>
    <n v="129906"/>
    <s v="Dezvoltarea unui sistem de telecitire a contoarelor de utilitati (electricitate, gaz, apa) – TEL-EGA"/>
    <s v="ROM ELECTRONIC COMPANY SRL"/>
    <s v="Obiectivul general al proiectului consta in dezvoltarea competitivitatii economice a firmelor partenere in proiect - ROM ELECTRONIC COMPANY SRL si ROFIND SOLUTIONS SRL – prin sprijin acordat activitatilor de cercetare-dezvoltare-inovare in scopul dezvoltarii unui sistem de telecitire a contoarelor de utilitati casnice (electricitate, gaz, apa) – TEL - EGA - utilizand infrastructura bazata pe protocolul LoRaWan, in orasul Craiova si imprejurimi (o zona cu o raza de 2-3 km in mediul urban, utilizand frecventa 868 MHz, respectiv o zona cu_x000a_o raza de 10-15 km in mediul rural, utilizand frecventa 433 MHz)."/>
    <s v="8"/>
    <n v="5"/>
    <n v="2020"/>
    <s v="2"/>
    <n v="5"/>
    <n v="2023"/>
    <n v="85"/>
    <x v="9"/>
    <s v="Sud Vest"/>
    <m/>
    <m/>
    <s v="Craiova"/>
    <s v="Privat"/>
    <s v="066"/>
    <n v="7074907.4900000002"/>
    <n v="1248513.08"/>
    <n v="2870622.7"/>
    <n v="0"/>
    <n v="11194043.27"/>
    <s v="In implementare"/>
    <m/>
    <n v="0"/>
    <n v="0"/>
    <s v="POC/524/2/2"/>
    <n v="1"/>
    <s v="Axa 2"/>
  </r>
  <r>
    <s v="TOTAL DOLJ"/>
    <x v="0"/>
    <m/>
    <m/>
    <m/>
    <m/>
    <m/>
    <m/>
    <m/>
    <m/>
    <m/>
    <m/>
    <m/>
    <m/>
    <m/>
    <x v="0"/>
    <m/>
    <m/>
    <m/>
    <m/>
    <m/>
    <m/>
    <n v="158359269.84856403"/>
    <n v="28448646.581435993"/>
    <n v="19450733.91"/>
    <n v="9393981.0399999972"/>
    <n v="215652631.38000003"/>
    <m/>
    <m/>
    <n v="60374124.099999987"/>
    <n v="10582922.75"/>
    <m/>
    <m/>
    <m/>
  </r>
  <r>
    <s v="JUDEŢUL GALATI"/>
    <x v="0"/>
    <m/>
    <m/>
    <m/>
    <m/>
    <m/>
    <m/>
    <m/>
    <m/>
    <m/>
    <m/>
    <m/>
    <m/>
    <m/>
    <x v="0"/>
    <m/>
    <m/>
    <m/>
    <m/>
    <m/>
    <m/>
    <m/>
    <m/>
    <m/>
    <m/>
    <m/>
    <m/>
    <m/>
    <m/>
    <m/>
    <m/>
    <m/>
    <m/>
  </r>
  <r>
    <n v="1"/>
    <x v="1"/>
    <s v="P1.1"/>
    <s v="OS1.1 -Secţiunea A"/>
    <n v="108511"/>
    <s v="INFIINTAREA UNUI CENTRU DE CERCETARE PENTRU MATERIALE AVANSATE SI MEMBRANE POLIMERICE NANOSTRUCTURALE"/>
    <s v="GRUPUL DE MASURATORI SI DIAGNOZA SRL Galati"/>
    <s v="Obiectivul principal al proiectului il constituie cresterea capacitatii de cercetare-dezvoltare a companiei Grupul de Masuratori si Diagnoza SRL prin infiintarea unui centru de cercetare in domeniul materialelor avansate pentru membrane polimerice nanostructurale care sa conduca pe termen mediu si lung la cresterea competitivitatii firmei pe piata. Investiție se va concretizată prin construirea unei clădiri ce va avea ca scop crearea unui centru regional și dotarea acestuia cu echipamente de cercetare. În plus, acest centru va valorifica potențialul CD și baza materială aflată în cadrul societății Grupul de Măsurători și Diagnoză S.R.L"/>
    <s v="11"/>
    <n v="7"/>
    <n v="2016"/>
    <s v="11"/>
    <n v="7"/>
    <n v="2019"/>
    <n v="85"/>
    <x v="6"/>
    <s v="Sud Est"/>
    <m/>
    <m/>
    <s v="Galati; Sat Vanatori"/>
    <s v="Privat"/>
    <s v="059"/>
    <n v="3825756.449"/>
    <n v="675133.49100000004"/>
    <n v="1928952.83"/>
    <n v="1784040.55"/>
    <n v="8213883.3200000003"/>
    <s v="Reziliat"/>
    <s v="AA1"/>
    <n v="0"/>
    <n v="0"/>
    <s v="POC/65/1/1"/>
    <n v="1"/>
    <s v="Axa 1"/>
  </r>
  <r>
    <n v="2"/>
    <x v="1"/>
    <s v="P1.2"/>
    <s v="OS1.4-Secţiunea G"/>
    <n v="105803"/>
    <s v="Transfer de cunoștințe privind creșterea eficienței energetice și sisteme inteligente de putere"/>
    <s v="UNIVERSITATEA „DUNĂREA DE JOS” DIN GALAȚI"/>
    <s v="Obiectivul general al proiectului îl reprezintă creșterea transferului de cunoștințe tehnologice și personal cu competențe CDI între Universitatea „Dunărea de Jos” din Galați și întreprinderi care dezvoltă afaceri în domeniul energiei electrice cu rezultate cerute de piață. Proiectul vizează constituirea de parteneriate între Universitatea „Dunărea de Jos” din Galați și întreprinderile interesate să obțină cunoștințe, inclusiv abilități și competențe privind creșterea eficienței energetice și sisteme inteligente de putere în vederea obținerii unei soluții competitive, tehnice și economice, pentru un sistem inteligent de tip Filtru Activ de Putere (FAP). "/>
    <s v="9"/>
    <n v="1"/>
    <n v="2016"/>
    <s v="9"/>
    <n v="1"/>
    <n v="2021"/>
    <n v="83.72"/>
    <x v="6"/>
    <s v="Sud Est"/>
    <m/>
    <m/>
    <s v="Galati"/>
    <s v="Public"/>
    <s v="062"/>
    <n v="9852437.6714399997"/>
    <n v="1915882.5285599995"/>
    <n v="4655725.8099999996"/>
    <n v="136129.03"/>
    <n v="16560175.039999997"/>
    <s v="In implementare"/>
    <s v="AA2"/>
    <n v="6183926.0999999987"/>
    <n v="1172642.8100000003"/>
    <s v="POC/71/1/4"/>
    <n v="1"/>
    <s v="Axa 1"/>
  </r>
  <r>
    <n v="3"/>
    <x v="2"/>
    <s v=" P2.2"/>
    <s v="A2.2.1"/>
    <n v="115869"/>
    <s v="ESV – APLICATIE DE COMUNICATII MOBILE SECURIZATE"/>
    <s v="EUROPEAN FUNDS INVEST SRL"/>
    <s v="ESV – APLICATIE DE COMUNICATII MOBILE SECURIZATE"/>
    <s v="8"/>
    <n v="24"/>
    <n v="2017"/>
    <s v="6"/>
    <n v="24"/>
    <n v="2019"/>
    <n v="85"/>
    <x v="6"/>
    <s v="Sud Est"/>
    <m/>
    <m/>
    <s v="Galati"/>
    <s v="Privat"/>
    <s v="066"/>
    <n v="3061016.43"/>
    <n v="540179.37"/>
    <n v="810680.96999999974"/>
    <n v="231210.3900000006"/>
    <n v="4643087.16"/>
    <s v="Reziliat"/>
    <m/>
    <n v="315197"/>
    <n v="55623"/>
    <s v="POC/46/2/2"/>
    <n v="1"/>
    <s v="Axa 2"/>
  </r>
  <r>
    <n v="4"/>
    <x v="2"/>
    <s v=" P2.2"/>
    <s v="A2.2.1"/>
    <n v="116428"/>
    <s v="TEMPO – solutie pentru cresterea relevantei in relatia cu clientul si oferirea de beneficii de fidelitate pentru stimularea vanzarilor"/>
    <s v="EXPREMIO MARKETING SRL"/>
    <s v="TEMPO – solutie pentru cresterea relevantei in relatia cu clientul si oferirea de beneficii de fidelitate pentru stimularea vanzarilor"/>
    <s v="8"/>
    <n v="8"/>
    <n v="2017"/>
    <s v="2"/>
    <n v="8"/>
    <n v="2020"/>
    <n v="85"/>
    <x v="6"/>
    <s v="Sud Est"/>
    <m/>
    <m/>
    <s v="Galati"/>
    <s v="Privat"/>
    <s v="066"/>
    <n v="2477925.66"/>
    <n v="437281"/>
    <n v="813694.44"/>
    <n v="150666.41"/>
    <n v="3879567.5100000002"/>
    <s v="Finalizat"/>
    <s v="AA1"/>
    <n v="2327379.62"/>
    <n v="410714.04999999993"/>
    <s v="POC/46/2/2"/>
    <n v="1"/>
    <s v="Axa 2"/>
  </r>
  <r>
    <n v="5"/>
    <x v="2"/>
    <s v=" P2.2"/>
    <s v="A2.2.1"/>
    <n v="119223"/>
    <s v="DEZVOLTAREA APLICATIILOR TIC INOVATIVE MULTIMODALE ADAPTATE LA NEVOILE CLIENTULUI"/>
    <s v="XCOMM TELECOM SRL"/>
    <s v="DEZVOLTAREA APLICATIILOR TIC INOVATIVE MULTIMODALE ADAPTATE LA NEVOILE CLIENTULUI"/>
    <s v="8"/>
    <n v="4"/>
    <n v="2017"/>
    <s v="2"/>
    <n v="4"/>
    <n v="2019"/>
    <n v="85"/>
    <x v="5"/>
    <s v="Nord Est"/>
    <m/>
    <m/>
    <s v="Galati"/>
    <s v="Privat"/>
    <s v="066"/>
    <n v="2876730.33"/>
    <n v="507658.29"/>
    <n v="2036651.88"/>
    <n v="0"/>
    <n v="5421040.5"/>
    <s v="Reziliat"/>
    <s v="AA1"/>
    <n v="0"/>
    <n v="0"/>
    <s v="POC/46/2/2"/>
    <n v="1"/>
    <s v="Axa 2"/>
  </r>
  <r>
    <n v="6"/>
    <x v="2"/>
    <s v=" P2.2"/>
    <s v="A2.2.1"/>
    <n v="115732"/>
    <s v="SISTEM DE SUPORT DECIZIONAL PENTRU VITICULTURA DE PRECIZIE"/>
    <s v="MIRA TECHNOLOGIES GROUP SRL"/>
    <s v="SISTEM DE SUPORT DECIZIONAL PENTRU VITICULTURA DE PRECIZIE"/>
    <s v="8"/>
    <n v="4"/>
    <n v="2017"/>
    <s v="8"/>
    <n v="4"/>
    <n v="2019"/>
    <n v="85"/>
    <x v="6"/>
    <s v="Sud Est"/>
    <m/>
    <m/>
    <s v="Galati"/>
    <s v="Privat"/>
    <s v="066"/>
    <n v="2505119.34"/>
    <n v="442079.88"/>
    <n v="918663.86999999965"/>
    <n v="385366.3200000003"/>
    <n v="4251229.41"/>
    <s v="Reziliat"/>
    <m/>
    <n v="0"/>
    <n v="0"/>
    <s v="POC/46/2/2"/>
    <n v="1"/>
    <s v="Axa 2"/>
  </r>
  <r>
    <n v="7"/>
    <x v="2"/>
    <s v=" P2.2"/>
    <s v="A2.2.1"/>
    <n v="115945"/>
    <s v="APLICAȚIE INFORMATICA INOVATIVA BAZATA PE MODELE MATEMATICE PENTRU OPTIMIZAREA BUGETELOR DE MARKETING"/>
    <s v="CONVEX NETWORK SRL"/>
    <s v="APLICAȚIE INFORMATICA INOVATIVA BAZATA PE MODELE MATEMATICE PENTRU OPTIMIZAREA BUGETELOR DE MARKETING"/>
    <s v="8"/>
    <n v="4"/>
    <n v="2017"/>
    <s v="1"/>
    <n v="4"/>
    <n v="2020"/>
    <n v="85"/>
    <x v="6"/>
    <s v="Sud Est"/>
    <m/>
    <m/>
    <s v="Galati"/>
    <s v="Privat"/>
    <s v="066"/>
    <n v="3480898.89"/>
    <n v="614276.28"/>
    <n v="1099479.2000000002"/>
    <n v="276400.08"/>
    <n v="5471054.4500000002"/>
    <s v="Finalizat"/>
    <s v="AA2"/>
    <n v="3142203.65"/>
    <n v="554506.52"/>
    <s v="POC/46/2/2"/>
    <n v="1"/>
    <s v="Axa 2"/>
  </r>
  <r>
    <n v="8"/>
    <x v="2"/>
    <s v=" P2.2"/>
    <s v="A2.2.1"/>
    <n v="118840"/>
    <s v="AKADEMIA.RO – SPECIALIZARE INTELIGENTA, TESTARE SI RECRUTARE IN DOMENIUL TEHNOLOGIEI INFORMATIEI"/>
    <s v="HD PHOTO PRINT SOLUTIONS SRL"/>
    <s v="AKADEMIA.RO – SPECIALIZARE INTELIGENTA, TESTARE SI RECRUTARE IN DOMENIUL TEHNOLOGIEI INFORMATIEI"/>
    <s v="9"/>
    <n v="22"/>
    <n v="2017"/>
    <s v="10"/>
    <n v="22"/>
    <n v="2020"/>
    <n v="85"/>
    <x v="6"/>
    <s v="Sud Est"/>
    <m/>
    <m/>
    <s v="Galati"/>
    <s v="Privat"/>
    <s v="066"/>
    <n v="2922549.31"/>
    <n v="515743.99"/>
    <n v="931446.85000000056"/>
    <n v="0"/>
    <n v="4369740.1500000004"/>
    <s v="Finalizat"/>
    <s v="AA3"/>
    <n v="2639854.1500000004"/>
    <n v="465856.6"/>
    <s v="POC/46/2/2"/>
    <n v="1"/>
    <s v="Axa 2"/>
  </r>
  <r>
    <n v="9"/>
    <x v="2"/>
    <s v=" P2.2"/>
    <s v="A2.2.1"/>
    <n v="119148"/>
    <s v="CONTROL PANEL – SISTEM DE ADMINISTRARE SERVERE SI DOMENII WEB"/>
    <s v="ACTIVE HD PRINTING SOLUTIONS SRL"/>
    <s v="CONTROL PANEL – SISTEM DE ADMINISTRARE SERVERE SI DOMENII WEB"/>
    <s v="9"/>
    <n v="22"/>
    <n v="2017"/>
    <s v="10"/>
    <n v="22"/>
    <n v="2020"/>
    <n v="85"/>
    <x v="6"/>
    <s v="Sud Est"/>
    <m/>
    <m/>
    <s v="Galati"/>
    <s v="Privat"/>
    <s v="066"/>
    <n v="2999407.46"/>
    <n v="529307.19999999995"/>
    <n v="945807.5"/>
    <n v="0"/>
    <n v="4474522.16"/>
    <s v="Finalizat"/>
    <s v="AA2"/>
    <n v="2690000.08"/>
    <n v="474705.9"/>
    <s v="POC/46/2/2"/>
    <n v="1"/>
    <s v="Axa 2"/>
  </r>
  <r>
    <n v="10"/>
    <x v="2"/>
    <s v=" P2.2"/>
    <s v="A2.2.1"/>
    <n v="116371"/>
    <s v="SISTEM INTEGRAT TIC, ACCESIBIL, PENTRU CONTROLUL MICROCLIMATULUI, OPTIMIZAREA INTELIGENTĂ A PRODUCȚIEI ȘI A CONSUMULUI DE APĂ ȘI SUBSTANȚE NUTRITIVE, ÎN VEDEREA CREȘTERII COMPETITIVITĂȚII ECONOMICE A PRODUCĂTORILOR AGRICOLI- SOLATIC"/>
    <s v="TOPALIS ENGINEERING SRL"/>
    <s v="SISTEM INTEGRAT TIC, ACCESIBIL, PENTRU CONTROLUL MICROCLIMATULUI, OPTIMIZAREA INTELIGENTĂ A PRODUCȚIEI ȘI A CONSUMULUI DE APĂ ȘI SUBSTANȚE NUTRITIVE, ÎN VEDEREA CREȘTERII COMPETITIVITĂȚII ECONOMICE A PRODUCĂTORILOR AGRICOLI- SOLATIC"/>
    <s v="8"/>
    <n v="4"/>
    <n v="2017"/>
    <s v="8"/>
    <n v="4"/>
    <n v="2020"/>
    <n v="85"/>
    <x v="6"/>
    <s v="Sud Est"/>
    <m/>
    <m/>
    <s v="Galati"/>
    <s v="Privat"/>
    <s v="066"/>
    <n v="1899630.81"/>
    <n v="335228.96999999997"/>
    <n v="637863.23"/>
    <n v="59344.780000000261"/>
    <n v="2932067.7900000005"/>
    <s v="Finalizat"/>
    <s v="AA1"/>
    <n v="1769296.1800000006"/>
    <n v="304971.52999999997"/>
    <s v="POC/46/2/2"/>
    <n v="1"/>
    <s v="Axa 2"/>
  </r>
  <r>
    <n v="11"/>
    <x v="2"/>
    <s v=" P2.2"/>
    <s v="A2.2.1"/>
    <n v="115783"/>
    <s v="EDUVR APPS – APLICATIE PENTRU GENERAREA CURSURILOR MULTIMEDIA INTERACTIVE FOLOSIND REALITATE VIRTUALA SI AUGMENTATA"/>
    <s v="ALTFACTOR SRL"/>
    <s v="EDUVR APPS – APLICATIE PENTRU GENERAREA CURSURILOR MULTIMEDIA INTERACTIVE FOLOSIND REALITATE VIRTUALA SI AUGMENTATA"/>
    <s v="8"/>
    <n v="10"/>
    <n v="2017"/>
    <s v="12"/>
    <n v="10"/>
    <n v="2019"/>
    <n v="85"/>
    <x v="6"/>
    <s v="Sud Est"/>
    <m/>
    <m/>
    <s v="Galati"/>
    <s v="Privat"/>
    <s v="066"/>
    <n v="2375888.12"/>
    <n v="419274.38"/>
    <n v="832137.5"/>
    <n v="123946.5"/>
    <n v="3751246.5"/>
    <s v="Finalizat"/>
    <s v="AA1"/>
    <n v="2344921.5400000005"/>
    <n v="413809.68"/>
    <s v="POC/46/2/2"/>
    <n v="1"/>
    <s v="Axa 2"/>
  </r>
  <r>
    <n v="12"/>
    <x v="2"/>
    <s v=" P2.2"/>
    <s v="A2.1.1 - NGA"/>
    <n v="127135"/>
    <s v="Investitii in infrastructura broadband in judetul Galati"/>
    <s v="NETWORK INNOVATION FUTURE  SRL"/>
    <s v="Obiectivul principal al proiectului este realizarea de investitii in infrastructura broadband in zonele albe NGA din judetul Galati,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6"/>
    <s v="Sud Est"/>
    <m/>
    <m/>
    <s v="Draguseni; Toflea; Cavadinesti; Balasesti; Ganesti; Fundeanu; Ceresti; Balabanesti; Adam; Cotoroata; Cirlomanesti; Lungesti; Bursucani; Ciurestii Noi; Cauiesti; Vadeni; Ciuresti; Stietesti; Ghinghesti; Comanesti; Pupezeni; Cositeni;"/>
    <s v="Privat"/>
    <s v="046"/>
    <n v="11490170.35"/>
    <n v="2027677.09"/>
    <n v="1501983.04"/>
    <n v="2767306.78"/>
    <n v="17787137.260000002"/>
    <s v="In implementare"/>
    <m/>
    <n v="5352183.05"/>
    <n v="944502.88"/>
    <s v="POC/366/2/1"/>
    <n v="1"/>
    <s v="Axa 2"/>
  </r>
  <r>
    <n v="13"/>
    <x v="2"/>
    <s v=" P2.2"/>
    <s v="A2.2.1 ap.2"/>
    <n v="130084"/>
    <s v="LinDA – Sistem de monitorizare, diagnoza si integrare inteligenta a proceselor tehnologice in cloud"/>
    <s v="REDANS SRL"/>
    <s v="Obiectivul general este obţinerea unui prototip de sistem hard/soft inovativ ce va funcţiona în Cloud cu scop de monitorizare, diagnoza şi integrare inteligenta a proceselor tehnologice în domenii diverse."/>
    <s v="6"/>
    <n v="18"/>
    <n v="2020"/>
    <s v="6"/>
    <n v="18"/>
    <n v="2023"/>
    <n v="85"/>
    <x v="6"/>
    <s v="Sud Est"/>
    <m/>
    <m/>
    <s v="Galati"/>
    <s v="Privat"/>
    <s v="066"/>
    <n v="8049980.6200000001"/>
    <n v="1420584.81"/>
    <n v="2720379.09"/>
    <n v="587171.96"/>
    <n v="12778116.48"/>
    <s v="In implementare"/>
    <m/>
    <n v="932491.15"/>
    <n v="164557.25"/>
    <s v="POC/524/2/2"/>
    <n v="1"/>
    <s v="Axa 2"/>
  </r>
  <r>
    <n v="14"/>
    <x v="2"/>
    <s v=" P2.2"/>
    <s v="A2.2.1 ap.2"/>
    <n v="129817"/>
    <s v="Inovatie printr-o solutie personalizată de e-learning  în cadrul clusterului ITC „Dunarea de Jos&quot;"/>
    <s v="DATAWARE CONSULTING SRL"/>
    <s v="Obiectivul general al proiectului il reprezinta dezvoltarea prin inovare a capacitatii firmelor partenere, Synergetix Educational si Dataware Consulting, de a raspunde cu produse competitive de e-educatie, bazate pe strategii personalizate de instruire si pe solutii tehnice inovatoare, la nevoia sistemului educational de a asigura generatii mai bine pregatite de absolventi si promovarea unui model viabil de implementare a rezultatelor cercetarii si dezvoltarii in produse inovatoare in cadrul mediului colaborativ al cluster-ului IT&amp;C Dunarea de Jos."/>
    <s v="7"/>
    <n v="6"/>
    <n v="2020"/>
    <s v="7"/>
    <n v="6"/>
    <n v="2023"/>
    <n v="85"/>
    <x v="6"/>
    <s v="Sud Est"/>
    <m/>
    <m/>
    <s v="Galati"/>
    <s v="Privat"/>
    <s v="066"/>
    <n v="8721387.3599999994"/>
    <n v="1539068.36"/>
    <n v="2862825.08"/>
    <n v="1252571.3500000001"/>
    <n v="14375852.149999999"/>
    <s v="In implementare"/>
    <m/>
    <n v="1519913.9"/>
    <n v="268220.09999999998"/>
    <s v="POC/524/2/2"/>
    <n v="1"/>
    <s v="Axa 2"/>
  </r>
  <r>
    <n v="15"/>
    <x v="1"/>
    <s v="P1.1"/>
    <s v="OS1.1-Secţiunea F - ap.2"/>
    <n v="127065"/>
    <s v="Sistem integrat pentru cercetarea si monitorizarea complexa a mediului in aria fluviului Dunarea, REXDAN"/>
    <s v="UNIVERSITATEA „DUNĂREA DE JOS” DIN GALAŢI"/>
    <s v="Obiectivul general este cresterea capacitatii de cercetare a Universitatii “Dunarea de Jos” din Galati in domeniul de specializare inteligenta: Energie, mediu, schimbari climatice in bazinul hidrografic al Dunarii in virtutea includerii infrastructurii finantate prin proiect in Roadmap-ul naþional al infrastructurilor de cercetare din România 2017-2027, aprobat prin Ordinul ministrului cercetarii si inovarii nr. 624/03.10.2017 si pentru asigurarea sinergiilor cu proiectul Danubius RI si cu proiectul ACTRIS, ambele incluse in Forumul de Strategie Europeana privind Infrastructurile de Cercetare (European Strategy Forum on Research Infrastructures - ESFRI)."/>
    <s v="7"/>
    <n v="10"/>
    <n v="2020"/>
    <s v="1"/>
    <n v="10"/>
    <n v="2024"/>
    <n v="85"/>
    <x v="6"/>
    <s v="Sud Est"/>
    <m/>
    <m/>
    <s v="Galati"/>
    <s v="Public"/>
    <s v="058"/>
    <n v="78098088.659999996"/>
    <n v="13782015.640000001"/>
    <n v="0"/>
    <n v="91992"/>
    <n v="91972096.299999997"/>
    <s v="In implementare"/>
    <m/>
    <n v="4009674.6900000004"/>
    <n v="366843.22"/>
    <s v="POC/448/1/1"/>
    <n v="1"/>
    <s v="Axa 1"/>
  </r>
  <r>
    <n v="16"/>
    <x v="2"/>
    <s v=" P2.2"/>
    <s v="A2.2.1 ap.2"/>
    <n v="129318"/>
    <s v="Platforma de inovare deschisa pentru gestionarea creativitatii colaborative in Marketingul Digital  - AiMedia"/>
    <s v="THECON SRL"/>
    <s v="Obiectivul general al proiectului propus este dezvoltarea unei platforme de digital marketing care sa raspunda cerinþelor moderne de  promovare online."/>
    <s v="9"/>
    <n v="1"/>
    <n v="2020"/>
    <s v="9"/>
    <n v="1"/>
    <n v="2023"/>
    <n v="85"/>
    <x v="6"/>
    <s v="Sud Est"/>
    <m/>
    <m/>
    <s v="Galati"/>
    <s v="Privat"/>
    <s v="066"/>
    <n v="9664282.0099999998"/>
    <n v="1705461.53"/>
    <n v="3173894.82"/>
    <n v="413238.27"/>
    <n v="14956876.629999999"/>
    <s v="In implementare"/>
    <m/>
    <n v="1250548.23"/>
    <n v="220684.98"/>
    <s v="POC/524/2/2"/>
    <n v="1"/>
    <s v="Axa 2"/>
  </r>
  <r>
    <s v="TOTAL GALATI"/>
    <x v="0"/>
    <m/>
    <m/>
    <m/>
    <m/>
    <m/>
    <m/>
    <m/>
    <m/>
    <m/>
    <m/>
    <m/>
    <m/>
    <m/>
    <x v="0"/>
    <m/>
    <m/>
    <m/>
    <m/>
    <m/>
    <m/>
    <n v="154301269.47043997"/>
    <n v="27406852.809560001"/>
    <n v="25870186.109999999"/>
    <n v="8259384.4200000018"/>
    <n v="215837692.81"/>
    <m/>
    <m/>
    <n v="34477589.339999996"/>
    <n v="5817638.5200000005"/>
    <m/>
    <m/>
    <m/>
  </r>
  <r>
    <s v="JUDEŢUL GIURGIU"/>
    <x v="0"/>
    <m/>
    <m/>
    <m/>
    <m/>
    <m/>
    <m/>
    <m/>
    <m/>
    <m/>
    <m/>
    <m/>
    <m/>
    <m/>
    <x v="0"/>
    <m/>
    <m/>
    <m/>
    <m/>
    <m/>
    <m/>
    <m/>
    <m/>
    <m/>
    <m/>
    <m/>
    <m/>
    <m/>
    <m/>
    <m/>
    <m/>
    <m/>
    <m/>
  </r>
  <r>
    <n v="1"/>
    <x v="1"/>
    <s v="P1.2"/>
    <s v="OS1.3-Secţiunea C"/>
    <n v="119692"/>
    <s v="TEHNOLOGIE INOVATOARE DE VALORIFICARE A DESEURILOR NEPERICULOASE DE TIP NAMOL INDUSTRIAL PENTRU REALIZAREA  MATERIALELOR DE CONSTRUCTIE CARAMIZI SI TENCUIELI "/>
    <s v="PRO MEDIU DUNAREAN SRL"/>
    <s v="Obiectivul principal al proiectului il reprezinta lansarea in productie a caramizilor si tencuielii realizate pe baza namolului rezultat de la statia de preepurare aflata in gestiunea SC PRO MEDIU DUNAREAN SRL. Astfel, prin prezentul proiect se realizeaza implementarea unei tehnologii inovative de valorificare si reutilizare a deseurilor rezultate din tratarea apelor uzate provenite din procese industriale inlaturandu-se impactul negativ asupra mediului si a sanatatii umane. "/>
    <s v="9"/>
    <n v="9"/>
    <n v="2016"/>
    <s v="7"/>
    <n v="9"/>
    <n v="2018"/>
    <n v="85"/>
    <x v="3"/>
    <s v="Sud Muntenia"/>
    <m/>
    <m/>
    <s v="Giurgiu"/>
    <s v="Privat"/>
    <s v="061"/>
    <n v="697803.56449999998"/>
    <n v="123141.80550000002"/>
    <n v="91216.15"/>
    <n v="244253.7"/>
    <n v="1156415.22"/>
    <s v="Finalizat"/>
    <s v="AA1"/>
    <n v="691392.91"/>
    <n v="122010.53"/>
    <s v="POC/63/1/3"/>
    <n v="1"/>
    <s v="Axa 1"/>
  </r>
  <r>
    <n v="2"/>
    <x v="1"/>
    <s v="P1.2"/>
    <s v="OS1.3-Secţiunea D"/>
    <n v="104269"/>
    <s v="Prototip pentru validare nanotehnologie inovatoare şi linie de producţie"/>
    <s v="Process Innovation Nucleus SRL"/>
    <s v="Obiectivul proiectului_x000a_Prin prezentul proiect, societatea Process Innovation Nucleus S.R.L. (PIN) urmăreşte cercetarea-dezvoltarea unei noi metode industriale de producere a nanopulberilor şi a echipamentului aferent şi, ulterior, introducerea în producţia la scară largă şi vânzarea unor astfel de echipamente. Noua tehnologie va permite o productivitate foarte ridicată şi costuri reduse faţă de metodele convenţionale,  la o calitate foarte înaltă, într-un timp mai scurt de procesare. Ca şi activitate conexă, se urmăreşte inclusiv comercializarea nanopulberilor astfel produse._x000a_"/>
    <s v="9"/>
    <n v="8"/>
    <n v="2016"/>
    <s v="9"/>
    <n v="8"/>
    <n v="2018"/>
    <n v="85"/>
    <x v="3"/>
    <s v="Sud Muntenia"/>
    <m/>
    <m/>
    <s v="Mihailesti"/>
    <s v="Privat"/>
    <s v="061"/>
    <n v="5513808.3985000001"/>
    <n v="973025.01150000002"/>
    <n v="0"/>
    <n v="75088.789999999994"/>
    <n v="6561922.2000000002"/>
    <s v="Finalizat"/>
    <s v="AA3"/>
    <n v="5485030.3099999996"/>
    <n v="967946.52"/>
    <s v="POC/66/1/3"/>
    <n v="1"/>
    <s v="Axa 1"/>
  </r>
  <r>
    <n v="3"/>
    <x v="1"/>
    <s v="P1.2"/>
    <s v="OS1.3-Secţiunea D"/>
    <n v="104809"/>
    <s v="METODA INOVATIVA PENTRU FUNCTIONALIZAREA SUPRAFETELOR IMPLANTURILOR DENTARE CU SCOPUL IMBUNATATIRII OSTEOINTEGRARII/MIFID"/>
    <s v="DENTIX MILLENNIUM SRL"/>
    <s v="Obiectivul general al acestui proiect este creşterea competitivităţii SC DENTIX MILLENNIUM SRL pe piata nationala a implanturilor dentare prin introducerea in productie a unui implant cu acoperire cu nanotuburi de titan ce permit funcţionalizarea suprafeţei prin adaugarea de proteină osteoindutoare, NPs-Ag, antibiotice sau anti-inflamatoare, bazat pe rezultatele de cercetare-dezvoltare efectuate în cadrul  societăţii în ultimii doi ani. Atingerea acestui obiectiv va duce la :_x000a_• Realizarea unei cifre de afaceri mai mare de peste 19 ori încă din primul an de funcţionare;_x000a_• Locuri de muncă create - menţinute – trei ani de  la sfârşitul perioadei de implementare: Creşterea numărului de angajaţi cu 7 persoane_x000a_• Brevete rezultate din proiect: 1 brevet pentru implant dentar cu suprafaţa funcţionalizată_x000a_"/>
    <s v="9"/>
    <n v="8"/>
    <n v="2016"/>
    <s v="9"/>
    <n v="8"/>
    <n v="2018"/>
    <n v="85"/>
    <x v="3"/>
    <s v="Sud Muntenia"/>
    <m/>
    <m/>
    <s v="Sabareni"/>
    <s v="Privat"/>
    <s v="061"/>
    <n v="5737500"/>
    <n v="1012500"/>
    <n v="0"/>
    <n v="1409400"/>
    <n v="8159400"/>
    <s v="Finalizat"/>
    <s v="AA3"/>
    <n v="5724704.5299999993"/>
    <n v="1010241.9600000001"/>
    <s v="POC/66/1/3"/>
    <n v="1"/>
    <s v="Axa 1"/>
  </r>
  <r>
    <n v="4"/>
    <x v="2"/>
    <s v=" P2.2"/>
    <s v="A2.2.1"/>
    <m/>
    <s v="DEZVOLTARE PLATFORMĂ COLABORATIVĂ ÎN DOMENIUL CERCETĂRII"/>
    <s v="SANIMED INTERNATIONAL IMPEX SRL"/>
    <s v="DEZVOLTARE PLATFORMĂ COLABORATIVĂ ÎN DOMENIUL CERCETĂRII"/>
    <s v="9"/>
    <n v="22"/>
    <n v="2017"/>
    <s v="9"/>
    <n v="22"/>
    <n v="2019"/>
    <n v="85"/>
    <x v="3"/>
    <s v="Sud Muntenia"/>
    <m/>
    <m/>
    <s v="Comuna Călugăreni"/>
    <s v="Privat"/>
    <s v="066"/>
    <n v="2551444.27"/>
    <n v="450254.87"/>
    <n v="1190748.2799999998"/>
    <n v="316160.0700000003"/>
    <n v="4508607.49"/>
    <s v="Reziliat"/>
    <m/>
    <n v="0"/>
    <n v="0"/>
    <s v="POC/46/2/2"/>
    <n v="1"/>
    <s v="Axa 2"/>
  </r>
  <r>
    <n v="5"/>
    <x v="1"/>
    <s v="P1.2"/>
    <s v="OS1.3-Secţiunea C"/>
    <n v="105518"/>
    <s v="Sistem Mobil de Informare si Dirijare Optica a Traficului"/>
    <s v="Global Electronics Solutions SRL"/>
    <s v="Obiectivul general al proiectului il reprezinta valorificarea sprijinului public si privat acordat microintreprinderii start-up pentru dotarea tehnologica si de personal, in scopul cercetarii/dezvoltarii, introducerii in fabricatie si comercializarii rezultatelor CD referitoare la un nou produs numit Sistem Mobil de Informare si Dirijare Optica a Traficului  - SMIDOT, avand la baza conceptul si rezultatele brevetului de inventie nr  RO125937 B1 / 30.07.2012, intitulat  „Element programabil de semnalizare optica, multifunctional, policrom si poligrafic” ."/>
    <s v="11"/>
    <n v="15"/>
    <n v="2017"/>
    <s v="2"/>
    <n v="15"/>
    <n v="2020"/>
    <n v="85"/>
    <x v="3"/>
    <s v="Sud Muntenia"/>
    <m/>
    <m/>
    <s v="Bulbucata, Sat Teisori"/>
    <s v="Privat"/>
    <s v="061"/>
    <n v="661342.5"/>
    <n v="116707.5"/>
    <n v="86450"/>
    <n v="35000"/>
    <n v="899500"/>
    <s v="Finalizat"/>
    <s v="AA4"/>
    <n v="660607.95000000019"/>
    <n v="116577.85"/>
    <s v="POC/63/1/3"/>
    <n v="1"/>
    <s v="Axa 1"/>
  </r>
  <r>
    <n v="6"/>
    <x v="1"/>
    <s v="P1.1"/>
    <s v="OS1.1 -Secţiunea A"/>
    <n v="121358"/>
    <s v="Crearea unui Centru de Cercetare Dezvoltare în Recuperarea Medicală şi Bioreconstrucţie RECUMED"/>
    <s v="Sanimed International Impex SRL"/>
    <s v="Obiectivul general al proiectului: realizarea unui Centru de Cercetare-Dezvoltare în Recuperare Medicala si Bioreconstrucþie, într-un interval de maxim 24 luni;"/>
    <s v="6"/>
    <n v="7"/>
    <n v="2018"/>
    <s v="10"/>
    <n v="15"/>
    <n v="2019"/>
    <n v="85"/>
    <x v="3"/>
    <s v="Sud Muntenia"/>
    <m/>
    <m/>
    <s v="Comuna Calugareni"/>
    <s v="Privat"/>
    <s v="059"/>
    <n v="12379851.16"/>
    <n v="2184679.62"/>
    <n v="9709687.1799999997"/>
    <n v="7131178.6900000004"/>
    <n v="31405396.650000002"/>
    <s v="Finalizat"/>
    <s v="AA1"/>
    <n v="12274390.659999998"/>
    <n v="2166068.9399999995"/>
    <s v="POC/65/1/1"/>
    <n v="1"/>
    <s v="Axa 1"/>
  </r>
  <r>
    <n v="7"/>
    <x v="2"/>
    <s v=" P2.2"/>
    <s v="A2.1.1 - NGA"/>
    <n v="127136"/>
    <s v="Investitii in infrastructura broadband in judetele Giurgiu si Teleorman"/>
    <s v="NETWORK INNOVATION FUTURE  SRL"/>
    <s v="Obiectivul principal al proiectului este realizarea de investitii in infrastructura broadband in zonele albe NGA din judetele Giurgiu si Teleorman,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n v="2019"/>
    <s v="7"/>
    <n v="12"/>
    <n v="2022"/>
    <n v="85"/>
    <x v="8"/>
    <s v="Sud Muntenia"/>
    <s v=" Sud Vest"/>
    <m/>
    <s v=" Gostinu; Prundu; Pietrele; Pietrisu; Frasinu; Vartoape; Vartoapele de Sus; Vartoapele de Jos; Draghinesti; Ulmeni; Ciurari Deal; Urluiu; Brosteanca;"/>
    <s v="Privat"/>
    <s v="046"/>
    <n v="7481958.4500000002"/>
    <n v="1320345.6200000001"/>
    <n v="1364367.31"/>
    <n v="1929500.96"/>
    <n v="12096172.34"/>
    <s v="In implementare"/>
    <m/>
    <n v="2806058.36"/>
    <n v="495186.78"/>
    <s v="POC/366/2/1"/>
    <n v="1"/>
    <s v="Axa 2"/>
  </r>
  <r>
    <n v="8"/>
    <x v="2"/>
    <s v=" P2.2"/>
    <s v="A2.2.1 ap.2"/>
    <n v="129003"/>
    <s v="Sistem IT inovativ bazat pe inteligenta artificiala si realitate augmentata pentru evidenta si mentenanta structurilor complexe de resurse si mijloace fixe ale companiilor si institutiilor - WINNER"/>
    <s v="LIGHTNING NET SRL"/>
    <s v="Obiectivul General al proiectului il reprezinta cresterea gradului de colaborare intre intreprinderi centrate pe domeniul TIC prin realizarea unei platforme bazata pe inteligenta artificiala si realitate augmentata pentru evidenta si mentenanta structurilor complexe de resurse si mijloace fixe ale companiilor si institutiilor, cu rolul de a eficientiza activitatea echipelor de mentenanta din teren."/>
    <s v="12"/>
    <n v="17"/>
    <n v="2019"/>
    <s v="6"/>
    <n v="17"/>
    <n v="2021"/>
    <n v="85"/>
    <x v="3"/>
    <s v="Sud Muntenia"/>
    <m/>
    <m/>
    <s v="Giurgiu"/>
    <s v="Privat"/>
    <s v="066"/>
    <n v="11597104.49"/>
    <n v="2046547.86"/>
    <n v="4849481.5199999996"/>
    <n v="1522870.41"/>
    <n v="20016004.279999997"/>
    <s v="In implementare"/>
    <m/>
    <n v="8960393.7599999998"/>
    <n v="1187068.31"/>
    <s v="POC/524/2/2"/>
    <n v="1"/>
    <s v="Axa 2"/>
  </r>
  <r>
    <n v="9"/>
    <x v="2"/>
    <s v=" P2.2"/>
    <s v="A2.2.1 ap.2"/>
    <n v="128975"/>
    <s v="Platforma inovatoare de gestionare prin inteligenta artificiala a proceselor  de lucru in fabrici si depozite - PleIT - Perpetual Low Energy IoT"/>
    <s v="SMART LEAGUE SRL"/>
    <s v="Obiectivul general al proiectului il reprezinta sporirea capacitatii de cercetare dezvoltare a societatii SMART LEAGUE S.R.L. in vederea cercetarii si dezvoltarii a unei solutii integrate care imbina o serie de inovatii privind utilizarea retelelor de comunicatii cu energie scazuta pe distante mari si surse de alimentare alternative pentru obtinerea unor sisteme independente energetic si eficiente din punct de vedere al mentenantei, cu aplicabilitate in diverse domenii de afaceri precum agricultura, mediu, orase inteligente, utilitati, logistica, productie, etc._x000a_Pentru realizarea acestui obiectiv in etapa de cercetare dezvoltare, precum si in etapa de punere pe piata a produsului inovativ, societatea va primi sprijin din partea Clusterului Technology Hub din care face parte."/>
    <s v="3"/>
    <n v="19"/>
    <n v="2020"/>
    <s v="3"/>
    <n v="19"/>
    <n v="2023"/>
    <n v="85"/>
    <x v="3"/>
    <s v="Sud Muntenia"/>
    <m/>
    <m/>
    <s v="Giurgiu"/>
    <s v="Privat"/>
    <s v="066"/>
    <n v="9768807.6799999997"/>
    <n v="1723907.23"/>
    <n v="3627410"/>
    <n v="0"/>
    <n v="15120124.91"/>
    <s v="In implementare"/>
    <m/>
    <n v="788763.28"/>
    <n v="139193.51999999999"/>
    <s v="POC/524/2/2"/>
    <n v="1"/>
    <s v="Axa 2"/>
  </r>
  <r>
    <n v="10"/>
    <x v="2"/>
    <s v=" P2.2"/>
    <s v="A2.2.1 ap.2"/>
    <n v="129459"/>
    <s v="Dezvoltarea platformei informatice MicroMed in vederea cresterii competitivitatii S.C. Medicamed Market SRL"/>
    <s v="MEDICAMED MARKET SRL"/>
    <s v="Obiectivul general al proiectului il reprezinta cresterea competitivitatii economice a societatii la nivel national prin dezvoltarea unui produs inovativ TIC, respectiv realizarea unei aplicatii informatice inovative cu aplicabilitate in domeniul microbiologiei."/>
    <s v="4"/>
    <n v="7"/>
    <n v="2020"/>
    <s v="4"/>
    <n v="7"/>
    <n v="2023"/>
    <n v="85"/>
    <x v="3"/>
    <s v="Sud Muntenia"/>
    <m/>
    <m/>
    <s v="Calugareni"/>
    <s v="Privat"/>
    <s v="066"/>
    <n v="9761885.8699999992"/>
    <n v="1722685.76"/>
    <n v="3585041.22"/>
    <n v="78713.75"/>
    <n v="15148326.6"/>
    <s v="In implementare"/>
    <m/>
    <n v="1254883.31"/>
    <n v="95714.67"/>
    <s v="POC/524/2/2"/>
    <n v="1"/>
    <s v="Axa 2"/>
  </r>
  <r>
    <n v="11"/>
    <x v="2"/>
    <s v=" P2.2"/>
    <s v="A2.2.1 ap.2"/>
    <n v="129869"/>
    <s v="Platforma avansata de tip cloud pentru stocare, arhivare si interogare fisiere de imagistica medicala utilizand standardul DICOM"/>
    <s v="SANIMED INTERNATIONAL DISTRIBUTION SRL"/>
    <s v="Obiectivul general al proiectului consta in cresterea competitivitatii economice a S.C. SANIMED INTERNATIONAL DISTRIBUTION S.R.L., sustinerea inovarii in cadrul sectorului TIC si desfasurare unor activitati de cercetare-dezvoltare tehnologica, prin crearea unei platforme avansate de tip cloud pentru  stocare, arhivare si interogare fisiere de imagistica medicala utilizand standardul DICOM."/>
    <s v="6"/>
    <n v="18"/>
    <n v="2020"/>
    <s v="7"/>
    <n v="18"/>
    <n v="2022"/>
    <n v="85"/>
    <x v="3"/>
    <s v="Sud Muntenia"/>
    <m/>
    <m/>
    <s v="Calugareni"/>
    <s v="Privat"/>
    <s v="066"/>
    <n v="14292118.470000001"/>
    <n v="2522138.5"/>
    <n v="6369913.1900000004"/>
    <n v="3404989.84"/>
    <n v="26589160"/>
    <s v="Reziliat"/>
    <m/>
    <n v="137574.83999999997"/>
    <n v="0"/>
    <s v="POC/524/2/2"/>
    <n v="1"/>
    <s v="Axa 2"/>
  </r>
  <r>
    <n v="12"/>
    <x v="2"/>
    <s v=" P2.2"/>
    <s v="A2.2.1 ap.2"/>
    <n v="129926"/>
    <s v="Sanimed - unitate medicala virtuala"/>
    <s v="SANIMED INTERNATIONAL IMPEX SRL"/>
    <s v="Obiectivul general al proiectului propus este „Sprijinirea cresterii valorii adaugate generate de sectorul TIC prin crearea unei unitati medicale virtuale (spital virtual) in Romania”._x000a_"/>
    <s v="6"/>
    <n v="18"/>
    <n v="2020"/>
    <s v="6"/>
    <n v="18"/>
    <n v="2022"/>
    <n v="85"/>
    <x v="3"/>
    <s v="Sud Muntenia"/>
    <m/>
    <m/>
    <s v="Calugareni"/>
    <s v="Privat"/>
    <s v="066"/>
    <n v="13979743.279999999"/>
    <n v="2467013.52"/>
    <n v="9506504.5299999993"/>
    <n v="3911503.66"/>
    <n v="29864764.989999998"/>
    <s v="Reziliat"/>
    <m/>
    <n v="1750000"/>
    <n v="0"/>
    <s v="POC/524/2/2"/>
    <n v="1"/>
    <s v="Axa 2"/>
  </r>
  <r>
    <n v="13"/>
    <x v="1"/>
    <s v="1.2.1"/>
    <s v=" Proiect Tehnologic Inovativ - LDR"/>
    <n v="121266"/>
    <s v="Dezvoltarea unui serviciu inovativ in cadrul SC Holland Farming Agro SRL"/>
    <s v="HOLLAND FARMING AGRO SRL"/>
    <s v="Obiectivul general al proiectului este diversificarea activitatii Holland Farming Agro SRL prin cercetarea si dezvoltarea unui serviciu integrat de analiza a solului, propunere a culturilor potrivite tipului de sol analizat, precum si monitorizare a implementarii propunerilor, pentru comercializarea serviciului pe piata, dar si introducerea pe piata a unei platforme online inovative de gestionare a culturii."/>
    <s v="9"/>
    <n v="1"/>
    <n v="2020"/>
    <s v="3"/>
    <n v="1"/>
    <n v="2022"/>
    <n v="85"/>
    <x v="3"/>
    <s v="Sud Muntenia"/>
    <m/>
    <m/>
    <s v="Floresti, Stoenesti"/>
    <s v="Privat"/>
    <s v="061"/>
    <n v="2700026.07"/>
    <n v="476475.19"/>
    <n v="1795069.73"/>
    <n v="1010204.46"/>
    <n v="5981775.4500000002"/>
    <s v="In implementare"/>
    <m/>
    <n v="111641.37999999999"/>
    <n v="0"/>
    <s v="POC/163/1/3/"/>
    <n v="1"/>
    <s v="Axa 1"/>
  </r>
  <r>
    <s v="TOTAL GIURGIU"/>
    <x v="0"/>
    <m/>
    <m/>
    <m/>
    <m/>
    <m/>
    <m/>
    <m/>
    <m/>
    <m/>
    <m/>
    <m/>
    <m/>
    <m/>
    <x v="0"/>
    <m/>
    <m/>
    <m/>
    <m/>
    <m/>
    <m/>
    <n v="97123394.202999994"/>
    <n v="17139422.487"/>
    <n v="42175889.109999992"/>
    <n v="21068864.330000002"/>
    <n v="177507570.13"/>
    <m/>
    <m/>
    <n v="40645441.290000007"/>
    <n v="6300009.0800000001"/>
    <m/>
    <m/>
    <m/>
  </r>
  <r>
    <s v="JUDEŢUL Gorj"/>
    <x v="0"/>
    <m/>
    <m/>
    <m/>
    <m/>
    <m/>
    <m/>
    <m/>
    <m/>
    <m/>
    <m/>
    <m/>
    <m/>
    <m/>
    <x v="0"/>
    <m/>
    <m/>
    <m/>
    <m/>
    <m/>
    <m/>
    <m/>
    <m/>
    <m/>
    <m/>
    <m/>
    <m/>
    <m/>
    <m/>
    <m/>
    <m/>
    <m/>
    <m/>
  </r>
  <r>
    <n v="1"/>
    <x v="1"/>
    <s v="P1.1"/>
    <s v="OS1.1 -Secţiunea B"/>
    <n v="107754"/>
    <s v="Conectarea sectorului cercetare-dezvoltare-inovare cu mediul de afaceri prin animarea și promovarea CLUSTERULUI INOVATIV - MANAGEMENTUL ENERGIEI SI DEZVOLTARII DURABILE"/>
    <s v="ASOCIAȚIA CLUSTER INOVATIV MANAGEMENTUL ENERGIEI ȘI DEZVOLTĂRII DURABILE"/>
    <s v="Obiectivul general al proiectului este creștereacapacitațiiștiințifice în domeniile de specializare inteligenta: resurse energetice conventionale, neconventionale și regenerabileși tehnologii curate de producere a energiei pe baza combustibililor fosili  prin investiții în cercetare–dezvoltare, dobândirea de competente și know-how în managementul clusterului, identificarea și transferul de bune practici și cunoștințe de la  partenerii cu care se va intra în colaborare"/>
    <s v="11"/>
    <n v="7"/>
    <n v="2016"/>
    <s v="11"/>
    <n v="7"/>
    <n v="2021"/>
    <n v="85"/>
    <x v="9"/>
    <s v="Sud Vest"/>
    <m/>
    <m/>
    <s v="Targu Jiu"/>
    <s v="Privat"/>
    <s v="059"/>
    <n v="4789211.0999999996"/>
    <n v="845154.90000000037"/>
    <n v="4414156"/>
    <n v="87635"/>
    <n v="10136157"/>
    <s v="Reziliat"/>
    <m/>
    <n v="0"/>
    <n v="0"/>
    <s v="POC/64/1/1"/>
    <n v="1"/>
    <s v="Axa 1"/>
  </r>
  <r>
    <n v="2"/>
    <x v="1"/>
    <s v="P1.2"/>
    <s v="OS1.4-Secţiunea G"/>
    <n v="105628"/>
    <s v="UTILIZAREA DEŞEURILOR DIN INDUSTRIILE EXTRACTIVĂ, ENERGETICĂ ŞI METALURGICĂ DREPT SURSE ALTERNATIVE DE MATERII PRIME LA FABRICAREA PRODUSELOR REFRACTARE TERMOIZOLATOARE ŞI A MATERIALELOR DE CONSTRUCŢII"/>
    <s v="Universitatea &quot;Constantin Brancusi&quot; Targu Jiu"/>
    <s v="Obiectivul UCB este de a transfera în cadrul proiectului cunoaştere şi expertiză, susţinute de suportul unei infrastructuri de cercetare-dezvoltare ultramodernă, asigurată în cadrul “Centrului regional de cercetare pentru tehnologii energetice durabile” prin achiziţia de aparate şi echipamente de ultimă generaţie, în perioada 2011-2014, cu fonduri europene nerambursabile accesate prin programele specifice de CD (LIFE 10+, POS-CCE). "/>
    <s v="9"/>
    <n v="8"/>
    <n v="2016"/>
    <s v="2"/>
    <n v="8"/>
    <n v="2022"/>
    <n v="83.72"/>
    <x v="9"/>
    <s v="Sud Vest"/>
    <m/>
    <m/>
    <s v="Targu Jiu"/>
    <s v="Public"/>
    <s v="062"/>
    <n v="6230831.6980000008"/>
    <n v="1211633.3019999992"/>
    <n v="792000"/>
    <n v="58064"/>
    <n v="8292529"/>
    <s v="In implementare"/>
    <s v="AA5"/>
    <n v="3418063.0200000005"/>
    <n v="605783.99"/>
    <s v="POC/71/1/4"/>
    <n v="1"/>
    <s v="Axa 1"/>
  </r>
  <r>
    <n v="3"/>
    <x v="2"/>
    <s v=" P2.2"/>
    <s v="A2.2.1"/>
    <n v="115676"/>
    <s v="Dezvoltarea unei soluții inovative de management SaaS pentru domeniile HoReCa și Retail"/>
    <s v="SOFTTEHNICA SRL"/>
    <s v="Dezvoltarea unei soluții inovative de management SaaS pentru domeniile HoReCa și Retail"/>
    <s v="8"/>
    <n v="3"/>
    <n v="2017"/>
    <s v="4"/>
    <n v="3"/>
    <n v="2020"/>
    <n v="85"/>
    <x v="9"/>
    <s v="Sud Vest"/>
    <m/>
    <m/>
    <s v="Targu Jiu"/>
    <s v="Privat"/>
    <s v="066"/>
    <n v="2566246.0499999998"/>
    <n v="452866.95"/>
    <n v="1190457"/>
    <n v="891944.54999999981"/>
    <n v="5101514.55"/>
    <s v="Finalizat"/>
    <s v="AA1"/>
    <n v="2513395.98"/>
    <n v="443540.43000000005"/>
    <s v="POC/46/2/2"/>
    <n v="1"/>
    <s v="Axa 2"/>
  </r>
  <r>
    <n v="4"/>
    <x v="2"/>
    <s v=" P2.2"/>
    <s v="A2.2.1 ap.2"/>
    <n v="129077"/>
    <s v="HOLOTRAIN - Platforma inovatoare de training in realitatea augmentata asistat de holograme fotorealistice interactive"/>
    <s v="SOFTTEHNICA SRL"/>
    <s v="Obiectivul general al proiectului este reprezentat de crearea unei platforme inovatoare de training in realitatea augmentata, asistat de holograme fotorealistice interactive, care va permite interactiunea personalizata , bi-directională si scalabila pentru un numar mare de cursanti simultan instructorul HoloTrain."/>
    <s v="4"/>
    <n v="7"/>
    <n v="2020"/>
    <s v="4"/>
    <n v="7"/>
    <n v="2023"/>
    <n v="85"/>
    <x v="9"/>
    <s v="Sud Vest"/>
    <m/>
    <m/>
    <s v="Targu Jiu"/>
    <s v="Privat"/>
    <s v="066"/>
    <n v="11159150.58"/>
    <n v="1969261.86"/>
    <n v="4219692.21"/>
    <n v="2475735.84"/>
    <n v="19823840.489999998"/>
    <s v="In implementare"/>
    <m/>
    <n v="4105060.07"/>
    <n v="530304.72"/>
    <s v="POC/524/2/2"/>
    <n v="1"/>
    <s v="Axa 2"/>
  </r>
  <r>
    <s v="TOTAL GORJ"/>
    <x v="0"/>
    <m/>
    <m/>
    <m/>
    <m/>
    <m/>
    <m/>
    <m/>
    <m/>
    <m/>
    <m/>
    <m/>
    <m/>
    <m/>
    <x v="0"/>
    <m/>
    <m/>
    <m/>
    <m/>
    <m/>
    <m/>
    <n v="24745439.428000003"/>
    <n v="4478917.0120000001"/>
    <n v="10616305.210000001"/>
    <n v="3513379.3899999997"/>
    <n v="43354041.039999999"/>
    <m/>
    <m/>
    <n v="10036519.07"/>
    <n v="1579629.14"/>
    <m/>
    <m/>
    <m/>
  </r>
  <r>
    <s v="JUDEŢUL HARGHITA"/>
    <x v="0"/>
    <m/>
    <m/>
    <m/>
    <m/>
    <m/>
    <m/>
    <m/>
    <m/>
    <m/>
    <m/>
    <m/>
    <m/>
    <m/>
    <x v="0"/>
    <m/>
    <m/>
    <m/>
    <m/>
    <m/>
    <m/>
    <m/>
    <m/>
    <m/>
    <m/>
    <m/>
    <m/>
    <m/>
    <m/>
    <m/>
    <m/>
    <m/>
    <m/>
  </r>
  <r>
    <n v="1"/>
    <x v="2"/>
    <s v=" P2.2"/>
    <s v="A2.2.1"/>
    <n v="115714"/>
    <s v="DEZVOLTAREA PLATFORMEI ELECTRONICE – PIATA GELIOR"/>
    <s v="ENETIX SOFTWARE SRL"/>
    <s v="DEZVOLTAREA PLATFORMEI ELECTRONICE – PIATA GELIOR"/>
    <s v="5"/>
    <n v="25"/>
    <n v="2017"/>
    <s v="11"/>
    <n v="30"/>
    <n v="2020"/>
    <n v="85"/>
    <x v="1"/>
    <s v="Centru"/>
    <m/>
    <m/>
    <s v="Miercurea Ciuc"/>
    <s v="Privat"/>
    <s v="066"/>
    <n v="1256972.6599999999"/>
    <n v="221818.7"/>
    <n v="684616.8"/>
    <n v="82498"/>
    <n v="2245906.16"/>
    <s v="Finalizat"/>
    <s v="AA1+suspendare"/>
    <n v="1038747.26"/>
    <n v="183308.34000000003"/>
    <s v="POC/46/2/2"/>
    <n v="1"/>
    <s v="Axa 2"/>
  </r>
  <r>
    <n v="2"/>
    <x v="2"/>
    <s v=" P2.2"/>
    <s v="A2.2.1"/>
    <n v="115790"/>
    <s v="DEZVOLTAREA ȘI PUNEREA PE PIAȚĂ A APLICAȚIEI KPEYE"/>
    <s v="MAGIC SOLUTIONS SRL"/>
    <s v="DEZVOLTAREA ȘI PUNEREA PE PIAȚĂ A APLICAȚIEI KPEYE"/>
    <s v="6"/>
    <n v="29"/>
    <n v="2017"/>
    <s v="10"/>
    <n v="15"/>
    <n v="2019"/>
    <n v="85"/>
    <x v="1"/>
    <s v="Centru"/>
    <m/>
    <m/>
    <s v="Miercurea Ciuc"/>
    <s v="Privat"/>
    <s v="066"/>
    <n v="1013197.28"/>
    <n v="178799.52"/>
    <n v="827731.2"/>
    <n v="103650.31999999983"/>
    <n v="2123378.3199999998"/>
    <s v="Finalizat"/>
    <s v="AA2"/>
    <n v="866287.72000000009"/>
    <n v="152874.29"/>
    <s v="POC/46/2/2"/>
    <n v="1"/>
    <s v="Axa 2"/>
  </r>
  <r>
    <n v="3"/>
    <x v="2"/>
    <s v=" P2.2"/>
    <s v="A2.1.1 - NGA"/>
    <n v="127128"/>
    <s v="Dezvoltarea infrastructurii de comunicatii in banda larga de mare viteza in judetul Harghita"/>
    <s v="INVOKER TRANS IT SRL"/>
    <s v="Obiectivul principal al proiectului este dezvoltarea infrastructurii de comunicatii in banda larga de mare viteza in localitatile albe din punct de vedere al conexiunii NGA din judetul Harghit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1"/>
    <s v="Centru"/>
    <m/>
    <m/>
    <s v="Bilbor; Voslabeni; Cetatuia; Plaiestii de Sus; Casinu Nou; Izvoru Muresului; Sub Cetate; Dirjiu; Martinis; Imper; Ocland; Iacobeni; Filpea; Vidacut; Ulies; Calnaci; Sacel;"/>
    <s v="Privat"/>
    <s v="046"/>
    <n v="7482385.71"/>
    <n v="1320421.01"/>
    <n v="1858370.42"/>
    <n v="3881620.88"/>
    <n v="14542798.02"/>
    <s v="In implementare"/>
    <m/>
    <n v="3487213.31"/>
    <n v="615390.56999999995"/>
    <s v="POC/366/2/1"/>
    <n v="1"/>
    <s v="Axa 2"/>
  </r>
  <r>
    <n v="4"/>
    <x v="2"/>
    <s v=" P2.2"/>
    <s v="A2.2.1 ap.2"/>
    <n v="129891"/>
    <s v="Dezvoltarea si proiectarea unui produs software integral de administrare si monitorizare intreprinderi de catre societatea Web-Guru SRL"/>
    <s v="WEB-GURU SRL"/>
    <s v="Obiectivul general este dezvoltarea unui software integrat pentru gestionarea, monitorizarea si administrarea firmelor pe mai multe nivele. Prezentul proiect abordeaza realizarea unui software care integreaza mai multe module necesare pentru monitorizarea firmelor, astfel reprezinta o unealta special destinata pentru administratorii firmelor, si nu numai."/>
    <s v="8"/>
    <n v="7"/>
    <n v="2020"/>
    <s v="8"/>
    <n v="7"/>
    <n v="2023"/>
    <n v="85"/>
    <x v="1"/>
    <s v="Centru"/>
    <m/>
    <m/>
    <s v="Miercurea Ciuc"/>
    <s v="Privat"/>
    <s v="066"/>
    <n v="3774519.72"/>
    <n v="666091.65"/>
    <n v="2039519.62"/>
    <n v="452641.49"/>
    <n v="6932772.4800000004"/>
    <s v="Reziliat"/>
    <m/>
    <n v="0"/>
    <n v="0"/>
    <s v="POC/524/2/2"/>
    <n v="1"/>
    <s v="Axa 2"/>
  </r>
  <r>
    <s v="TOTAL HARGHITA"/>
    <x v="0"/>
    <m/>
    <m/>
    <m/>
    <m/>
    <m/>
    <m/>
    <m/>
    <m/>
    <m/>
    <m/>
    <m/>
    <m/>
    <m/>
    <x v="0"/>
    <m/>
    <m/>
    <m/>
    <m/>
    <m/>
    <m/>
    <n v="13527075.370000001"/>
    <n v="2387130.88"/>
    <n v="5410238.04"/>
    <n v="4520410.6899999995"/>
    <n v="25844854.98"/>
    <m/>
    <m/>
    <n v="5392248.29"/>
    <n v="951573.2"/>
    <m/>
    <m/>
    <m/>
  </r>
  <r>
    <s v="JUDEŢUL HUNEDOARA"/>
    <x v="0"/>
    <m/>
    <m/>
    <m/>
    <m/>
    <m/>
    <m/>
    <m/>
    <m/>
    <m/>
    <m/>
    <m/>
    <m/>
    <m/>
    <x v="0"/>
    <m/>
    <m/>
    <m/>
    <m/>
    <m/>
    <m/>
    <m/>
    <m/>
    <m/>
    <m/>
    <m/>
    <m/>
    <m/>
    <m/>
    <m/>
    <m/>
    <m/>
    <m/>
  </r>
  <r>
    <n v="1"/>
    <x v="2"/>
    <s v=" P2.2"/>
    <s v="A2.1.1 - NGA"/>
    <n v="127129"/>
    <s v="Dezvoltarea infrastructurii de comunicatii in banda larga de mare viteza in judetul Hunedoara"/>
    <s v="INVOKER TRANS IT SRL"/>
    <s v="Obiectivul principal al proiectului este dezvoltarea infrastructurii de comunicatii in banda larga de mare viteza in localitatile albe din punct de vedere al conexiunii NGA din judetul Hunedoar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2"/>
    <s v="Vest"/>
    <m/>
    <m/>
    <s v="Dobra; Rapoltu Mare; Banita; Valisoara; Branisca; Zam; sat Sibise; sat Vaidei; sat Romosel; Bucuresci; sat Tirnava de Cris; sat Boz; sat Bobilna; sat Mihaileni; Orastioara de Sus; sat Costesti; Luncoiu de Sus; sat Sesuri; sat Stanija; Orastioara de Jos; sat Bucium; sat Birtin; Vata de Sus; sat Ciungani; sat Ludestii de Jos; sat Stejarel; sat Ociu; sat Brotuna; sat Prihodiste; sat Dincu Mare; sat Cris; sat Rapoltel; sat Buces-Vulcan; sat Basarabasa; sat Grohotele; sat Pischinti; sat Jeledinti; sat Blajeni-Vulcan; Martinesti; sat Plai; Buces; sat Tatarastii de Cris; sat Dincu Mic; sat Tamasasa; sat Salatruc; sat Turmas;"/>
    <s v="Privat"/>
    <s v="046"/>
    <n v="11511361.99"/>
    <n v="2031416.81"/>
    <n v="2522332.39"/>
    <n v="3047372.17"/>
    <n v="19112483.359999999"/>
    <s v="In implementare"/>
    <m/>
    <n v="3450135.23"/>
    <n v="608847.39"/>
    <s v="POC/366/2/1"/>
    <n v="1"/>
    <s v="Axa 2"/>
  </r>
  <r>
    <s v="TOTAL HUNEDOARA"/>
    <x v="0"/>
    <m/>
    <m/>
    <m/>
    <m/>
    <m/>
    <m/>
    <m/>
    <m/>
    <m/>
    <m/>
    <m/>
    <m/>
    <m/>
    <x v="0"/>
    <m/>
    <m/>
    <m/>
    <m/>
    <m/>
    <m/>
    <n v="11511361.99"/>
    <n v="2031416.81"/>
    <n v="2522332.39"/>
    <n v="3047372.17"/>
    <n v="19112483.359999999"/>
    <m/>
    <m/>
    <n v="3450135.23"/>
    <n v="608847.39"/>
    <m/>
    <m/>
    <m/>
  </r>
  <r>
    <s v="JUDEŢUL IALOMITA"/>
    <x v="0"/>
    <m/>
    <m/>
    <m/>
    <m/>
    <m/>
    <m/>
    <m/>
    <m/>
    <m/>
    <m/>
    <m/>
    <m/>
    <m/>
    <x v="0"/>
    <m/>
    <m/>
    <m/>
    <m/>
    <m/>
    <m/>
    <m/>
    <m/>
    <m/>
    <m/>
    <m/>
    <m/>
    <m/>
    <m/>
    <m/>
    <m/>
    <m/>
    <m/>
  </r>
  <r>
    <n v="1"/>
    <x v="1"/>
    <s v="P1.2"/>
    <s v="OS1.3-Secţiunea D"/>
    <n v="104235"/>
    <s v="TEHNOLOGII DE SINTEZA A UNOR COPOLIMERI ACRILICI FUNCTIONALI UTILIZAND INSTALATII DE SINTEZA NECONVENTIONALE CU EFICIENTA RIDICATA -COACNEC"/>
    <s v="Lambda MAT Bucuresti SRL"/>
    <s v="Obiectivul principal al proiectului consta in transpunerea la nivel industrial a echipamentelor de cercetare realizate in faza de demonstrator de COSFEL ACTUAL, implementarea si preluarea tehnologiilor dezvoltate de aceasta in conformitate cu rezultatul de cercetare achizitionat prin contractul NR.15/05.05.2015 cu titlul „Experimentarea polimerizarii in camp de microunde in strat controlat respectiv in sistem dispers”."/>
    <s v="9"/>
    <n v="8"/>
    <n v="2016"/>
    <s v="5"/>
    <n v="8"/>
    <n v="2018"/>
    <n v="85"/>
    <x v="3"/>
    <s v="Sud Muntenia"/>
    <m/>
    <m/>
    <s v="Slobozia"/>
    <s v="Privat"/>
    <s v="061"/>
    <n v="3934178.25"/>
    <n v="694266.75"/>
    <n v="0"/>
    <n v="276480"/>
    <n v="4904925"/>
    <s v="Finalizat"/>
    <s v="AA2"/>
    <n v="3867780.6000000006"/>
    <n v="682549.5199999999"/>
    <s v="POC/66/1/3"/>
    <n v="1"/>
    <s v="Axa 1"/>
  </r>
  <r>
    <n v="2"/>
    <x v="1"/>
    <s v="P1.2"/>
    <s v="OS1.3-Secţiunea C"/>
    <n v="119792"/>
    <s v="Tehnologie de prelucrare inovativa a deseurilor de metale neferoase si a deee-urilor, utilizand  energia microundelor_x000a_"/>
    <s v="JUNKOEKO SRL"/>
    <s v="Obiectivul principal al proiectului propus il reprezinta cresterea capacitatii si infrastructurii de Cercetare-Dezvoltare a aplicantului prin realizarea unui echipament inovativ de topire in camp de microunde a deseurilor metalice neferoase si DEEE-uri (deseuri de echipamente electrice si electronice), prevazut cu un sistem inovator de filtrare a noxelor rezultate din topire. Diversificarea tehnologiilor pentru topirea si rafinarea metalelor din  deseuri neferoase si  DEEE-uri"/>
    <s v="10"/>
    <n v="4"/>
    <n v="2017"/>
    <s v="4"/>
    <n v="4"/>
    <n v="2019"/>
    <n v="85"/>
    <x v="3"/>
    <s v="Sud Muntenia"/>
    <m/>
    <m/>
    <s v="Slobozia"/>
    <s v="Privat"/>
    <s v="061"/>
    <n v="710340.24"/>
    <n v="125354.16"/>
    <n v="92854.94"/>
    <n v="20904.34"/>
    <n v="949453.68"/>
    <s v="Finalizat"/>
    <m/>
    <n v="634111.26"/>
    <n v="111901.96"/>
    <s v="POC/63/1/3"/>
    <n v="1"/>
    <s v="Axa 1"/>
  </r>
  <r>
    <n v="3"/>
    <x v="2"/>
    <s v=" P2.2"/>
    <s v="A2.2.1 ap.2"/>
    <n v="129987"/>
    <s v="SysCAD Application"/>
    <s v="SYSCAD SOLUTIONS SRL"/>
    <s v="Obiectivul principal al proiectului este cercetarea şi dezvoltarea unei suite de soluţii software inovative, extrem de uşor de folosit, soluţii software pentru accelerarea implementării cadastrului general şi a cadastrului sectorial, denumit in continuare SysCAD Application Suite."/>
    <s v="6"/>
    <n v="23"/>
    <n v="2020"/>
    <s v="6"/>
    <n v="23"/>
    <n v="2022"/>
    <n v="85"/>
    <x v="3"/>
    <s v="Sud Muntenia"/>
    <m/>
    <m/>
    <s v="Cazanesti"/>
    <s v="Privat"/>
    <s v="066"/>
    <n v="5029002"/>
    <n v="887470.93"/>
    <n v="2052919.43"/>
    <n v="967836.87"/>
    <n v="8937229.2299999986"/>
    <s v="In implementare"/>
    <m/>
    <n v="2413170.02"/>
    <n v="425853.53"/>
    <s v="POC/524/2/2"/>
    <n v="1"/>
    <s v="Axa 2"/>
  </r>
  <r>
    <s v="TOTAL IALOMITA"/>
    <x v="0"/>
    <m/>
    <m/>
    <m/>
    <m/>
    <m/>
    <m/>
    <m/>
    <m/>
    <m/>
    <m/>
    <m/>
    <m/>
    <m/>
    <x v="0"/>
    <m/>
    <m/>
    <m/>
    <m/>
    <m/>
    <m/>
    <n v="9673520.4900000002"/>
    <n v="1707091.84"/>
    <n v="2145774.37"/>
    <n v="1265221.21"/>
    <n v="14791607.909999998"/>
    <m/>
    <m/>
    <n v="6915061.8800000008"/>
    <n v="1220305.0099999998"/>
    <m/>
    <m/>
    <m/>
  </r>
  <r>
    <s v="JUDEŢUL IASI"/>
    <x v="0"/>
    <m/>
    <m/>
    <m/>
    <m/>
    <m/>
    <m/>
    <m/>
    <m/>
    <m/>
    <m/>
    <m/>
    <m/>
    <m/>
    <x v="0"/>
    <m/>
    <m/>
    <m/>
    <m/>
    <m/>
    <m/>
    <m/>
    <m/>
    <m/>
    <m/>
    <m/>
    <m/>
    <m/>
    <m/>
    <m/>
    <m/>
    <m/>
    <m/>
  </r>
  <r>
    <n v="1"/>
    <x v="1"/>
    <s v="P1.1"/>
    <s v="OS1.2-Secţiunea E"/>
    <n v="104810"/>
    <s v="Polimeri coordinativi porosi noi cu liganzi organici de dimensiuni variabile pentru stocarea gazelor. POCPOLIG"/>
    <s v="Institutul de Chimie Macromoleculara &quot;Petru Poni&quot;"/>
    <s v="Obiectivul general al proiectului consta in cresterea capacitatii si calitatii activitatii de cercetare dezvoltare inovare (CDI)  prin atragerea de specialisti cu competente avansate,  deschiderea unei noi directii de cercetare in domeniul retelelor metalo-organice (RMO) si diversificarea gamei de servicii de cercetare  si transferul acestora catre partenerii industriali,  in scopul stimularii competitivitatii cercetarii stintifice romanesti la nivel european si a competitivitatii economice nationale/ regionale ale Institutului si ale actorilor economici in domeniul de specializare inteligenta eco-nano-tehnologii si materiale avansate._x000a_Proiectul POCPOLIG isi propune sa dezvolte noi materiale avansate nanostructurate, cu caracteristici functionale extinse, destinate pentru aplicatii de nisa, in domenii stiintifice si industriale actuale si viitoare._x000a_Obiectivul general al proiectului consta in cresterea capacitatii si calitatii activitatii de cercetare dezvoltare inovare (CDI)  prin atragerea de specialisti cu competente avansate,  deschiderea unei noi directii de cercetare in domeniul retelelor metalo-organice (RMO) si diversificarea gamei de servicii de cercetare  si transferul acestora catre partenerii industriali,  in scopul stimularii competitivitatii cercetarii stintifice romanesti la nivel european si a competitivitatii economice nationale/ regionale ale Institutului si ale actorilor economici in domeniul de specializare inteligenta eco-nano-tehnologii si materiale avansate._x000a_Proiectul POCPOLIG isi propune sa dezvolte noi materiale avansate nanostructurate, cu caracteristici functionale extinse, destinate pentru aplicatii de nisa, in domenii stiintifice si industriale actuale si viitoare._x000a_"/>
    <s v="9"/>
    <n v="8"/>
    <n v="2016"/>
    <s v="9"/>
    <n v="8"/>
    <n v="2020"/>
    <n v="84.435339999999997"/>
    <x v="5"/>
    <s v="Nord Est"/>
    <m/>
    <m/>
    <s v="Iasi"/>
    <s v="Public"/>
    <s v="060"/>
    <n v="7165347.8196919998"/>
    <n v="1320379.1103079999"/>
    <n v="0"/>
    <n v="466651.06"/>
    <n v="8952377.9900000002"/>
    <s v="Finalizat"/>
    <s v="AA6"/>
    <n v="6930573.3899999997"/>
    <n v="0"/>
    <s v="POC/61/1/1"/>
    <n v="1"/>
    <s v="Axa 1"/>
  </r>
  <r>
    <n v="2"/>
    <x v="1"/>
    <s v="P1.1"/>
    <s v="OS1.2-Secţiunea E"/>
    <n v="103847"/>
    <s v="DIVERSIFICAREA ACTIVITATII DE CD PRIN ELABORAREA DE PLATFORME NANO-SENZORIALE PENTRU DETECŢIA ELECTROCHIMICA ŞI CUANTIFICAREA UNOR BIO- SI IMUNO-MARKERI CU APLICATII MEDICALE, DE MEDIU SI SECURITATE"/>
    <s v="Intelectro Iasi SRL"/>
    <s v="Obiectivul general al proiectului il constituie consolidarea capacității de CDI a SC Intelectro Iasi SRL în vederea pregătirii pentru participarea la Orizont 2020 si la alte programe europene, prin angajarea unui cercetător universitar cu o mare experienta pe o perioada egală cel puţin cu durata proiectului, si prin consolidarea si intinerirea resursei umane angajata in sectorul CDI al companiei, prin cooptarea de doctoranzi in faza de cercetare pentru teza de doctorat si, respectiv, doctori in stiinte ai Univ. Tehnice Iasi care au sustinut teza de doctorat in ultimii 5 ani. "/>
    <s v="9"/>
    <n v="8"/>
    <n v="2016"/>
    <s v="9"/>
    <n v="8"/>
    <n v="2020"/>
    <n v="84.435339999999997"/>
    <x v="5"/>
    <s v="Nord Est"/>
    <m/>
    <m/>
    <s v="Iasi"/>
    <s v="Privat"/>
    <s v="061"/>
    <n v="7276121.3794200011"/>
    <n v="1340791.6705799997"/>
    <n v="2524481.25"/>
    <n v="1027942.7"/>
    <n v="12169337"/>
    <s v="Finalizat"/>
    <s v="AA1"/>
    <n v="6369795.3299999991"/>
    <n v="1173872.25"/>
    <s v="POC/61/1/1"/>
    <n v="1"/>
    <s v="Axa 1"/>
  </r>
  <r>
    <n v="3"/>
    <x v="1"/>
    <s v="P1.1"/>
    <s v="OS1.2-Secţiunea E"/>
    <n v="104089"/>
    <s v="CERCETARE-DEZVOLTARE DE MATERIALE COMPOZITE INOVATIVE NANOSTRUCTURATE, ACTIVABILE IN CAMP DE RADIOFRECVENTA SI DE MICROUNDE, PENTRU TEHNOLOGII REVERSIBILE DE ASAMBLARE CU APLICATII INTERSECTORIALE"/>
    <s v="ALL GREEN SRL"/>
    <s v="Obiectivul general al proiectului il constituie consolidarea capacității de CDI a SC ALL GREEN SRL în vederea pregătirii pentru participarea la Orizont 2020 si la alte programe europene, prin angajarea unui cercetător universitar cu o mare experienta pe o perioada egală cel puţin cu durata proiectului, si prin consolidarea si intinerirea resursei umane angajata in sectorul CDI al companiei, prin cooptarea de doctoranzi in faza de cercetare pentru teza de doctorat si, respectiv, doctori in stiinte ai Univ. Tehnice Iasi care au sustinut teza de doctorat in ultimii 5 ani. "/>
    <s v="9"/>
    <n v="16"/>
    <n v="2016"/>
    <s v="9"/>
    <n v="16"/>
    <n v="2020"/>
    <n v="84.435339999999997"/>
    <x v="5"/>
    <s v="Nord Est"/>
    <m/>
    <m/>
    <s v="Iasi"/>
    <s v="Privat"/>
    <s v="061"/>
    <n v="7276513.4800000004"/>
    <n v="1340863.92"/>
    <n v="2522993.6"/>
    <n v="1085238"/>
    <n v="12225609"/>
    <s v="Finalizat _x000a_(ajuns la teremen; fara nota de finalizare)"/>
    <s v="AA4"/>
    <n v="6762862.8100000024"/>
    <n v="1246308.3100000003"/>
    <s v="POC/61/1/1"/>
    <n v="1"/>
    <s v="Axa 1"/>
  </r>
  <r>
    <n v="4"/>
    <x v="1"/>
    <s v="P1.2"/>
    <s v="OS1.3-Secţiunea D"/>
    <n v="104962"/>
    <s v="BRAIN-IN - Sisteme de automatizare inteligente pentru managementul cladirilor, productiei si automatizari industriale"/>
    <s v="BUILDING TECHNOLOGY GROUP R SRL"/>
    <s v="In acest proiect se urmareste crearea lui BRAIN-IN  soft - convertor de limbaj al Sistemelor de Automatizare Inteligente (SAI) pentru cladiri inteligente, managementul productiei si automatizari industriale bazat pe inovarea – imbunatatirea unei platforme software denumita SMART  CONVERT care la acest moment are proprietatea de a aduce la un punct comun tehnologiile: PROFIBUS, LON, CAN, MODBUS. Inovarea consta in integrarea in SMART CONVERT a doua noi tipuri de protocoale de comunicatii (KNX si un limbaj wireless), transformand platforma initiala intr-un produs foarte flexibil si competitiv, care va detine si caracteristici standardizate pentru 5 aplicabilitati ce se pot combina in functie de nevoile si structura cladirilor, productiei si industriei: optimizare consumuri energie, asigurare securitate, confort, optimizare management productie, automatizari industriale, oprimizare functionalitati specifice spitalelor."/>
    <s v="9"/>
    <n v="27"/>
    <n v="2016"/>
    <s v="9"/>
    <n v="27"/>
    <n v="2018"/>
    <n v="85"/>
    <x v="5"/>
    <s v="Nord Est"/>
    <m/>
    <m/>
    <s v="Iasi"/>
    <s v="Privat"/>
    <s v="061"/>
    <n v="5122148.62"/>
    <n v="903908.58000000007"/>
    <n v="0"/>
    <n v="1207083.72"/>
    <n v="7233140.9199999999"/>
    <s v="Finalizat"/>
    <s v="AA7"/>
    <n v="4992852.5500000007"/>
    <n v="888219.64999999991"/>
    <s v="POC/66/1/3"/>
    <n v="1"/>
    <s v="Axa 1"/>
  </r>
  <r>
    <n v="5"/>
    <x v="1"/>
    <s v="P1.2"/>
    <s v="OS1.4-Secţiunea G"/>
    <n v="106611"/>
    <s v="DEZVOLTARE EXPERIMENTALĂ ÎN PARTENERIAT PUBLIC PRIVAT PENTRU CREAREA DE PLATFORME CLOUD AUTOHTONE CU CARACTERISTICI AVANSATE DE PROTECȚIE A DATELOR"/>
    <s v="Universitatea &quot;Alexandru Ioan Cuza&quot; din Iași"/>
    <s v="Principalul obiectiv al proiectului PrivateSky îl constituie transferul de cunoștințe rezultate în urma activității de cercetare desfășurate în cadrul Facultății de Informatică, Universitatea “Alexandru Ioan Cuza” din Iași (UAIC) către industria de IT._x000a_Ideea nou introdusă de acest proiect este concretizată prin utilizarea unei arhitecturi Cloud inovative bazată pe coreografii executabile în crearea de noi tehnologii, instrumente și metode pentru dezvoltarea de software în cloud._x000a_"/>
    <s v="9"/>
    <n v="1"/>
    <n v="2016"/>
    <s v="9"/>
    <n v="1"/>
    <n v="2021"/>
    <n v="83.72"/>
    <x v="5"/>
    <s v="Nord Est"/>
    <m/>
    <m/>
    <s v="Iasi"/>
    <s v="Public"/>
    <s v="062"/>
    <n v="11224742.256000001"/>
    <n v="2182737.743999999"/>
    <n v="1808937.5"/>
    <n v="50000"/>
    <n v="15266417.5"/>
    <s v="In implementare"/>
    <s v="AA6"/>
    <n v="9657047.370000001"/>
    <n v="1877654.06"/>
    <s v="POC/71/1/4"/>
    <n v="1"/>
    <s v="Axa 1"/>
  </r>
  <r>
    <n v="6"/>
    <x v="1"/>
    <s v="P1.2"/>
    <s v="OS1.4-Secţiunea G"/>
    <n v="105689"/>
    <s v="Parteneriate pentru transfer de cunoştinţe în domeniul materialelor polimere_x000a_ folosite în ingineria biomedicală "/>
    <s v="INSTITUTUL DE CHIMIE MACROMOLECULARĂ “PETRU PONI&quot; "/>
    <s v="Obiectivul general: Creşterea competitivităţii economice a 5 întreprinderi în perioada 2016-2020,_x000a_în urma transferului de cunoştinţe ce vizează expertiza ştiinţifică şi tehnologică în proiectarea şi_x000a_realizarea de sisteme polimere multifuncţionale, care pot stimula un răspuns biologic specific şi care permit aderarea şi proliferarea unui anumit tip de celule, funcţie de ţesutul ce trebuie tratat._x000a_"/>
    <s v="9"/>
    <n v="8"/>
    <n v="2016"/>
    <s v="3"/>
    <n v="8"/>
    <n v="2022"/>
    <n v="83.72"/>
    <x v="5"/>
    <s v="Nord Est"/>
    <m/>
    <m/>
    <s v="Iasi"/>
    <s v="Public"/>
    <s v="062"/>
    <n v="11218480"/>
    <n v="2181520"/>
    <n v="2370000"/>
    <n v="70978.25"/>
    <n v="15840978.25"/>
    <s v="In implementare"/>
    <s v="AA5"/>
    <n v="7576272.3000000007"/>
    <n v="0"/>
    <s v="POC/71/1/4"/>
    <n v="1"/>
    <s v="Axa 1"/>
  </r>
  <r>
    <n v="7"/>
    <x v="1"/>
    <s v="P1.2"/>
    <s v="OS1.4-Secţiunea G"/>
    <n v="105524"/>
    <s v="PRODUSE ȘI TEHNOLOGII ECOINOVATOARE PENTRU EFICIENȚĂ ENERGETICĂ ÎN CONSTRUCȚII"/>
    <s v="Universitatea Tehnica Gheorghe Asachi din Iasi"/>
    <s v="Obiectivul general al proiectului este creşterea eficienţei energetice la consumator, înțelegând prin consumator construcţiile civile, industriale şi agricole care adăpostesc funcţiuni multiple, denumite într-un cuvânt clădiri. _x000a_Proiectul va dezvolta interacțiunea dintre Facultatea de Construcţii şi Instalații din cadrul Universității Tehnice „Gh. Asachi” din Iași cu mediul de afaceri din domeniul construcţiilor, prin finanțarea accesului întreprinderilor la expertiză extinsă și la facilitățile oferite în laboratoarele facultăţii, în scopul comercializării rezultatelor de cercetare privind asigurarea eficienței energetice, către consumatorul exprimat prin construcțiile civile, industriale și agricole, concepute şi executate de către întreprinderile cu activitate în domeniul construcţiilor."/>
    <s v="9"/>
    <n v="23"/>
    <n v="2016"/>
    <s v="5"/>
    <n v="22"/>
    <n v="2022"/>
    <n v="83.72"/>
    <x v="5"/>
    <s v="Nord Est"/>
    <m/>
    <m/>
    <s v="Iasi"/>
    <s v="Public"/>
    <s v="062"/>
    <n v="6244465.5"/>
    <n v="1214284.5"/>
    <n v="1260000"/>
    <n v="144000"/>
    <n v="8862750"/>
    <s v="In implementare"/>
    <s v="AA4"/>
    <n v="3764649.9200000004"/>
    <n v="618951.32000000018"/>
    <s v="POC/71/1/4"/>
    <n v="1"/>
    <s v="Axa 1"/>
  </r>
  <r>
    <n v="8"/>
    <x v="1"/>
    <s v="P1.1"/>
    <s v="OS1.1-Secţiunea F"/>
    <n v="107464"/>
    <s v="Institutul de Chimie Macromoleculara “Petru Poni” - Pol interdisciplinar de specializare inteligenta prin cercetare-inovare si transfer tehnologic in (bio/nano)materiale polimere si (eco)tehnologii"/>
    <s v="Institutul de Chimie Macromoleculara „Petru Poni” Iasi"/>
    <s v="Obiectivul general al proiectului Institutul de Chimie Macromoleculara “Petru Poni” – Pol interdisciplinar de specializare inteligenta prin cercetare-inovare si transfer tehnologic in (bio/nano)materiale polimere si (eco)tehnologii (InoMatPol) consta in cresterea capacitatii, calitatii si eficientei activitatii CDI prin deschiderea de noi directii de cercetare si diversificarea gamei de servicii de cercetare orientate in special catre industrie – conform cerintelor de inovare ale agentilor economici din cadrul structurilor de tip cluster, in scopul stimularii competitivitatii cercetarii stintifice romanesti la nivel european si a competitivitatii economice nationale/ regionale ale Institutului si ale actorilor economici in domeniul de specializare inteligenta eco-nano-tehnologii si materiale avansate."/>
    <s v="10"/>
    <n v="10"/>
    <n v="2016"/>
    <s v="7"/>
    <n v="10"/>
    <n v="2020"/>
    <n v="85"/>
    <x v="5"/>
    <s v="Nord Est"/>
    <m/>
    <m/>
    <s v="Iasi"/>
    <s v="Public"/>
    <s v="058"/>
    <n v="53796306.284999996"/>
    <n v="9493465.8150000051"/>
    <n v="0"/>
    <n v="7182196.9000000004"/>
    <n v="70471969"/>
    <s v="Finalizat"/>
    <s v="AA3"/>
    <n v="53311768.259999998"/>
    <n v="0"/>
    <s v="POC/70/1/1"/>
    <n v="1"/>
    <s v="Axa 1"/>
  </r>
  <r>
    <n v="9"/>
    <x v="1"/>
    <s v="P1.1"/>
    <s v="OS1.1-Secţiunea F"/>
    <n v="107563"/>
    <s v="CENTRU REGIONAL DE CERCETĂRI AVANSATE PENTRU BOLI EMERGENTE, ZOONOZE ȘI SIGURANȚĂ ALIMENTARĂ-ROVETEMERG"/>
    <s v="UNIVERSITATEA DE STIINTE AGRICOLE SI MEDICINA VETERINARA „ION IONESCU DE LA BRAD” Iasi"/>
    <s v="Scopul proiectului ROVETEMERG este de a dezvolta un Centru regional de cercetare avansată capabil sa efectueze cercetare interdisciplinară, aplicată și experimentală, privind microorganismele înalt patogene cu potențial de răspândire în masă, bolile infecțioase (re-) emergente și rare, rezistența microbiană la medicamente, siguranța microbiologica a alimentelor, rezultatele obținute având menirea de a îmbunătăți sănătatea animalelor, omului și mediului, în spiritul conceptului One Health.  "/>
    <s v="10"/>
    <n v="13"/>
    <n v="2016"/>
    <s v="4"/>
    <n v="12"/>
    <n v="2021"/>
    <n v="85"/>
    <x v="5"/>
    <s v="Nord Est"/>
    <m/>
    <m/>
    <s v="Iasi"/>
    <s v="Public"/>
    <s v="058"/>
    <n v="30363445"/>
    <n v="5358255"/>
    <n v="0"/>
    <n v="3978998"/>
    <n v="39700698"/>
    <s v="In implementare"/>
    <s v="AA7"/>
    <n v="14530428.090000002"/>
    <n v="1819083.6999999997"/>
    <s v="POC/70/1/1"/>
    <n v="1"/>
    <s v="Axa 1"/>
  </r>
  <r>
    <n v="10"/>
    <x v="1"/>
    <s v="P1.2"/>
    <s v="OS1.3-Secţiunea C"/>
    <n v="113382"/>
    <s v="Dezvoltarea și producerea generatorului cu rotor exterior și flux radial antrenat de o turbină eoliană cu ax vertical"/>
    <s v=" GEN MOTOR SRL (solicitant initial la depunere: VÎRLAN BOGDAN)"/>
    <s v="Principalul obiectiv al proiectului este acela  de a scoate pe piață un produs nou, inovativ: un generator electric cu rotor exterior și flux radial antrenat  turbină verticală, pe baza rezultatelor obținute de directorul de proiect în timpul stagiului doctoral finalizat. "/>
    <s v="10"/>
    <n v="4"/>
    <n v="2017"/>
    <s v="1"/>
    <n v="4"/>
    <n v="2019"/>
    <n v="85.000000595720564"/>
    <x v="5"/>
    <s v="Nord Est"/>
    <m/>
    <m/>
    <s v="Iasi"/>
    <s v="Privat"/>
    <s v="061"/>
    <n v="713421.75"/>
    <n v="125897.95"/>
    <n v="93257.75"/>
    <n v="145255.72"/>
    <n v="1077833.17"/>
    <s v="Finalizat"/>
    <s v="AA1"/>
    <n v="702561.19"/>
    <n v="123981.38000000002"/>
    <s v="POC/63/1/3"/>
    <n v="1"/>
    <s v="Axa 1"/>
  </r>
  <r>
    <n v="11"/>
    <x v="1"/>
    <s v="P1.2"/>
    <s v="OS1.3-Secţiunea C"/>
    <n v="109591"/>
    <s v="Consolidarea capacitatii SC PROSUPPORT CONSULTING SRL de exploatare , introducere in productie si comercializare a unui produs inovativ rezultat al activitatii de cercetare-dezvoltare"/>
    <s v="PROSUPPORT CONSULTING SRL"/>
    <s v="Proiectul are ca obiectiv general îmbunătățirea capacității start-up-ului SC ProSupport Consulting SRL de inovare și derulare a unor activități de cercetare-dezvoltare de avangardă într-un domeniu de specializare inteligentă (4. Eco-nano-tehnologii și materiale avansate/4.4.2 Materiale polimerice, nanomateriale, nanotehnologii)pentru introducerea în producție a unui nou produs inovator (platforme senzoriale prevăzute cu microelectrozi interdigitați printați pe substraturi nanodielectrice flexibile) cu aplicabilitate într-un domeniu nou, Internetul Tuturor Lucrurilor (ITL)."/>
    <s v="10"/>
    <n v="4"/>
    <n v="2017"/>
    <s v="10"/>
    <n v="4"/>
    <n v="2019"/>
    <n v="85.000000000000014"/>
    <x v="5"/>
    <s v="Nord Est"/>
    <m/>
    <m/>
    <s v="Iasi; Valea Lupului"/>
    <s v="Privat"/>
    <s v="061"/>
    <n v="713989.8"/>
    <n v="125998.2"/>
    <n v="93332"/>
    <n v="86064"/>
    <n v="1019384"/>
    <s v="Finalizat"/>
    <s v="AA1"/>
    <n v="708323.74"/>
    <n v="124998.27"/>
    <s v="POC/63/1/3"/>
    <n v="1"/>
    <s v="Axa 1"/>
  </r>
  <r>
    <n v="12"/>
    <x v="2"/>
    <s v=" P2.2"/>
    <s v="A2.2.1"/>
    <n v="115881"/>
    <s v="”LOGIOS - CERCETAREA SI DEZVOLTAREA UNUI SISTEM INOVATIV DE E-LEARNING DEDICAT MEDIILOR DE INVATAMÂNT UNIVERSITAR SI PREUNIVERSITAR”"/>
    <s v="RED POINT SOFTWARE SOLUTIONS SRL"/>
    <s v="”LOGIOS - CERCETAREA SI DEZVOLTAREA UNUI SISTEM INOVATIV DE E-LEARNING DEDICAT MEDIILOR DE INVATAMÂNT UNIVERSITAR SI PREUNIVERSITAR”"/>
    <s v="8"/>
    <n v="2"/>
    <n v="2017"/>
    <s v="12"/>
    <n v="2"/>
    <n v="2019"/>
    <n v="85"/>
    <x v="5"/>
    <s v="Nord Est"/>
    <m/>
    <m/>
    <s v="Iasi"/>
    <s v="Privat"/>
    <s v="066"/>
    <n v="972346.38"/>
    <n v="171590.54"/>
    <n v="518393.82000000007"/>
    <n v="170528.28000000003"/>
    <n v="1832859.02"/>
    <s v="Finalizat"/>
    <s v="AA3"/>
    <n v="859600.7300000001"/>
    <n v="151694.24000000002"/>
    <s v="POC/46/2/2"/>
    <n v="1"/>
    <s v="Axa 2"/>
  </r>
  <r>
    <n v="13"/>
    <x v="2"/>
    <s v=" P2.2"/>
    <s v="A2.2.1"/>
    <n v="115605"/>
    <s v="QODEMO – TEHNOLOGIE SPECIALIZATA PENTRU MAKER MOVEMENT"/>
    <s v="FORTYFOUR SRL"/>
    <s v="QODEMO – TEHNOLOGIE SPECIALIZATA PENTRU MAKER MOVEMENT"/>
    <s v="8"/>
    <n v="7"/>
    <n v="2017"/>
    <s v="8"/>
    <n v="7"/>
    <n v="2020"/>
    <n v="85"/>
    <x v="5"/>
    <s v="Nord Est"/>
    <m/>
    <m/>
    <s v=" Iasi"/>
    <s v="Privat"/>
    <s v="066"/>
    <n v="3413951.66"/>
    <n v="602462.06000000006"/>
    <n v="803986.69"/>
    <n v="0"/>
    <n v="4820400.41"/>
    <s v="Reziliat"/>
    <m/>
    <n v="0"/>
    <n v="0"/>
    <s v="POC/46/2/2"/>
    <n v="1"/>
    <s v="Axa 2"/>
  </r>
  <r>
    <n v="14"/>
    <x v="2"/>
    <s v=" P2.2"/>
    <s v="A2.2.1"/>
    <n v="115686"/>
    <s v="ECOSISTEM MULTIFUNCTIONAL PENTRU INTEGRAREA SERVICIILOR MEDICALE DE TIP “SELF-MANAGEMENT DISEASE” (EMIM)"/>
    <s v="ROMSOFT SRL"/>
    <s v="ECOSISTEM MULTIFUNCTIONAL PENTRU INTEGRAREA SERVICIILOR MEDICALE DE TIP “SELF-MANAGEMENT DISEASE” (EMIM)"/>
    <s v="8"/>
    <n v="31"/>
    <n v="2017"/>
    <s v="8"/>
    <n v="31"/>
    <n v="2020"/>
    <n v="85"/>
    <x v="5"/>
    <s v="Nord Est"/>
    <m/>
    <m/>
    <s v="Iasi"/>
    <s v="Privat"/>
    <s v="066"/>
    <n v="2399640.0299999998"/>
    <n v="423465.89"/>
    <n v="2008125"/>
    <n v="92451.410000000149"/>
    <n v="4923682.33"/>
    <s v="Finalizat"/>
    <s v="AA1"/>
    <n v="2146543.4700000002"/>
    <n v="378801.72"/>
    <s v="POC/46/2/2"/>
    <n v="1"/>
    <s v="Axa 2"/>
  </r>
  <r>
    <n v="15"/>
    <x v="2"/>
    <s v=" P2.2"/>
    <s v="A2.2.1"/>
    <n v="116445"/>
    <s v="“DEZVOLTAREA UNEI SOLUȚII TIC INOVATIVE CERTIFICATE PENTRU PROTEJAREA CONFIDENȚIALITĂȚII DATELOR DE PE DISPOZITIVELE MOBILE PRIN ȘTERGERE DEFINITIVĂ”"/>
    <s v="NERA COMPUTERS SRL"/>
    <s v="“DEZVOLTAREA UNEI SOLUȚII TIC INOVATIVE CERTIFICATE PENTRU PROTEJAREA CONFIDENȚIALITĂȚII DATELOR DE PE DISPOZITIVELE MOBILE PRIN ȘTERGERE DEFINITIVĂ”"/>
    <s v="8"/>
    <n v="16"/>
    <n v="2017"/>
    <s v="8"/>
    <n v="16"/>
    <n v="2019"/>
    <n v="85"/>
    <x v="5"/>
    <s v="Nord Est"/>
    <m/>
    <m/>
    <s v="Iasi"/>
    <s v="Privat"/>
    <s v="066"/>
    <n v="2074115.77"/>
    <n v="366020.43"/>
    <n v="1603999.7999999998"/>
    <n v="100826.91999999993"/>
    <n v="4144962.92"/>
    <s v="Reziliat"/>
    <m/>
    <n v="0"/>
    <n v="0"/>
    <s v="POC/46/2/2"/>
    <n v="1"/>
    <s v="Axa 2"/>
  </r>
  <r>
    <n v="16"/>
    <x v="2"/>
    <s v=" P2.2"/>
    <s v="A2.2.1"/>
    <m/>
    <s v="SOLUTIE MOBILA DE COLECTARE SI INTRETINERE DATE PENTRU SISTEMELE DE TIP ASSET MANAGEMENT"/>
    <s v="FOCALITY SRL"/>
    <s v="SOLUTIE MOBILA DE COLECTARE SI INTRETINERE DATE PENTRU SISTEMELE DE TIP ASSET MANAGEMENT"/>
    <s v="5"/>
    <n v="25"/>
    <n v="2017"/>
    <s v="8"/>
    <n v="25"/>
    <n v="2018"/>
    <n v="85"/>
    <x v="5"/>
    <s v="Nord Est"/>
    <m/>
    <m/>
    <s v="Iasi"/>
    <s v="Privat"/>
    <s v="066"/>
    <n v="1643049.15"/>
    <n v="289949.84999999998"/>
    <n v="839936"/>
    <n v="275145.64999999991"/>
    <n v="3048080.65"/>
    <s v="Reziliat"/>
    <m/>
    <n v="0"/>
    <n v="0"/>
    <s v="POC/46/2/2"/>
    <n v="1"/>
    <s v="Axa 2"/>
  </r>
  <r>
    <n v="17"/>
    <x v="2"/>
    <s v=" P2.2"/>
    <s v="A2.2.1"/>
    <n v="115624"/>
    <s v="Cercetare,dezvoltare si implementare a unei noi generatii de algoritmi de optimizare si reducere a consumului de materiale bazati pe calcul paralel intensiv pe tehnologie CUDA"/>
    <s v="GEMINI CAD SYSTEMS SRL"/>
    <s v="Cercetare,dezvoltare si implementare a unei noi generatii de algoritmi de optimizare si reducere a consumului de materiale bazati pe calcul paralel intensiv pe tehnologie CUDA"/>
    <s v="9"/>
    <n v="14"/>
    <n v="2017"/>
    <s v="6"/>
    <n v="14"/>
    <n v="2020"/>
    <n v="85"/>
    <x v="5"/>
    <s v="Nord Est"/>
    <m/>
    <m/>
    <s v="Iasi"/>
    <s v="Privat"/>
    <s v="066"/>
    <n v="2764316.04"/>
    <n v="487820.48"/>
    <n v="1576597.6800000002"/>
    <n v="188595.24000000022"/>
    <n v="5017329.4400000004"/>
    <s v="Finalizat"/>
    <m/>
    <n v="2565429.46"/>
    <n v="452722.84"/>
    <s v="POC/46/2/2"/>
    <n v="1"/>
    <s v="Axa 2"/>
  </r>
  <r>
    <n v="18"/>
    <x v="2"/>
    <s v=" P2.2"/>
    <s v="A2.2.1"/>
    <n v="115919"/>
    <s v="CUTIE NEAGRA ȘI PLATFORMA TIP CRM PENTRU EVALUAREA SI DIMINUAREA RISCURILOR IN TRAFICUL RUTIER"/>
    <s v="EXPERT ACCIDENT RECONSTRUCTION SRL"/>
    <s v="CUTIE NEAGRA ȘI PLATFORMA TIP CRM PENTRU EVALUAREA SI DIMINUAREA RISCURILOR IN TRAFICUL RUTIER"/>
    <s v="8"/>
    <n v="3"/>
    <n v="2017"/>
    <s v="11"/>
    <n v="3"/>
    <n v="2019"/>
    <n v="85"/>
    <x v="5"/>
    <s v="Nord Est"/>
    <m/>
    <m/>
    <s v="Comuna Bârnova, sat Vișan"/>
    <s v="Privat"/>
    <s v="066"/>
    <n v="1555547.74"/>
    <n v="274508.42"/>
    <n v="473070.49"/>
    <n v="72029.310000000056"/>
    <n v="2375155.96"/>
    <s v="Finalizat"/>
    <s v="AA2"/>
    <n v="1455255.65"/>
    <n v="256809.80999999997"/>
    <s v="POC/46/2/2"/>
    <n v="1"/>
    <s v="Axa 2"/>
  </r>
  <r>
    <n v="19"/>
    <x v="2"/>
    <s v=" P2.2"/>
    <s v="A2.2.1"/>
    <n v="117324"/>
    <s v="Nou produs inovativ software – Visio 3D MAG, platforma hardware si servicii pentru proiectarea interactiva de case din lemn, mobilier si amenajari interioare"/>
    <s v="3D MAG SRL"/>
    <s v="Nou produs inovativ software – Visio 3D MAG, platforma hardware si servicii pentru proiectarea interactiva de case din lemn, mobilier si amenajari interioare"/>
    <s v="8"/>
    <n v="8"/>
    <n v="2017"/>
    <s v="8"/>
    <n v="8"/>
    <n v="2020"/>
    <n v="85"/>
    <x v="5"/>
    <s v="Nord Est"/>
    <m/>
    <m/>
    <s v="Iasi"/>
    <s v="Privat"/>
    <s v="066"/>
    <n v="2465364.7799999998"/>
    <n v="435064.37"/>
    <n v="1232879.1499999999"/>
    <n v="0"/>
    <n v="4133308.3"/>
    <s v="Reziliat"/>
    <m/>
    <n v="63060"/>
    <n v="11128.24"/>
    <s v="POC/46/2/2"/>
    <n v="1"/>
    <s v="Axa 2"/>
  </r>
  <r>
    <n v="20"/>
    <x v="2"/>
    <s v=" P2.2"/>
    <s v="A2.2.1"/>
    <n v="119805"/>
    <s v="Contact - Accesibilitate la purtator"/>
    <s v="LOGICA INFORMATICA RO SRL"/>
    <s v="Contact - Accesibilitate la purtator"/>
    <s v="11"/>
    <n v="20"/>
    <n v="2017"/>
    <s v="11"/>
    <n v="20"/>
    <n v="2019"/>
    <n v="85"/>
    <x v="5"/>
    <s v="Nord Est"/>
    <m/>
    <m/>
    <s v="Iasi"/>
    <s v="Privat"/>
    <s v="066"/>
    <n v="2408447.5499999998"/>
    <n v="425020.15"/>
    <n v="792618.29999999981"/>
    <n v="395359.54000000004"/>
    <n v="4021445.5399999996"/>
    <s v="Reziliat"/>
    <m/>
    <n v="0"/>
    <n v="0"/>
    <s v="POC/46/2/2"/>
    <n v="1"/>
    <s v="Axa 2"/>
  </r>
  <r>
    <n v="21"/>
    <x v="2"/>
    <s v=" P2.2"/>
    <s v="A2.2.1"/>
    <n v="116086"/>
    <s v="APPSFLOW – DEZVOLTAREA SAAS A SISTEMULUI DE APLICATII CONFIGURABILE DE PROCESE DE BUSINESS CE ACCELEREAZA INITIATIVELE DE LUCRU INTELIGENT IN ORGANIZATII"/>
    <s v="APPSBROKER CONSULTING SRL"/>
    <s v="APPSFLOW – DEZVOLTAREA SAAS A SISTEMULUI DE APLICATII CONFIGURABILE DE PROCESE DE BUSINESS CE ACCELEREAZA INITIATIVELE DE LUCRU INTELIGENT IN ORGANIZATII"/>
    <s v="8"/>
    <n v="4"/>
    <n v="2017"/>
    <s v="8"/>
    <n v="4"/>
    <n v="2019"/>
    <n v="85"/>
    <x v="5"/>
    <s v="Nord Est"/>
    <m/>
    <m/>
    <s v="Iasi"/>
    <s v="Privat"/>
    <s v="066"/>
    <n v="3099588.19"/>
    <n v="546986.15"/>
    <n v="1690167.5499999998"/>
    <n v="68819.69000000041"/>
    <n v="5405561.5800000001"/>
    <s v="Finalizat"/>
    <m/>
    <n v="2656480.5900000003"/>
    <n v="468790.69"/>
    <s v="POC/46/2/2"/>
    <n v="1"/>
    <s v="Axa 2"/>
  </r>
  <r>
    <n v="22"/>
    <x v="1"/>
    <s v="P1.2"/>
    <s v="OS1.4-Secţiunea G"/>
    <n v="119611"/>
    <s v="Constituirea şi implementarea de parteneriate pentru transfer de cunoştunţe între Institutul de Cercetări pentru Agricultură şi Mediu Iaşi şi mediul economic"/>
    <s v="Universitatea de Stiinte Agricole si Medicina Veterinara &quot;Ion Ionescu de la Brad&quot; Iasi"/>
    <s v="Obiectivul general este cresterea accesului mediului economic privat agricol la cunoastere. Accesul la cunoastere se va realiza prin valorificarea infrastructurii de cercetare Institutul de Cercetari pentru Agricultura si Mediu (ICAM) din cadrul Universitatii de tiinþe Agricole si Medicina Veterinara &quot;Ion Ionescu de la Brad&quot; Iasi (USAMV – Iasi). Valorificarea infrastructurii de cercetare se va realiza prin constituirea si implementarea de parteneriate cu întreprinderi din mediul economic agricol. În cadrul parteneriatelor se va realiza transfer de cunostinþe, respectiv de inovaþie si progres tehnic."/>
    <s v="6"/>
    <n v="5"/>
    <n v="2018"/>
    <s v="6"/>
    <n v="5"/>
    <n v="2023"/>
    <n v="83.72"/>
    <x v="5"/>
    <s v="Nord Est"/>
    <m/>
    <m/>
    <s v="Iasi"/>
    <s v="Public"/>
    <s v="062"/>
    <n v="10391745"/>
    <n v="2020755"/>
    <n v="0"/>
    <n v="2478375"/>
    <n v="14890875"/>
    <s v="In implementare"/>
    <m/>
    <n v="3061447.43"/>
    <n v="368028.87000000005"/>
    <s v="POC/71/1/4"/>
    <n v="1"/>
    <s v="Axa 1"/>
  </r>
  <r>
    <n v="23"/>
    <x v="1"/>
    <s v="P1.1"/>
    <s v="OS1.1 -Secţiunea A"/>
    <n v="121822"/>
    <s v="Înfiinţare departament cercetare metode inovative de tratare ale afecţiunlor aparatului neuro-locomotor"/>
    <s v="INTERNATIONAL MODELING COMPANY SRL"/>
    <s v="Obiectivul general al proiectului este înfiinţarea unui departament în vederea cercetarii de metode inovative pentru tratarea afecţiunilor aparatului neuro-locomotor prin concentrarea de resurse umane si materiale de vârf în domeniul sanataţii."/>
    <s v="6"/>
    <n v="11"/>
    <n v="2018"/>
    <s v="12"/>
    <n v="10"/>
    <n v="2020"/>
    <n v="85"/>
    <x v="5"/>
    <s v="Nord Est"/>
    <m/>
    <m/>
    <s v="Iasi"/>
    <s v="Privat"/>
    <s v="059"/>
    <n v="15184029.02"/>
    <n v="2679534.5299999998"/>
    <n v="7655812.96"/>
    <n v="8138565.6399999997"/>
    <n v="33657942.149999999"/>
    <s v="Finalizat _x000a_(ajuns la teremen; fara nota de finalizare)"/>
    <s v="AA2"/>
    <n v="8070553.7000000002"/>
    <n v="1424215.35"/>
    <s v="POC/65/1/1"/>
    <n v="1"/>
    <s v="Axa 1"/>
  </r>
  <r>
    <n v="24"/>
    <x v="1"/>
    <s v="P1.1"/>
    <s v="OS1.1 -Secţiunea A"/>
    <n v="121902"/>
    <s v="Infiinţare departament de cercetare programe software inovative pentru combaterea traficului ilegal de bunuri"/>
    <s v="O.V.A GENERAL CONSTRUCT SRL"/>
    <s v="Obiectivul general al proiectului este înfiinţarea unui departament de cercetare programe software inovative pentru combaterea traficului ilegal de bunuri de lux si de larg consum. "/>
    <s v="6"/>
    <n v="20"/>
    <n v="2018"/>
    <s v="12"/>
    <n v="20"/>
    <n v="2020"/>
    <n v="85"/>
    <x v="5"/>
    <s v="Nord Est"/>
    <m/>
    <m/>
    <s v="Iasi"/>
    <s v="Privat"/>
    <s v="059"/>
    <n v="5420818.5999999996"/>
    <n v="956615.05"/>
    <n v="2733185.85"/>
    <n v="8112424.2199999997"/>
    <n v="17223043.719999999"/>
    <s v="Finalizat _x000a_(ajuns la teremen; fara nota de finalizare)"/>
    <m/>
    <n v="5036943.17"/>
    <n v="888872.33"/>
    <s v="POC/65/1/1"/>
    <n v="1"/>
    <s v="Axa 1"/>
  </r>
  <r>
    <n v="25"/>
    <x v="2"/>
    <s v=" P2.2"/>
    <s v="A2.1.1 - NGA"/>
    <n v="126951"/>
    <s v="Realizarea infrastructurii de broadband in zonele albe NGA din judetul Iasi"/>
    <s v="INVITE SYSTEMS SRL"/>
    <s v="Obiectivul principal al proiectului este dezvoltarea infrastructurii de internet in banda larga, in zonele albe NGA din judetul Iasi, cu o larga raspandire a nodurilor de comunicatii si partea de transmisie a datelor (backbone si blackhaul), cat mai aproape de utilizatorul final si cu niveluri adecvate de simetrie si de interactivitate, pentru a garanta transmitere mai buna de informatii in ambele sensuri."/>
    <s v="6"/>
    <n v="13"/>
    <n v="2019"/>
    <s v="6"/>
    <n v="13"/>
    <n v="2022"/>
    <n v="85"/>
    <x v="5"/>
    <s v="Nord Est"/>
    <m/>
    <m/>
    <s v="Andrieseni; Glavanesti; Spineni; Buhaeni; Fantanele Dragaseni; Bivolari; Tabara; Buruienesti; Ciortesti; Coropceni; Serbesti; Deleni; Lungani; Crucea; Zmeu; Goesti; Popesti; Harpasesti; Doroscani; Obrijeni; Prisacani; Moreni; Macaresti; Sinesti; Osoi; Stornesti; Bocnita; Voinesti; Slobozia; Lungani; Schitu Stavnic; Vocotesti; "/>
    <s v="Privat"/>
    <s v="046"/>
    <n v="18337215.68"/>
    <n v="3235979.23"/>
    <n v="2397024.09"/>
    <n v="4360864.4800000004"/>
    <n v="28331083.48"/>
    <s v="In implementare"/>
    <m/>
    <n v="14928160.48"/>
    <n v="1367792.68"/>
    <s v="POC/366/2/1"/>
    <n v="1"/>
    <s v="Axa 2"/>
  </r>
  <r>
    <n v="26"/>
    <x v="2"/>
    <s v=" P2.2"/>
    <s v="A2.2.1 ap.2"/>
    <n v="129007"/>
    <s v="Cresterea contributiei sectorului TIC pentru competitivitatea economica prin dezvoltarea de produse TIC inovative cu aplicabilitate in restul economiei romanesti "/>
    <s v="URBIOLED SRL"/>
    <s v="Obiectivul general al proiectului este reprezentat de cresterea competivitaþii economice si dezvoltarea durabila a solicitantului, bazata pe inovare in sectorul Tehnologiei, Informaþiei si Comunicaþiilor, în conditii de crestere inteligenta, durabila si favorabila incluziunii."/>
    <s v="12"/>
    <n v="11"/>
    <n v="2019"/>
    <s v="12"/>
    <n v="11"/>
    <n v="2022"/>
    <n v="85"/>
    <x v="5"/>
    <s v="Nord Est"/>
    <m/>
    <m/>
    <s v="Iasi"/>
    <s v="Privat"/>
    <s v="066"/>
    <n v="14508995.640000001"/>
    <n v="2560411"/>
    <n v="6282358.0700000003"/>
    <n v="3455481.86"/>
    <n v="26807246.57"/>
    <s v="In implementare"/>
    <m/>
    <n v="6863260.0099999998"/>
    <n v="920693.12000000011"/>
    <s v="POC/524/2/2"/>
    <n v="1"/>
    <s v="Axa 2"/>
  </r>
  <r>
    <n v="27"/>
    <x v="2"/>
    <s v=" P2.2"/>
    <s v="A2.2.1 ap.2"/>
    <n v="129803"/>
    <s v="Sistem integrat pentru extragerea, prelucrarea si clasificarea informatiilor publice in timp real, folosind metode avansate de analiza semantica bazata pe machine learning -  MEDIAWIRE"/>
    <s v="AVAL NET SRL"/>
    <s v="Obiectivul general al proiectului propus spre finantare il reprezinta cresterea competitivitatii si a gradului de cercetare-dezvoltare si inovare a societatii Aval Net SRL, prin crearea unui produs software inovativ, si anume o platforma tehnica integrata pentru facilitarea accesului la informatii publice, denumita MEDIAWIRE."/>
    <s v="4"/>
    <n v="2"/>
    <n v="2020"/>
    <s v="4"/>
    <n v="2"/>
    <n v="2022"/>
    <n v="85"/>
    <x v="5"/>
    <s v="Nord Est"/>
    <m/>
    <m/>
    <s v="Iasi"/>
    <s v="Privat"/>
    <s v="066"/>
    <n v="14483124.93"/>
    <n v="2555845.5699999998"/>
    <n v="6699559.5"/>
    <n v="4510320.7"/>
    <n v="28248850.699999999"/>
    <s v="In implementare"/>
    <m/>
    <n v="7298699.29"/>
    <n v="1288005.76"/>
    <s v="POC/524/2/2"/>
    <n v="1"/>
    <s v="Axa 2"/>
  </r>
  <r>
    <n v="28"/>
    <x v="2"/>
    <s v=" P2.2"/>
    <s v="A2.2.1 ap.2"/>
    <n v="130039"/>
    <s v="PIST - Platforma inovativa pentru tranzactii financiare rapide si securizate"/>
    <s v="ELOQUENTIA SRL"/>
    <s v="Obiectivul general al proiectului este reprezentat de sporirea capacitatii de cercetare, dezvoltare si inovare a societatii ELOQUENTIA S.R.L., in vederea dezvoltarii unei platforme inovative, modulare, de tranzactionare in timp real, securizata, axata pe ultimele tehnologii TIC in domeniu, cu aplicabilitate in restul economiei romanesti pentru integrarea pe verticala a solutiilor TIC."/>
    <s v="4"/>
    <n v="9"/>
    <n v="2020"/>
    <s v="4"/>
    <n v="9"/>
    <n v="2022"/>
    <n v="85"/>
    <x v="5"/>
    <s v="Nord Est"/>
    <m/>
    <m/>
    <s v="Iasi"/>
    <s v="Privat"/>
    <s v="066"/>
    <n v="9310835.9399999995"/>
    <n v="1643088.69"/>
    <n v="3268649.27"/>
    <n v="0"/>
    <n v="14222573.899999999"/>
    <s v="In implementare"/>
    <m/>
    <n v="1383455.92"/>
    <n v="0"/>
    <s v="POC/524/2/2"/>
    <n v="1"/>
    <s v="Axa 2"/>
  </r>
  <r>
    <n v="29"/>
    <x v="1"/>
    <s v="1.1.2 - Proiecte tip GRID (Cloud)"/>
    <m/>
    <n v="124759"/>
    <s v="Research As A Service – Iași (RaaS-IS)"/>
    <s v="UNIVERSITATEA &quot;ALEXANDRU IOAN CUZA&quot; din IASI"/>
    <s v="Dezvoltarea cercetarii-dezvoltarii si inovarii prin crearea unui centru de tip cloud si infrastructuri masive de date (centrul RaaS-IS) care sa furnizeze resurse si servicii de stocare, procesare si analiza de date de mari dimensiuni pentru comunitatea academica, institutii de cercetare si echipe de cercetare din organizatii si companii din arealul Iasului si nord-estul Moldovei."/>
    <s v="4"/>
    <n v="21"/>
    <n v="2020"/>
    <s v="4"/>
    <n v="21"/>
    <n v="2022"/>
    <n v="85"/>
    <x v="5"/>
    <s v="Nord Est"/>
    <m/>
    <m/>
    <s v="Iasi"/>
    <s v="Public"/>
    <s v="058"/>
    <n v="4235531.5"/>
    <n v="747446.73"/>
    <n v="0"/>
    <n v="4760"/>
    <n v="4987738.2300000004"/>
    <s v="In implementare"/>
    <m/>
    <n v="124574.45"/>
    <n v="0"/>
    <s v="POC/398/1/1/"/>
    <n v="1"/>
    <s v="Axa 1"/>
  </r>
  <r>
    <n v="30"/>
    <x v="1"/>
    <s v="1.1.3 H - Centre Suport"/>
    <m/>
    <n v="107524"/>
    <s v="BioNanoTech-Suport, Centru suport pentru proiecte Orizont 2020"/>
    <s v="INSTITUTUL DE CHIMIE MACROMOLECULARA 'PETRU PONI'"/>
    <s v="Proiectul BioNanoTech-Suport isi propune imbunatatirea participarii Romaniei in cadrul programului Orizont 2020 pe domeniile: ecomateriale avansate, nanomateriale si biotehnologii - focus beneficiari din regiunea de NE a Romaniei (institute de cercetare, universitati, intreprinderi innovative, etc.)"/>
    <s v="4"/>
    <n v="27"/>
    <n v="2020"/>
    <s v="7"/>
    <n v="24"/>
    <n v="2023"/>
    <n v="85"/>
    <x v="5"/>
    <s v="Nord Est"/>
    <m/>
    <m/>
    <s v="Iasi"/>
    <s v="Public"/>
    <s v="060"/>
    <n v="2550000"/>
    <n v="450000"/>
    <n v="0"/>
    <n v="20000"/>
    <n v="3020000"/>
    <s v="In implementare"/>
    <m/>
    <n v="373228.49"/>
    <n v="0"/>
    <s v="POC/80/1/2/"/>
    <n v="1"/>
    <s v="Axa 1"/>
  </r>
  <r>
    <n v="31"/>
    <x v="1"/>
    <s v="1.1.3 H - Centre Suport"/>
    <m/>
    <n v="107417"/>
    <s v="ACCESS2020 - Centru Suport pentru elaborarea și implementarea proiectelor de cercetare-dezvoltare cu finanțare internaționala în domeniul tehnologiilor noi și emergente"/>
    <s v="UNIVERSITATEA TEHNICĂ &quot;GHEORGHE ASACHI&quot; DIN IAŞI"/>
    <s v="Obiectivul general al ACCESS2020 este creşterea gradului de participare şi a ratei de succes a organizaţiilor de cercetare şi a întreprinderilor din Regiunea Nord-Est la iniţiativele sau programele europene (în particular Orizont2020) ori internaţionale, prin crearea unui Centru Suport pentru Proiecte de Cercetare-Dezvoltare Internaţionale în Domeniul Tehnologiilor Noi şi Emergente în cadrul Universităţii Tehnice Gheorghe Asachi din Iaşi."/>
    <s v="4"/>
    <n v="30"/>
    <n v="2020"/>
    <s v="7"/>
    <n v="30"/>
    <n v="2023"/>
    <n v="85"/>
    <x v="5"/>
    <s v="Nord Est"/>
    <m/>
    <m/>
    <s v="Iasi"/>
    <s v="Public"/>
    <s v="060"/>
    <n v="2549840.83"/>
    <n v="449971.91"/>
    <n v="0"/>
    <n v="24500"/>
    <n v="3024312.74"/>
    <s v="In implementare"/>
    <m/>
    <n v="401502.32999999996"/>
    <n v="29206.35"/>
    <s v="POC/80/1/2/"/>
    <n v="1"/>
    <s v="Axa 1"/>
  </r>
  <r>
    <n v="32"/>
    <x v="2"/>
    <s v=" P2.2"/>
    <s v="A2.2.1 ap.2"/>
    <n v="129017"/>
    <s v="SmartBUSINESS PLATFORMĂ INOVATIVĂ de automatizare pe bază de informații comportamentale a proceselor de business"/>
    <s v="WEBMAGNAT SRL"/>
    <s v="Obiectivul general al proiectului este de a creste competitivitatea solicitantilor prin introducerea pe piata a unei platforme de automatizare a proceselor repetitive pe bază de informaţii comportamentale a proceselor de business._x000a_"/>
    <s v="4"/>
    <n v="16"/>
    <n v="2020"/>
    <s v="4"/>
    <n v="16"/>
    <n v="2022"/>
    <n v="85"/>
    <x v="8"/>
    <s v="Nord Est"/>
    <s v=" Centru"/>
    <m/>
    <s v="Iasi; Brasov"/>
    <s v="Privat"/>
    <s v="066"/>
    <n v="4049526.09"/>
    <n v="714622.23"/>
    <n v="1664904.84"/>
    <n v="585061.71"/>
    <n v="7014114.8700000001"/>
    <s v="In implementare"/>
    <m/>
    <n v="2695071.44"/>
    <n v="311602.39999999997"/>
    <s v="POC/524/2/2"/>
    <n v="1"/>
    <s v="Axa 2"/>
  </r>
  <r>
    <n v="33"/>
    <x v="2"/>
    <s v=" P2.2"/>
    <s v="A2.2.1 ap.2"/>
    <n v="129023"/>
    <s v="Dezvoltare marketplace veterinar inovativ"/>
    <s v="VETRO SOLUTIONS SRL"/>
    <s v="Obiectivul general al proiectului este cresterea competitivitaþii companiei Vetro Solutions SRL prin dezvoltarea unui produs software care sa digitalizeze industria veterinara de sanatate automatizând procesele redundante la care sunt supusi în acest moment membri acestui ecosistem si sa creeze legatura intre ei, facilitând astfel colaborarea si cresterea industriei la nivel national."/>
    <s v="5"/>
    <n v="29"/>
    <n v="2020"/>
    <s v="5"/>
    <n v="29"/>
    <n v="2023"/>
    <n v="85"/>
    <x v="5"/>
    <s v="Nord Est"/>
    <m/>
    <m/>
    <s v="Iasi"/>
    <s v="Privat"/>
    <s v="066"/>
    <n v="9458755.8000000007"/>
    <n v="1669192.18"/>
    <n v="4189562.04"/>
    <n v="460005.31"/>
    <n v="15777515.33"/>
    <s v="In implementare"/>
    <m/>
    <n v="1639807.68"/>
    <n v="284385.82999999996"/>
    <s v="POC/524/2/2"/>
    <n v="1"/>
    <s v="Axa 2"/>
  </r>
  <r>
    <n v="34"/>
    <x v="1"/>
    <s v="1.2.1"/>
    <s v=" Proiect Tehnologic Inovativ - LDR"/>
    <n v="121823"/>
    <s v="Extracte  din microalge pentru industria alimentara – EMA"/>
    <s v="SPECCHIASOL ROMANIA SRL"/>
    <s v="Obiectivul proiectului este introducerea inovarii in activitatea companiei Specchiasol Romania SRL prin identificarea de tehnologii naturale de pastrare si prelucrare a produselor alimentare si infiintarea unei noi unitati de productie pentru fabricarea de aditivi naturali extrasi din microorganisme(microalge si cianobacterii)."/>
    <s v="6"/>
    <n v="17"/>
    <n v="2020"/>
    <s v="6"/>
    <n v="17"/>
    <n v="2023"/>
    <n v="85"/>
    <x v="5"/>
    <s v="Nord Est"/>
    <m/>
    <m/>
    <s v="iasi"/>
    <s v="Privat"/>
    <s v="064"/>
    <n v="7594877.54"/>
    <n v="1340272.52"/>
    <n v="3235166.33"/>
    <n v="1272576.5900000001"/>
    <n v="13442892.98"/>
    <s v="In implementare"/>
    <m/>
    <n v="0"/>
    <n v="0"/>
    <s v="POC/163/1/3/"/>
    <n v="1"/>
    <s v="Axa 1"/>
  </r>
  <r>
    <n v="35"/>
    <x v="2"/>
    <s v=" P2.2"/>
    <s v="A2.2.1 ap.2"/>
    <n v="129765"/>
    <s v="ROADN - PLATFORMA WEB PENTRU REALIZAREA PROFILELOR GENETICE"/>
    <s v="AREUS TECHNOLOGY SRL"/>
    <s v="Obiectivul general al proiectului este dezvoltarea unei aplicaþii TIC pe baza amprentei genetice ca unic e-service DTC GT (“Direct-to- Customer Genetic Testing”) la nivel naþional cu scopul cresterii competitivitaþii companiei S.C. AREUS TECHNOLOGY S.R.L. Scopul Proiectului Proiectul este implementat de consorþiul S.C. AREUS TECHNOLOGY S.R.L. - S.C. GENETIC LAB S.R.L., respectiv o companie centrata pe producþia de software si o companie care opereaza în domeniul medical, respectiv analize genetice. S.C. AREUS TECHNOLOGY S.R.L. este membra a clusterului SMART ALLIANCE, iar S.C. GENETIC LAB S.R.L. este membra a Clusterului Regional Inovativ EURONEST IT&amp;C Hub, ambele clustere centrate pe TIC."/>
    <s v="6"/>
    <n v="26"/>
    <n v="2020"/>
    <s v="6"/>
    <n v="26"/>
    <n v="2023"/>
    <n v="85"/>
    <x v="5"/>
    <s v="Nord Est"/>
    <m/>
    <m/>
    <s v="Iasi"/>
    <s v="Privat"/>
    <s v="066"/>
    <n v="6091202"/>
    <n v="1074918"/>
    <n v="1806710"/>
    <n v="0"/>
    <n v="8972830"/>
    <s v="In implementare"/>
    <m/>
    <n v="91763.79"/>
    <n v="16193.61"/>
    <s v="POC/524/2/2"/>
    <n v="1"/>
    <s v="Axa 2"/>
  </r>
  <r>
    <n v="36"/>
    <x v="1"/>
    <s v="P1.2"/>
    <s v="OS1.3-Secţiunea C-ap.2"/>
    <n v="120155"/>
    <s v="Vopsele si grunduri nano-structurate cu proprietati de ecranare electromagnetica,  cu impact in domeniul componentelor pentru autoturisme"/>
    <s v="MASKLOGIK SRL"/>
    <s v="Imbunătăţirea capacităţii tehnice si tehnologice si dezvoltarea start-up-ului inovativ Masklogik SRL care sa fructifice rezultatele tezei de doctorat intitulata „Contributii privind realizarea de compozite cu proprietati electrice predefinite pe baza reciclarii deseurilor electrice si electronice” dezvoltata in cadrul Univ. Tehnice Iasi  in vederea inovarii si realizarii de produse si tehnologii noi de tipul ‚vopsele si grunduri nano-structurate cu proprietati de ecranare electromagnetica’ în scopul producţiei şi comercializării acestora, cu precadere in sectorul economic al ‚componentelor pentru autoturisme’ care prezinta potential de crestere important"/>
    <s v="6"/>
    <n v="30"/>
    <n v="2020"/>
    <s v="6"/>
    <n v="30"/>
    <n v="2022"/>
    <n v="85"/>
    <x v="5"/>
    <s v="Nord Est"/>
    <m/>
    <m/>
    <s v="Iasi"/>
    <s v="Privat"/>
    <s v="061"/>
    <n v="713974.5"/>
    <n v="125995.5"/>
    <n v="93330"/>
    <n v="93752"/>
    <n v="1027052"/>
    <s v="In implementare"/>
    <m/>
    <n v="0"/>
    <n v="0"/>
    <s v="POC/62/1/3"/>
    <n v="1"/>
    <s v="Axa 1"/>
  </r>
  <r>
    <n v="37"/>
    <x v="1"/>
    <s v="P1.2"/>
    <s v="OS1.3-Secţiunea C-ap.2"/>
    <n v="122490"/>
    <s v="SISTEM PEDOMETRIC DE MONITORIZARE A MERSULUI SI ANALIZA POSTURALA"/>
    <s v="INNOVA MOTION SENSORS SRL"/>
    <s v="Proiectul isi propune realizarea si introducerea pe piata romaneasca a unui Sistem Pedometric alcatuit din 4 produse noi, innovatoare: senzorul pedometric, platforma pedometrica, pantofii inteligenti si ciorapii inteligenti. Produsele raspund unei oportunitati identificate din domeniul de specializare inteligenta si sanatate 4. ECO-NANO- TEHNOLOGII SI MATERIALE AVANSATE, 4.4.3. Materiale si tehnologii pentru sanatate."/>
    <s v="6"/>
    <n v="30"/>
    <n v="2020"/>
    <s v="8"/>
    <n v="30"/>
    <n v="2021"/>
    <n v="85"/>
    <x v="5"/>
    <s v="Nord Est"/>
    <m/>
    <m/>
    <s v="Iasi"/>
    <s v="Privat"/>
    <s v="061"/>
    <n v="712038.40000000002"/>
    <n v="125653.64"/>
    <n v="93076.85"/>
    <n v="10000"/>
    <n v="940768.89"/>
    <s v="In implementare"/>
    <m/>
    <n v="19977.560000000001"/>
    <n v="3525.45"/>
    <s v="POC/62/1/3"/>
    <n v="1"/>
    <s v="Axa 1"/>
  </r>
  <r>
    <n v="38"/>
    <x v="2"/>
    <s v=" P2.2"/>
    <s v="A2.2.1 ap.2"/>
    <n v="130052"/>
    <s v="SISTEME SOFTWARE CU ARHITECTURI VERSATILE DE MANAGEMENT AL ENERGIEI SI DE OPTIMIZARE A INDICATORILOR DE PERFORMANȚĂ ENERGETICA  A CLĂDIRILOR INTELIGENTE, DEZVOLTATE ÎN CADRUL CLUSTERULUI EURONEST ITC HUB"/>
    <s v="ALL GREEN SRL"/>
    <s v="Imbunatatirea capacitatii tehnice si tehnologice a parteneriatului de companii, aflate în colaborare în cadrul clusterului EURONEST IT&amp;C HUB, pe baza activitatilor de cercetare-dezvoltare-inovare si a realizarii practice de produse si tehnologii noi software de tipul‚ SISTEME SOFTWARE CU ARHITECTURI VERSATILE DE MANAGEMENT AL ENERGIEI SI DE OPTIMIZARE A INDICATORILOR DE PERFORMANA ENERGETICA A CLADIRILOR INTELIGENTE’ în scopul producþiei si  omercializarii acestora, cu precadere in sectorul economic de Energie – Cladiri inteligente, cu mare valoare adaugata, care prezinta potential de crestere important, si care va asigura cadrul tehnico-economic al dezvoltarii de noi domenii de afaceri si activitaþi inovatoare"/>
    <s v="8"/>
    <n v="14"/>
    <n v="2020"/>
    <s v="8"/>
    <n v="14"/>
    <n v="2022"/>
    <n v="85"/>
    <x v="5"/>
    <s v="Nord Est"/>
    <m/>
    <m/>
    <s v="Iasi"/>
    <s v="Privat"/>
    <s v="066"/>
    <n v="5308606.45"/>
    <n v="936812.91"/>
    <n v="2497188.2200000002"/>
    <n v="1138869.08"/>
    <n v="9881476.6600000001"/>
    <s v="In implementare"/>
    <m/>
    <n v="0"/>
    <n v="0"/>
    <s v="POC/524/2/2"/>
    <n v="1"/>
    <s v="Axa 2"/>
  </r>
  <r>
    <n v="39"/>
    <x v="2"/>
    <s v=" P2.2"/>
    <s v="A2.2.1 ap.2"/>
    <n v="129410"/>
    <s v="Sistem integrat iSense de monitorizare prin telemedicina a pacientilor, dezvoltat in cluster IT Iconic"/>
    <s v="BEACON WAVE SRL-D"/>
    <s v="Obiectivul general il reprezinta imbunatatirea metodelor de monitorizare a starii de sanatate a pacientilor prin realizarea unui sistem integrat portabil de monitorizare a pacientilor prin telemedicina, denumit iSense, în colaborare în cadrul unui cluster IT ICONIC."/>
    <s v="8"/>
    <n v="21"/>
    <n v="2020"/>
    <s v="8"/>
    <n v="21"/>
    <n v="2022"/>
    <n v="85"/>
    <x v="5"/>
    <s v="Nord Est"/>
    <m/>
    <m/>
    <s v="Iasi"/>
    <s v="Privat"/>
    <s v="066"/>
    <n v="6606581.3700000001"/>
    <n v="1165867.3"/>
    <n v="2187192.92"/>
    <n v="684027.2"/>
    <n v="10643668.789999999"/>
    <s v="In implementare"/>
    <m/>
    <n v="0"/>
    <n v="0"/>
    <s v="POC/524/2/2"/>
    <n v="1"/>
    <s v="Axa 2"/>
  </r>
  <r>
    <n v="40"/>
    <x v="1"/>
    <s v="P1.2"/>
    <s v="OS1.3-Secţiunea C-ap.2"/>
    <n v="122286"/>
    <s v="Sisteme software cu arhitecturi versatile de management al energiei si de optimizare a indicatorilor de performanță energetica a clădirilor inteligente"/>
    <s v="YourSubstitute SRL ( solicitant la depunere: Neagu Bogdan Constantin)"/>
    <s v="Obiectivul general il reprezinta îmbunatatirea capacitatii tehnice si tehnologice si dezvoltarea spin-off-ului inovativ YourSubstitute SRL care sa fructifice rezultatele tezei de doctorat intitulata „CONTRIBUTII PRIVIND OPTIMIZAREA STRUCTURII SI REGIMURILOR DE FUNCTIONARE ALE SISTEMELOR DE REPARTITIE SI DISTRIBUTIE A ENERGIEI ELECTRICE” dezvoltata in cadrul Universitatii Tehnice Iasi ."/>
    <s v="9"/>
    <n v="1"/>
    <n v="2020"/>
    <s v="9"/>
    <n v="1"/>
    <n v="2022"/>
    <n v="85"/>
    <x v="5"/>
    <s v="Nord Est"/>
    <m/>
    <m/>
    <s v="Iasi"/>
    <s v="Privat"/>
    <s v="061"/>
    <n v="713974.5"/>
    <n v="125995.5"/>
    <n v="93330"/>
    <n v="71142"/>
    <n v="1004442"/>
    <s v="In implementare"/>
    <m/>
    <n v="0"/>
    <n v="0"/>
    <s v="POC/62/1/3"/>
    <n v="1"/>
    <s v="Axa 1"/>
  </r>
  <r>
    <n v="41"/>
    <x v="1"/>
    <s v="P1.1"/>
    <s v="OS1.1-Secţiunea F - ap.2"/>
    <n v="127324"/>
    <s v="Centru de cercetare cu tehnici integrate pentru investigarea aerosolilor atmosferici în România (RECENT AIR)"/>
    <s v="UNIVERSITATEA &quot;ALEXANDRU IOAN CUZA&quot; din IASI"/>
    <s v="Obiectivul general al proictului vizeaza dezvoltarea unei noi componente de infrastructura care sa genereze/furnizeze date de încredere necesare pentru aflarea raspunsurilor la o serie de probleme semnalate recent la nivel internaþional de catre Agentia Europeana de Mediu._x000a_Environment Agency, EEA Report, 2017; European Environment Agency Report, Air quality in Europe-2017 report, ISSN 1977-8449,_x000a_Report No. 13, 2017), legate de aspecte precum:_x000a_i) Dezvoltarea unor acþiuni si activitaþi de colaborare la nivel global, European, naþional si local, în care sa fie implicate cele mai_x000a_multe sectoare economice si, implicit, publicul larg, în vederea elaborarii unor acte normative eficiente pentru diverse domenii si sectoare_x000a_economice;_x000a_ii) Identificarea unor soluþii holistice care sa implice dezvoltarea tehnologica, producerea unor schimbari structurale si_x000a_comportamentale, în efortul global de atingere a bunastarii umane si dezvoltarii sociale, cu protejarea capitalului natural si susþinerea_x000a_prosperitaþii economice, toate acestea facând parte din viziunea Uniunii Europene pentru anul 2050, legata de un trai mai bun în limitele_x000a_planetei Pamânt, cu gestionarea corespunzatoare a riscurilor induse de schimbarile climatice asupra resurselor existente la nivel global."/>
    <s v="9"/>
    <n v="4"/>
    <n v="2020"/>
    <s v="9"/>
    <n v="4"/>
    <n v="2023"/>
    <n v="85"/>
    <x v="8"/>
    <s v="Nord Est"/>
    <s v=" Sud Est"/>
    <m/>
    <s v="Iasi; Madarjac; Campulung Moldovenesc; Agigea; Tulnici;"/>
    <s v="Public"/>
    <s v="058"/>
    <n v="76066684.069999993"/>
    <n v="13423532.529999999"/>
    <n v="0"/>
    <n v="80741.5"/>
    <n v="89570958.099999994"/>
    <s v="In implementare"/>
    <m/>
    <n v="447451.08"/>
    <n v="0"/>
    <s v="POC/448/1/1"/>
    <n v="1"/>
    <s v="Axa 1"/>
  </r>
  <r>
    <n v="42"/>
    <x v="1"/>
    <s v="P1.2"/>
    <s v="OS1.3-Secţiunea C-ap.2"/>
    <n v="110744"/>
    <s v="NOI SERVICII INOVATIVE PENTRU CHIRURGIA DIFORMITATILOR FACIALE"/>
    <s v="MAXENDO MEDICA SRL"/>
    <s v="Obiectivul general al proiectului este dezvoltarea start-up-ului inovativ SC MAXENDO MEDICA SRL pe baza transferului unui rezultat de cercetare-dezvoltare, achizitionat de la o institutie de cercetare, în vederea realizarii de tehnologii/ procese noi sau semnificativ îmbunatatite, în scopul realizarii, punerii în aplicare si comercializarii de noi servicii si proceduri medicale de chirurgie maxilo-faciala."/>
    <s v="12"/>
    <n v="23"/>
    <n v="2020"/>
    <s v="6"/>
    <n v="23"/>
    <n v="2022"/>
    <n v="85"/>
    <x v="5"/>
    <s v="Nord Est"/>
    <m/>
    <m/>
    <s v="Iasi"/>
    <s v="Privat"/>
    <s v="061"/>
    <n v="671998.95"/>
    <n v="118588.05"/>
    <n v="87843"/>
    <n v="68640"/>
    <n v="947070"/>
    <s v="In implementare"/>
    <m/>
    <n v="0"/>
    <n v="0"/>
    <s v="POC/62/1/3"/>
    <n v="1"/>
    <s v="Axa 1"/>
  </r>
  <r>
    <n v="43"/>
    <x v="1"/>
    <s v="1.1.3 H - Catedre Era"/>
    <m/>
    <n v="108983"/>
    <s v="Infra SupraChem Lab Centru de cercetari avansate in domeniul chimiei supramoleculare"/>
    <s v="INSTITUTUL DE CHIMIE MACROMOLECULARA &quot;PETRU PONI&quot;"/>
    <s v="Obiectivul general al proiectului Infra SupraChem Lab este de a crea o infrastructura avansata care sa deservesca grupul de lucru in_x000a_domeniul chimiei supramoleculare SupraChem Lab, grup creat in cadrul Proiectului Orizont 2020 WIDESPREAD 2-2014: ERA Chairs (667387) - SupraChem Lab Laboratory of Supramolecular Chemistry for Adaptive Delivery Systems ERA Chair initiative"/>
    <s v="2"/>
    <n v="25"/>
    <n v="2021"/>
    <s v="6"/>
    <n v="30"/>
    <n v="2023"/>
    <n v="85"/>
    <x v="5"/>
    <s v="Nord Est"/>
    <m/>
    <m/>
    <s v="Iasi"/>
    <s v="Public"/>
    <s v="060"/>
    <n v="16994421.079999998"/>
    <n v="2999015.49"/>
    <n v="0"/>
    <n v="2000000"/>
    <n v="21993436.57"/>
    <s v="In implementare"/>
    <m/>
    <n v="0"/>
    <n v="0"/>
    <s v="POC/81/1/2"/>
    <n v="1"/>
    <s v="Axa 1"/>
  </r>
  <r>
    <s v="TOTAL IASI"/>
    <x v="0"/>
    <m/>
    <m/>
    <m/>
    <m/>
    <m/>
    <m/>
    <m/>
    <m/>
    <m/>
    <m/>
    <m/>
    <m/>
    <m/>
    <x v="0"/>
    <m/>
    <m/>
    <m/>
    <m/>
    <m/>
    <m/>
    <n v="395866127.07011205"/>
    <n v="70731104.389887974"/>
    <n v="67197670.520000011"/>
    <n v="54378271.680000015"/>
    <n v="588173173.66000009"/>
    <m/>
    <m/>
    <n v="177489401.66999999"/>
    <n v="16495538.229999997"/>
    <m/>
    <m/>
    <m/>
  </r>
  <r>
    <s v="JUDEŢUL ILFOV"/>
    <x v="0"/>
    <m/>
    <m/>
    <m/>
    <m/>
    <m/>
    <m/>
    <m/>
    <m/>
    <m/>
    <m/>
    <m/>
    <m/>
    <m/>
    <x v="0"/>
    <m/>
    <m/>
    <m/>
    <m/>
    <m/>
    <m/>
    <m/>
    <m/>
    <m/>
    <m/>
    <m/>
    <m/>
    <m/>
    <m/>
    <m/>
    <m/>
    <m/>
    <m/>
  </r>
  <r>
    <n v="1"/>
    <x v="1"/>
    <s v="P1.1"/>
    <s v="OS1.1 -Proiect major"/>
    <n v="115989"/>
    <s v="Extreme Light Infrastructure – Nuclear Physics (ELI-NP)"/>
    <s v="INSTITUTUL NATIONAL DE CERCETARE-DEZVOLTARE PENTRU FIZICA SI INGINERIE NUCLEARA &quot;HORIA HULUBEI&quot; - IFIN-HH"/>
    <s v="Constructia in Romania a 2 facilitati stiintifice majore: High Power Laser System ( HPLS) si Gamma Beam System (GBS)."/>
    <s v="7"/>
    <n v="7"/>
    <n v="2016"/>
    <s v="6"/>
    <n v="30"/>
    <n v="2023"/>
    <n v="80"/>
    <x v="7"/>
    <s v="Bucuresti Ilfov"/>
    <m/>
    <m/>
    <s v="Magurele"/>
    <s v="Public"/>
    <s v="058"/>
    <n v="630299226.29000008"/>
    <n v="157574806.56999999"/>
    <n v="0"/>
    <n v="138487242.09999999"/>
    <n v="926361274.96000016"/>
    <s v="In implementare"/>
    <s v="AA3"/>
    <n v="497958452.31999999"/>
    <n v="0"/>
    <s v="POC/69/1/1"/>
    <n v="1"/>
    <s v="Axa 1"/>
  </r>
  <r>
    <n v="2"/>
    <x v="1"/>
    <s v="P1.1"/>
    <s v="OS1.2-Secţiunea E"/>
    <n v="103528"/>
    <s v="Biosenzori electrochimici nanostructurați pentru diagnoză medicală și screening de compuși cu proprietăți farmaceutice: dezvoltare, caracterizarea suprafețelor și aplicații"/>
    <s v="Institutul Naţional de Cercetare-Dezvoltare pentru Fizica Materialelor"/>
    <s v="Obiectivul principal al proiectului este de a impulsiona activitatea noului laborator creat în cadrul INCDFM, L2. Producerea, procesarea și analiza materialelor pentru îmbunătăţirea calității vieții prin demararea de studii privind dezvoltarea de (bio)senzori nanostructurați pentru detecţia de (bio)molecule biomarkeri de afecțiuni medicale și pentru screening-ul de liganzi inhibitori și compuși cu proprietăți farmaceutice. Biosenzorii electrochimici oferă soluții în cadrul Bioeconomiei, în general, și în special în cadrul Biotehnologiei Medicale și Farmacetice prin reducerea costurilor de R&amp;D în Industria Farmaceutică și de Diagnoză Medicală"/>
    <s v="9"/>
    <n v="1"/>
    <n v="2016"/>
    <s v="6"/>
    <n v="1"/>
    <n v="2021"/>
    <n v="84.435339999999997"/>
    <x v="7"/>
    <s v="Bucuresti Ilfov"/>
    <m/>
    <m/>
    <s v="Magurele"/>
    <s v="Public"/>
    <s v="060"/>
    <n v="7276617"/>
    <n v="1340883"/>
    <n v="0"/>
    <n v="296816"/>
    <n v="8914316"/>
    <s v="In implementare"/>
    <s v="AA5"/>
    <n v="6523104.5700000003"/>
    <n v="1202177.8400000001"/>
    <s v="POC/61/1/1"/>
    <n v="1"/>
    <s v="Axa 1"/>
  </r>
  <r>
    <n v="3"/>
    <x v="1"/>
    <s v="P1.1"/>
    <s v="OS1.2-Secţiunea E"/>
    <n v="103529"/>
    <s v="MATERIALE AVANSATE SPECIALE PE BAZA DE BOR SI DE PAMANTURI RARE"/>
    <s v="Institutul Naţional de Cercetare-Dezvoltare pentru Fizica Materialelor"/>
    <s v="Obiectivul general al proiectului consta in cresterea contributiei cercetarii romanesti la progresul cunoasterii de frontiera prin abordarea complexa (elaborare si studiu aprofundat si interdisciplinar) a unor noi materiale functionale avansate pe baza de bor si/sau pamanturi rare. Este vizata  dezvoltarea de noi sisteme cu proprietati supraconductoare, magnetice si structurale imbunatatite, inclusiv cu functionalitati combinate, care sa se preteze unei largi clase de aplicatii tehnologice.  "/>
    <s v="9"/>
    <n v="1"/>
    <n v="2016"/>
    <s v="8"/>
    <n v="1"/>
    <n v="2021"/>
    <n v="84.435339999999997"/>
    <x v="7"/>
    <s v="Bucuresti Ilfov"/>
    <m/>
    <m/>
    <s v="Magurele"/>
    <s v="Public"/>
    <s v="060"/>
    <n v="7276617"/>
    <n v="1340883"/>
    <n v="0"/>
    <n v="210000"/>
    <n v="8827500"/>
    <s v="In implementare"/>
    <s v="AA3"/>
    <n v="6243523.3099999987"/>
    <n v="1150664.7900000003"/>
    <s v="POC/61/1/1"/>
    <n v="1"/>
    <s v="Axa 1"/>
  </r>
  <r>
    <n v="4"/>
    <x v="1"/>
    <s v="P1.2"/>
    <s v="OS1.3-Secţiunea C"/>
    <n v="104349"/>
    <s v="PLATFOMA DE MIGRARE AUTOMATIZATA IN CLOUD A APLICATIILOR SI SISTEMELOR INFORMATICE CLASICE Cloudifier.NET"/>
    <s v="CLOUDIFIER SRL"/>
    <s v="Obiectivul proiectului „PLATFORMA DE MIGRARE AUTOMATIZATA IN CLOUD A APLICATIILOR SI SISTEMELOR INFORMATICE CLASICE- Cloudifier.NET” este cercetarea, dezvoltarea si punerea in functiune in mediul comercial a produsului platforma  inovativ Cloudifier.NET, ce se adreseaza domeniului tehnologiilor informatiei si comunicatiilor. In cadrul acestui obiectiv mentionam si intentia de diseminare publica partiala a rezultatelor proiectului sub licenta European Public License. "/>
    <s v="9"/>
    <n v="9"/>
    <n v="2016"/>
    <s v="9"/>
    <n v="9"/>
    <n v="2018"/>
    <n v="80"/>
    <x v="7"/>
    <s v="Bucuresti Ilfov"/>
    <m/>
    <m/>
    <s v="Voluntari"/>
    <s v="Privat"/>
    <s v="061"/>
    <n v="638944.80000000005"/>
    <n v="159736.19999999995"/>
    <n v="88743"/>
    <n v="17806"/>
    <n v="905230"/>
    <s v="Finalizat"/>
    <s v="AA4"/>
    <n v="629419.40999999992"/>
    <n v="157354.85999999999"/>
    <s v="POC/63/1/3"/>
    <n v="1"/>
    <s v="Axa 1"/>
  </r>
  <r>
    <n v="5"/>
    <x v="1"/>
    <s v="P1.2"/>
    <s v="OS1.3-Secţiunea C"/>
    <n v="106642"/>
    <s v="GoDrive CarBox - CUTIE NEAGRA IN CLOUD PENTRU AUTOMOBILE"/>
    <s v="GODRIVE SRL"/>
    <s v="Obiectivul principal al proiectului “GoDrive CarBox - CUTIE NEAGRA IN CLOUD PENTRU AUTOMOBILE” il reprezinta realizarea unei platforme completata de un dispozitiv incapsulat pentru monitorizarea, evaluarea si inregistrarea in timp real in mediu de tip cloud-computing si inspectarea prin dispozitive de tip  “smart” a functionarii automobilului personal prin tehnologii de tip Internetul Lucrurilor (Internet-of-Things sau IoT). "/>
    <s v="9"/>
    <n v="9"/>
    <n v="2016"/>
    <s v="9"/>
    <n v="9"/>
    <n v="2018"/>
    <n v="80"/>
    <x v="7"/>
    <s v="Bucuresti Ilfov"/>
    <m/>
    <m/>
    <s v="Mogosoaia"/>
    <s v="Privat"/>
    <s v="061"/>
    <n v="653389.60000000009"/>
    <n v="163347.39999999991"/>
    <n v="90748"/>
    <n v="18871"/>
    <n v="926356"/>
    <s v="Finalizat"/>
    <s v="AA3"/>
    <n v="569783.79"/>
    <n v="142445.93"/>
    <s v="POC/63/1/3"/>
    <n v="1"/>
    <s v="Axa 1"/>
  </r>
  <r>
    <n v="6"/>
    <x v="1"/>
    <s v="P1.2"/>
    <s v="OS1.4-Secţiunea G"/>
    <n v="105532"/>
    <s v="PROMOVAREA TEHNOLOGIILOR NECONVENTIONALE ECO-EFICIENTE DE RECUPERARE A METALELOR UTILE DIN DESEURI INDUSTRIALE PRIN CREAREA DE PARTENERIATE PENTRU TRANSFER DE CUNOSTINTE CU AGENTI ECONOMICI"/>
    <s v="INSTITUTUL NAŢIONAL DE CERCETARE – DEZVOLTARE PENTRU METALE NEFEROASE ŞI RARE - IMNR"/>
    <s v="Proiectul urmareste satisfacerea nevoilor de cercetare ale intreprinderilor interesate pentru susţinerea activităţilor cu caracter economic in domenii stiintifice prioritare la nivel european si de interes pentru Romania, cum este cel al tehnologiilor avansate cu aplicatii in ecologizarea mediului. Tehnologia inovativa de valorificare/prelucrare a deseurilor cu continut de metale neferoase se va verifica/demonstra pe o instalatie prototip, iar implementarea ei in economie va avea un impact deosebit asupra reducerii poluarii mediului, a cresterii gradului de recuperare a metalelor neferoase, pretioase si critice continute in deseuri si a reintroducerii lor in circuitul economic"/>
    <s v="9"/>
    <n v="1"/>
    <n v="2016"/>
    <s v="2"/>
    <n v="1"/>
    <n v="2020"/>
    <n v="83.72"/>
    <x v="7"/>
    <s v="Bucuresti Ilfov"/>
    <m/>
    <m/>
    <s v="Pantelimon"/>
    <s v="Public"/>
    <s v="062"/>
    <n v="4073456.0412000003"/>
    <n v="792114.95879999967"/>
    <n v="784000"/>
    <n v="5000"/>
    <n v="5654571"/>
    <s v="Finalizat"/>
    <s v="AA2"/>
    <n v="4058154.66"/>
    <n v="789063.42"/>
    <s v="POC/71/1/4"/>
    <n v="1"/>
    <s v="Axa 1"/>
  </r>
  <r>
    <n v="7"/>
    <x v="1"/>
    <s v="P1.2"/>
    <s v="OS1.4-Secţiunea G"/>
    <n v="105623"/>
    <s v="Parteneriat in exploatarea Tehnologiilor Generice Esentiale (TGE), utilizand o PLATforma de interactiune cu intreprinderile competitive (TGE-PLAT)"/>
    <s v="INSTITUTUL NAŢIONAL DE CERCETARE-DEZVOLTARE PENTRU  MICROTEHNOLOGIE - IMT BUCURESTI"/>
    <s v="Propunerea de proiect „Parteneriat in exploatarea in Tehnologiilor Generice Esentiale (TGE) utilizand o PLATforma de interactiune cu intreprinderile competitive” (TGE-PLAT)” este destinata parteneriatului pentru transferul de cunostiinte in domeniul definit de prioritatea de specializare inteligenta „Tehnologiile informatiei si comunicatiilor, spatiu si securitate”, cu cele 3 subdomenii, dar cu focalizare pe subdomeniul 2.3 (securitate)."/>
    <s v="9"/>
    <n v="8"/>
    <n v="2016"/>
    <s v="12"/>
    <n v="8"/>
    <n v="2021"/>
    <n v="83.72"/>
    <x v="7"/>
    <s v="Bucuresti Ilfov"/>
    <m/>
    <m/>
    <s v="Voluntari"/>
    <s v="Public"/>
    <s v="062"/>
    <n v="11249875"/>
    <n v="2187625"/>
    <n v="1900000"/>
    <n v="60000"/>
    <n v="15397500"/>
    <s v="In implementare"/>
    <s v="AA3"/>
    <n v="7149341.8900000006"/>
    <n v="1390072.9600000002"/>
    <s v="POC/71/1/4"/>
    <n v="1"/>
    <s v="Axa 1"/>
  </r>
  <r>
    <n v="8"/>
    <x v="1"/>
    <s v="P1.2"/>
    <s v="OS1.4-Secţiunea G"/>
    <n v="106093"/>
    <s v="NOI TEHNOLOGII AVANSATE DE ACOPERIRE A SUPRAFETELOR FOLOSIND FASCICUL LASER DE MARE PUTERE IN VEDEREA CRESTERII FIABILITATII SI A PERFORMANTELOR MATERIALELOR"/>
    <s v="Institutul National de Cercetare Dezvoltare pentru Fizica Laserilor Plasmei si Radiatiei"/>
    <s v="Prezenta propunere de proiect propune dezvoltarea de noi solutii pentru obtinerea de produse si procese, precum si tehnologii noi si/sau îmbunatatite in vederea cresterii fiabilitatii si performantelor materialelor prin acoperiri functionale. O aplicatie extrem de importanta este reconditionarea si repararea de suprafete supuse uzurii datorate ciclului de lucru. "/>
    <s v="9"/>
    <n v="23"/>
    <n v="2016"/>
    <s v="9"/>
    <n v="23"/>
    <n v="2021"/>
    <n v="83.72"/>
    <x v="7"/>
    <s v="Bucuresti Ilfov"/>
    <m/>
    <m/>
    <s v="Magurele"/>
    <s v="Public"/>
    <s v="062"/>
    <n v="11138497.26"/>
    <n v="2165966.7400000002"/>
    <n v="2099880"/>
    <n v="165148"/>
    <n v="15569492"/>
    <s v="In implementare"/>
    <m/>
    <n v="6436313.21"/>
    <n v="1174958.5"/>
    <s v="POC/71/1/4"/>
    <n v="1"/>
    <s v="Axa 1"/>
  </r>
  <r>
    <n v="9"/>
    <x v="1"/>
    <s v="P1.2"/>
    <s v="OS1.4-Secţiunea G"/>
    <n v="107514"/>
    <s v="Cresterea competitivitatii prin inovare si imbunatatirea proceselor de fabricatie cu iradieri gamma tehnologice"/>
    <s v="Institutul National de Cercetare Dezvoltare pentru Fizica si Inginerie Nucleara &quot;Horia Hulubei&quot;"/>
    <s v="Proiectul GAMMA PLUS isi propune sa sprijine intreprinderile din domeniul medico-farmaceutic sa utilizeze infrastructura si competentele departamentului de Iradieri cu Scopuri Multiple (IRASM) din IFIN-HH in procesele lor de productie si in dezvoltarea de produse sau servicii inovatoare. Pentru aceasta au fost stabilite 3 obiective principale:_x000a_ Transferul de cunostinte pentru introducerea iradierilor tehnologice cu radiatii gamma in fluxul de fabricatie al produselor medico-farmaceutice._x000a_ Dezvoltarea unor produse noi sau imbunatite prin utilizarea iradierii cu radiatii gamma. _x000a_ Cresterea competitivitatii economice prin introducerea noului procedeu de fabricatie si/sau optimizarea proceselor existente. _x000a_"/>
    <s v="9"/>
    <n v="27"/>
    <n v="2016"/>
    <s v="9"/>
    <n v="27"/>
    <n v="2021"/>
    <n v="83.72"/>
    <x v="7"/>
    <s v="Bucuresti Ilfov"/>
    <m/>
    <m/>
    <s v="Magurele"/>
    <s v="Public"/>
    <s v="062"/>
    <n v="6153420"/>
    <n v="1196580"/>
    <n v="1875000"/>
    <n v="92250"/>
    <n v="9317250"/>
    <s v="In implementare"/>
    <s v="AA4"/>
    <n v="1762518.55"/>
    <n v="341596.50999999995"/>
    <s v="POC/71/1/4"/>
    <n v="1"/>
    <s v="Axa 1"/>
  </r>
  <r>
    <n v="10"/>
    <x v="1"/>
    <s v="P1.2"/>
    <s v="OS1.4-Secţiunea G"/>
    <n v="107697"/>
    <s v="Dezvoltarea unor soluții de furajare inovative pentru galinacee, în vederea obținerii de alimente accesibile, cu calități nutriționale imbunătățite"/>
    <s v="Institutul National de Cercetare-Dezvoltare  pentru Biologie si Nutritie Animala (IBNA Balotesti)"/>
    <s v="Obiectivul principal al proiectului este acela de a dezvolta, în parteneriat cu firmele private din domeniul avicol, soluții de furajare inovative pentru galinacee, în vederea obținerii de alimente accesibile, cu calități nutriționale imbunătățite"/>
    <s v="10"/>
    <n v="13"/>
    <n v="2016"/>
    <s v="10"/>
    <n v="13"/>
    <n v="2022"/>
    <n v="83.72"/>
    <x v="7"/>
    <s v="Bucuresti Ilfov"/>
    <m/>
    <m/>
    <s v="Balotesti"/>
    <s v="Public"/>
    <s v="062"/>
    <n v="4863374.13"/>
    <n v="945720.63"/>
    <n v="960000"/>
    <n v="79543.16"/>
    <n v="6848637.9199999999"/>
    <s v="In implementare"/>
    <s v="AA4"/>
    <n v="1788826.0800000005"/>
    <n v="410025.36999999982"/>
    <s v="POC/71/1/4"/>
    <n v="1"/>
    <s v="Axa 1"/>
  </r>
  <r>
    <n v="11"/>
    <x v="1"/>
    <s v="P1.1"/>
    <s v="OS1.1-Secţiunea F"/>
    <n v="108159"/>
    <s v="CENTRUL DE INOVARE INTERDISCIPLINAR DE FOTONICA SI PLASMA PENTRU ECO-NANO TEHNOLOGII SI MATERIALE AVANSATE"/>
    <s v="INSTITUTUL NATIONAL DE CERCETARE-DEZVOLTARE PENTRU FIZICA LASERILOR, PLASMEI SI RADIATIEI  Magurele"/>
    <s v="Obiectivul general al proiectului il constituie cresterea capacitatii de cercetare-dezvoltare si de transfer de cunostinte a INFLPR Bucuresti prin crearea unui Centru de Inovare Interdisciplinar de Fotonica si Plasma pentru Eco-Nano Tehnologii Si Materiale Avansate care va deservi cerintelor de inovare ale companiilor din cluster-ul MHTC si din sectoarele economice competitive. Prin aceasta investitie se urmareste indeplinirea mai multor obiective incluse in strategia INFLPR de a se alinia la standardele, nevoile si performantele cerute de mediul industrial si programele de finantare a cercetarii in special cele  europene precum H2020."/>
    <s v="11"/>
    <n v="25"/>
    <n v="2016"/>
    <s v="12"/>
    <n v="31"/>
    <n v="2022"/>
    <n v="80"/>
    <x v="7"/>
    <s v="Bucuresti Ilfov"/>
    <m/>
    <m/>
    <s v="Magurele"/>
    <s v="Public"/>
    <s v="058"/>
    <n v="49250127.140000001"/>
    <n v="12312531.779999999"/>
    <n v="0"/>
    <n v="4991999.74"/>
    <n v="66554658.660000004"/>
    <s v="In implementare"/>
    <s v="AA4"/>
    <n v="15149071.200000007"/>
    <n v="2174613.63"/>
    <s v="POC/70/1/1"/>
    <n v="1"/>
    <s v="Axa 1"/>
  </r>
  <r>
    <n v="12"/>
    <x v="1"/>
    <s v="P1.1"/>
    <s v="OS1.1-Secţiunea F"/>
    <n v="109640"/>
    <s v="Constituirea primului laborator de criminalistică nucleară in Romania"/>
    <s v="Institutul National de Cercetare Dezvoltare pentru Fizica si Inginerie Nucleara &quot;Horia Hulubei&quot;  Magurele"/>
    <s v="Prin acest proiect, IFIN-HH își propune constituirea primului laborator de criminalistică nucleară din România dedicat analizei materialelor ce conțin uraniu, plutoniu sau descendenți ai acestora. Acest obiectiv a fost definit în scopul consolidării capacităților de securitate națională și cercetare în domeniu. "/>
    <s v="12"/>
    <n v="19"/>
    <n v="2016"/>
    <s v="12"/>
    <n v="19"/>
    <n v="2021"/>
    <n v="80"/>
    <x v="7"/>
    <s v="Bucuresti Ilfov"/>
    <m/>
    <m/>
    <s v="Magurele"/>
    <s v="Public"/>
    <s v="058"/>
    <n v="7428338.3200000003"/>
    <n v="1857084.58"/>
    <n v="0"/>
    <n v="661822.21"/>
    <n v="9947245.1099999994"/>
    <s v="In implementare"/>
    <s v="AA4"/>
    <n v="1859116.7199999997"/>
    <n v="464779.17999999993"/>
    <s v="POC/70/1/1"/>
    <n v="1"/>
    <s v="Axa 1"/>
  </r>
  <r>
    <n v="13"/>
    <x v="1"/>
    <s v="P1.2"/>
    <s v="OS1.3-Secţiunea C"/>
    <n v="114019"/>
    <s v="Dezvoltarea unui sistem automat inovativ de electroforeza in gel , cu aplicatii in diagnosticul clinic de laborator "/>
    <s v="S.A CLINICHEM SRL"/>
    <s v="Obiectivul general al proiectului AUTOELFO  este cresterea competitivitatii unei companii de tip start-up inovativ, prin dezvoltarea si implementarea unei  tehnologii de proiectare si realizare a unui sistem automat inovativ de electroforeza in gel si a unui nou biogel pentru separarea unei game de proteine din proba biologica umana (ser) care vor fi utilizate in laboratoare medicale din spitale si policlinici. Sistemul va permite utilizarea a doua tipuri de biogeluri ce vor separa: 1) 6 fractii proteice, 2)10 fractii proteice. Va avea software specializat pentru comenzi automatizari, prelucrare date, baza de date pacienti, eliberare buletin de analiza. Acest model (tip) de analizor este un concept nou, inovativ, care nu exista pe piata in acest moment dar pentru care cererea este ridicata. "/>
    <s v="10"/>
    <n v="4"/>
    <n v="2017"/>
    <s v="10"/>
    <n v="4"/>
    <n v="2019"/>
    <n v="80"/>
    <x v="7"/>
    <s v="Bucuresti Ilfov"/>
    <m/>
    <m/>
    <s v="Voluntari"/>
    <s v="Privat"/>
    <s v="061"/>
    <n v="663719.04"/>
    <n v="165929.76"/>
    <n v="92183.2"/>
    <n v="37770"/>
    <n v="959602"/>
    <s v="Reziliat"/>
    <m/>
    <n v="0"/>
    <n v="0"/>
    <s v="POC/63/1/3"/>
    <n v="1"/>
    <s v="Axa 1"/>
  </r>
  <r>
    <n v="14"/>
    <x v="1"/>
    <s v="P1.2"/>
    <s v="OS1.3-Secţiunea C"/>
    <n v="106955"/>
    <s v="Dezvoltarea unei platforme hardware și software pentru prevenția și detecția atacurilor cibernetice_x000a__x000a__x000a_"/>
    <s v="POINTLET RESEARCH SRL"/>
    <s v="Obiectivul general al proiectului DEZVOLTAREA UNEI PLATFORME HARDWARE ȘI SOFTWARE PENTRU PREVENȚIA ȘI DETECȚIA ATACURILOR CIBERNETICE este reprezentat de:_x000a_1. Realizarea unui produs inovator in domeniul Tehnologii Informaționale și de Comunicații având ca bază de cercetare Cererea de Brevet pentru Invenția “Platformă hardware și software pentru prevenția și detecția atacurilor cibernetice”. Societatea beneficiară va concretiza la finele perioadei de implementare de 24 de luni prin obținerea unei platforme IT hardware și software pentru prevenția și detecția atacurilor cibernetice în rețelele de calculatoare, prin folosirea de tehnici avansate de calcul paralel în identificarea tiparelor de atac cibernetic și metode avansate de statistică a clusterelor pentru modelarea vectorilor de atac precum și a atacurilor distribuite cu identificarea celor mai bune măsuri de apărare prin reconfigurarea dinamică a echipamentelor de rețea. _x000a_2. Utilizarea de către echipa de implementarea a unor metode și procedee avansate tehnologic în etapa de introducerea în producție a rezultatelor cercetărilor efectuate în proiect urmărind realizarea produsului informatic innovator cu arhitectura definite pentru a veni în ajutorul utilizatorilor prin simplificarea procedurilor de preventie a atacurilor cibernetice asupra calculatoarelor si a retelelor de calculatoare; _x000a_3. Diversificarea activităţii inovatoare a societății, creşterea calităţii proceselor și produselor şi stimularea cererii de inovare din partea sectorului Tehnologiei Informației și Comunicațiilor._x000a_"/>
    <s v="10"/>
    <n v="4"/>
    <n v="2017"/>
    <s v="10"/>
    <n v="4"/>
    <n v="2019"/>
    <n v="80"/>
    <x v="7"/>
    <s v="Bucuresti Ilfov"/>
    <m/>
    <m/>
    <s v="Berceni"/>
    <s v="Privat"/>
    <s v="061"/>
    <n v="671716.8"/>
    <n v="167929.2"/>
    <n v="93294"/>
    <n v="88014.69"/>
    <n v="1020954.69"/>
    <s v="Finalizat"/>
    <s v="AA1"/>
    <n v="665682.88"/>
    <n v="166420.72"/>
    <s v="POC/63/1/3"/>
    <n v="1"/>
    <s v="Axa 1"/>
  </r>
  <r>
    <n v="15"/>
    <x v="1"/>
    <s v="P1.2"/>
    <s v="OS1.3-Secţiunea C"/>
    <n v="113328"/>
    <s v="SC TERMOSOLAR AKTIV SRL - Realizarea de sisteme solare inovatoare cu o durata redusa de amortizare pentru utilizator"/>
    <s v="TERMOSOLAR AKTIV SRL"/>
    <s v="Obiectivul general al proiectului propus spre finantare este reprezentat de valorificarea unei idei tehnologice brevetabile privitoare la realizarea unui sistem solar pentru producerea de apa calda si caldura de catre SC TERMOSOLAR AKTIV SRL, inclusiv prin diversificarea sa in solutii inovative de producere de energie electrica si energie termica, in vederea dezvoltarii unor produse noi, cu valoare adaugata mare, competitive atat pe piata nationala cat si pe cea internationala"/>
    <s v="10"/>
    <n v="4"/>
    <n v="2017"/>
    <s v="10"/>
    <n v="4"/>
    <n v="2019"/>
    <n v="80"/>
    <x v="7"/>
    <s v="Bucuresti Ilfov"/>
    <m/>
    <m/>
    <s v="sat Petresti, com. Corbeanca"/>
    <s v="Privat"/>
    <s v="061"/>
    <n v="659073.6"/>
    <n v="164768.4"/>
    <n v="91538"/>
    <n v="17720"/>
    <n v="933100"/>
    <s v="Finalizat"/>
    <s v="AA1"/>
    <n v="643784.87"/>
    <n v="160946.22"/>
    <s v="POC/63/1/3"/>
    <n v="1"/>
    <s v="Axa 1"/>
  </r>
  <r>
    <n v="16"/>
    <x v="1"/>
    <s v="P1.2"/>
    <s v="OS1.3-Secţiunea C"/>
    <n v="119873"/>
    <s v="DEZVOLTAREA SI REALIZAREA IN SISTEM CAD/CAM A INCALTAMINTEI INDIVIDUALIZATE SI TERAPEUTICE"/>
    <s v="Activ Protonic Art SRL"/>
    <s v="Obiectivul general al proiectului este îmbunătățirea semnificativă a tehnologiei de producere a încălțămintei individualizate și terapeutice prin dezvoltarea și implementarea unui sistem CAD / CAM inovativ de măsurare, proiectare și realizare a ansamblului superior și părților componente.  "/>
    <s v="10"/>
    <n v="12"/>
    <n v="2017"/>
    <s v="10"/>
    <n v="12"/>
    <n v="2019"/>
    <n v="80"/>
    <x v="7"/>
    <s v="Bucuresti Ilfov"/>
    <m/>
    <m/>
    <s v="Rudeni, Chitila"/>
    <s v="Privat"/>
    <s v="061"/>
    <n v="668315.16"/>
    <n v="167078.79"/>
    <n v="92821.55"/>
    <n v="24456"/>
    <n v="952671.50000000012"/>
    <s v="Finalizat"/>
    <s v="AA1"/>
    <n v="664136.84000000008"/>
    <n v="166034.22"/>
    <s v="POC/63/1/3"/>
    <n v="1"/>
    <s v="Axa 1"/>
  </r>
  <r>
    <n v="17"/>
    <x v="2"/>
    <s v=" P2.2"/>
    <s v="A2.2.1"/>
    <n v="115800"/>
    <s v="APLICATIE INOVATIVA DE ADMINISTRARE A INFRASTRUCTURII IT VIRTUALIZATE"/>
    <s v="AD NET MARKET MEDIA SA"/>
    <s v="APLICATIE INOVATIVA DE ADMINISTRARE A INFRASTRUCTURII IT VIRTUALIZATE"/>
    <s v="10"/>
    <n v="11"/>
    <n v="2017"/>
    <s v="10"/>
    <n v="11"/>
    <n v="2019"/>
    <n v="80"/>
    <x v="7"/>
    <s v="Bucuresti Ilfov"/>
    <m/>
    <m/>
    <s v="Voluntari"/>
    <s v="Privat"/>
    <s v="066"/>
    <n v="3244698.63"/>
    <n v="811174.66"/>
    <n v="2560930.5"/>
    <n v="1257192.7199999997"/>
    <n v="7873996.5099999998"/>
    <s v="Finalizat"/>
    <s v="AA1"/>
    <n v="3212920.69"/>
    <n v="803232.09"/>
    <s v="POC/46/2/2"/>
    <n v="1"/>
    <s v="Axa 2"/>
  </r>
  <r>
    <n v="18"/>
    <x v="2"/>
    <s v=" P2.2"/>
    <s v="A2.2.1"/>
    <n v="115920"/>
    <s v="CRESTEREA COMPETITIVITATII SC ARCADIA PROMO SRL PRIN DEZVOLTAREA UNEI SOLUTII INFORMATICE INOVATOARE – OGLINDA INTELIGENTA"/>
    <s v="ARCADIA PROMO SRL"/>
    <s v="CRESTEREA COMPETITIVITATII SC ARCADIA PROMO SRL PRIN DEZVOLTAREA UNEI SOLUTII INFORMATICE INOVATOARE – OGLINDA INTELIGENTA"/>
    <s v="8"/>
    <n v="3"/>
    <n v="2017"/>
    <s v="8"/>
    <n v="3"/>
    <n v="2020"/>
    <n v="80"/>
    <x v="7"/>
    <s v="Bucuresti Ilfov"/>
    <m/>
    <m/>
    <s v="Balotesti"/>
    <s v="Privat"/>
    <s v="066"/>
    <n v="1428365.6"/>
    <n v="357091.4"/>
    <n v="396783"/>
    <n v="108603.5"/>
    <n v="2290843.5"/>
    <s v="Reziliat"/>
    <m/>
    <n v="101338.71"/>
    <n v="25334.68"/>
    <s v="POC/46/2/2"/>
    <n v="1"/>
    <s v="Axa 2"/>
  </r>
  <r>
    <n v="19"/>
    <x v="1"/>
    <s v="P1.1"/>
    <s v="OS1.2-Secţiunea E"/>
    <n v="105058"/>
    <s v="Proiectarea unui sistem prototip de monitorizare și prognoză bazat pe tehnici moderne ale teledetecției (Earth-Observation) pentru pădurile din România"/>
    <s v="Institutul National de Cercetare Dezvoltare în Silvicultura Marin Dracea"/>
    <s v="EO-ROFORMON va dezvolta un sistem prototip pentru monitorizarea și prognoza evoluției  fondului forestier bazat pe integrarea de date în situ și teledetecție. Proiectul va dezvolta modele de prognoza adaptate la condițiile forestiere din Romania, pentru studiul evoluției fondului forestier utilizând informații cu privire la trecutul istoric și situația prezentă a stării pădurilor, practicile de management forestier, precum și regimul perturbărilor naturale și antropice."/>
    <s v="9"/>
    <n v="9"/>
    <n v="2016"/>
    <s v="9"/>
    <n v="9"/>
    <n v="2020"/>
    <n v="84.435339999999997"/>
    <x v="7"/>
    <s v="Bucuresti Ilfov"/>
    <m/>
    <m/>
    <s v="Voluntari"/>
    <s v="Public"/>
    <s v="060"/>
    <n v="3114949.9457479999"/>
    <n v="574000.72425199999"/>
    <n v="0"/>
    <n v="194350"/>
    <n v="3883300.67"/>
    <s v="Finalizat _x000a_(ajuns la teremen; fara nota de finalizare)"/>
    <s v="AA3"/>
    <n v="2839057.5599999996"/>
    <n v="523236.11999999994"/>
    <s v="POC/61/1/1"/>
    <n v="1"/>
    <s v="Axa 1"/>
  </r>
  <r>
    <n v="20"/>
    <x v="1"/>
    <s v="P1.2"/>
    <s v="OS1.4-Secţiunea G"/>
    <n v="105726"/>
    <s v="Materiale multifunctionale inteligente pentru aplicatii de inalta tehnologie"/>
    <s v="Institutul National de Cercetare Dezvoltare pentru Fizica Materialelor"/>
    <s v="Obiectivul major al proiectului consta in dezvoltarea, in colaborare cu partenerii industriali, de materiale multifunctionale inteligente pe baza carora sa se dezvolte aplicatii in domenii precum: automotive; tehnologia informatiei si comunicatii; cladiri inteligente; energie; automatizari industriale si domestice; securitate; sectoare de nisa ale economiei (materiale, dispozitive si tehnologii pentru infrastructuri mari: ELI-NP, CERN; tehnologii de reciclare a deseurilor, materiale biocompatibile pentru protezare, senzori integrati in tesuturi biologice)."/>
    <s v="9"/>
    <n v="5"/>
    <n v="2016"/>
    <s v="9"/>
    <n v="5"/>
    <n v="2021"/>
    <n v="83.72"/>
    <x v="7"/>
    <s v="Bucuresti Ilfov"/>
    <m/>
    <m/>
    <s v="Magurele"/>
    <s v="Public"/>
    <s v="062"/>
    <n v="11302200"/>
    <n v="2197800"/>
    <n v="2400000"/>
    <n v="50000"/>
    <n v="15950000"/>
    <s v="In implementare"/>
    <s v="AA4"/>
    <n v="7616208.5699999984"/>
    <n v="1480770.25"/>
    <s v="POC/71/1/4"/>
    <n v="1"/>
    <s v="Axa 1"/>
  </r>
  <r>
    <n v="21"/>
    <x v="1"/>
    <s v="P1.2"/>
    <s v="OS1.4-Secţiunea G"/>
    <n v="105725"/>
    <s v="Analize fizico-chimice, materiale nanostructurate și dispozitive pentru aplicații în domeniul farmaceutic și medical din România "/>
    <s v="Institutul National de Cercetare Dezvoltare pentru Fizica Materialelor"/>
    <s v="Prezenta propunere de proiect are ca obiectiv general realizarea transferului de cunoștinte de la INCDFM la întreprinderi din domeniul economic al sănătății și industriei farmaceutice și a unui Centru de analize pentru industria farmaceutica, acreditat GMP (good manufacturing practice). "/>
    <s v="9"/>
    <n v="5"/>
    <n v="2016"/>
    <s v="9"/>
    <n v="5"/>
    <n v="2021"/>
    <n v="83.72"/>
    <x v="7"/>
    <s v="Bucuresti Ilfov"/>
    <m/>
    <m/>
    <s v="Magurele"/>
    <s v="Public"/>
    <s v="062"/>
    <n v="11302200"/>
    <n v="2197800"/>
    <n v="2515663"/>
    <n v="50000"/>
    <n v="16065663"/>
    <s v="In implementare"/>
    <s v="AA4"/>
    <n v="4732999.4400000004"/>
    <n v="920236.08"/>
    <s v="POC/71/1/4"/>
    <n v="1"/>
    <s v="Axa 1"/>
  </r>
  <r>
    <n v="22"/>
    <x v="1"/>
    <s v="P1.1"/>
    <s v="OS1.1-Secţiunea F"/>
    <n v="108109"/>
    <s v="CENTRUL DE CERCETARE A MEDIULUI ȘI OBSERVAREA TERREI "/>
    <s v="Institutul National de Cercetare Dezvoltare pentru Optoelectronica Magurele"/>
    <s v="Obiectivul general: Crearea unei infrastructuri de nivel mondial pentru observarea și caracterizarea mediului prin metode optoelectronice avansate, relevantă pentru segmentul de sol din programul ESA de observare a Terrei, și componentă integrantă a infrastructurilor pan-europene de cercetare ACTRIS-RI și InGOS"/>
    <s v="11"/>
    <n v="25"/>
    <n v="2016"/>
    <s v="5"/>
    <n v="31"/>
    <n v="2021"/>
    <n v="80"/>
    <x v="7"/>
    <s v="Bucuresti Ilfov"/>
    <m/>
    <m/>
    <s v="Magurele"/>
    <s v="Public"/>
    <s v="058"/>
    <n v="45808504.560000002"/>
    <n v="11452126.140000001"/>
    <n v="0"/>
    <n v="3941325.59"/>
    <n v="61201956.290000007"/>
    <s v="In implementare"/>
    <s v="AA4"/>
    <n v="45711048.830000006"/>
    <n v="9985523.3200000003"/>
    <s v="POC/70/1/1"/>
    <n v="1"/>
    <s v="Axa 1"/>
  </r>
  <r>
    <n v="23"/>
    <x v="1"/>
    <s v="P1.2"/>
    <s v="OS1.3-Secţiunea C"/>
    <n v="113177"/>
    <s v="Cercetarea, dezvoltarea si productia unui dispozitiv integrat pentru video asamblari-ImSTAR"/>
    <s v="AQUA MUNDI STARS SRL-D"/>
    <s v="Obiectivul general al proiectului este stimularea cercetarii si inovarii in intreprindere prin cercetarea unui produs inovativ, dezvoltarea prototipului “ImSTAR” si a software-ului aferent acestui produs si lansarea acestuia in productie in scopul comercializarii."/>
    <s v="10"/>
    <n v="4"/>
    <n v="2017"/>
    <s v="1"/>
    <n v="3"/>
    <n v="2020"/>
    <n v="79.999999753403515"/>
    <x v="7"/>
    <s v="Bucuresti Ilfov"/>
    <m/>
    <m/>
    <s v="Tunari"/>
    <s v="Privat"/>
    <s v="061"/>
    <n v="648833.27"/>
    <n v="162208.32000000001"/>
    <n v="90115.73"/>
    <n v="10950.73"/>
    <n v="912108.05"/>
    <s v="Finalizat"/>
    <s v="AA4"/>
    <n v="648830.39"/>
    <n v="162207.6"/>
    <s v="POC/63/1/3"/>
    <n v="1"/>
    <s v="Axa 1"/>
  </r>
  <r>
    <n v="24"/>
    <x v="1"/>
    <s v="P1.2"/>
    <s v="OS1.3-Secţiunea C"/>
    <n v="119875"/>
    <s v="TEHNOLOGIE SI INSTRUMENT PENTRU DIAGNOSTIC PRECOCE, MONITORIZARE SI ANALIZA BAROPODOGRAFICA IN ORTOSTATISM PLANTIGRAD"/>
    <s v="Activ Robionic SRL"/>
    <s v="Obiectivul general:  Implementarea rezultatelor unei cercetări efectuate de Universitatea Politehnica București, finanțată de către firma solicitantă, pentru dezvoltarea unei tehnologii de măsurare și introducerea în fabricație a unui instrument de amprentare plantară computerizată (computer podograf) in scopul comercializării pe scară largă."/>
    <s v="11"/>
    <n v="15"/>
    <n v="2017"/>
    <s v="11"/>
    <n v="15"/>
    <n v="2019"/>
    <n v="80"/>
    <x v="7"/>
    <s v="Bucuresti Ilfov"/>
    <m/>
    <m/>
    <s v=" Chitila"/>
    <s v="Privat"/>
    <s v="061"/>
    <n v="667764.72"/>
    <n v="166941.18"/>
    <n v="92745.1"/>
    <n v="11231"/>
    <n v="938681.99999999988"/>
    <s v="Finalizat"/>
    <m/>
    <n v="654730.37999999989"/>
    <n v="163682.59999999998"/>
    <s v="POC/63/1/3"/>
    <n v="1"/>
    <s v="Axa 1"/>
  </r>
  <r>
    <n v="25"/>
    <x v="1"/>
    <s v="1.1.3 H - Centre Suport"/>
    <m/>
    <n v="107894"/>
    <s v="CEntru Suport pentru cooperare europeana in MIcro- si Nanotehnologii  (CESMIN)"/>
    <s v="INSTITUTUL NATIONAL DE CERCETARE- DEZVOLTARE PENTRU MICROTEHNOLOGIE - IMT BUCURESTI INCD"/>
    <s v="Obiectivul general: Cresterea participarii in “Orizont 2020” si in alte programe CDI europene a IMT si a altor entitati din Romania (inclusiv intreprinderi), cu focalizare pe dezvoltarea si aplicatiile micro- si nanotehnologiilor ._x000a_"/>
    <s v="4"/>
    <n v="16"/>
    <n v="2020"/>
    <s v="6"/>
    <n v="16"/>
    <n v="2023"/>
    <n v="80"/>
    <x v="7"/>
    <s v="Bucuresti Ilfov"/>
    <m/>
    <m/>
    <s v="Voluntari"/>
    <s v="Public"/>
    <s v="060"/>
    <n v="2272233.6"/>
    <n v="568058.4"/>
    <n v="0"/>
    <n v="89580"/>
    <n v="2929872"/>
    <s v="In implementare"/>
    <m/>
    <n v="240022"/>
    <n v="60005.5"/>
    <s v="POC/80/1/2/"/>
    <n v="1"/>
    <s v="Axa 1"/>
  </r>
  <r>
    <n v="26"/>
    <x v="1"/>
    <s v="1.1.2 - Proiecte tip GRID (Cloud)"/>
    <m/>
    <n v="124405"/>
    <s v="Centru Cloud si Big Data pentru participarea la Cloud-ul European pentru Stiinta Deschisa (CeCBiD-EOSC)"/>
    <s v="INSTITUTUL NATIONAL DE CERCETARE - DEZVOLTARE PENTRU FIZICA SI INGINERIE NUCLEARA &quot; HORIA HULUBEI &quot; - IFIN - HH/DFCTI"/>
    <s v="Obiectivul general al proiectului CeCBiD-EOSC este cresterea capacitatii de cercetare in scopul ridicarii nivelului de competitivitate stiintifica pe plan international al IFIN-HH, prin modernizarea infrastructurii Cloud, extinderea infrastructurii masive de date si realizarea unui centru de date cu performante inalte, care sa fie integrat in Cloud-ul European pentru Stiinta Deschisa (European Open Science Cloud – EOSC)."/>
    <s v="5"/>
    <n v="19"/>
    <n v="2020"/>
    <s v="8"/>
    <n v="19"/>
    <n v="2022"/>
    <n v="80"/>
    <x v="7"/>
    <s v="Bucuresti Ilfov"/>
    <m/>
    <m/>
    <s v="Măgurele"/>
    <s v="Public"/>
    <s v="058"/>
    <n v="3234339.78"/>
    <n v="808584.94"/>
    <n v="0"/>
    <n v="759750.46"/>
    <n v="4802675.18"/>
    <s v="In implementare"/>
    <m/>
    <n v="0"/>
    <n v="0"/>
    <s v="POC/397/1/1/"/>
    <n v="1"/>
    <s v="Axa 1"/>
  </r>
  <r>
    <n v="27"/>
    <x v="1"/>
    <s v="1.1.3 H - Centre Suport"/>
    <m/>
    <n v="107874"/>
    <s v="Centrul Suport Orizont 2020 pentru managementul proiectelor europene si promovare europeana PREPARE"/>
    <s v="INSTITUTUL NATIONAL DE CERCETARE-DEZVOLTARE PENTRU OPTOELECTRONICA INOE 2000 INCD"/>
    <s v="OBIECTIVUL GENERAL este crearea “Centrului Suport Orizont 2020” de management de proiecte si promovare europeana, în cadrul INCD INOE 2000, în vederea cresterii participarii institutului la programul Orizont 2020 si în subsidiar al organizaþiilor de cercetare din cadrul consorþiului ACTRIS-RO. SCOPUL PROIECTULUI este acela de a creste participarea INOE (si în subsidiar a tuturor organizaþiilor de cercetare stiinþifice partenere în consorþiul ACTRIS-RO) la Programele cadru de cercetare ale Uniunii Europene - Orizont 2020 - prin crearea “Centrului Suport Orizont 2020” de management de proiecte si promovare europeana, în cadrul INCD INOE-2000."/>
    <s v="6"/>
    <n v="2"/>
    <n v="2020"/>
    <s v="8"/>
    <n v="2"/>
    <n v="2023"/>
    <n v="80"/>
    <x v="7"/>
    <s v="Bucuresti Ilfov"/>
    <m/>
    <m/>
    <s v="Măgurele"/>
    <s v="Public"/>
    <s v="060"/>
    <n v="2382506.79"/>
    <n v="595626.68000000005"/>
    <n v="0"/>
    <n v="12000"/>
    <n v="2990133.47"/>
    <s v="In implementare"/>
    <m/>
    <n v="369329.4"/>
    <n v="29832.35"/>
    <s v="POC/80/1/2/"/>
    <n v="1"/>
    <s v="Axa 1"/>
  </r>
  <r>
    <n v="28"/>
    <x v="1"/>
    <s v="1.2.1"/>
    <s v=" Proiect Tehnologic Inovativ - MDR"/>
    <n v="121420"/>
    <s v="SVIEE"/>
    <s v="GNOSIS KERNEL SRL"/>
    <s v="Obiectivul general al proiectului il constituie dezvoltarea unui produs inovativ, o familie de sisteme automate inteligente de vanzari, eficienta energetic pentru produse alimentare reci şi calde, care poate fi alimentata cu ajutorul energiei electrice obtinuta din surse regenerabile şi / sau combinat cu energia produsă de către persoanele care sunt de acord să obţină aceste produse reci sau calde, în schimbul unui efort fizic realizat în apropierea automatului cu ajutorul unui dispozitiv de transformare a energiei umane in energie electrica"/>
    <s v="6"/>
    <n v="5"/>
    <n v="2020"/>
    <s v="3"/>
    <n v="5"/>
    <n v="2022"/>
    <n v="80"/>
    <x v="7"/>
    <s v="Bucuresti Ilfov"/>
    <m/>
    <m/>
    <s v="Otopeni"/>
    <s v="Privat"/>
    <s v="064"/>
    <n v="1430600"/>
    <n v="357650"/>
    <n v="536125"/>
    <n v="327075"/>
    <n v="2651450"/>
    <s v="In implementare"/>
    <m/>
    <n v="285572.08"/>
    <n v="54705.52"/>
    <s v="POC/222/1/3/"/>
    <n v="1"/>
    <s v="Axa 1"/>
  </r>
  <r>
    <n v="29"/>
    <x v="1"/>
    <s v="1.2.1"/>
    <s v=" Proiect Tehnologic Inovativ - MDR"/>
    <n v="122180"/>
    <s v="Algoritm inovativ eficient pentru dezvoltarea unor substante farmaceutice noi si investigarea de noi valente terapeutice ale medicamentelor prin implementarea la nivelul strategiei UE"/>
    <s v="BIOTEHNOS SA"/>
    <s v="Obiectivul general al proiectului este dezvoltarea unui algoritm inovativ eficient pentru obtinerea unor substante farmaceutice noi prin valorificarea unor resurse marine /entomologice fara afectarea ecosistemului si a unor solutii pentru investigarea de noi valente terapeutice ale unor medicamente."/>
    <s v="6"/>
    <n v="9"/>
    <n v="2020"/>
    <s v="6"/>
    <n v="9"/>
    <n v="2023"/>
    <n v="80"/>
    <x v="7"/>
    <s v="Bucuresti Ilfov"/>
    <m/>
    <m/>
    <s v="Otopeni"/>
    <s v="Privat"/>
    <s v="064"/>
    <n v="2970046.4"/>
    <n v="742511.6"/>
    <n v="2545852"/>
    <n v="1604407.9"/>
    <n v="7862817.9000000004"/>
    <s v="In implementare"/>
    <m/>
    <n v="0"/>
    <n v="0"/>
    <s v="POC/222/1/3/"/>
    <n v="1"/>
    <s v="Axa 1"/>
  </r>
  <r>
    <n v="30"/>
    <x v="1"/>
    <s v="1.2.1"/>
    <s v=" Proiect Tehnologic Inovativ - MDR"/>
    <n v="122027"/>
    <s v="Compozit multifunctional pe baza de matrice silica-organica transpozabila pentru inovatii de produse si formulari particularizate in industria alimentara si farmaceutica"/>
    <s v="BIOTEHNOS SA"/>
    <s v="Obiectivul general al proiectului este realizarea autentica a unui material inovativ prin dezvoltarea unui sistem multifunctional reprezentat de un suport silice structurat prototip cu capacitate de incarcare de principii active incapsulat biopolimeric. Acesta va fi obtinut prin tehnologie originala high-tech si este proiectat a fi utilizabil in mai multe sectoare ale sanatatii, in industria alimentara, farmaceutica, dermatocosmetica si medicina."/>
    <s v="6"/>
    <n v="9"/>
    <n v="2020"/>
    <s v="6"/>
    <n v="9"/>
    <n v="2023"/>
    <n v="80"/>
    <x v="7"/>
    <s v="Bucuresti Ilfov"/>
    <m/>
    <m/>
    <s v="Otopeni"/>
    <s v="Privat"/>
    <s v="064"/>
    <n v="3082400"/>
    <n v="770600"/>
    <n v="2287000"/>
    <n v="1600950"/>
    <n v="7740950"/>
    <s v="In implementare"/>
    <m/>
    <n v="0"/>
    <n v="0"/>
    <s v="POC/222/1/3/"/>
    <n v="1"/>
    <s v="Axa 1"/>
  </r>
  <r>
    <n v="31"/>
    <x v="1"/>
    <s v="1.2.1"/>
    <s v=" Proiect Tehnologic Inovativ - MDR"/>
    <n v="119960"/>
    <s v="FABRICAREA DE MATERIALE AVANSATE DESTINATE TRATĂRII APELOR INDUSTRIALE UZATE: PROTOTIP ŞI INTRODUCERE ÎN CICLUL PRODUCTIV"/>
    <s v="GREEN WATERNANOTECHNOLOGY SRL"/>
    <s v="Obiectivul General include realizarea de investiţii iniţiale pentru inovare în vederea introducerii în producţie a rezultatelor de cercetaredezvoltare obţinute de SC Green WaterNanoTechnology SRL. Dezvoltarea unei unităţi de producţie noi pentru implementarea unui proces nou de fabricaţie, respectiv instalărea şi operarea unei facilităţi de fabricaţie la scară industrială a unui produs nou, respectiv a unui material compozit nanostructurat inovativ, destinat îndepărtării metalelor grele şi derivaţilor petrolieri din apele industriale uzate. "/>
    <s v="6"/>
    <n v="19"/>
    <n v="2020"/>
    <s v="2"/>
    <n v="19"/>
    <n v="2022"/>
    <n v="80"/>
    <x v="7"/>
    <s v="Bucuresti Ilfov"/>
    <m/>
    <m/>
    <s v="Jilava"/>
    <s v="Privat"/>
    <s v="064"/>
    <n v="1172755.23"/>
    <n v="293188.81"/>
    <n v="566610.84"/>
    <n v="50823"/>
    <n v="2083377.88"/>
    <s v="In implementare"/>
    <m/>
    <n v="206144.25999999998"/>
    <n v="31896.07"/>
    <s v="POC/222/1/3/"/>
    <n v="1"/>
    <s v="Axa 1"/>
  </r>
  <r>
    <n v="32"/>
    <x v="1"/>
    <s v="P1.2"/>
    <s v="OS1.3-Secţiunea C-ap.2"/>
    <n v="111308"/>
    <s v="REALIZAREA UNEI PLATFORME INFORMATICE INOVATIVE PENTRU MANAGEMENT DE RISC SI PREVIZIUNE PE PIATA DE CAPITAL"/>
    <s v="FRACTAL SCIENCES SRL"/>
    <s v="Obiectivul principal al acestui proiect il reprezinta crearea unui sistem informatic corespunzator nevoilor actuale ale mediului investitional si financiar, alcatuit din investitori institutionali, reprezentati de societati de servicii de investitii financiare (firme de brokeraj), fonduri de investitii, fonduri de pensii, societati de administrare a investitiilor, societati de asigurari, dar si investitori individuali, dar si academic, de gestionare a riscului pe piata de capital, printr-o abordare sinergica dintre scoala clasica a pietelor de capital, bazata pe ipoteza pietelor eficiente si pe analiza fundamentala a valorii unui titlu (necesara pentru identificarea valorii “reale” a unui activ), si scoala moderna a pietelor de capital, bazata pe teoria pietelor fractale."/>
    <s v="6"/>
    <n v="22"/>
    <n v="2020"/>
    <s v="6"/>
    <n v="22"/>
    <n v="2022"/>
    <n v="80"/>
    <x v="7"/>
    <s v="Bucuresti Ilfov"/>
    <m/>
    <m/>
    <s v="Chiajna, sat Rosu "/>
    <s v="Privat"/>
    <s v="061"/>
    <n v="668685.69999999995"/>
    <n v="167171.42000000001"/>
    <n v="92873.03"/>
    <n v="38995"/>
    <n v="967725.15"/>
    <s v="In implementare"/>
    <m/>
    <n v="79200"/>
    <n v="0"/>
    <s v="POC/62/1/3"/>
    <n v="1"/>
    <s v="Axa 1"/>
  </r>
  <r>
    <n v="33"/>
    <x v="1"/>
    <s v="P1.2"/>
    <s v="OS1.3-Secţiunea C-ap.2"/>
    <n v="108615"/>
    <s v="SISTEM DE OBSERVARE MULTISPECTRAL VIS-SWIR-MWIR DESTINAT PLATFORMELOR DE SUPRAVEGHERE LA MARE DISTANȚĂ"/>
    <s v="OPTIPLUS INTERNATIONAL SRL"/>
    <s v="Obiectivul general este realizarea unui produs inovativ competitiv care consta dintr-un sistem de observare complex, performant, de tip multispectral, destinat platformelor de observare la mare distanþa si a unei tehnologii de integrare care sa permita realizarea compatibilizarii performanþelor modulelor de observare în domeniul VIS si SWIR cu modulul de observare in domeniul MWIR, considerat de referinta."/>
    <s v="6"/>
    <n v="24"/>
    <n v="2020"/>
    <s v="6"/>
    <n v="24"/>
    <n v="2022"/>
    <n v="80"/>
    <x v="7"/>
    <s v="Bucuresti Ilfov"/>
    <m/>
    <m/>
    <s v="Popesti Leordeni"/>
    <s v="Privat"/>
    <s v="061"/>
    <n v="670856"/>
    <n v="167714"/>
    <n v="93180"/>
    <n v="104670"/>
    <n v="1036420"/>
    <s v="Reziliat"/>
    <m/>
    <n v="0"/>
    <n v="0"/>
    <s v="POC/62/1/3"/>
    <n v="1"/>
    <s v="Axa 1"/>
  </r>
  <r>
    <n v="34"/>
    <x v="1"/>
    <s v="P1.2"/>
    <s v="OS1.3-Secţiunea C-ap.2"/>
    <n v="109653"/>
    <s v="Dezvoltarea unui sistem de vedere termal și diurn cu rezoluție ridicată"/>
    <s v="SILICON ACUITY SRL"/>
    <s v="Obiectivul general al proiectului este dezvoltarea unui produs inovativ, complex, de înalta tehnicitate, cu utilitate în domeniul sistemelor de supraveghere pe timp de noapte si de zi, în cadrul societaþii Silicon Acuity SRL."/>
    <s v="6"/>
    <n v="25"/>
    <n v="2020"/>
    <s v="12"/>
    <n v="25"/>
    <n v="2021"/>
    <n v="80"/>
    <x v="7"/>
    <s v="Bucuresti Ilfov"/>
    <m/>
    <m/>
    <s v="Popesti Leordeni"/>
    <s v="Privat"/>
    <s v="061"/>
    <n v="671984"/>
    <n v="167996"/>
    <n v="93350"/>
    <n v="101456.88"/>
    <n v="1034786.88"/>
    <s v="In implementare"/>
    <m/>
    <n v="0"/>
    <n v="0"/>
    <s v="POC/62/1/3"/>
    <n v="1"/>
    <s v="Axa 1"/>
  </r>
  <r>
    <n v="35"/>
    <x v="1"/>
    <s v="P1.2"/>
    <s v="OS1.3-Secţiunea C-ap.2"/>
    <n v="108688"/>
    <s v="Tehnologie inovativa pentru obtinerea unei proteze personalizate de reconstructie oculo-orbitala pentru pacientii cu traumatisme faciale - Acronim INO-ORBITAL"/>
    <s v="INOSEARCH SRL"/>
    <s v="Obiectivul general al proiectului INO-ORBITAL este realizarea unei tehnologii noi pentru obtinerea unei proteze personalizate de reconstructie oculo-orbitala la pacientii cu traumatisme faciale si a unui soft de reconstructie CT 3D semnificativ imbunatatit, adaptat imprimantei 3D pentru implant personalizat, in scopul comercializarii si productiei de catre start-up-ul SC INOSEARCH SRL."/>
    <s v="6"/>
    <n v="30"/>
    <n v="2020"/>
    <s v="6"/>
    <n v="30"/>
    <n v="2022"/>
    <n v="80"/>
    <x v="7"/>
    <s v="Bucuresti Ilfov"/>
    <m/>
    <m/>
    <s v="Mogosoaia"/>
    <s v="Privat"/>
    <s v="061"/>
    <n v="550731.25"/>
    <n v="137682.82"/>
    <n v="76490.45"/>
    <n v="265000.46000000002"/>
    <n v="1029904.98"/>
    <s v="In implementare"/>
    <m/>
    <n v="7179.46"/>
    <n v="1794.86"/>
    <s v="POC/62/1/3"/>
    <n v="1"/>
    <s v="Axa 1"/>
  </r>
  <r>
    <n v="36"/>
    <x v="1"/>
    <s v="P1.2"/>
    <s v="OS1.3-Secţiunea C-ap.2"/>
    <n v="109905"/>
    <s v="Realizare sistem de inspectie aeriana cu drona pentru cresterea eficientei centralelor bazate pe energii regenerabile si oferirea de servicii pentru mentenanta acestora"/>
    <s v="INTELLIGENT TRANSPORT SOLUTIONS SRL"/>
    <s v="Obiectivul general al proiectului il reprezinta inovarea de produse si servicii intr-o intreprindere de tip start-up Intelligent Transport Solutions SRL pe baza transferului rezultatelor obtinute in teza de doctorat ”_x000a_Metode de detectare si analiza a defectelor in instalatiile fotovoltaice” autor dr.ing. Florin Ancuta."/>
    <s v="6"/>
    <n v="30"/>
    <n v="2020"/>
    <s v="9"/>
    <n v="30"/>
    <n v="2021"/>
    <n v="80"/>
    <x v="7"/>
    <s v="Bucuresti Ilfov"/>
    <m/>
    <m/>
    <s v="Cernica, sat Caldararu"/>
    <s v="Privat"/>
    <s v="061"/>
    <n v="667921.81999999995"/>
    <n v="166980.46"/>
    <n v="92766.9"/>
    <n v="68039.05"/>
    <n v="995708.23"/>
    <s v="In implementare"/>
    <m/>
    <n v="166545.28"/>
    <n v="18454.72"/>
    <s v="POC/62/1/3"/>
    <n v="1"/>
    <s v="Axa 1"/>
  </r>
  <r>
    <n v="37"/>
    <x v="1"/>
    <s v="P1.2"/>
    <s v="OS1.3-Secţiunea C-ap.2"/>
    <n v="122377"/>
    <s v="SISTEM INTEGRAT DE VERIFICARE SI TESTARE A CALITATII APLICATIILOR MOBILE"/>
    <s v="NEXT PLANET SRL"/>
    <s v="Obiectivul general al proiectului „SISTEM INTEGRAT DE VERIFICARE SI TESTARE A CALITATII APLICATIILOR MOBILE” este realizarea unui produs inovator în domeniul TIC având ca baza de cercetare transferul rezultatelor cercetării realizate în cadrul Tezei de doctorat aparţinând Directorului de Proiect – Zamfiroiu Ionuţ-Alin."/>
    <s v="6"/>
    <n v="30"/>
    <n v="2020"/>
    <s v="12"/>
    <n v="30"/>
    <n v="2021"/>
    <n v="80"/>
    <x v="7"/>
    <s v="Bucuresti Ilfov"/>
    <m/>
    <m/>
    <s v="Otopeni"/>
    <s v="Privat"/>
    <s v="061"/>
    <n v="671713.58"/>
    <n v="167928.39"/>
    <n v="93293.54"/>
    <n v="95744.23"/>
    <n v="1028679.74"/>
    <s v="In implementare"/>
    <m/>
    <n v="12150"/>
    <n v="3037.5"/>
    <s v="POC/62/1/3"/>
    <n v="1"/>
    <s v="Axa 1"/>
  </r>
  <r>
    <n v="38"/>
    <x v="1"/>
    <s v="P1.2"/>
    <s v="OS1.3-Secţiunea C-ap.2"/>
    <n v="110551"/>
    <s v="Sistem inteligent de monitorizare a jocurilor in timpul inspectiei sistemului de directie si puntilor vehiculelor SIMJDPV"/>
    <s v="CONCEPT CAR SOLUTION SRL"/>
    <s v="Obiectivul general al proiectului il reprezinta realizarea si punerea in productie a unui sistem inteligent de monitorizare a jocurilor sistemului de directie si puntilor vehiculelor in timpul inspectiei efectuate la operatorii economici autorizati de catre Registrul Auto Roman (R.A.R.) sa efectueze inspectii tehnice periodice."/>
    <s v="7"/>
    <n v="1"/>
    <n v="2020"/>
    <s v="10"/>
    <n v="1"/>
    <n v="2021"/>
    <n v="80"/>
    <x v="7"/>
    <s v="Bucuresti Ilfov"/>
    <m/>
    <m/>
    <s v="Cernica, sat Caldararu"/>
    <s v="Privat"/>
    <s v="061"/>
    <n v="669734.51"/>
    <n v="167433.63"/>
    <n v="93018.67"/>
    <n v="8570"/>
    <n v="938756.81"/>
    <s v="In implementare"/>
    <m/>
    <n v="87637.48000000001"/>
    <n v="18045.36"/>
    <s v="POC/62/1/3"/>
    <n v="1"/>
    <s v="Axa 1"/>
  </r>
  <r>
    <n v="39"/>
    <x v="1"/>
    <s v="P1.2"/>
    <s v="OS1.3-Secţiunea C-ap.2"/>
    <n v="111022"/>
    <s v="Sistem multi-senzor pentru estimarea starii de oboseala, somnolenta si a nivelului de stres cu aplicabilitate in infrastructurile critice"/>
    <s v="BIOMA DELLY TRADING SRL"/>
    <s v="Obiectivul general al proiectului il reprezinta stimularea inovarii in cadrul companiei de tip start-up, BIOMA DELLY TRADING SRL, prin realizarea unui sistem multi-senzor pentru estimarea starii de oboseala, somnolenta si a nivelului de stres a pilotilor de aeronave, conducatorilor de vehicule si personalului din infrastructurile critice, bazat pe analiza densitatii spectrului de putere (PSD) al electroencefalogramei (EEG) si corelarea cu ritmul cardiac (ECG) sau a celui respirator ."/>
    <s v="7"/>
    <n v="17"/>
    <n v="2020"/>
    <s v="1"/>
    <n v="17"/>
    <n v="2022"/>
    <n v="80"/>
    <x v="7"/>
    <s v="Bucuresti Ilfov"/>
    <m/>
    <m/>
    <s v="Magurele"/>
    <s v="Privat"/>
    <s v="061"/>
    <n v="667725.42400000012"/>
    <n v="166931.35999999999"/>
    <n v="92739.64"/>
    <n v="75540.100000000006"/>
    <n v="1002936.5240000001"/>
    <s v="In implementare"/>
    <m/>
    <n v="22519.439999999999"/>
    <n v="5629.86"/>
    <s v="POC/62/1/3"/>
    <n v="1"/>
    <s v="Axa 1"/>
  </r>
  <r>
    <n v="40"/>
    <x v="2"/>
    <s v=" P2.2"/>
    <s v="A2.2.1 ap.2"/>
    <n v="130075"/>
    <s v="Cercetare in filtrarea semnalelor in banda HF si realizarea unei matrici de comutare automata de antene de receptie pentru ambarcatiunile navale de mici dimensiuni"/>
    <s v="BLUESPACE TECHNOLOGY SRL"/>
    <s v="Obiectivul general al proiectului este cresterea valorii adaugate generate de sectorul TIC, in cadrul Blue Space Technology, prin dezvoltarea unui produs TIC si a serviciilor aferente acestuia, contribuind astfel la cresterea implicarii sectorului TIC pentru competitivitatea economica."/>
    <s v="7"/>
    <n v="31"/>
    <n v="2020"/>
    <s v="7"/>
    <n v="31"/>
    <n v="2023"/>
    <s v="80.00; 85.00"/>
    <x v="8"/>
    <s v="Bucuresti Ilfov"/>
    <s v=" Sud Muntenia"/>
    <m/>
    <s v="Bragadiru; Zimnicea;"/>
    <s v="Privat"/>
    <s v="066"/>
    <n v="4531364.99"/>
    <n v="1057561.8799999999"/>
    <n v="2152639.35"/>
    <n v="744514.74"/>
    <n v="8486080.9600000009"/>
    <s v="In implementare"/>
    <m/>
    <n v="1849782.82"/>
    <n v="24000"/>
    <s v="POC/524/2/2"/>
    <n v="1"/>
    <s v="Axa 2"/>
  </r>
  <r>
    <n v="41"/>
    <x v="1"/>
    <s v="P1.2"/>
    <s v="OS1.3-Secţiunea C-ap.2"/>
    <n v="114698"/>
    <s v="DEZVOLTAREA CAPACITATII DE INOVARE A HYNAMAT SRL PRIN OBTINEREA DE NOI TIPURI DE PULBERI HIBRIDE NANOSTRUCTURATE PE BAZA DE MATERIALE CERAMICE BIOCOMPATIBILE NANOSTRUCTURATE SI POLIMERI COMERCIALI CU APLICATII BIOMEDICALE"/>
    <s v="SPIN OFF HYNAMAT SRL (solicitant initial la depunere: CURSARUL LAURA MADALINA)"/>
    <s v="Obiectivul general al proiectului este crearea unui spin-off pe baza unui brevet si dezvoltarea de produse inovatoare in cadrul noii intreprinderi, spre a fi lansate pe piata biomaterialelor nanostructurate, sector economic cu potential de crestere."/>
    <s v="8"/>
    <n v="28"/>
    <n v="2020"/>
    <s v="8"/>
    <n v="28"/>
    <n v="2022"/>
    <n v="80"/>
    <x v="7"/>
    <s v="Bucuresti Ilfov"/>
    <m/>
    <m/>
    <s v="Pantelimon"/>
    <s v="Privat"/>
    <s v="061"/>
    <n v="597467.64"/>
    <n v="149366.93"/>
    <n v="82981.62"/>
    <n v="9520"/>
    <n v="839336.19000000006"/>
    <s v="In implementare"/>
    <m/>
    <n v="0"/>
    <n v="0"/>
    <s v="POC/62/1/3"/>
    <n v="1"/>
    <s v="Axa 1"/>
  </r>
  <r>
    <n v="42"/>
    <x v="1"/>
    <s v="1.1.3 H - RO ESFRI ERIC"/>
    <m/>
    <n v="109522"/>
    <s v="Consolidarea participarii INCDFM la Consortiul CERIC - ERIC"/>
    <s v="INSTITUTUL NAŢIONAL DE CERCETARE-DEZVOLTARE PENTRU FIZICA MATERIALELOR - INCDFM BUCUREŞTI"/>
    <s v="Obiectivul general este consolidarea participarii romanesti prin INCD Fizica Materialelor la CERIC – ERIC (Central European Infrastructure Consortium), infrastructura europeana distribuita pentru cercetare si caracterizare avansata a materialelor. In acest context se urmareste finantarea pentru trei ani a activitatii de cercetare desfasurate de echipa din INCDFM parte a CERIC, activitati de cercetare desfasurate intr-o abordare de tip open access. "/>
    <s v="12"/>
    <n v="29"/>
    <n v="2020"/>
    <s v="6"/>
    <n v="29"/>
    <n v="2023"/>
    <n v="80"/>
    <x v="7"/>
    <s v="Bucuresti Ilfov"/>
    <m/>
    <m/>
    <s v="Magurele"/>
    <s v="Public"/>
    <s v="060"/>
    <n v="3534000"/>
    <n v="883500"/>
    <n v="0"/>
    <n v="92500"/>
    <n v="4510000"/>
    <s v="In implementare"/>
    <m/>
    <n v="0"/>
    <n v="0"/>
    <s v="POC/78/1/2"/>
    <n v="1"/>
    <s v="Axa 1"/>
  </r>
  <r>
    <n v="43"/>
    <x v="1"/>
    <s v="1.1.3 H - RO ESFRI ERIC"/>
    <m/>
    <n v="107596"/>
    <s v="Consolidarea participarii consortiului ACTRIS-RO la infrastructura pan-europeana de cercetare ACTRIS"/>
    <s v="INSTITUTUL NATIONAL DE CERCETARE-DEZVOLTARE PENTRU OPTOELECTRONICA INOE 2000 INCD"/>
    <s v="Obiectivul general al proiectului ACTRIS-ROc este consolidarea participarii institutiilor stiintifice din Romania care sunt parte a consortiului ACTRIS-RO la structurarea, constructia si operarea infrastructurii pan-europene ACTRIS. Romania (prin consortiul ACTRIS-RO condus de INOE) participa la infrastructura pan-europeana ACTRIS (Aerosol, Cloud and Trace gases Research InfraStructure) care a fost recent inclusa pe roadmap-ul ESFRI ca proiect activ."/>
    <s v="2"/>
    <n v="1"/>
    <n v="2021"/>
    <s v="6"/>
    <n v="30"/>
    <n v="2023"/>
    <s v="80.00; 85.00"/>
    <x v="8"/>
    <s v="Bucuresti Ilfov"/>
    <s v=" Nord Vest"/>
    <s v=" Sud Muntenia"/>
    <s v="Magurele; Cluj Napoca; Strejnicu"/>
    <s v="Public"/>
    <s v="060"/>
    <n v="3740000"/>
    <n v="760000"/>
    <n v="0"/>
    <n v="5000"/>
    <n v="4505000"/>
    <s v="In implementare"/>
    <m/>
    <n v="0"/>
    <n v="0"/>
    <s v="POC/78/1/2"/>
    <n v="1"/>
    <s v="Axa 1"/>
  </r>
  <r>
    <s v="TOTAL ILFOV"/>
    <x v="0"/>
    <m/>
    <m/>
    <m/>
    <m/>
    <m/>
    <m/>
    <m/>
    <m/>
    <m/>
    <m/>
    <m/>
    <m/>
    <m/>
    <x v="0"/>
    <m/>
    <m/>
    <m/>
    <m/>
    <m/>
    <m/>
    <n v="854669290.6209482"/>
    <n v="208918615.75305194"/>
    <n v="25123366.120000001"/>
    <n v="156932249.26000002"/>
    <n v="1245643521.7540007"/>
    <m/>
    <m/>
    <n v="620944447.09000039"/>
    <n v="24202778.630000003"/>
    <m/>
    <m/>
    <m/>
  </r>
  <r>
    <s v="JUDEŢUL MARAMURES"/>
    <x v="0"/>
    <m/>
    <m/>
    <m/>
    <m/>
    <m/>
    <m/>
    <m/>
    <m/>
    <m/>
    <m/>
    <m/>
    <m/>
    <m/>
    <x v="0"/>
    <m/>
    <m/>
    <m/>
    <m/>
    <m/>
    <m/>
    <m/>
    <m/>
    <m/>
    <m/>
    <m/>
    <m/>
    <m/>
    <m/>
    <m/>
    <m/>
    <m/>
    <m/>
  </r>
  <r>
    <n v="1"/>
    <x v="2"/>
    <s v=" P2.2"/>
    <s v="A2.2.1"/>
    <n v="118785"/>
    <s v="TALOS - COMUNICARE INTRAORGANIZAŢIONALĂ MOBILĂ SECURIZATĂ"/>
    <s v="TRENCADIS CORP SRL"/>
    <s v="TALOS - COMUNICARE INTRAORGANIZAŢIONALĂ MOBILĂ SECURIZATĂ"/>
    <s v="9"/>
    <n v="22"/>
    <n v="2017"/>
    <s v="9"/>
    <n v="22"/>
    <n v="2019"/>
    <n v="85"/>
    <x v="4"/>
    <s v="Nord Vest"/>
    <m/>
    <m/>
    <s v="Baia Mare"/>
    <s v="Privat"/>
    <s v="066"/>
    <n v="2796496.02"/>
    <n v="493499.3"/>
    <n v="1593524.6300000004"/>
    <n v="78000"/>
    <n v="4961519.95"/>
    <s v="Finalizat"/>
    <s v="suspendare"/>
    <n v="2490583.14"/>
    <n v="440990.5"/>
    <s v="POC/46/2/2"/>
    <n v="1"/>
    <s v="Axa 2"/>
  </r>
  <r>
    <n v="2"/>
    <x v="2"/>
    <s v=" P2.2"/>
    <s v="A2.2.1"/>
    <n v="116017"/>
    <s v="Microsere Inteligente – Sistem inovativ de automatizare si monitorizare a culturilor „micro-greens”"/>
    <s v="MEMOX VISION SRL"/>
    <s v="Microsere Inteligente – Sistem inovativ de automatizare si monitorizare a culturilor „micro-greens”"/>
    <s v="8"/>
    <n v="4"/>
    <n v="2017"/>
    <s v="8"/>
    <n v="4"/>
    <n v="2020"/>
    <n v="85"/>
    <x v="4"/>
    <s v="Nord Vest"/>
    <m/>
    <m/>
    <s v="Baia Mare"/>
    <s v="Privat"/>
    <s v="066"/>
    <n v="2831658.65"/>
    <n v="499704.47"/>
    <n v="988628.37999999989"/>
    <n v="52800"/>
    <n v="4372791.5"/>
    <s v="Finalizat"/>
    <m/>
    <n v="2590187.2399999998"/>
    <n v="457091.84000000003"/>
    <s v="POC/46/2/2"/>
    <n v="1"/>
    <s v="Axa 2"/>
  </r>
  <r>
    <n v="3"/>
    <x v="2"/>
    <s v=" P2.2"/>
    <s v="A2.2.1"/>
    <n v="115823"/>
    <s v="FAMILIA – ASISTENȚĂ MEDICO-SOCIALĂ INTEGRATĂ STIMULÂND ÎMBĂTRÂNIREA ACTIVĂ"/>
    <s v="INDECO SOFT SRL"/>
    <s v="FAMILIA – ASISTENȚĂ MEDICO-SOCIALĂ INTEGRATĂ STIMULÂND ÎMBĂTRÂNIREA ACTIVĂ"/>
    <s v="8"/>
    <n v="3"/>
    <n v="2017"/>
    <s v="10"/>
    <n v="3"/>
    <n v="2020"/>
    <n v="85"/>
    <x v="4"/>
    <s v="Nord Vest"/>
    <m/>
    <m/>
    <s v="Baia Mare"/>
    <s v="Privat"/>
    <s v="066"/>
    <n v="1905574.88"/>
    <n v="336277.92"/>
    <n v="805699.20000000019"/>
    <n v="120935.33999999985"/>
    <n v="3168487.34"/>
    <s v="Finalizat"/>
    <s v="AA+suspendare 2 luni"/>
    <n v="1890913.33"/>
    <n v="333690.58"/>
    <s v="POC/46/2/2"/>
    <n v="1"/>
    <s v="Axa 2"/>
  </r>
  <r>
    <n v="4"/>
    <x v="2"/>
    <s v=" P2.2"/>
    <s v="A2.2.1"/>
    <n v="115878"/>
    <s v="MEC - IOT - DEZVOLTAREA UNEI PLATFORME INTELIGENTE PENTRU MANAGEMENTUL EFICIENȚEI CLĂDIRILOR"/>
    <s v="BRINGO VISION SRL"/>
    <s v="a unei solutii software inovative, care va permite trecerea de la outsourcing la tehnologia bazata pe inovare"/>
    <s v="6"/>
    <n v="29"/>
    <n v="2017"/>
    <s v="6"/>
    <n v="29"/>
    <n v="2019"/>
    <n v="85"/>
    <x v="4"/>
    <s v="Nord Vest"/>
    <m/>
    <m/>
    <s v="Baia Mare"/>
    <s v="Privat"/>
    <s v="066"/>
    <n v="2687480.06"/>
    <n v="474261.19"/>
    <n v="1030875.2999999998"/>
    <n v="347221.37999999989"/>
    <n v="4539837.93"/>
    <s v="Finalizat"/>
    <m/>
    <n v="2130343.7600000007"/>
    <n v="375943.04"/>
    <s v="POC/46/2/2"/>
    <n v="1"/>
    <s v="Axa 2"/>
  </r>
  <r>
    <n v="5"/>
    <x v="2"/>
    <s v=" P2.2"/>
    <s v="A2.2.1"/>
    <n v="116038"/>
    <s v="DEZVOLTARE APLICAȚIE ÎN CADRUL S.C. AUTOWASS MANAGER S.R.L."/>
    <s v="AUTOWASS MANAGER SRL"/>
    <s v="DEZVOLTARE APLICAȚIE ÎN CADRUL S.C. AUTOWASS MANAGER S.R.L."/>
    <s v="8"/>
    <n v="4"/>
    <n v="2017"/>
    <s v="9"/>
    <n v="9"/>
    <n v="2020"/>
    <n v="85"/>
    <x v="4"/>
    <s v="Nord Vest"/>
    <m/>
    <m/>
    <s v="Baia Mare"/>
    <s v="Privat"/>
    <s v="066"/>
    <n v="2132352.7999999998"/>
    <n v="376297.55"/>
    <n v="1443616.24"/>
    <n v="204076"/>
    <n v="4156342.59"/>
    <s v="Finalizat"/>
    <s v="AA1+suspendare"/>
    <n v="974130.17"/>
    <n v="171905.32"/>
    <s v="POC/46/2/2"/>
    <n v="1"/>
    <s v="Axa 2"/>
  </r>
  <r>
    <n v="6"/>
    <x v="2"/>
    <s v=" P2.2"/>
    <s v="A2.2.1 ap.2"/>
    <n v="129002"/>
    <s v="Platforma de auditare si testare structurala neinvaziva a performantelor si monitorizarea continua a operationalitatii unui Centru de Comanda si Control/Contact Center – PLATES"/>
    <s v="TECHNOHUB SRL"/>
    <s v="Obiectivul general al proiectului vizeaza dezvoltarea in parteneriat intre 3 membri de tip IMM a unei game de produse si aplicaþii TIC inovative – PLATES – platforma inovativa de auditare si testare a performantelor si de monitorizare continua a operationalitatii, adaptata pe necesitaþile de disponibilitate si performanþe ale aplicaþiilor de tip Contact Center respectiv Centre de Comanda si Control, cu aplicabilitate si în restul sectoarelor economiei românesti prin integrarea pe verticala a solutiilor TIC."/>
    <s v="12"/>
    <n v="17"/>
    <n v="2019"/>
    <s v="6"/>
    <n v="17"/>
    <n v="2021"/>
    <n v="85"/>
    <x v="4"/>
    <s v="Nord Vest"/>
    <m/>
    <m/>
    <s v="Baia Mare"/>
    <s v="Privat"/>
    <s v="066"/>
    <n v="10712652.470000001"/>
    <n v="1890468.04"/>
    <n v="4862615.3099999996"/>
    <n v="1581949.21"/>
    <n v="19047685.030000001"/>
    <s v="In implementare"/>
    <m/>
    <n v="6266512.3100000005"/>
    <n v="797868.54"/>
    <s v="POC/524/2/2"/>
    <n v="1"/>
    <s v="Axa 2"/>
  </r>
  <r>
    <n v="7"/>
    <x v="2"/>
    <s v=" P2.2"/>
    <s v="A2.2.1 ap.2"/>
    <n v="128985"/>
    <s v="ALUMNUS - PLATFORMA DIGITALA INOVATIVA PENTRU RECRUTARE SI GESTIUNE CONTRACTORI"/>
    <s v="INTELLIGENCE ACT SRL"/>
    <s v="Obiectiv general al proiectului este cresterea competitivitatii economice a companiei Intelligence Act SRL in sectorul TIC, prin dezvoltarea experimentala a unei platforme inovative de recrutare a personalului."/>
    <s v="4"/>
    <n v="1"/>
    <n v="2020"/>
    <s v="4"/>
    <n v="1"/>
    <n v="2022"/>
    <n v="85"/>
    <x v="4"/>
    <s v="Nord Vest"/>
    <m/>
    <m/>
    <s v="Baia Mare"/>
    <s v="Privat"/>
    <s v="066"/>
    <n v="3783887.3"/>
    <n v="667744.81000000006"/>
    <n v="2632430.71"/>
    <n v="893549.96"/>
    <n v="7977612.7799999993"/>
    <s v="In implementare"/>
    <m/>
    <n v="572323.05000000005"/>
    <n v="100998.19"/>
    <s v="POC/524/2/2"/>
    <n v="1"/>
    <s v="Axa 2"/>
  </r>
  <r>
    <n v="8"/>
    <x v="1"/>
    <s v="1.2.1"/>
    <s v=" Proiect Tehnologic Inovativ - LDR"/>
    <n v="120906"/>
    <s v="Realizarea unui supliment alimentar inovativ pentru sanatatea femeii la menopauza, de catre AC HELCOR SRL"/>
    <s v="AC HELCOR SRL"/>
    <s v="Obiectivul general al proiectului tehnologic inovativ din cadrul actiunii 1.2.1 are ca scop introducerea inovarii in activitatea proprie a firmei AC HELCOR_x000a_SRL prin realizarea de 1 (un) produs nou pe piata romaneasca si la nivelul firmei (Rofemin - bionanoprodus de origine vegetala pentru optimizare  hormonala si a potentialului propriu antioxidant pentru femei cu varsta peste 45 de ani) si 1 (o) tehnologie noua la nivelul firmei AC HELCOR SRL, in scopul productiei si comercializarii, bazate pe cercetare."/>
    <s v="6"/>
    <n v="16"/>
    <n v="2020"/>
    <s v="6"/>
    <n v="16"/>
    <n v="2023"/>
    <n v="85"/>
    <x v="4"/>
    <s v="Nord Vest"/>
    <m/>
    <m/>
    <s v="Baia Mare"/>
    <s v="Privat"/>
    <s v="064"/>
    <n v="2868123.57"/>
    <n v="506139.37"/>
    <n v="1537523.1"/>
    <n v="782294.93"/>
    <n v="5694080.9699999997"/>
    <s v="In implementare"/>
    <m/>
    <n v="203553.5"/>
    <n v="35921.19"/>
    <s v="POC/163/1/3/"/>
    <n v="1"/>
    <s v="Axa 1"/>
  </r>
  <r>
    <n v="9"/>
    <x v="1"/>
    <s v="1.2.1"/>
    <s v=" Proiect Tehnologic Inovativ - LDR"/>
    <n v="121434"/>
    <s v="Crearea unui centru de excelenta in domeniul materialului compozit la SC TAPARO SA"/>
    <s v="TAPARO SA"/>
    <s v="Obiectivul general al proiectului consta in infiintarea unei unitati noi de productie in vederea cresterea competitivitatii S.C. TAPARO S.A. prin achizitionarea de echipamente pentru elaborarea si implementarea unei tehnologii inovative de obtinere a unui material compozit avand ca destinatie inlocuirea unor elemente din structura produselor tapitate."/>
    <s v="6"/>
    <n v="22"/>
    <n v="2020"/>
    <s v="6"/>
    <n v="22"/>
    <n v="2023"/>
    <n v="85"/>
    <x v="4"/>
    <s v="Nord Vest"/>
    <m/>
    <m/>
    <s v="Targu Lapus"/>
    <s v="Privat"/>
    <s v="064"/>
    <n v="19003056.760000002"/>
    <n v="3353480.6"/>
    <n v="17409246.789999999"/>
    <n v="8537044.9700000007"/>
    <n v="48302829.120000005"/>
    <s v="In implementare"/>
    <m/>
    <n v="1018129.0099999999"/>
    <n v="63173.210000000006"/>
    <s v="POC/163/1/3/"/>
    <n v="1"/>
    <s v="Axa 1"/>
  </r>
  <r>
    <s v="TOTAL MARAMURES"/>
    <x v="0"/>
    <m/>
    <m/>
    <m/>
    <m/>
    <m/>
    <m/>
    <m/>
    <m/>
    <m/>
    <m/>
    <m/>
    <m/>
    <m/>
    <x v="0"/>
    <m/>
    <m/>
    <m/>
    <m/>
    <m/>
    <m/>
    <n v="48721282.510000005"/>
    <n v="8597873.25"/>
    <n v="32304159.659999996"/>
    <n v="12597871.790000001"/>
    <n v="102221187.21000001"/>
    <m/>
    <m/>
    <n v="18136675.510000002"/>
    <n v="2777582.41"/>
    <m/>
    <m/>
    <m/>
  </r>
  <r>
    <s v="JUDEŢUL MEHEDINTI"/>
    <x v="0"/>
    <m/>
    <m/>
    <m/>
    <m/>
    <m/>
    <m/>
    <m/>
    <m/>
    <m/>
    <m/>
    <m/>
    <m/>
    <m/>
    <x v="0"/>
    <m/>
    <m/>
    <m/>
    <m/>
    <m/>
    <m/>
    <m/>
    <m/>
    <m/>
    <m/>
    <m/>
    <m/>
    <m/>
    <m/>
    <m/>
    <m/>
    <m/>
    <m/>
  </r>
  <r>
    <n v="1"/>
    <x v="2"/>
    <s v=" P2.2"/>
    <s v="A2.1.1 - NGA"/>
    <n v="127130"/>
    <s v="Dezvoltarea infrastructurii de comunicatii in banda larga de mare viteza in judetul Mehedinti"/>
    <s v="INVOKER TRANS IT SRL"/>
    <s v="Obiectivul principal al proiectului este dezvoltarea infrastructurii de comunicaþii în banda larga de mare viteza in localitatile albe din punct de vedere al conexiunii NGA din judetul Mehedinti,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n v="2019"/>
    <s v="7"/>
    <n v="12"/>
    <n v="2022"/>
    <n v="85"/>
    <x v="9"/>
    <s v="Sud Vest"/>
    <m/>
    <m/>
    <s v=" Dumbrava; Danceu; Balacita;  Balta Verde; Gvardinita; Recea; Gogosu; Malovat; Svinta; Valea Ursului; Burila Mica; Jiana Mare; Cioroboreni; Jiana; Crivina; Burila Mare; Albulesti; Prunisor; Slasoma; Butoiesti; Dobra; Voloiac; Stignita; Colibaşi; Balotesti; Plopi; Parlagele; Baltanele; Peri; Tamna; Jugastru; Balta; Poroina Mare; Batoti; Iablanita; Prejna; Radutesti; Fantana Domneasca; Vrancea; Ciresu; Padina Mica; Valea Marcului; Costesti; Colaret; Dumbrava de Jos; Negrusa; Tismana; Adunatii Teiului;"/>
    <s v="Privat"/>
    <s v="046"/>
    <n v="18418179.170000002"/>
    <n v="3250266.91"/>
    <n v="3298063.82"/>
    <n v="4546996.74"/>
    <n v="29513506.640000001"/>
    <s v="In implementare"/>
    <m/>
    <n v="6761279.3199999994"/>
    <n v="1193166.95"/>
    <s v="POC/366/2/1"/>
    <n v="1"/>
    <s v="Axa 2"/>
  </r>
  <r>
    <s v="TOTAL MEHEDINTI"/>
    <x v="0"/>
    <m/>
    <m/>
    <m/>
    <m/>
    <m/>
    <m/>
    <m/>
    <m/>
    <m/>
    <m/>
    <m/>
    <m/>
    <m/>
    <x v="0"/>
    <m/>
    <m/>
    <m/>
    <m/>
    <m/>
    <m/>
    <n v="18418179.170000002"/>
    <n v="3250266.91"/>
    <n v="3298063.82"/>
    <n v="4546996.74"/>
    <n v="29513506.640000001"/>
    <m/>
    <m/>
    <n v="6761279.3199999994"/>
    <n v="1193166.95"/>
    <m/>
    <m/>
    <m/>
  </r>
  <r>
    <s v="JUDEŢUL MURES"/>
    <x v="0"/>
    <m/>
    <m/>
    <m/>
    <m/>
    <m/>
    <m/>
    <m/>
    <m/>
    <m/>
    <m/>
    <m/>
    <m/>
    <m/>
    <x v="0"/>
    <m/>
    <m/>
    <m/>
    <m/>
    <m/>
    <m/>
    <m/>
    <m/>
    <m/>
    <m/>
    <m/>
    <m/>
    <m/>
    <m/>
    <m/>
    <m/>
    <m/>
    <m/>
  </r>
  <r>
    <n v="1"/>
    <x v="1"/>
    <s v="P1.1"/>
    <s v="OS1.1 -Secţiunea A"/>
    <n v="103545"/>
    <s v="Platformă imagistică multimodală RMN/CT de înaltă performanţă, destinată aplicării medicinii computaționale, nanoparticulelor și imagisticii hibride în cercetarea bolilor aterotrombotice"/>
    <s v="CARDIO MED SRL"/>
    <s v="Obiectivul principal al proiectului constă în creșterea capacității de cercetare a Centrului de Cercetare Imagistică Multimodală Avansată din cadrul SC Cardio Med SRL prin realizarea unei platforme imagistice multimodale CT/RMN de înaltă performanţă destinată cercetării avansate a bolilor aterotrombotice."/>
    <s v="9"/>
    <n v="5"/>
    <n v="2016"/>
    <s v="5"/>
    <n v="5"/>
    <n v="2017"/>
    <n v="85"/>
    <x v="1"/>
    <s v="Centru"/>
    <m/>
    <m/>
    <s v="Targu Mures"/>
    <s v="Privat"/>
    <s v="059"/>
    <n v="4309196.3459999999"/>
    <n v="760446.41399999987"/>
    <n v="2172704.04"/>
    <n v="652057.81000000006"/>
    <n v="7894404.6099999994"/>
    <s v="Finalizat"/>
    <s v="AA1"/>
    <n v="4309196.3499999996"/>
    <n v="760446.41"/>
    <s v="POC/65/1/1"/>
    <n v="1"/>
    <s v="Axa 1"/>
  </r>
  <r>
    <n v="2"/>
    <x v="1"/>
    <s v="P1.1"/>
    <s v="OS1.1 -Secţiunea A"/>
    <n v="103850"/>
    <s v="CENTRU DE EXCELENȚĂ ÎN CERCETARE &quot;GALENUS MEDICA&quot; ÎN REPRODUCEREA UMANĂ ASISTATĂ, DIAGNOSTIC ÎN PRINCIPALELE PATOLOGII ALE GENITORILOR ȘI DEPISTAREA PRECOCE A MALFORMAȚIILOR LA NOU-NĂSCUT ȘI SUGAR"/>
    <s v="GALENUS MEDICA SA "/>
    <s v="Obiectivul general al proiectului constă în creșterii capacității de cercetare-dezvoltare și inovare în cadrul întreprinderii GALENUS MEDICA S.A. prin introducerea de noi direcții de cercetare, precum și contribuția lor la creearea de valoare adăugată din punct de vedere științific și economic."/>
    <s v="9"/>
    <n v="5"/>
    <n v="2016"/>
    <s v="3"/>
    <n v="5"/>
    <n v="2019"/>
    <n v="85"/>
    <x v="1"/>
    <s v="Centru"/>
    <m/>
    <m/>
    <s v="Targu Mures"/>
    <s v="Privat"/>
    <s v="059"/>
    <n v="3864073.3525"/>
    <n v="681895.29750000034"/>
    <n v="3030645.77"/>
    <n v="239633.98"/>
    <n v="7816248.4000000004"/>
    <s v="Reziliat"/>
    <s v="AA3"/>
    <n v="0"/>
    <n v="0"/>
    <s v="POC/65/1/1"/>
    <n v="1"/>
    <s v="Axa 1"/>
  </r>
  <r>
    <n v="3"/>
    <x v="1"/>
    <s v="P1.1"/>
    <s v="OS1.2-Secţiunea E"/>
    <n v="103544"/>
    <s v="Creșterea capacității de cercetare în domeniul imagisticii plăcii coronariene vulnerabile, bazată pe tehnologii avansate de nanoparticule, imagistică de fuziune și simulări computaționale"/>
    <s v="CARDIO MED SRL"/>
    <s v="Obiectivul principal al proiectului constă în crearea și consolidarea unui nucleu de înaltă competență științifică în domeniul cercetării avansate a bolilor aterotrombotice,  prin formarea și perfecționarea, în cadrul Centrului de Cercetare Imagistică Multimodală Avansată din cadrul SC Cardio Med SRL, a unei echipe de cercetători avansați care vor deveni experți în cercetarea bolilor aterotrombotice."/>
    <s v="9"/>
    <n v="1"/>
    <n v="2016"/>
    <s v="3"/>
    <n v="1"/>
    <n v="2021"/>
    <n v="84.435339999999997"/>
    <x v="1"/>
    <s v="Centru"/>
    <m/>
    <m/>
    <s v="Targu Mures"/>
    <s v="Privat"/>
    <s v="061"/>
    <n v="7276617"/>
    <n v="1340883"/>
    <n v="509292.01"/>
    <n v="1059856.72"/>
    <n v="10186648.73"/>
    <s v="In implementare"/>
    <s v="AA6"/>
    <n v="6813085.4400000004"/>
    <n v="1255512.5599999998"/>
    <s v="POC/61/1/1"/>
    <n v="1"/>
    <s v="Axa 1"/>
  </r>
  <r>
    <n v="4"/>
    <x v="1"/>
    <s v="P1.1"/>
    <s v="OS1.2-Secţiunea E"/>
    <n v="103431"/>
    <s v="TEHNOLOGII DE INGINERIE TISULARA PENTRU REGENERAREA VALVELOR CARDIACE"/>
    <s v="Universitatea de Medicina si Farmacie din Tirgu Mures"/>
    <s v="Obiectivele științifice ale acestui proiect sunt: 1) evaluarea utilitatii celulelor cardiovasculare obținute prin diferențierea in vitro a celulelor stem adulte, 2) optimizarea însămânțarii de celule in zone anatomice interne specifice din cadrul scaffoldului (interstițial), precum si externe (endoteliu, adventitia), 3) evaluarea condițiilor optime pentru adaptare mecanică și condiționare in vitro a scaffoldurilor valvulare însămânțate cu celule și 4) implantarea valvelor regenerate in vitro la oaie pentru validare pre-clinica. In viziunea noastra, pe un orizont mai largit, un obiectiv important al acestui proiect este de a genera un nucleu de competență în Medicina Regenerativa la Universitatea de Medicină și Farmacie (UMF) din Târgu Mureș."/>
    <s v="9"/>
    <n v="5"/>
    <n v="2016"/>
    <s v="3"/>
    <n v="5"/>
    <n v="2021"/>
    <n v="84.435339999999997"/>
    <x v="1"/>
    <s v="Centru"/>
    <m/>
    <m/>
    <s v="Targu Mures"/>
    <s v="Public"/>
    <s v="060"/>
    <n v="7156656.4611560004"/>
    <n v="1318777.5288439998"/>
    <n v="0"/>
    <n v="304042.34999999998"/>
    <n v="8779476.3399999999"/>
    <s v="In implementare"/>
    <s v="AA4"/>
    <n v="7099979.7400000002"/>
    <n v="1262410.9000000004"/>
    <s v="POC/61/1/1"/>
    <n v="1"/>
    <s v="Axa 1"/>
  </r>
  <r>
    <n v="5"/>
    <x v="1"/>
    <s v="P1.1"/>
    <s v="OS1.2-Secţiunea E"/>
    <n v="103432"/>
    <s v="Terapii ce vizeaza Proteina C Reactiva pentru prevenirea dementei asociate cu atacul vascular cerebral ischemic"/>
    <s v="Universitatea de Medicina si Farmacie din Tirgu Mures"/>
    <s v="Inițierea și planificarea acțiunilor coordonate, prin această inițiativă va permite dezvoltarea semnificativă a capacităților individuale din cadrul institutului gazdă și în cele din urmă va permite organizarea unui model pentru extinderea și repetarea de-a lungul altor domenii. Pe o scară mai larga, dezvoltarea unei culturi de cercetare, ethos și concordat, va permite un accesoriu strategic in activitatea de cercetare și optimizarea creșterii efective. In primul rand colaborari  în cadrul neurostiintei si mai tarziu in domeniul mai larg al științelor vieții va permite dezvoltari viitoare și va asigura stabilitatea pe termen lung a masei critice."/>
    <s v="9"/>
    <n v="5"/>
    <n v="2016"/>
    <s v="3"/>
    <n v="5"/>
    <n v="2021"/>
    <n v="84.435339999999997"/>
    <x v="1"/>
    <s v="Centru"/>
    <m/>
    <m/>
    <s v="Targu Mures"/>
    <s v="Public"/>
    <s v="060"/>
    <n v="7163019.276920001"/>
    <n v="1319950.0230799997"/>
    <n v="0"/>
    <n v="373162.09"/>
    <n v="8856131.3900000006"/>
    <s v="In implementare"/>
    <s v="AA4"/>
    <n v="7075092.1699999999"/>
    <n v="1248697.1499999997"/>
    <s v="POC/61/1/1"/>
    <n v="1"/>
    <s v="Axa 1"/>
  </r>
  <r>
    <n v="6"/>
    <x v="1"/>
    <s v="P1.2"/>
    <s v="OS1.3-Secţiunea C"/>
    <n v="106968"/>
    <s v="Masina pentru injectarea deseurilor de plastic recuperate"/>
    <s v="PET FIGHTER SRL"/>
    <s v="Obiectivul general al Proiectului consta in implementarea industriala - ȋn scopul comercializarii - a unei solutii tehnice inovatoare care sa permita un grad sporit de resorbtie a deseurilor de plastic din ambient, prin crearea posibilitatii de implicare industriala la nivel local a unor mici intreprinzatori care nu dispun de resursele financiare si de logistica a celor cateva firme mari amintite. Aceastǎ solutie se materializeaza printr-un echipament nou: o masina de injectat materiale plastice de mici dimensiuni, capabila sa proceseze deseuri de material plastic fara adaos de granule noi."/>
    <s v="10"/>
    <n v="4"/>
    <n v="2017"/>
    <s v="12"/>
    <n v="4"/>
    <n v="2019"/>
    <n v="85.000000600549313"/>
    <x v="1"/>
    <s v="Centru"/>
    <m/>
    <m/>
    <s v="Targu Mures"/>
    <s v="Privat"/>
    <s v="061"/>
    <n v="707685.44"/>
    <n v="124885.66"/>
    <n v="92507.9"/>
    <n v="72876"/>
    <n v="997955"/>
    <s v="Finalizat"/>
    <s v="AA2"/>
    <n v="707682.35999999987"/>
    <n v="124885.14"/>
    <s v="POC/63/1/3"/>
    <n v="1"/>
    <s v="Axa 1"/>
  </r>
  <r>
    <n v="7"/>
    <x v="1"/>
    <s v="P1.2"/>
    <s v="OS1.3-Secţiunea C"/>
    <n v="108076"/>
    <s v="Sistem inteligent de monitorizare perete vegetal"/>
    <s v="LEAFWALL SRL"/>
    <s v="Obiectivul general al proiecului de cercetare este realizarea unui produs destinat comercializarii, bazat pe o tehnologie semnificativ_x000a_imbunatatita, (actualmente peretii vegetali au doar un sistem de irigare primitiv) reprezentata de sistem complet automatizat de irigare si_x000a_monitorizare a peretilor vegetali pentru a optimiza utilizarea resurselor de apa conventionale sau neconventionale. Sistemului automatizat_x000a_de irigare i se vor adauga senzori pentru monitorizare (temperatura, umiditatea, pH-ul, conductivitatea electrica a apei"/>
    <s v="11"/>
    <n v="24"/>
    <n v="2017"/>
    <s v="11"/>
    <n v="24"/>
    <n v="2019"/>
    <n v="85"/>
    <x v="1"/>
    <s v="Centru"/>
    <m/>
    <m/>
    <s v="Targu Mures"/>
    <s v="Privat"/>
    <s v="061"/>
    <n v="709741.44"/>
    <n v="125248.49"/>
    <n v="92776.68"/>
    <n v="61342.5"/>
    <n v="989109.10999999987"/>
    <s v="Finalizat"/>
    <s v="AA2"/>
    <n v="709741.43"/>
    <n v="125248.48999999996"/>
    <s v="POC/63/1/3"/>
    <n v="1"/>
    <s v="Axa 1"/>
  </r>
  <r>
    <n v="8"/>
    <x v="2"/>
    <s v=" P2.2"/>
    <s v="A2.2.1"/>
    <n v="117373"/>
    <s v="Servicii inovative de acces control si pontaj in cloud pentru IMM"/>
    <s v="SVT ELECTRONICS SRL"/>
    <s v="tehnologie inovativa in domeniile orizontale TIC si multimedia cu scopul dezvoltarii finale a unui produs/serviciu menit sa acopere o nevoie"/>
    <s v="8"/>
    <n v="3"/>
    <n v="2017"/>
    <s v="8"/>
    <n v="3"/>
    <n v="2019"/>
    <n v="85"/>
    <x v="1"/>
    <s v="Centru"/>
    <m/>
    <m/>
    <s v="Targu Mures"/>
    <s v="Privat"/>
    <s v="066"/>
    <n v="585378.31000000006"/>
    <n v="103302.05"/>
    <n v="536078.44000000006"/>
    <n v="52556.119999999879"/>
    <n v="1277314.9200000002"/>
    <s v="Finalizat"/>
    <m/>
    <n v="549129.37999999989"/>
    <n v="96905.170000000013"/>
    <s v="POC/46/2/2"/>
    <n v="1"/>
    <s v="Axa 2"/>
  </r>
  <r>
    <n v="9"/>
    <x v="2"/>
    <s v=" P2.2"/>
    <s v="A2.2.1"/>
    <n v="116348"/>
    <s v="INOVAREA SI DEZVOLTAREA SISTEMULUI GLOOBUS SERVICE BUS (GSB) ÎN VEDEREA CREȘTERII COMPETITIVITĂȚII ECONOMIEI NAȚIONALE ȘI INTERNAȚIONALE"/>
    <s v="GLOBUS SOFTWARE DEVELOPMENT COMPANY SRL"/>
    <s v="INOVAREA SI DEZVOLTAREA SISTEMULUI GLOOBUS SERVICE BUS (GSB) ÎN VEDEREA CREȘTERII COMPETITIVITĂȚII ECONOMIEI NAȚIONALE ȘI INTERNAȚIONALE"/>
    <s v="8"/>
    <n v="3"/>
    <n v="2017"/>
    <s v="2"/>
    <n v="3"/>
    <n v="2019"/>
    <n v="85"/>
    <x v="1"/>
    <s v="Centru"/>
    <m/>
    <m/>
    <s v="Sat Santana de Mures, Comuna Santana de Mures"/>
    <s v="Privat"/>
    <s v="066"/>
    <n v="421753.99"/>
    <n v="74427.17"/>
    <n v="235914.43"/>
    <n v="28171.690000000061"/>
    <n v="760267.28"/>
    <s v="Finalizat"/>
    <m/>
    <n v="381324.23"/>
    <n v="67292.52"/>
    <s v="POC/46/2/2"/>
    <n v="1"/>
    <s v="Axa 2"/>
  </r>
  <r>
    <n v="10"/>
    <x v="2"/>
    <s v=" P2.2"/>
    <s v="A2.2.1"/>
    <n v="115970"/>
    <s v="DEZVOLTAREA SISTEMULUI INOVATIV IOT “NAVIGATOR CLOUD” PENTRU O ECONOMIE MODERNĂ"/>
    <s v="NAVIGATOR SOFTWARE SRL"/>
    <s v="DEZVOLTAREA SISTEMULUI INOVATIV IOT “NAVIGATOR CLOUD” PENTRU O ECONOMIE MODERNĂ"/>
    <s v="8"/>
    <n v="3"/>
    <n v="2017"/>
    <s v="8"/>
    <n v="3"/>
    <n v="2020"/>
    <n v="85"/>
    <x v="1"/>
    <s v="Centru"/>
    <m/>
    <m/>
    <s v="Corunca"/>
    <s v="Privat"/>
    <s v="066"/>
    <n v="1402482.53"/>
    <n v="247496.92"/>
    <n v="758551.05"/>
    <n v="206178.97999999998"/>
    <n v="2614709.48"/>
    <s v="Finalizat"/>
    <m/>
    <n v="1391865.2699999998"/>
    <n v="245623.23"/>
    <s v="POC/46/2/2"/>
    <n v="1"/>
    <s v="Axa 2"/>
  </r>
  <r>
    <n v="11"/>
    <x v="2"/>
    <s v=" P2.2"/>
    <s v="A2.2.1"/>
    <n v="115654"/>
    <s v="REALIZAREA UNUI SISTEM DE DERMATO-MICROSCOPIE CU SOFTWARE DE RECUNOAŞTERE A LEZIUNILOR CUTANATE DE TIP MELANOM MALIGN ŞI PREMALIGN"/>
    <s v="CATTUS SRL"/>
    <s v="REALIZAREA UNUI SISTEM DE DERMATO-MICROSCOPIE CU SOFTWARE DE RECUNOAŞTERE A LEZIUNILOR CUTANATE DE TIP MELANOM MALIGN ŞI PREMALIGN"/>
    <s v="8"/>
    <n v="3"/>
    <n v="2017"/>
    <s v="8"/>
    <n v="3"/>
    <n v="2020"/>
    <n v="85"/>
    <x v="1"/>
    <s v="Centru"/>
    <m/>
    <m/>
    <s v="Targu Mures"/>
    <s v="Privat"/>
    <s v="066"/>
    <n v="1373787.97"/>
    <n v="242433.17"/>
    <n v="416610.68000000017"/>
    <n v="1085367.9000000001"/>
    <n v="3118199.72"/>
    <s v="Finalizat"/>
    <m/>
    <n v="1340847.3900000001"/>
    <n v="236620.13"/>
    <s v="POC/46/2/2"/>
    <n v="1"/>
    <s v="Axa 2"/>
  </r>
  <r>
    <n v="12"/>
    <x v="1"/>
    <s v="P1.1"/>
    <s v="OS1.1 -Secţiunea A"/>
    <n v="103845"/>
    <s v="Rețeaua Națională de Cercetare-Dezvoltare-Inovare în Imagistică Hibridă și TeleMedicină Avansată în GastroEnterologie și Cardiologie"/>
    <s v="ACTAMEDICA SRL"/>
    <s v="Obiectivul general al proiectului IMAGE constă în Crearea și Dezvoltarea Rețelei Naționale de Cercetare-Dezvoltare-Inovare (CDI) în Imagistică Hibridă (de Fuziune) și TeleMedicină Avansată în GastroEnterologie și Cardiologie. În acest scop, vor fi create două centre regionale (pentru jumătatea de Nord și jumătate de Sud a țării) de CDI în Imagistică Hibridă şi Telemedicină Avansată ca şi suport diagnostic şi second opinion pentru o reţea naţională de centre de telemedicină."/>
    <s v="9"/>
    <n v="16"/>
    <n v="2016"/>
    <s v="3"/>
    <n v="16"/>
    <n v="2020"/>
    <n v="85"/>
    <x v="1"/>
    <s v="Centru"/>
    <m/>
    <m/>
    <s v="Targu Mures"/>
    <s v="Privat"/>
    <s v="059"/>
    <n v="9731788.3499999996"/>
    <n v="1717374.41"/>
    <n v="4906784.04"/>
    <n v="3870865.57"/>
    <n v="20226812.370000001"/>
    <s v="Finalizat"/>
    <s v="AA3"/>
    <n v="9131248.120000001"/>
    <n v="1611396.7200000002"/>
    <s v="POC/65/1/1"/>
    <n v="1"/>
    <s v="Axa 1"/>
  </r>
  <r>
    <n v="13"/>
    <x v="2"/>
    <s v=" P2.2"/>
    <s v="A2.2.1"/>
    <n v="115641"/>
    <s v="„Platformă digitală multifuncţională pentru integrare economică inteligentă şi promovarea serviciilor şi produselor locale / tradiţionale din Transilvania – „TDD-Transilvania Digital Dominion””"/>
    <s v="COMPANIA DE INFORMATICA APLICATA SA"/>
    <s v="„Platformă digitală multifuncţională pentru integrare economică inteligentă şi promovarea serviciilor şi produselor locale / tradiţionale din Transilvania – „TDD-Transilvania Digital Dominion””"/>
    <s v="8"/>
    <n v="7"/>
    <n v="2017"/>
    <s v="8"/>
    <n v="7"/>
    <n v="2020"/>
    <n v="85"/>
    <x v="1"/>
    <s v="Centru"/>
    <m/>
    <m/>
    <s v="Targu Mures"/>
    <s v="Privat"/>
    <s v="066"/>
    <n v="3502338.02"/>
    <n v="618059.65"/>
    <n v="1383427.29"/>
    <n v="383093.25999999978"/>
    <n v="5886918.2199999997"/>
    <s v="Finalizat"/>
    <m/>
    <n v="3142510.1300000004"/>
    <n v="540540.92999999993"/>
    <s v="POC/46/2/2"/>
    <n v="1"/>
    <s v="Axa 2"/>
  </r>
  <r>
    <n v="14"/>
    <x v="2"/>
    <s v=" P2.2"/>
    <s v="A2.1.1 - NGA"/>
    <n v="127137"/>
    <s v="Investitii in infrastructura broadband in judetul Mures"/>
    <s v="NETWORK INNOVATION FUTURE  SRL"/>
    <s v="Obiectivul principal al proiectului este realizarea de investitii in infrastructura broadband in zonele albe NGA din judetul Mures,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n v="2019"/>
    <s v="7"/>
    <n v="12"/>
    <n v="2022"/>
    <n v="85"/>
    <x v="1"/>
    <s v="Centru"/>
    <m/>
    <m/>
    <s v=" Apold; Madaras; Saes; Pogaceaua; Nades; Tigmandru; Zagar; Soard; Cipaieni; Cris; Bala; Paingeni; Moisa; Stejarenii; "/>
    <s v="Privat"/>
    <s v="046"/>
    <n v="7481665.29"/>
    <n v="1320293.8700000001"/>
    <n v="1087882.58"/>
    <n v="1877315.64"/>
    <n v="11767157.380000001"/>
    <s v="In implementare"/>
    <m/>
    <n v="2587186.12"/>
    <n v="456562.26"/>
    <s v="POC/366/2/1"/>
    <n v="1"/>
    <s v="Axa 2"/>
  </r>
  <r>
    <n v="15"/>
    <x v="2"/>
    <s v=" P2.2"/>
    <s v="A2.2.1 ap.2"/>
    <n v="130106"/>
    <s v="Realizarea unei harti imagistice necesara conizatiilor colului uterin"/>
    <s v="CATTUS SRL"/>
    <s v="Obiectivul general al proiectului este cresterea capacitatii de cercetare-dezvoltare-inovare a firmei SC Cattus SRL prin proiectarea, crearea si dezvoltarea unui software de recunoastere a leziunilor de col uterin ce include algoritmi de tip  inteligenta artificiala si machine learning pentru incuzand date si imagini ce se pot vizualiza, compara, evalua si arhiva în sistemul de colo-microscopie si astfel se furnizeaza cu acuratete datele necesare pentru diagnosticarea pe baza imaginilor in format 3D a leziunilor colului uterin de tip malign si premalign, si pentru indrumarea medicilor in alegerea celei mai bune solutii de conizatie in tratarea pacientelor."/>
    <s v="8"/>
    <n v="21"/>
    <n v="2020"/>
    <s v="8"/>
    <n v="21"/>
    <n v="2023"/>
    <n v="85"/>
    <x v="1"/>
    <s v="Centru"/>
    <m/>
    <m/>
    <s v="Targu Mures"/>
    <s v="Privat"/>
    <s v="066"/>
    <n v="3262590.01"/>
    <n v="575751.14"/>
    <n v="988698.67"/>
    <n v="1479583.31"/>
    <n v="6306623.1300000008"/>
    <s v="In implementare"/>
    <m/>
    <n v="1709127.59"/>
    <n v="274459.94"/>
    <s v="POC/524/2/2"/>
    <n v="1"/>
    <s v="Axa 2"/>
  </r>
  <r>
    <s v="TOTAL MURES"/>
    <x v="0"/>
    <m/>
    <m/>
    <m/>
    <m/>
    <m/>
    <m/>
    <m/>
    <m/>
    <m/>
    <m/>
    <m/>
    <m/>
    <m/>
    <x v="0"/>
    <m/>
    <m/>
    <m/>
    <m/>
    <m/>
    <m/>
    <n v="58948773.786576003"/>
    <n v="10571224.793423999"/>
    <n v="16211873.579999998"/>
    <n v="11746103.92"/>
    <n v="97477976.079999983"/>
    <m/>
    <m/>
    <n v="46948015.720000006"/>
    <n v="8306601.5499999998"/>
    <m/>
    <m/>
    <m/>
  </r>
  <r>
    <s v="JUDEŢUL NEAMT"/>
    <x v="0"/>
    <m/>
    <m/>
    <m/>
    <m/>
    <m/>
    <m/>
    <m/>
    <m/>
    <m/>
    <m/>
    <m/>
    <m/>
    <m/>
    <x v="0"/>
    <m/>
    <m/>
    <m/>
    <m/>
    <m/>
    <m/>
    <m/>
    <m/>
    <m/>
    <m/>
    <m/>
    <m/>
    <m/>
    <m/>
    <m/>
    <m/>
    <m/>
    <m/>
  </r>
  <r>
    <n v="1"/>
    <x v="2"/>
    <s v=" P2.2"/>
    <s v="A2.1.1 - NGA"/>
    <n v="127131"/>
    <s v="Dezvoltarea infrastructurii de comunicatii in banda larga de mare viteza in judetul Neamt"/>
    <s v="INVOKER TRANS IT SRL"/>
    <s v="Obiectivul principal al proiectului este dezvoltarea infrastructurii de comunicatii in banda larga de mare viteza in localitatile albe din punct de vedere al conexiunii NGA din judetul Neamt,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5"/>
    <s v="Nord Est"/>
    <m/>
    <m/>
    <s v="Bira; Telec; Damuc; Brusturi; Miron Costin; Bicazu; Ardelean; Boghicea; Budesti; Rediu; Poiana; Slobozia; Bira; Faurei; Balanesti; Vladiceni; Climesti; Hirtop; Dirloaia; Negresti;"/>
    <s v="Privat"/>
    <s v="046"/>
    <n v="11511361.74"/>
    <n v="2031416.79"/>
    <n v="1551691.43"/>
    <n v="2866953.75"/>
    <n v="17961423.710000001"/>
    <s v="In implementare"/>
    <m/>
    <n v="9187070.3900000025"/>
    <n v="1621247.73"/>
    <s v="POC/366/2/1"/>
    <n v="1"/>
    <s v="Axa 2"/>
  </r>
  <r>
    <s v="TOTAL NEAMT"/>
    <x v="0"/>
    <m/>
    <m/>
    <m/>
    <m/>
    <m/>
    <m/>
    <m/>
    <m/>
    <m/>
    <m/>
    <m/>
    <m/>
    <m/>
    <x v="0"/>
    <m/>
    <m/>
    <m/>
    <m/>
    <m/>
    <m/>
    <n v="11511361.74"/>
    <n v="2031416.79"/>
    <n v="1551691.43"/>
    <n v="2866953.75"/>
    <n v="17961423.710000001"/>
    <m/>
    <m/>
    <n v="9187070.3900000025"/>
    <n v="1621247.73"/>
    <m/>
    <m/>
    <m/>
  </r>
  <r>
    <s v="JUDEŢUL OLT"/>
    <x v="0"/>
    <m/>
    <m/>
    <m/>
    <m/>
    <m/>
    <m/>
    <m/>
    <m/>
    <m/>
    <m/>
    <m/>
    <m/>
    <m/>
    <x v="0"/>
    <m/>
    <m/>
    <m/>
    <m/>
    <m/>
    <m/>
    <m/>
    <m/>
    <m/>
    <m/>
    <m/>
    <m/>
    <m/>
    <m/>
    <m/>
    <m/>
    <m/>
    <m/>
  </r>
  <r>
    <n v="1"/>
    <x v="1"/>
    <s v="P1.1"/>
    <s v="OS1.1 -Secţiunea A"/>
    <n v="103655"/>
    <s v="Investiţii în departamentul de CD al ALRO destinate îmbunătăţirii infrastructurii de cercetare pe segmentul tablă tratată termic din aliaje de aluminiu cu aplicaţii industriale de înaltă calificare"/>
    <s v="ALRO SA"/>
    <s v="Obiectul proiectului de finanţare “Investiţii în departamentul de CD al ALRO destinate îmbunătăţirii infrastructurii de cercetare pe segmentul tablă tratată termic din aliaje de aluminiu cu aplicaţii industriale de înaltă calificare” este reprezentat de achiziţia de active corporale pentru C-D, respectiv echipamente pentru cercetarea tehnologiilor de obţinere a tablelor tratate termic din aliaje de aluminiu pentru aplicaţii industriale de înaltă calificare. "/>
    <s v="9"/>
    <n v="5"/>
    <n v="2016"/>
    <s v="3"/>
    <n v="4"/>
    <n v="2019"/>
    <n v="85"/>
    <x v="9"/>
    <s v="Sud Vest"/>
    <m/>
    <m/>
    <s v="Slatina"/>
    <s v="Privat"/>
    <s v="059"/>
    <n v="30586694.9925"/>
    <n v="5397652.0575000001"/>
    <n v="35984347.049999997"/>
    <n v="43069193.659999996"/>
    <n v="115037887.75999999"/>
    <s v="Finalizat"/>
    <s v="AA2"/>
    <n v="29505017.050000001"/>
    <n v="5206767.71"/>
    <s v="POC/65/1/1"/>
    <n v="1"/>
    <s v="Axa 1"/>
  </r>
  <r>
    <n v="2"/>
    <x v="1"/>
    <s v="P1.1"/>
    <s v="OS1.1 -Secţiunea A"/>
    <n v="121367"/>
    <s v="Dotarea departamentului de R&amp;D al Prysmian Cabluri şi Sisteme SA AdFiOTech"/>
    <s v="PRYSMIAN Cabluri si Sisteme SA "/>
    <s v="Obiectivul general al proiectului AdFiOTech (Advanced Fiber Optics Technology) este cresterea capacitatii de cercetare a departamentului de R&amp;D existent in cadrul companiei Prysmian Cabluri si Sisteme, prin investitia in utilaje si echipamente cu un inalt grad de  inovare, cu scopul imbunatatirii produselor existente si a crearii de noi produse, din materiale avansate, pentru piata nationala si europeana a cablurilor de fibra optica."/>
    <s v="7"/>
    <n v="30"/>
    <n v="2018"/>
    <s v="7"/>
    <n v="30"/>
    <n v="2019"/>
    <n v="85"/>
    <x v="9"/>
    <s v="Sud Vest"/>
    <m/>
    <m/>
    <s v="Slatina"/>
    <s v="Privat"/>
    <s v="059"/>
    <n v="4922512.42"/>
    <n v="868678.66"/>
    <n v="5791191.0899999999"/>
    <n v="5344219.49"/>
    <n v="16926601.66"/>
    <s v="Reziliat"/>
    <m/>
    <n v="0"/>
    <n v="0"/>
    <s v="POC/65/1/1"/>
    <n v="1"/>
    <s v="Axa 1"/>
  </r>
  <r>
    <n v="3"/>
    <x v="2"/>
    <s v=" P2.2"/>
    <s v="A2.1.1 - NGA"/>
    <n v="127134"/>
    <s v="Investitii in infrastructura broadband in judetul Olt"/>
    <s v="NETWORK INNOVATION FUTURE  SRL"/>
    <s v="Obiectivul principal al proiectului este realizarea de investitii in infrastructura broadband in zonele albe NGA din judetul Olt,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9"/>
    <s v="Sud Vest"/>
    <m/>
    <m/>
    <s v="Curtisoara; Spataru; Dobretu; Curtisoara; Horezu; Cioroiasu; Tonesti; Greci; Calinesti; Craciunei; Poiana; Sprincenata; Birsestii de Sus; Frunzaru; Ianca Noua; Margaritesti; Racovit;"/>
    <s v="Privat"/>
    <s v="046"/>
    <n v="7481797.96"/>
    <n v="1320317.29"/>
    <n v="993250.04"/>
    <n v="1803206.51"/>
    <n v="11598571.799999999"/>
    <s v="In implementare"/>
    <m/>
    <n v="2449494.37"/>
    <n v="432263.71"/>
    <s v="POC/366/2/1"/>
    <n v="1"/>
    <s v="Axa 2"/>
  </r>
  <r>
    <s v="TOTAL OLT"/>
    <x v="0"/>
    <m/>
    <m/>
    <m/>
    <m/>
    <m/>
    <m/>
    <m/>
    <m/>
    <m/>
    <m/>
    <m/>
    <m/>
    <m/>
    <x v="0"/>
    <m/>
    <m/>
    <m/>
    <m/>
    <m/>
    <m/>
    <n v="42991005.372500002"/>
    <n v="7586648.0075000003"/>
    <n v="42768788.18"/>
    <n v="50216619.659999996"/>
    <n v="143563061.22"/>
    <m/>
    <m/>
    <n v="31954511.420000002"/>
    <n v="5639031.4199999999"/>
    <m/>
    <m/>
    <m/>
  </r>
  <r>
    <s v="JUDEŢUL PRAHOVA"/>
    <x v="0"/>
    <m/>
    <m/>
    <m/>
    <m/>
    <m/>
    <m/>
    <m/>
    <m/>
    <m/>
    <m/>
    <m/>
    <m/>
    <m/>
    <x v="0"/>
    <m/>
    <m/>
    <m/>
    <m/>
    <m/>
    <m/>
    <m/>
    <m/>
    <m/>
    <m/>
    <m/>
    <m/>
    <m/>
    <m/>
    <m/>
    <m/>
    <m/>
    <m/>
  </r>
  <r>
    <n v="1"/>
    <x v="1"/>
    <s v="P1.1"/>
    <s v="OS1.1 -Secţiunea A"/>
    <n v="103278"/>
    <s v="Laborator de cercetare pentru tehnologii viitoare de comunicatii mobile 5G "/>
    <s v="2K TELECOM SRL"/>
    <s v="Prin proiect se urmareste realizarea primului centru de cercetare 5G din Romania pentru sprijinirea cercetarii in acest domeniu, in 14 luni de la semnarea contractului de finantare. Folosirea infrastructurii de telecomunicatii virtualizate in Cloud este abordarea inovativa a 2K Telecom si va fi motorul platformei de Laborator 5G."/>
    <s v="9"/>
    <n v="5"/>
    <n v="2016"/>
    <s v="11"/>
    <n v="5"/>
    <n v="2017"/>
    <n v="85"/>
    <x v="3"/>
    <s v="Sud Muntenia"/>
    <m/>
    <m/>
    <s v="Ploiesti"/>
    <s v="Privat"/>
    <s v="059"/>
    <n v="4779748.2029999997"/>
    <n v="843484.97699999996"/>
    <n v="3748822.12"/>
    <n v="4878392.17"/>
    <n v="14250447.470000001"/>
    <s v="Reziliat"/>
    <m/>
    <n v="0"/>
    <n v="0"/>
    <s v="POC/65/1/1"/>
    <n v="1"/>
    <s v="Axa 1"/>
  </r>
  <r>
    <n v="2"/>
    <x v="1"/>
    <s v="P1.1"/>
    <s v="OS1.1 -Secţiunea A"/>
    <n v="103279"/>
    <s v="Investiții pentru dotarea laboratoarelor din cadrul departamentului de CD în domeniul comunicațiilor mobile ale viitorului din cadrul Ad Net Market Media "/>
    <s v="AD NET MARKET MEDIA SRL "/>
    <s v="Obiectivul general al proiectului constă în realizarea unei investiții pentru dotarea laboratoarelor de cercetare din cadrul departamentului de CD în domeniul comunicațiilor mobile ale viitorului, în dezvoltare în cadrul SC Ad Net Market Media. Achiziția de echipamente și instrumente de cercetare în domeniul tehnologiei informațiilor și telecomunicații specifice Internetului viitorului contribuie la îmbunătățirea infrastructurii de cercetare și inovare a firmei, cu repercusiuni imediate și evidente asupra creșterii capacității de cercetare și inovare și a sporirii competitivității și prezenței pe piața de profil și la valorificarea  potențialul tehnico-științific și a bazei materiale existente."/>
    <s v="9"/>
    <n v="5"/>
    <n v="2016"/>
    <s v="9"/>
    <n v="5"/>
    <n v="2018"/>
    <n v="85"/>
    <x v="3"/>
    <s v="Sud Muntenia"/>
    <m/>
    <m/>
    <s v="Ploiesti"/>
    <s v="Privat"/>
    <s v="059"/>
    <n v="17588973.449000001"/>
    <n v="3103936.4910000004"/>
    <n v="8868389.9800000004"/>
    <n v="13436666.810000001"/>
    <n v="42997966.730000004"/>
    <s v="Finalizat"/>
    <s v="AA3"/>
    <n v="17588970"/>
    <n v="3103935.89"/>
    <s v="POC/65/1/1"/>
    <n v="1"/>
    <s v="Axa 1"/>
  </r>
  <r>
    <n v="3"/>
    <x v="1"/>
    <s v="P1.2"/>
    <s v="OS1.3-Secţiunea C"/>
    <n v="106101"/>
    <s v="Sistem automatizat pentru decontaminarea luciului de apă"/>
    <s v="GEODRILLING  LABORATORY SRL Brazi"/>
    <s v="Obiectivul general al proiectului este realizarea unui produs nou, pe baza rezultatelor unei cercetări in domeniul roboticii realizate de directorul de proiect in cadrul tezei de doctorat. Prin proiect se urmărește extinderea aplicării principiilor de comandă și control studiate în cadrul tezei pentru comanda unui echipament de tip ambarcaţiune care, prin dotarea sa, să permită intervenţia în zonele unde au existat scurgeri de hidrocarburi în apă, în vederea îndepărtării acestora. Acest proces, va implica strângerea şi separarea faţă de apă a hidrocarburilor scurse, realizându-se astfel, pe lângă limitarea extinderii scurgerilor si un proces de curăţare a apei şi ecologizare a zonei afectate, realizându-se astfel o protecţie a mediului."/>
    <s v="10"/>
    <n v="10"/>
    <n v="2016"/>
    <s v="10"/>
    <n v="10"/>
    <n v="2018"/>
    <n v="85"/>
    <x v="3"/>
    <s v="Sud Muntenia"/>
    <m/>
    <m/>
    <s v="Brazi"/>
    <s v="Privat"/>
    <s v="061"/>
    <n v="711917.15149999992"/>
    <n v="125632.43850000005"/>
    <n v="93061.07"/>
    <n v="120773.53"/>
    <n v="1051384.19"/>
    <s v="Finalizat"/>
    <s v="AA1"/>
    <n v="703599.73"/>
    <n v="124164.67000000001"/>
    <s v="POC/63/1/3"/>
    <n v="1"/>
    <s v="Axa 1"/>
  </r>
  <r>
    <n v="4"/>
    <x v="1"/>
    <s v="P1.2"/>
    <s v="OS1.3-Secţiunea D"/>
    <n v="105000"/>
    <s v="Sistem inteligent, modular de interconectare și asistenţă informațională destinat infrastructurilor regionale-mySafeCity"/>
    <s v="SYSTEGRA ENGINEERING SRL"/>
    <s v="Obiectivul general al proiectului îl reprezintă creșterea gradului de cercetare-dezvoltare si de know-how in întreprinderea nou-înființată inovatoare, SC SYSTEGRA ENGINEERING SRL, prin realizarea unei platforme integrate care înglobează module inovative, flexibile si interconectabile, destinată să gestioneze şi să sintetizeze fluxurile informaționale dintr-o comunitate în scopul informăriişi securizării membrilor acesteia. _x000a_Soluția tehnică dezvoltată își propune:_x000a_- Realizarea unei infrastructuri configurabile si adaptabile fiecărei regiuni;_x000a_- Dezvoltarea de module independente, ajustabile („self awareness”) ce pot fi interconectate în orice configurație;_x000a_- Implementarea unei infrastructuri ce permite adoptarea noilor tehnologii ce vor apare în piață într-un mod facil/fluid;_x000a_- Automatizarea, într-o măsură cât mai avansată a extracțiilor de date considerate perimate, din sisteme existente/vechi, şi transformarea acestora într-oinformație activă, dinamică, care prelucrată printr-o platformă capabilă să ofere o mai bun înțelegere a conținutului conduc la previziuni socio-economice, fluidizări logistice, trenduri regionale._x000a_- Creșterea semnificativă a gradului de integrare de noi informații in mediile sociale ale regiunii ce oferă astfel o nouă viziune de ansamblu asupra comunitățiice implementează această infrastructură. _x000a_- Îmbunătățirea calitățiivieții inclusiv pentru diverse segmente din populație (persoane cu dizabilități, vârstnici, copii), marginalizate până la acestmoment, prin transpunerea într-un contact mai coerent cu restul societății şi prin o mai bună monitorizare a acestora._x000a_- Stimularea interacțiunilor între instituții prin promovarea unor sinteze informaționale, în timp real cu agregări de date în segmente de timp preferate, cu posibilitatea alegerii modulelor software preferate şi considerate utile. _x000a_"/>
    <s v="9"/>
    <n v="9"/>
    <n v="2016"/>
    <s v="9"/>
    <n v="9"/>
    <n v="2018"/>
    <n v="85"/>
    <x v="3"/>
    <s v="Sud Muntenia"/>
    <m/>
    <m/>
    <s v="Ploiesti"/>
    <s v="Privat"/>
    <s v="061"/>
    <n v="5576201.5689999992"/>
    <n v="984035.57100000046"/>
    <n v="0"/>
    <n v="776748.51"/>
    <n v="7336985.6499999994"/>
    <s v="Finalizat"/>
    <s v="AA1"/>
    <n v="4458820.7299999995"/>
    <n v="786850.72"/>
    <s v="POC/66/1/3"/>
    <n v="1"/>
    <s v="Axa 1"/>
  </r>
  <r>
    <n v="5"/>
    <x v="1"/>
    <s v="P1.1"/>
    <s v="OS1.1-Secţiunea F"/>
    <n v="119636"/>
    <s v="LABORATOR SISTEME SPAŢIALE pentru MISIUNI ORBITALE"/>
    <s v="INSTITUTUL NAŢIONAL DE CERCETARE-DEZVOLTARE AEROSPATIALĂ “ELIE CARAFOLI” – I.N.C.A.S. Bucureşti"/>
    <s v="Obiectivul general al proiectului îl reprezintă creşterea capacităţii de cercetare a Institutului de Cercetare-Dezvoltare Aerospaţială „Elie Carafoli” - I.N.C.A.S. Bucureşti, în domeniul ştiinţelor aerospaţiale prin introducerea celor mai noi tehnologii cheie din domeniul roboticii spaţiale întru-un mediu  de cercetare de nouă generaţie, bazat pe „Harware – In – the – Loop” (HIL) concept  și conceptul „Human – Machine – Interface” (HMI) capabile să asigure condiţii de simulare necesare pentru cercetările în perspective anilor 2020 precum şi interfaţa de comunicare în proiectele colaborative internaţionale în care INCAS este implicat ( ex: vehiculul spaţial PRIDE-USV3 pentru lansatorul VEGA, “Demise Observation Capsule - DOC “ și “LV Mission and Stages Re-entry Trajectory Analysis“, ESA - FLPP – RIBRE – CON – 0016 “Vertical Take-Off Vertical Landing Test Bench”,“Small Innovative Launcher for Europe” – SMILE  pentru  EC Horizon 2020 Program Space)."/>
    <s v="10"/>
    <n v="10"/>
    <n v="2016"/>
    <s v="10"/>
    <n v="10"/>
    <n v="2018"/>
    <n v="85"/>
    <x v="3"/>
    <s v="Sud Muntenia"/>
    <m/>
    <m/>
    <s v="Maneciu, Sat Pamanteni"/>
    <s v="Public"/>
    <s v="058"/>
    <n v="4709744.6849999996"/>
    <n v="831131.41500000004"/>
    <n v="0"/>
    <n v="1548950"/>
    <n v="7089826.0999999996"/>
    <s v="Finalizat"/>
    <s v="AA2"/>
    <n v="4650756.5300000012"/>
    <n v="820721.73"/>
    <s v="POC/70/1/1"/>
    <n v="1"/>
    <s v="Axa 1"/>
  </r>
  <r>
    <n v="6"/>
    <x v="1"/>
    <s v="P1.2"/>
    <s v="OS1.3-Secţiunea C"/>
    <n v="119849"/>
    <s v="Aditivi prin biotehnologii industriale in slujba comunitatii"/>
    <s v="EURO ENVIROTECH BIOTECHNOLOGY SRL"/>
    <s v="Obiectiv general:_x000a_Obiectivul general al proiectului este reprezentat de realizarea unui produs nou inovativ care contribuie la creșterea calității compoziției și valorificarea dejecțiilor din fermele de suine, precum și reducerea emisiilor de gaze din depozitele de dejecții, produs care va fi  obținut ca urmare a activității de cercetare-dezvoltare desfășurate în decursul a 24 luni de implementare a proiectului. Activitatea de cercetare aplicativă va fi demarată prin  valorificarea conceptelor elaborate în cadrul  tezei de doctorat cu titlul „Utilizarea zeoliţilor naturali în depoluarea diverselor fluxuri” concepută pentru utilizări în domeniul depoluării mediului._x000a_"/>
    <s v="9"/>
    <n v="27"/>
    <n v="2017"/>
    <s v="9"/>
    <n v="27"/>
    <n v="2019"/>
    <n v="84.999999701780197"/>
    <x v="3"/>
    <s v="Sud Muntenia"/>
    <m/>
    <m/>
    <s v="Ploiesti"/>
    <s v="Privat"/>
    <s v="061"/>
    <n v="712561.67"/>
    <n v="125746.18"/>
    <n v="93145.35"/>
    <n v="159716.85"/>
    <n v="1091170.05"/>
    <s v="Reziliat"/>
    <m/>
    <n v="0"/>
    <n v="0"/>
    <s v="POC/63/1/3"/>
    <n v="1"/>
    <s v="Axa 1"/>
  </r>
  <r>
    <n v="7"/>
    <x v="2"/>
    <s v=" P2.2"/>
    <s v="A2.2.1"/>
    <n v="115549"/>
    <s v="PLATFORMA UNIFICATA INOVATIVA DE SECURITATE CIBERNETICA"/>
    <s v="AEGO BUSINESS CONSULTING SRL"/>
    <s v="PLATFORMA UNIFICATA INOVATIVA DE SECURITATE CIBERNETICA"/>
    <s v="5"/>
    <n v="25"/>
    <n v="2017"/>
    <s v="5"/>
    <n v="25"/>
    <n v="2019"/>
    <n v="85"/>
    <x v="3"/>
    <s v="Sud Muntenia"/>
    <m/>
    <m/>
    <s v="Ploiesti"/>
    <s v="Privat"/>
    <s v="066"/>
    <n v="3440127.01"/>
    <n v="607081.24"/>
    <n v="2115708"/>
    <n v="1170954.0899999999"/>
    <n v="7333870.3399999999"/>
    <s v="Finalizat"/>
    <m/>
    <n v="3336540.28"/>
    <n v="588801.22"/>
    <s v="POC/46/2/2"/>
    <n v="1"/>
    <s v="Axa 2"/>
  </r>
  <r>
    <n v="8"/>
    <x v="2"/>
    <s v=" P2.2"/>
    <s v="A2.2.1"/>
    <n v="116063"/>
    <s v="PLATFORMA CONVERGENTA INOVATIVA DE DIFUZARE VIDEO"/>
    <s v="INVOKERNET CONNECTION SRL"/>
    <s v="PLATFORMA CONVERGENTA INOVATIVA DE DIFUZARE VIDEO"/>
    <s v="8"/>
    <n v="8"/>
    <n v="2017"/>
    <s v="8"/>
    <n v="8"/>
    <n v="2019"/>
    <n v="85"/>
    <x v="3"/>
    <s v="Sud Muntenia"/>
    <m/>
    <m/>
    <s v="Ploiesti"/>
    <s v="Privat"/>
    <s v="066"/>
    <n v="2697279.93"/>
    <n v="475990.57"/>
    <n v="1065463.5"/>
    <n v="826005.96"/>
    <n v="5064739.96"/>
    <s v="Finalizat"/>
    <m/>
    <n v="2618068.4300000002"/>
    <n v="462012.07"/>
    <s v="POC/46/2/2"/>
    <n v="1"/>
    <s v="Axa 2"/>
  </r>
  <r>
    <n v="9"/>
    <x v="2"/>
    <s v=" P2.2"/>
    <s v="A2.2.1"/>
    <n v="115607"/>
    <s v="SISTEM INTEGRAT DE MANAGEMENT AUTOMAT AL UTILITATILOR - SMART ADMIN"/>
    <s v="FUTURE ENGINEERING SRL"/>
    <s v="SISTEM INTEGRAT DE MANAGEMENT AUTOMAT AL UTILITATILOR - SMART ADMIN"/>
    <s v="8"/>
    <n v="7"/>
    <n v="2017"/>
    <s v="4"/>
    <n v="7"/>
    <n v="2019"/>
    <n v="85"/>
    <x v="3"/>
    <s v="Sud Muntenia"/>
    <m/>
    <m/>
    <s v="Ploiesti"/>
    <s v="Privat"/>
    <s v="066"/>
    <n v="3345152.8"/>
    <n v="590321.07999999996"/>
    <n v="1132968.1100000003"/>
    <n v="68622.349999999627"/>
    <n v="5137064.34"/>
    <s v="Finalizat"/>
    <s v="AA2"/>
    <n v="2941783.01"/>
    <n v="519138.19000000006"/>
    <s v="POC/46/2/2"/>
    <n v="1"/>
    <s v="Axa 2"/>
  </r>
  <r>
    <n v="10"/>
    <x v="2"/>
    <s v=" P2.2"/>
    <s v="A2.2.1"/>
    <n v="115793"/>
    <s v="PLATFORMA INOVATIVA DE AGREGARE A CONEXIUNILOR RADIO CU FACILITATI DE OPTIMIZARE A TRAFICULUI"/>
    <s v="BEBECOM SYSTEM SRL"/>
    <s v="PLATFORMA INOVATIVA DE AGREGARE A CONEXIUNILOR RADIO CU FACILITATI DE OPTIMIZARE A TRAFICULUI"/>
    <s v="11"/>
    <n v="20"/>
    <n v="2017"/>
    <s v="2"/>
    <n v="20"/>
    <n v="2020"/>
    <n v="85"/>
    <x v="3"/>
    <s v="Sud Muntenia"/>
    <m/>
    <m/>
    <s v="Ploiesti"/>
    <s v="Privat"/>
    <s v="066"/>
    <n v="2460026.65"/>
    <n v="434122.35"/>
    <n v="964537.5"/>
    <n v="801920.54"/>
    <n v="4660607.04"/>
    <s v="Finalizat"/>
    <s v="AA1"/>
    <n v="2331325.4900000002"/>
    <n v="411410.38"/>
    <s v="POC/46/2/2"/>
    <n v="1"/>
    <s v="Axa 2"/>
  </r>
  <r>
    <n v="11"/>
    <x v="2"/>
    <s v=" P2.2"/>
    <s v="A2.2.1"/>
    <n v="117293"/>
    <s v="DEZVOLTARE APLICAȚIE DE SIMULARE AVANSATĂ A PIEȚELOR INTERNAȚIONALE DE CAPITAL CU UTILIZAREA INTELIGENȚEI ARTIFICIALE"/>
    <s v="BOLD TECHNOLOGIES SRL"/>
    <s v="DEZVOLTARE APLICAȚIE DE SIMULARE AVANSATĂ A PIEȚELOR INTERNAȚIONALE DE CAPITAL CU UTILIZAREA INTELIGENȚEI ARTIFICIALE"/>
    <s v="6"/>
    <n v="29"/>
    <n v="2017"/>
    <s v="6"/>
    <n v="29"/>
    <n v="2020"/>
    <n v="85"/>
    <x v="3"/>
    <s v="Sud Muntenia"/>
    <m/>
    <m/>
    <s v="Ploiesti"/>
    <s v="Privat"/>
    <s v="066"/>
    <n v="1598080.23"/>
    <n v="282014.15999999997"/>
    <n v="1456962.8"/>
    <n v="0"/>
    <n v="3337057.19"/>
    <s v="Finalizat"/>
    <s v="AA1"/>
    <n v="1551548.54"/>
    <n v="273802.69"/>
    <s v="POC/46/2/2"/>
    <n v="1"/>
    <s v="Axa 2"/>
  </r>
  <r>
    <n v="12"/>
    <x v="2"/>
    <s v=" P2.2"/>
    <s v="A2.2.1"/>
    <n v="115906"/>
    <s v="„ASI IN INFORMATICA – DEZVOLTARE APLICATIE DE SECURITATE INFRASTUCTURA IT&amp;C (ASI)”"/>
    <s v="TRANSCENDENCE SYSTEMS GROUP SRL"/>
    <s v="„ASI IN INFORMATICA – DEZVOLTARE APLICATIE DE SECURITATE INFRASTUCTURA IT&amp;C (ASI)”"/>
    <s v="8"/>
    <n v="4"/>
    <n v="2017"/>
    <s v="6"/>
    <n v="4"/>
    <n v="2019"/>
    <n v="85"/>
    <x v="3"/>
    <s v="Sud Muntenia"/>
    <m/>
    <m/>
    <s v="Ploiesti"/>
    <s v="Privat"/>
    <s v="066"/>
    <n v="3076224.45"/>
    <n v="542863.14"/>
    <n v="769918.06000000052"/>
    <n v="183630.81999999937"/>
    <n v="4572636.47"/>
    <s v="Reziliat"/>
    <m/>
    <n v="380380.1"/>
    <n v="67125.899999999994"/>
    <s v="POC/46/2/2"/>
    <n v="1"/>
    <s v="Axa 2"/>
  </r>
  <r>
    <n v="13"/>
    <x v="2"/>
    <s v=" P2.2"/>
    <s v="A2.2.1 ap.2"/>
    <n v="129052"/>
    <s v="Platforma inovativa de comunicatii IoT bazata pe tehnologia LoRa"/>
    <s v="CLARITY SOLUTIONS SRL"/>
    <s v="Obiectivul general al proiectului in reprezinta sustinerea inovarii si cresterea productivitatii societatii Clarity Solutions prin realizarea unei platforme inovative de comunicaþii IoT bazata pe tehnologia LoRaWAN. Proiectul propus spre finantare vizeaza realizarea  unei platforme inovative de comunicatii specifice pentru monitorizarea si protejarea oraselor inteligente, cu ajutorul unor matrici senzoriale si elemente de control la distanta, bazata pe reþele de internet de banda larga, Internet of Things (IoT), LoRa WAN."/>
    <s v="12"/>
    <n v="11"/>
    <n v="2019"/>
    <s v="12"/>
    <n v="11"/>
    <n v="2021"/>
    <n v="85"/>
    <x v="3"/>
    <s v="Sud Muntenia"/>
    <m/>
    <m/>
    <s v="Ploiesti"/>
    <s v="Privat"/>
    <s v="066"/>
    <n v="13646665"/>
    <n v="2408235"/>
    <n v="6655900"/>
    <n v="4370625"/>
    <n v="27081425"/>
    <s v="In implementare"/>
    <m/>
    <n v="7429765"/>
    <n v="1311135"/>
    <s v="POC/524/2/2"/>
    <n v="1"/>
    <s v="Axa 2"/>
  </r>
  <r>
    <n v="14"/>
    <x v="2"/>
    <s v=" P2.2"/>
    <s v="A2.2.1 ap.2"/>
    <n v="128998"/>
    <s v="Platforma inovativa pentru difuzarea continutului video folosind mecanisme de machine learning"/>
    <s v="NETWORK INNOVATION FUTURE  SRL"/>
    <s v="Obiectivul general al proiectului il reprezinta sustinerea inovarii si cresterea productivitatii societatii Network Innovation Future prin realizarea unei platforme inovative pentru difuzarea continutului video folosind mecanisme de machine learning."/>
    <s v="12"/>
    <n v="11"/>
    <n v="2019"/>
    <s v="12"/>
    <n v="11"/>
    <n v="2021"/>
    <n v="85"/>
    <x v="3"/>
    <s v="Sud Muntenia"/>
    <m/>
    <m/>
    <s v="Ploiesti"/>
    <s v="Privat"/>
    <s v="066"/>
    <n v="13893547.51"/>
    <n v="2451802.4900000002"/>
    <n v="6836292.8600000003"/>
    <n v="4539910.51"/>
    <n v="27721553.369999997"/>
    <s v="In implementare"/>
    <m/>
    <n v="0"/>
    <n v="0"/>
    <s v="POC/524/2/2"/>
    <n v="1"/>
    <s v="Axa 2"/>
  </r>
  <r>
    <n v="15"/>
    <x v="2"/>
    <s v=" P2.2"/>
    <s v="A2.2.1 ap.2"/>
    <n v="129084"/>
    <s v="Platforma Inovativa pentru Administrarea Inteligentq a resurselor bazata pe Inteligenta Artificiala"/>
    <s v="ARS INDUSTRIAL SRL"/>
    <s v="Obiectivul general al proiectul îl reprezinta susþinerea inovarii si cresterea productivitaþii companiei ARS INDUSTRIAL prin realizarea unui produs inovativ complex si a unor servicii inovative, bazate pe acest produs. Prin proiect se urmareste crearea unei platforme inovative deschise (OPEN DATA – OPEN PLATFORM) pentru managementul centralizat pe nivele multiple la nivel de administraþie publica sau privata (PAIR - AI – Platforma pentru Administrarea Inteligenta a resurselor bazata pe Inteligenþa Artificiala) ce are ca scop cresterea competitivitaþii economice a societatii."/>
    <s v="12"/>
    <n v="11"/>
    <n v="2019"/>
    <s v="12"/>
    <n v="11"/>
    <n v="2021"/>
    <n v="85"/>
    <x v="3"/>
    <s v="Sud Muntenia"/>
    <m/>
    <m/>
    <s v="Ploiesti"/>
    <s v="Privat"/>
    <s v="066"/>
    <n v="14384561.9"/>
    <n v="2538452.1"/>
    <n v="6788406"/>
    <n v="4505169.8"/>
    <n v="28216589.800000001"/>
    <s v="In implementare"/>
    <m/>
    <n v="108800"/>
    <n v="19200"/>
    <s v="POC/524/2/2"/>
    <n v="1"/>
    <s v="Axa 2"/>
  </r>
  <r>
    <n v="16"/>
    <x v="2"/>
    <s v=" P2.2"/>
    <s v="A2.2.1 ap.2"/>
    <n v="129020"/>
    <s v="PLATFORMA INOVATIVA R.A.R.E."/>
    <s v="CYMBIOT SOLUTIONS SRL"/>
    <s v="Obiectivul general al proiectul îl reprezinta susþinerea inovarii si cresterea productivitaþii societaþii Cymbiot Solutions S.R.L. prin realizarea unui produs inovativ complex si a unor servicii inovative, bazate pe acest produs. Se urmareste crearea unei platforme inovative (R.A.R.E – Resource Allocation and Reservation Enabler) integrate pentru identificarea si rezervarea resurselor disponibile prin si de la diverse surse cu ajutorul a patru componente digitale: Cloud Computing, IOT (INTERNET OF THINGS), AI (ARTIFICIAL INTELIGENCE), prelucare si procesare imagini video ce are ca scop cresterea competitivitaþii economice a societatii."/>
    <s v="12"/>
    <n v="13"/>
    <n v="2019"/>
    <s v="12"/>
    <n v="13"/>
    <n v="2021"/>
    <n v="85"/>
    <x v="3"/>
    <s v="Sud Muntenia"/>
    <m/>
    <m/>
    <s v="Ploiesti"/>
    <s v="Privat"/>
    <s v="066"/>
    <n v="14371012.9"/>
    <n v="2536061.1"/>
    <n v="6805396"/>
    <n v="4505369.3"/>
    <n v="28217839.300000001"/>
    <s v="In implementare"/>
    <m/>
    <n v="9789432.1500000004"/>
    <n v="1727546.85"/>
    <s v="POC/524/2/2"/>
    <n v="1"/>
    <s v="Axa 2"/>
  </r>
  <r>
    <n v="17"/>
    <x v="2"/>
    <s v=" P2.2"/>
    <s v="A2.2.1 ap.2"/>
    <n v="129076"/>
    <s v="Sistem automatizat pentru acoperire radio si cartografiere 3D folosind vehicule aeriene fara pilot "/>
    <s v="INVITE SYSTEMS SRL"/>
    <s v="Obiectivul general al proiectului il reprezinta sustinerea inovarii si cresterea productivitatii societatii Invite Systems prin realizarea unui sistem automatizat inovativ pentru acoperire radio si cartografiere 3D folosind vehicule aeriene fara pilot."/>
    <s v="12"/>
    <n v="23"/>
    <n v="2019"/>
    <s v="12"/>
    <n v="23"/>
    <n v="2021"/>
    <n v="85"/>
    <x v="3"/>
    <s v="Sud Muntenia"/>
    <m/>
    <m/>
    <s v="Ploiesti"/>
    <s v="Privat"/>
    <s v="066"/>
    <n v="13683958.75"/>
    <n v="2414816.25"/>
    <n v="6718475"/>
    <n v="4462786"/>
    <n v="27280036"/>
    <s v="In implementare"/>
    <m/>
    <n v="6262314.2800000003"/>
    <n v="1105114.28"/>
    <s v="POC/524/2/2"/>
    <n v="1"/>
    <s v="Axa 2"/>
  </r>
  <r>
    <n v="18"/>
    <x v="2"/>
    <s v=" P2.2"/>
    <s v="A2.2.1 ap.2"/>
    <n v="129221"/>
    <s v="MY IDENTITY  - PLATFORMA INOVATIVA DESTINATA IDENTIFICARII SI AUTENTIFICARII PERSOANELOR"/>
    <s v="ID SOLUTIONS TECH SRL"/>
    <s v="Obiectivul general al proiectului MY IDENTITY - PLATFORMA INOVATIVA DESTINATA IDENTIFICARII SI AUTENTIFICARII PERSOANELOR il reprezinta sustinerea inovarii si cresterea productivitatii societatii ID SOLUTIONS TECH prin realizarea unei platforme inovative destinata identificarii si autentificarii persoanelor in vederea definirii unei identitati electronice unice care sa poate fi folosita pentru accesul la orice sistem informatic."/>
    <s v="12"/>
    <n v="24"/>
    <n v="2019"/>
    <s v="12"/>
    <n v="24"/>
    <n v="2021"/>
    <n v="85"/>
    <x v="3"/>
    <s v="Sud Muntenia"/>
    <m/>
    <m/>
    <s v="Aricestii Rahtivani"/>
    <s v="Privat"/>
    <s v="066"/>
    <n v="14561863.4"/>
    <n v="2569740.6"/>
    <n v="6869540.2800000003"/>
    <n v="4560217.41"/>
    <n v="28561361.690000001"/>
    <s v="In implementare"/>
    <m/>
    <n v="9810802.8599999994"/>
    <n v="1731318.16"/>
    <s v="POC/524/2/2"/>
    <n v="1"/>
    <s v="Axa 2"/>
  </r>
  <r>
    <n v="19"/>
    <x v="2"/>
    <s v=" P2.2"/>
    <s v="A2.2.1 ap.2"/>
    <n v="129092"/>
    <s v="Platforma inovativa 'Software-as-a-Service' aplicatii smartphone inovative pentru industria de transport"/>
    <s v="ATLAS APPS SRL"/>
    <s v="Obiectivul general al proiectului este cresterea competitivitatii si a productivitatii societatii pe piata TIC prin trecerea de la outsourcing la dezvoltarea bazata pe inovare, dezvoltand in cadrul firmei SC ATLAS APPS SRL o platforma inovativa &quot;Software-as-a-Service&quot; aplicatii smartphone pentru industria de transport, avand la baza cooperarea intre SC ATLAS APPS SRL si SC EVEREST ROPACK SRL membre in clusterul ICONIC din domeniul TIC si cooperarea intre societatea SC ATLAS APPS SRL si clusterul ICONIC din domeniul TIC, pentru asigurarea unui acces rapid si facil la implementarea rezultatelor cercetarii/dezvoltarii în scopul obþinerii de produse inovatoare."/>
    <s v="1"/>
    <n v="23"/>
    <n v="2020"/>
    <s v="1"/>
    <n v="23"/>
    <n v="2022"/>
    <n v="85"/>
    <x v="3"/>
    <s v="Sud Muntenia"/>
    <m/>
    <m/>
    <s v="Azuga"/>
    <s v="Privat"/>
    <s v="066"/>
    <n v="4042791.52"/>
    <n v="713433.78"/>
    <n v="1775393.7"/>
    <n v="830698.81"/>
    <n v="7362317.8100000005"/>
    <s v="In implementare"/>
    <m/>
    <n v="3022376.84"/>
    <n v="384078.14"/>
    <s v="POC/524/2/2"/>
    <n v="1"/>
    <s v="Axa 2"/>
  </r>
  <r>
    <n v="20"/>
    <x v="2"/>
    <s v=" P2.2"/>
    <s v="A2.2.1 ap.2"/>
    <n v="129006"/>
    <s v="Sustinerea inovarii si cresterea productivitatii SC TrustChain SRL prin realizarea unei platforme unificate inovative de comunicare si control al echipamentelor integrate in casele inteligente"/>
    <s v="TRUSTCHAIN SRL"/>
    <s v="Obiectivul general al proiectului îl reprezinta susþinerea inovarii si cresterea productivitatii SC TrustChain SRL prin realizarea unei platforme unificate inovative de comunicare si control al echipamentelor integrate în casele inteligente. Platforma dezvoltata va agrega protocoalele de comunicare ale echipamentelor de tip „smart home” disponibile pe piata de profil si va asigura controlul si comanda acestora pe baza unui instrument inovativ de inteligenta artificiala."/>
    <s v="1"/>
    <n v="27"/>
    <n v="2020"/>
    <s v="1"/>
    <n v="27"/>
    <n v="2022"/>
    <n v="85"/>
    <x v="3"/>
    <s v="Sud Muntenia"/>
    <m/>
    <m/>
    <s v="Ploiesti"/>
    <s v="Privat"/>
    <s v="066"/>
    <n v="13457728.66"/>
    <n v="2374893.2599999998"/>
    <n v="6067128.9199999999"/>
    <n v="2335.0500000000002"/>
    <n v="21902085.890000001"/>
    <s v="In implementare"/>
    <m/>
    <n v="8628806.1500000004"/>
    <n v="1522730.4799999997"/>
    <s v="POC/524/2/2"/>
    <n v="1"/>
    <s v="Axa 2"/>
  </r>
  <r>
    <n v="21"/>
    <x v="2"/>
    <s v=" P2.2"/>
    <s v="A2.2.1 ap.2"/>
    <n v="129332"/>
    <s v="Platforma inovativa Autonomus Driving"/>
    <s v="INVOKER TRANS IT SRL"/>
    <s v="Obiectivul general al proiectului il reprezinta sustinerea inovarii si cresterea productivitatii societatii Invoker Trans IT prin realizarea unei platforme inovative care va gestiona un vehicul autonom ce va fi partajat pe sosea intr-un mediu controlat, destinat transportului public."/>
    <s v="3"/>
    <n v="18"/>
    <n v="2020"/>
    <s v="3"/>
    <n v="18"/>
    <n v="2022"/>
    <n v="85"/>
    <x v="3"/>
    <s v="Sud Muntenia"/>
    <m/>
    <m/>
    <s v="Blejoi"/>
    <s v="Privat"/>
    <s v="066"/>
    <n v="13799724.5"/>
    <n v="2435245.5"/>
    <n v="6901130"/>
    <n v="5296927"/>
    <n v="28433027"/>
    <s v="In implementare"/>
    <m/>
    <n v="2124150"/>
    <n v="374850"/>
    <s v="POC/524/2/2"/>
    <n v="1"/>
    <s v="Axa 2"/>
  </r>
  <r>
    <n v="22"/>
    <x v="2"/>
    <s v=" P2.2"/>
    <s v="A2.2.1 ap.2"/>
    <n v="129321"/>
    <s v="Platforma inovativa de cloud cu sisteme de provizionare si migrare automatizata a aplicatiilor"/>
    <s v="BUSINESS SERVICE CONSULT INTERNATIONAL  SRL"/>
    <s v="Obiectivul general al proiectului este reprezentat de cresterea competitivitaþii economice a SC Business Service Consult International SRL si susþinerea inovarii în cadrul companiei, prin realizarea unei produs inovativ si a unor servicii inovative, bazate pe o infrastructura de cloud, cu caracteristici unice in Romania, cu aplicabilitate în cadrul clusterului Internet of Things, cât si în restul economiei."/>
    <s v="3"/>
    <n v="19"/>
    <n v="2020"/>
    <s v="3"/>
    <n v="19"/>
    <n v="2022"/>
    <n v="85"/>
    <x v="3"/>
    <s v="Sud Muntenia"/>
    <m/>
    <m/>
    <s v="Ploiesti"/>
    <s v="Privat"/>
    <s v="066"/>
    <n v="13822933.75"/>
    <n v="2439341.25"/>
    <n v="6784975"/>
    <n v="4506515.75"/>
    <n v="27553765.75"/>
    <s v="In implementare"/>
    <m/>
    <n v="9076189.5"/>
    <n v="1601680.5"/>
    <s v="POC/524/2/2"/>
    <n v="1"/>
    <s v="Axa 2"/>
  </r>
  <r>
    <n v="23"/>
    <x v="2"/>
    <s v=" P2.2"/>
    <s v="A2.2.1 ap.2"/>
    <n v="129760"/>
    <s v="V.A.M.M.P.  Platforma inovativa integrata pentru identificarea si clasificarea persoanelor "/>
    <s v="EUROMEDIA GROUP SA"/>
    <s v="Obiectivul general al proiectul îl reprezinta susþinerea inovarii si cresterea productivitaþii EUROMEDIA GROUP S.A. prin realizarea unui_x000a_produs inovativ complex si a unor servicii inovative, bazate pe acest produs. Se urmareste crearea unei platforme inovative (V.A.M.M.P. –_x000a_Video Analytics Media Message Programmer) integrate pentru identificarea si clasificarea persoanelor si estimarea intenþiei de cumparare cu ajutorul a patru componente digitale: Prelucrarea imaginilor si fluxurilor video, procesare in cloud (Cloud computing), IOT (INTERNET OF THINGS) si AI (ARTIFICIAL INTELLIGENCE)."/>
    <s v="3"/>
    <n v="25"/>
    <n v="2020"/>
    <s v="3"/>
    <n v="25"/>
    <n v="2022"/>
    <n v="85"/>
    <x v="3"/>
    <s v="Sud Muntenia"/>
    <m/>
    <m/>
    <s v="Campina"/>
    <s v="Privat"/>
    <s v="066"/>
    <n v="13875341.689999999"/>
    <n v="2448589.71"/>
    <n v="10602037.6"/>
    <n v="5279202.1100000003"/>
    <n v="32205171.109999999"/>
    <s v="In implementare"/>
    <m/>
    <n v="0"/>
    <n v="0"/>
    <s v="POC/524/2/2"/>
    <n v="1"/>
    <s v="Axa 2"/>
  </r>
  <r>
    <n v="24"/>
    <x v="2"/>
    <s v=" P2.2"/>
    <s v="A2.2.1 ap.2"/>
    <n v="129271"/>
    <s v="TERMENE AI 360 - platforma inovativa pentru analiza automata a datelor si informatiilor pentru afaceri"/>
    <s v="TERMENE JUST SRL"/>
    <s v="Obiectivul general al proiectului il constituie diversificarea serviciilor si cresterea productivitatii companiei Termene Just srl prin trecerea de la metode traditionale de analiza a datelor si informatiilor pentru afaceri (in engleza „business inteligence”) la metodele moderne folosite in stiinta datelor (DS - Data Science) pe baza dezvoltarii unei platforme pentru stiinta datelor, inteligenta artificiala (AI - Artificial Intelligence) si invatare automata (ML – Machine Learning)."/>
    <s v="3"/>
    <n v="31"/>
    <n v="2020"/>
    <s v="3"/>
    <n v="31"/>
    <n v="2023"/>
    <n v="85"/>
    <x v="3"/>
    <s v="Sud Muntenia"/>
    <m/>
    <m/>
    <s v="Ploiesti"/>
    <s v="Privat"/>
    <s v="066"/>
    <n v="13599979.77"/>
    <n v="2399996.4300000002"/>
    <n v="4627491.53"/>
    <n v="685340.91"/>
    <n v="21312808.640000001"/>
    <s v="In implementare"/>
    <m/>
    <n v="4852277.59"/>
    <n v="537225.26"/>
    <s v="POC/524/2/2"/>
    <n v="1"/>
    <s v="Axa 2"/>
  </r>
  <r>
    <n v="25"/>
    <x v="2"/>
    <s v=" P2.2"/>
    <s v="A2.2.1 ap.2"/>
    <n v="130051"/>
    <s v="Platforma inovativa integrata pentru furnizarea de servicii POS"/>
    <s v="ACQUIS CONSULTING SRL"/>
    <s v="Obiectivul general al proiectul îl reprezinta susþinerea inovarii si cresterea productivitaþii societaþii Acquis Consulting prin realizarea unui produs inovativ complex si a unor servicii inovative, bazate pe acest produs. Se urmareste crearea unei platforme inovative (C.I.P.P.O.S.– Componenta Inteligenta Pentru Point Of Sale) integrate pentru furnizarea de servicii POS (inclusiv tranzactii financiare bancare si casa de marcat), procesare in cloud (Cloud computing), AI (ARTIFICIAL INTELIGENCE) si Aplicaþii diverse pentru piata de retail."/>
    <s v="4"/>
    <n v="1"/>
    <n v="2020"/>
    <s v="4"/>
    <n v="1"/>
    <n v="2022"/>
    <n v="85"/>
    <x v="3"/>
    <s v="Sud Muntenia"/>
    <m/>
    <m/>
    <s v="Ploiesti"/>
    <s v="Privat"/>
    <s v="066"/>
    <n v="12936799.4"/>
    <n v="2282964.6"/>
    <n v="6523756"/>
    <n v="4258777.3"/>
    <n v="26002297.300000001"/>
    <s v="In implementare"/>
    <m/>
    <n v="0"/>
    <n v="0"/>
    <s v="POC/524/2/2"/>
    <n v="1"/>
    <s v="Axa 2"/>
  </r>
  <r>
    <n v="26"/>
    <x v="2"/>
    <s v=" P2.2"/>
    <s v="A2.2.1 ap.2"/>
    <n v="129888"/>
    <s v="PLATFORMA SOFTWARE INOVATIVA MEDOSCOPE SMART"/>
    <s v="ENJOY SMART SOLUTIONS SRL"/>
    <s v="Obiectivul general al proiectului Platforma inovativa medicala Medoscope Smart il reprezinta sustinerea inovarii si cresterea productivitatii societatii Enjoy Smart Solutions SRL prin realizarea unei platforme inovative destinata imbunatatirii experientei pacientilor ce intra in contact cu sistemul medical, atat privat, cat si public, precum si cresterii eficientei spitalelor sau clinicilor medicale"/>
    <s v="4"/>
    <n v="6"/>
    <n v="2020"/>
    <s v="4"/>
    <n v="6"/>
    <n v="2022"/>
    <n v="85"/>
    <x v="3"/>
    <s v="Sud Muntenia"/>
    <m/>
    <m/>
    <s v="Ploiesti"/>
    <s v="Privat"/>
    <s v="066"/>
    <n v="13782482.25"/>
    <n v="2432202.75"/>
    <n v="6723615"/>
    <n v="4509436.75"/>
    <n v="27447736.75"/>
    <s v="In implementare"/>
    <m/>
    <n v="5712214.2000000002"/>
    <n v="1008037.8"/>
    <s v="POC/524/2/2"/>
    <n v="1"/>
    <s v="Axa 2"/>
  </r>
  <r>
    <n v="27"/>
    <x v="2"/>
    <s v=" P2.2"/>
    <s v="A2.2.1 ap.2"/>
    <n v="130068"/>
    <s v="Platforma inovativa LocationChest"/>
    <s v="BINBOX GLOBAL SERVICES SRL"/>
    <s v="Obiectivul general al proiectul îl reprezintă susţinerea inovării şi creşterea productivităţii societăţii BinBox Global Services S.R.L. prin realizarea unei platforme inovative de tip BigData pentru colectarea informatiilor despre localizarea dispozitivelor mobile folosite de catre clientii operatorilor de telefonie mobila, agregarea si procesarea acestora  pentru implementarea conceptului de servicii bazate pe locatie (location based services)."/>
    <s v="6"/>
    <n v="4"/>
    <n v="2020"/>
    <s v="6"/>
    <n v="4"/>
    <n v="2022"/>
    <n v="85"/>
    <x v="3"/>
    <s v="Sud Muntenia"/>
    <m/>
    <m/>
    <s v="Ploiesti"/>
    <s v="Privat"/>
    <s v="066"/>
    <n v="13779145.66"/>
    <n v="2431613.94"/>
    <n v="6755968.4000000004"/>
    <n v="4491038.07"/>
    <n v="27457766.07"/>
    <s v="In implementare"/>
    <m/>
    <n v="5590322.5"/>
    <n v="986527.5"/>
    <s v="POC/524/2/2"/>
    <n v="1"/>
    <s v="Axa 2"/>
  </r>
  <r>
    <n v="28"/>
    <x v="2"/>
    <s v=" P2.2"/>
    <s v="A2.2.1 ap.2"/>
    <n v="130078"/>
    <s v="Platforma inovativa Meteorite Cloudspace"/>
    <s v="RS NEXT TECHNOLOGIES SRL"/>
    <s v="Obiectivul general al proiectului Meteorite Cloudspace il reprezinta sustinerea inovarii si cresterea productivitatii societatii RS NEXT TECHNOLOGIES SRL prin realizarea unei platforme inovative de tip cloud pentru rularea oricarei aplicatii intr-un spatiu virtual, accesibil printr-un browser web de pe orice tip de device – de la telefoane mobile si tablete, la laptopuri lowcost, chiar si de tip chromebook."/>
    <s v="6"/>
    <n v="11"/>
    <n v="2020"/>
    <s v="6"/>
    <n v="11"/>
    <n v="2022"/>
    <n v="85"/>
    <x v="3"/>
    <s v="Sud Muntenia"/>
    <m/>
    <m/>
    <s v="Ploiesti"/>
    <s v="Privat"/>
    <s v="066"/>
    <n v="13718651.5"/>
    <n v="2420938.5"/>
    <n v="6732610"/>
    <n v="4473226.5"/>
    <n v="27345426.5"/>
    <s v="In implementare"/>
    <m/>
    <n v="7261677.5"/>
    <n v="1281472.5"/>
    <s v="POC/524/2/2"/>
    <n v="1"/>
    <s v="Axa 2"/>
  </r>
  <r>
    <n v="29"/>
    <x v="1"/>
    <s v="1.2.1"/>
    <s v=" Proiect Tehnologic Inovativ - LDR"/>
    <n v="122543"/>
    <s v="Tehnologii inovative pentru depuneri fizice in vid bazate pe straturi subtiri, multifunctionale, nanostructurate destinate pieselor de mari dimensiuni - LargCoat"/>
    <s v="MGM STAR CONSTRUCT SRL"/>
    <s v="Obiectivul general al proiectului il reprezinta sustinerea investitiei private in CDI prin introducerea inovarii de tehnologii si servicii in activitatea proprie a MGM STAR CONSTRUCT SRL prin realizarea, bazata pe cercetare in colaborare cu doua colective de cercetare de prestigiu din domeniu, a unor tehnologii inovative pentru depuneri fizice in vid bazate pe straturi subtiri, multifunctionale, nanostructurate, destinate pieselor de mari dimensiuni si dezvoltarea serviciilor oferite pe aceasta baza."/>
    <s v="6"/>
    <n v="18"/>
    <n v="2020"/>
    <s v="6"/>
    <n v="18"/>
    <n v="2023"/>
    <n v="85"/>
    <x v="3"/>
    <s v="Sud Muntenia"/>
    <m/>
    <m/>
    <s v="Ploiesti"/>
    <s v="Privat"/>
    <s v="064"/>
    <n v="14147190.74"/>
    <n v="2496563.06"/>
    <n v="3621935.2"/>
    <n v="1828165.14"/>
    <n v="22093854.140000001"/>
    <s v="In implementare"/>
    <m/>
    <n v="624542"/>
    <n v="21978"/>
    <s v="POC/163/1/3/"/>
    <n v="1"/>
    <s v="Axa 1"/>
  </r>
  <r>
    <n v="30"/>
    <x v="2"/>
    <s v=" P2.2"/>
    <s v="A2.2.1 ap.2"/>
    <n v="130119"/>
    <s v="Dezvoltarea unei platforme informatice inovative pentru automatizarea proceselor de creștere a plantelor în mediu controlat și monitorizarea acestora prin intermediul serviciilor cloud–GreenHouse IoT"/>
    <s v="MIXT ENERGY SRL"/>
    <s v="Obiectivul general al proiectului îl reprezinta susþinerea inovarii si cresterea productivitaþii S.C. Mixt Energy S.R.L. prin realizarea unei platforme informatice inovative pentru automatizarea proceselor de crestere a plantelor în mediu controlat si monitorizarea acestora prin intermediul serviciilor cloud–GreenHouse IoT."/>
    <s v="6"/>
    <n v="30"/>
    <n v="2020"/>
    <s v="6"/>
    <n v="30"/>
    <n v="2022"/>
    <n v="85"/>
    <x v="3"/>
    <s v="Sud Muntenia"/>
    <m/>
    <m/>
    <s v="Ploiesti"/>
    <s v="Privat"/>
    <s v="066"/>
    <n v="11338494.689999999"/>
    <n v="2000910.83"/>
    <n v="5026001.5"/>
    <n v="3009280.39"/>
    <n v="21374687.41"/>
    <s v="In implementare"/>
    <m/>
    <n v="1267353.06"/>
    <n v="223650.54"/>
    <s v="POC/524/2/2"/>
    <n v="1"/>
    <s v="Axa 2"/>
  </r>
  <r>
    <n v="31"/>
    <x v="2"/>
    <s v=" P2.2"/>
    <s v="A2.2.1 ap.2"/>
    <n v="128963"/>
    <s v="SMARTSENSE - CADRU TEHNOLOGIC PENTRU CERCETAREA ȘI PROMOVAREA SUSTENABILA A ZONELOR TURISTICE FOLOSIND TEHNICI INOVATIVE DE VIZUALIZARE COMPUTERIZATA SI RECUNOAȘTERE AUDIO-VIZUALA"/>
    <s v="ALTFACTOR SRL"/>
    <s v="Obiectivul general al proiectului consta in contributia la cresterea gradului de utilizare, a calitatii si a nivelului de acces ale intreprinderilor mici si mijlocii la tehnologia informatiei si comunicatiilor, prin realizarea, in decurs de 35 de luni, in parteneriat cu SC BEIA CONSULT INTERNATIONAL SRL, in cadrul unei structuri de tip cluster TIC, a cadrului tehnologic SMARTSENSE, acesta fiind un set de aplicatii inovative ce foloseste tehnici inovative de vizualizare computerizata si recunoastere audio-vizuala pentru promovarea sustenamila si cercetare in zonele turistice."/>
    <s v="7"/>
    <n v="6"/>
    <n v="2020"/>
    <s v="6"/>
    <n v="6"/>
    <n v="2023"/>
    <n v="85"/>
    <x v="8"/>
    <s v="Sud Muntenia"/>
    <s v=" Sud Est"/>
    <m/>
    <s v="Slanic; Galati"/>
    <s v="Privat"/>
    <s v="066"/>
    <n v="5273924.9400000004"/>
    <n v="930692.63"/>
    <n v="2295165.08"/>
    <n v="489785.53"/>
    <n v="8989568.1799999997"/>
    <s v="In implementare"/>
    <m/>
    <n v="1376134.52"/>
    <n v="133811.31"/>
    <s v="POC/524/2/2"/>
    <n v="1"/>
    <s v="Axa 2"/>
  </r>
  <r>
    <n v="32"/>
    <x v="2"/>
    <s v=" P2.2"/>
    <s v="A2.2.1 ap.2"/>
    <n v="129946"/>
    <s v="Dezvoltarea platformei informatice SysCore multilayer si multitenant, de integrare a aplicatiilor IoT si M2M si implementarea rezultatelor in industrii conexe"/>
    <s v="SYSWIN SOLUTIONS SRL"/>
    <s v="Dezvoltarea platformei informatice SysCore, care sa permita integrarea oricaror aplicatii IoT prin colectarea, analiza si raportarea datelor preluate din diverse domenii: agricultura, Smart City, corpuri de apa, asigurand integritatea si securitatea acestora prin tehnologii de tip Blockchain."/>
    <s v="7"/>
    <n v="10"/>
    <n v="2020"/>
    <s v="7"/>
    <n v="10"/>
    <n v="2023"/>
    <n v="85"/>
    <x v="3"/>
    <s v="Sud Muntenia"/>
    <m/>
    <m/>
    <s v="Ploiesti"/>
    <s v="Privat"/>
    <s v="066"/>
    <n v="9214208.0299999993"/>
    <n v="1626036.71"/>
    <n v="2924213.06"/>
    <n v="1500838.43"/>
    <n v="15265296.229999999"/>
    <s v="Reziliat"/>
    <m/>
    <n v="0"/>
    <n v="0"/>
    <s v="POC/524/2/2"/>
    <n v="1"/>
    <s v="Axa 2"/>
  </r>
  <r>
    <n v="33"/>
    <x v="2"/>
    <s v=" P2.2"/>
    <s v="A2.2.1 ap.2"/>
    <n v="129173"/>
    <s v="Banca Virtuala Simulata"/>
    <s v="BOLD TEHNOLOGIES SRL"/>
    <s v="Obiectivul general il reprezinta realizarea unei platforma de lucru virtuala pentru angajatii din industria financiara care va permite colaborarea angajatilor in timp real pentru tot ceea ce inseamna dezvoltarea proiectelor de risc si conformitate si care va folosi algoritmi avansati de deep learning ce vor invata din continutul noilor reglementari de risc si conformitate si vor face recomandari in timp real angajatilor, in functie de nevoile lor specifice. "/>
    <s v="7"/>
    <n v="29"/>
    <n v="2020"/>
    <s v="7"/>
    <n v="29"/>
    <n v="2022"/>
    <n v="85"/>
    <x v="3"/>
    <s v="Sud Muntenia"/>
    <m/>
    <m/>
    <s v="Ploiesti"/>
    <s v="Privat"/>
    <s v="066"/>
    <n v="11788429.85"/>
    <n v="2080311.15"/>
    <n v="5897714"/>
    <n v="3758006.45"/>
    <n v="23524461.449999999"/>
    <s v="In implementare"/>
    <m/>
    <n v="108800"/>
    <n v="19200"/>
    <s v="POC/524/2/2"/>
    <n v="1"/>
    <s v="Axa 2"/>
  </r>
  <r>
    <n v="34"/>
    <x v="2"/>
    <s v=" P2.2"/>
    <s v="A2.2.1 ap.2"/>
    <n v="129315"/>
    <s v="Platforma inovativa bazata pe Inteligenta Artificiala in Inginerie si Industria Constructiilor"/>
    <s v="Cloudsys Telecom SRL"/>
    <s v="Obiectivul general al proiectul îl reprezinta susþinerea inovarii si cresterea productivitaþii societaþii Cloudsys Telecom SRL prin realizarea unui sistem inovativ complex si a unor servicii inovative, dezvoltate pe baza acestuia. Se doreste realizarea unui sistem bazat pe servicii oferite prin intermediul Inteligentei Artificiale si Machine Learning in domeniul constructiilor si ingineriei."/>
    <s v="8"/>
    <n v="4"/>
    <n v="2020"/>
    <s v="8"/>
    <n v="4"/>
    <n v="2022"/>
    <n v="85"/>
    <x v="3"/>
    <s v="Sud Muntenia"/>
    <m/>
    <m/>
    <s v="Ploiesti"/>
    <s v="Privat"/>
    <s v="066"/>
    <n v="13783094.25"/>
    <n v="2432310.75"/>
    <n v="6889845"/>
    <n v="4505516.75"/>
    <n v="27610766.75"/>
    <s v="In implementare"/>
    <m/>
    <n v="0"/>
    <n v="0"/>
    <s v="POC/524/2/2"/>
    <n v="1"/>
    <s v="Axa 2"/>
  </r>
  <r>
    <n v="35"/>
    <x v="2"/>
    <s v=" P2.2"/>
    <s v="A2.2.1 ap.2"/>
    <n v="129880"/>
    <s v="SDNoT – sistem inovativ de securitate pentru ecosistemul IoT"/>
    <s v="ROFIND SOLUTIONS  SRL"/>
    <s v="Obiectivul general al proiectului SDNoT este sa extinda designurile actuale ale Reelei IoT cu o arhitectura a reelelor si un mediu de dezvoltare nou propuse, care au drept scop izolarea si îmbunatairea securitatii cibernetice ale IoT."/>
    <s v="8"/>
    <n v="20"/>
    <n v="2020"/>
    <s v="2"/>
    <n v="20"/>
    <n v="2023"/>
    <n v="85"/>
    <x v="3"/>
    <s v="Sud Muntenia"/>
    <m/>
    <m/>
    <s v="Valea Doftanei, sat Traisteni"/>
    <s v="Privat"/>
    <s v="066"/>
    <n v="5199363.87"/>
    <n v="917534.79"/>
    <n v="2441472.86"/>
    <n v="106144.45"/>
    <n v="8664515.9699999988"/>
    <s v="In implementare"/>
    <m/>
    <n v="273479.81"/>
    <n v="48261.14"/>
    <s v="POC/524/2/2"/>
    <n v="1"/>
    <s v="Axa 2"/>
  </r>
  <r>
    <n v="36"/>
    <x v="1"/>
    <s v="1.2.1"/>
    <s v=" Proiect Tehnologic Inovativ - LDR"/>
    <n v="119659"/>
    <s v="Sistem INOvativ de valorificare a materiei prime VEGetale"/>
    <s v="CROMATEC PLUS SRL"/>
    <s v="Obiectivul general al proiectului este diversificarea activitatii Cromatec Plus SRL prin cercetarea si dezvoltarea unui proces inovativ de implementare a unei tehnologii de extractie cu fluide supercritice pentru obtinerea de produsi bioactivi din materii vegetale."/>
    <s v="10"/>
    <n v="30"/>
    <n v="2020"/>
    <s v="10"/>
    <n v="30"/>
    <n v="2023"/>
    <n v="85"/>
    <x v="3"/>
    <s v="Sud Muntenia"/>
    <m/>
    <m/>
    <s v="Ploiesti"/>
    <s v="Privat"/>
    <s v="061"/>
    <n v="16616055.220000001"/>
    <n v="2932244.99"/>
    <n v="12200483.51"/>
    <n v="5512504.9199999999"/>
    <n v="37261288.640000001"/>
    <s v="In implementare"/>
    <m/>
    <n v="0"/>
    <n v="0"/>
    <s v="POC/163/1/3/"/>
    <n v="1"/>
    <s v="Axa 1"/>
  </r>
  <r>
    <n v="37"/>
    <x v="1"/>
    <s v="P1.1"/>
    <s v="OS1.1-Secţiunea F - ap.2"/>
    <n v="126867"/>
    <s v="Intarirea capacitatii de cercetare ecosistemică și biodiversitate a Universitatii Bucuresti prin e-știință și tehnologie -Lifewatch Romania"/>
    <s v="UNIVERSITATEA DIN BUCURESTI"/>
    <s v="Obiectivul general este: Dezvoltarea si modernizarea unor componente ale infrastructurii ca suport pentru activitatea de cercetare ecosistemică şi biodiversitate si pentru formarea resursei umane in cadrul Universitatii din Bucuresti in domenii conexe"/>
    <s v="11"/>
    <n v="6"/>
    <n v="2020"/>
    <s v="11"/>
    <n v="6"/>
    <n v="2023"/>
    <n v="85"/>
    <x v="8"/>
    <s v="Sud Muntenia"/>
    <s v=" Sud Est"/>
    <s v=" Sud Vest"/>
    <s v="Sinaia; Braila; Tulcea; Orsova;"/>
    <s v="Public"/>
    <s v="058"/>
    <n v="43054459.609999999"/>
    <n v="7597845.8099999996"/>
    <n v="0"/>
    <n v="154224"/>
    <n v="50806529.420000002"/>
    <s v="In implementare"/>
    <m/>
    <n v="0"/>
    <n v="0"/>
    <s v="POC/448/1/1"/>
    <n v="1"/>
    <s v="Axa 1"/>
  </r>
  <r>
    <s v="TOTAL PRAHOVA"/>
    <x v="0"/>
    <m/>
    <m/>
    <m/>
    <m/>
    <m/>
    <m/>
    <m/>
    <m/>
    <m/>
    <m/>
    <m/>
    <m/>
    <m/>
    <x v="0"/>
    <m/>
    <m/>
    <m/>
    <m/>
    <m/>
    <m/>
    <n v="392468447.15750003"/>
    <n v="69259137.592500001"/>
    <n v="165773922.99000001"/>
    <n v="106114423.95999999"/>
    <n v="733615931.70000005"/>
    <m/>
    <m/>
    <n v="123881230.80000001"/>
    <n v="21195780.920000002"/>
    <m/>
    <m/>
    <m/>
  </r>
  <r>
    <s v="JUDEŢUL SALAJ"/>
    <x v="0"/>
    <m/>
    <m/>
    <m/>
    <m/>
    <m/>
    <m/>
    <m/>
    <m/>
    <m/>
    <m/>
    <m/>
    <m/>
    <m/>
    <x v="0"/>
    <m/>
    <m/>
    <m/>
    <m/>
    <m/>
    <m/>
    <m/>
    <m/>
    <m/>
    <m/>
    <m/>
    <m/>
    <m/>
    <m/>
    <m/>
    <m/>
    <m/>
    <m/>
  </r>
  <r>
    <n v="1"/>
    <x v="2"/>
    <s v=" P2.2"/>
    <s v="A2.1.1 - NGA"/>
    <n v="127132"/>
    <s v="Dezvoltarea infrastructurii de comunicatii in banda larga de mare viteza in judetul Salaj"/>
    <s v="INVOKER TRANS IT SRL"/>
    <s v="Obiectivul principal al proiectului este dezvoltarea infrastructurii de comunicatii in banda larga de mare viteza in localitatile albe din punct de vedere al conexiunii NGA din judetul Salaj,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4"/>
    <s v="Nord Vest"/>
    <m/>
    <m/>
    <s v="Almasu; Plopis; Mesesenii de Sus; Napradea; Tusa; Dragu; Iaz; Cuzaplac; Petrindu; Bogdana; Fildu de Sus; Fildu de Mijloc; Voivodeni; Tamasa; Tranis; Tetisu; Jebucu; Mesteacanu; Fildu de Jos; Rastolt; Adalin;  Galaseni;  Taudu;  Sfaras; Cutis;"/>
    <s v="Privat"/>
    <s v="046"/>
    <n v="7482385.29"/>
    <n v="1320420.93"/>
    <n v="1893481.33"/>
    <n v="3550491.04"/>
    <n v="14246778.59"/>
    <s v="In implementare"/>
    <m/>
    <n v="3048388.46"/>
    <n v="537950.91"/>
    <s v="POC/366/2/1"/>
    <n v="1"/>
    <s v="Axa 2"/>
  </r>
  <r>
    <s v="TOTAL SALAJ"/>
    <x v="0"/>
    <m/>
    <m/>
    <m/>
    <m/>
    <m/>
    <m/>
    <m/>
    <m/>
    <m/>
    <m/>
    <m/>
    <m/>
    <m/>
    <x v="0"/>
    <m/>
    <m/>
    <m/>
    <m/>
    <m/>
    <m/>
    <n v="7482385.29"/>
    <n v="1320420.93"/>
    <n v="1893481.33"/>
    <n v="3550491.04"/>
    <n v="14246778.59"/>
    <m/>
    <m/>
    <n v="3048388.46"/>
    <n v="537950.91"/>
    <m/>
    <m/>
    <m/>
  </r>
  <r>
    <s v="JUDEŢUL SIBIU"/>
    <x v="0"/>
    <m/>
    <m/>
    <m/>
    <m/>
    <m/>
    <m/>
    <m/>
    <m/>
    <m/>
    <m/>
    <m/>
    <m/>
    <m/>
    <x v="0"/>
    <m/>
    <m/>
    <m/>
    <m/>
    <m/>
    <m/>
    <m/>
    <m/>
    <m/>
    <m/>
    <m/>
    <m/>
    <m/>
    <m/>
    <m/>
    <m/>
    <m/>
    <m/>
  </r>
  <r>
    <n v="1"/>
    <x v="1"/>
    <s v="P1.1"/>
    <s v="OS1.1 -Secţiunea A"/>
    <n v="104867"/>
    <s v="Crearea de laboratoare privind cercetarea datelor de mari dimensiuni in vederea dezvoltarii unor produse inovative si a unor aplicatii in domeniul internetul viitorului"/>
    <s v="ANAGRAMA SRL"/>
    <s v="Obiectivul general îl constituie realizarea unor produse inovative complexe de tip Oraș Inteligent, bazate pe cele patru concepte rezultate ca efort al activității de cercetare si inovare, care vor sprijini creșterea capacității de cercetare-dezvoltare și inovare a firmei, în scopul creșterii nivelului de inovare și a competitivității pe piață a firmei, precum și oferirea de noi locuri de muncă pentru activitățile de CD din cadrul întreprinderii."/>
    <s v="9"/>
    <n v="9"/>
    <n v="2016"/>
    <s v="10"/>
    <n v="9"/>
    <n v="2017"/>
    <n v="85"/>
    <x v="1"/>
    <s v="Centru"/>
    <m/>
    <m/>
    <s v="Sibiu"/>
    <s v="Privat"/>
    <s v="059"/>
    <n v="16261504.172999999"/>
    <n v="2869677.2070000004"/>
    <n v="8199077.75"/>
    <n v="13455570.35"/>
    <n v="40785829.479999997"/>
    <s v="Finalizat"/>
    <s v="AA3"/>
    <n v="16009371.51"/>
    <n v="2825183.2"/>
    <s v="POC/65/1/1"/>
    <n v="1"/>
    <s v="Axa 1"/>
  </r>
  <r>
    <n v="2"/>
    <x v="1"/>
    <s v="P1.1"/>
    <s v="OS1.2-Secţiunea E"/>
    <n v="103050"/>
    <s v="Cercetare de noua generatie prin asistenta computerizata in managementul patologiilor cardiovasculare"/>
    <s v="UNIVERSITATEA LUCIAN BLAGA DIN SIBIU"/>
    <s v="Proiectul NextCARDIO crează un institut international de cercetare si o initiativa de excelenta in cadrul Universitatii Lucian Blaga din Sibiu (ULBS). Domeniul caruia se adreseaza este cel al sanatatii, cu precadere prin asocierea noilor tehnologii endovasculare la metodele de asistenta computerizata si simulare 3D in managementul patologiilor cardiovasculare (MPC"/>
    <s v="9"/>
    <n v="8"/>
    <n v="2016"/>
    <s v="9"/>
    <n v="8"/>
    <n v="2020"/>
    <n v="84.435339999999997"/>
    <x v="1"/>
    <s v="Centru"/>
    <m/>
    <m/>
    <s v="Sibiu"/>
    <s v="Public"/>
    <s v="060"/>
    <n v="7108271.0323360004"/>
    <n v="1309861.4076639991"/>
    <n v="0"/>
    <n v="423650.79"/>
    <n v="8841783.2299999986"/>
    <s v="Finalizat"/>
    <s v="AA5"/>
    <n v="6862582.5599999996"/>
    <n v="1264715.77"/>
    <s v="POC/61/1/1"/>
    <n v="1"/>
    <s v="Axa 1"/>
  </r>
  <r>
    <n v="3"/>
    <x v="1"/>
    <s v="P1.1"/>
    <s v="OS1.2-Secţiunea E"/>
    <n v="103107"/>
    <s v="Dezvoltarea sistemelor socio-fizico-cibernetice pe baza Internetului Lucrurilor în fabrica viitorului"/>
    <s v="UNIVERSITATEA LUCIAN BLAGA DIN SIBIU"/>
    <s v="Un prim obiectiv major al proiectului DiFiCIL este formarea unei echipe sustenabile cu expertiză în analiza, proiectarea și implementarea sistemelor socio-fizico-cibernetice (SSFC) complexe la nivel internaţional pentru participarea cu succes în cadrul proiectelor europene de cercetare, cum ar fi Orizont 2020, INTERREG IVC Al doilea obiectiv major este cercetarea fundamentală și aplicativă în domeniul tehnologiilor emergente de care depinde asimilarea Internetului Viitorului Al treilea obiectiv major al proiectului DiFiCIL este realizarea unei infrastructuri tehnologice pentru cercetarea din domeniul sistemelor socio-fizico-cibernetice în cadrul ULBS cu prototipuri și sisteme experimentare. Infrastructura va permite validarea, demonstrarea și prezentarea conceptelor cercetării fundamentale și aplicative atât pentru mediul academic cât și pentru cel industrial."/>
    <s v="9"/>
    <n v="8"/>
    <n v="2016"/>
    <s v="1"/>
    <n v="31"/>
    <n v="2021"/>
    <n v="84.435339999999997"/>
    <x v="1"/>
    <s v="Centru"/>
    <m/>
    <m/>
    <s v="Sibiu"/>
    <s v="Public"/>
    <s v="060"/>
    <n v="6947187.3353160005"/>
    <n v="1280178.0546839992"/>
    <n v="0"/>
    <n v="698573.03"/>
    <n v="8925938.4199999999"/>
    <s v="Finalizat _x000a_(ajuns la teremen; fara nota de finalizare)"/>
    <s v="AA6"/>
    <n v="6272915.2299999986"/>
    <n v="1151600.1399999999"/>
    <s v="POC/61/1/1"/>
    <n v="1"/>
    <s v="Axa 1"/>
  </r>
  <r>
    <n v="4"/>
    <x v="1"/>
    <s v="P1.2"/>
    <s v="OS1.3-Secţiunea C"/>
    <n v="104961"/>
    <s v="BIOFLUIDE ECOLOGICE CU UTILIZARI INDUSTRIALE"/>
    <s v="SOLVAGROMED SRL"/>
    <s v="Obiectivul general al proiectului este reprezentat  de  dezvoltarea unei tehnologii inovative de producere  a unor bio-fluide industriale  de către compania S.C. Solvagromed S.R..L. prin valorificarea deseurilor de materii grase provenite din reteaua de fast-food-uri si restaurante si prin utilizarea unor materii prime produse din biomasa ( bio-etanol si acid lactic).  "/>
    <s v="9"/>
    <n v="9"/>
    <n v="2016"/>
    <s v="7"/>
    <n v="9"/>
    <n v="2018"/>
    <n v="85"/>
    <x v="1"/>
    <s v="Centru"/>
    <m/>
    <m/>
    <s v="Medias"/>
    <s v="Privat"/>
    <s v="061"/>
    <n v="697401.92249999999"/>
    <n v="123070.92749999999"/>
    <n v="91163.65"/>
    <n v="33129"/>
    <n v="944765.5"/>
    <s v="Finalizat"/>
    <s v="AA4"/>
    <n v="671753.93"/>
    <n v="118544.82"/>
    <s v="POC/63/1/3"/>
    <n v="1"/>
    <s v="Axa 1"/>
  </r>
  <r>
    <n v="5"/>
    <x v="1"/>
    <s v="P1.2"/>
    <s v="OS1.3-Secţiunea D"/>
    <n v="104965"/>
    <s v="CRESTEREA COMPETITIVITATII IN BIOECONOMIE PRIN OBTINEREA UNOR BIOPRODUSE INOVATIVE CU VALOARE ADAUGATA MARE, REZULTATE DIN FLUXURILE LATERALE ALE INDUSTRIEI AGRO-ALIMENTARE"/>
    <s v="SALMED FARMA SRL "/>
    <s v="Proiectul propus are ca obiectiv principal extragerea si purificarea de compusi biologic activi, din materiale rezultate din fluxurile laterale ale industriei agro-alimentare si bio-farmaceutice si se incadreaza in strategia UE ,,privind o bioeconomie pentru Europa” in directia privind (bio)conversia fluxurilor de subproduse cu valoare adaugata mare si utilizarea eficienta si durabila a bioresurselor._x000a_Se vor elabora si implementa biotehnologii de extractie _x000a_• de alcaloizi- de tip cinconina, din subprodusele rezultate dupa extragerea chininei , din coaja arborelui de chinina. _x000a_• de resveratrol din tescovina strugurilor rosii. _x000a_• de ulei din samburi de struguri, rezultati de la tescuirea strugurilor _x000a_"/>
    <s v="9"/>
    <n v="23"/>
    <n v="2016"/>
    <s v="9"/>
    <n v="23"/>
    <n v="2018"/>
    <n v="85"/>
    <x v="1"/>
    <s v="Centru"/>
    <m/>
    <m/>
    <s v="Medias"/>
    <s v="Privat"/>
    <s v="061"/>
    <n v="5611298.7999999998"/>
    <n v="990229.20000000019"/>
    <n v="0"/>
    <n v="48817.599999999999"/>
    <n v="6650345.5999999996"/>
    <s v="Finalizat"/>
    <s v="AA5"/>
    <n v="5409677.5199999996"/>
    <n v="954648.96"/>
    <s v="POC/66/1/3"/>
    <n v="1"/>
    <s v="Axa 1"/>
  </r>
  <r>
    <n v="6"/>
    <x v="1"/>
    <s v="P1.2"/>
    <s v="OS1.3-Secţiunea C"/>
    <n v="113257"/>
    <s v="Recuperare termica pentru eficienta energetica in  industrie"/>
    <s v="Q POWER HEAT SYSTEMS SRL"/>
    <s v="Prin prezentul proiect Q Power Heat Systems doreste sa realizeze doua recuperatoare de caldura (unul de tip gaz-aer si unul de tip gaz-lichid) cu tuburi termice pentru aplicatii industriale (cuptoare, uscatoare, cazane, turbine si compresoare) cu temperaturi ale gazelor evacuate medii si joase: 80 °– 300 °C. Recuperatoarele cu tuburi termice sunt instalatii ce faciliteaza transferul de caldura dintr-o zona in alta si sunt folosite ca si parti componente a unor utilaje industriale in scopul eficientizarii consumului de energie"/>
    <s v="9"/>
    <n v="27"/>
    <n v="2017"/>
    <s v="5"/>
    <n v="27"/>
    <n v="2019"/>
    <n v="85.000000595370992"/>
    <x v="1"/>
    <s v="Centru"/>
    <m/>
    <m/>
    <s v="Sibiu"/>
    <s v="Privat"/>
    <s v="061"/>
    <n v="713840.63"/>
    <n v="125971.87"/>
    <n v="93312.5"/>
    <n v="137941.75"/>
    <n v="1071066.75"/>
    <s v="Finalizat"/>
    <s v="AA2"/>
    <n v="713058.40999999992"/>
    <n v="125833.83000000002"/>
    <s v="POC/63/1/3"/>
    <n v="1"/>
    <s v="Axa 1"/>
  </r>
  <r>
    <n v="7"/>
    <x v="2"/>
    <s v=" P2.2"/>
    <s v="A2.2.1"/>
    <n v="115649"/>
    <s v="SM@RT CITY P@RKING – SISTEM INTELIGENT PENTRU MANAGEMENTUL PARCARILOR URBANE"/>
    <s v="INDUSTRIAL SOFTWARE SRL"/>
    <s v="SM@RT CITY P@RKING – SISTEM INTELIGENT PENTRU MANAGEMENTUL PARCARILOR URBANE"/>
    <s v="6"/>
    <n v="28"/>
    <n v="2017"/>
    <s v="8"/>
    <n v="28"/>
    <n v="2019"/>
    <n v="85"/>
    <x v="1"/>
    <s v="Centru"/>
    <m/>
    <m/>
    <s v="Sibiu"/>
    <s v="Privat"/>
    <s v="066"/>
    <n v="2730867.25"/>
    <n v="481917.75"/>
    <n v="2588000"/>
    <n v="180704"/>
    <n v="5981489"/>
    <s v="Finalizat"/>
    <m/>
    <n v="2638587.4800000004"/>
    <n v="465633.07000000007"/>
    <s v="POC/46/2/2"/>
    <n v="1"/>
    <s v="Axa 2"/>
  </r>
  <r>
    <n v="8"/>
    <x v="2"/>
    <s v=" P2.2"/>
    <s v="A2.2.1"/>
    <m/>
    <s v="Smart Bill Intelligence – inovare in gestiunea economico-financiara prin algoritmi de inteligenta artificiala"/>
    <s v="INTELLIGENT IT SRL"/>
    <s v="Smart Bill Intelligence – inovare in gestiunea economico-financiara prin algoritmi de inteligenta artificiala"/>
    <s v="5"/>
    <n v="25"/>
    <n v="2017"/>
    <s v="11"/>
    <n v="25"/>
    <n v="2019"/>
    <n v="85"/>
    <x v="1"/>
    <s v="Centru"/>
    <m/>
    <m/>
    <s v="Sibiu"/>
    <s v="Privat"/>
    <s v="066"/>
    <n v="1649702.37"/>
    <n v="291123.95"/>
    <n v="758731.28"/>
    <n v="441370.10999999987"/>
    <n v="3140927.71"/>
    <s v="Reziliat"/>
    <m/>
    <n v="0"/>
    <n v="0"/>
    <s v="POC/46/2/2"/>
    <n v="1"/>
    <s v="Axa 2"/>
  </r>
  <r>
    <n v="9"/>
    <x v="1"/>
    <s v="P1.1"/>
    <s v="OS1.1 -Secţiunea A"/>
    <n v="121359"/>
    <s v="Dezvoltarea departamentului de cercertare a societăţii COMPA SA şi obţinerea unor rezultate inovatoare în domeniul industriei auto"/>
    <s v="COMPA SA"/>
    <s v="Obiectivul general al proiectului este reprezentat de cresterea nivelului de inovare si a competitivitaþii pe piaţă a întreprinderii COMPA SA prin realizarea unor investiţii iniţiale de modernizare si dezvoltare tehnologica a departamentului de CD, în concordanţa cu strategia de specializare inteligenta a Regiunii Centru pentru perioada 2014-2020."/>
    <s v="5"/>
    <n v="18"/>
    <n v="2018"/>
    <s v="8"/>
    <n v="18"/>
    <n v="2019"/>
    <n v="85"/>
    <x v="1"/>
    <s v="Centru"/>
    <m/>
    <m/>
    <s v="Sibiu"/>
    <s v="Privat"/>
    <s v="059"/>
    <n v="7846338.4100000001"/>
    <n v="1384647.95"/>
    <n v="9230986.3599999994"/>
    <n v="8152148.7300000004"/>
    <n v="26614121.449999999"/>
    <s v="Finalizat"/>
    <m/>
    <n v="7846338.4100000001"/>
    <n v="1384647.95"/>
    <s v="POC/65/1/1"/>
    <n v="1"/>
    <s v="Axa 1"/>
  </r>
  <r>
    <n v="10"/>
    <x v="2"/>
    <s v=" P2.2"/>
    <s v="A2.1.1 - NGA"/>
    <n v="126955"/>
    <s v="Realizarea infrastructurii de broadband Ă®n zonele albe NGA din judeČ›ul Sibiu"/>
    <s v="INVITE SYSTEMS SRL"/>
    <s v="Obiectivul principal al proiectului este dezvoltarea infrastructurii de internet in banda larga, in zonele albe NGA din judetul Sibiu,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1"/>
    <n v="4"/>
    <n v="2019"/>
    <s v="1"/>
    <n v="4"/>
    <n v="2022"/>
    <n v="85"/>
    <x v="1"/>
    <s v="Centru"/>
    <m/>
    <m/>
    <s v="Altina; sat Benesti; Chirpar; sat Vard; sat Sasau; Hoghilag; sat Valchid; sat Prod; Iacobeni; sat Noistat; sat Stejarisu; Laslea; sat Malancrav; sat Nou Sasesc; sat Roandola; Ludos; sat Gusu; Marpod; sat Ilimbav; Nocrich; sat Hosman; Pauca; sat Bogatu Roman; sat Presaca; sat Brosteni; Seica Mare; sat Buia; sat Boarta;"/>
    <s v="Privat"/>
    <s v="046"/>
    <n v="7482384.9500000002"/>
    <n v="1320420.8799999999"/>
    <n v="1870909.9299999997"/>
    <n v="3160034.7000000011"/>
    <n v="13833750.460000001"/>
    <s v="In implementare"/>
    <m/>
    <n v="4307518.9000000004"/>
    <n v="760150.39999999991"/>
    <s v="POC/366/2/1"/>
    <n v="1"/>
    <s v="Axa 2"/>
  </r>
  <r>
    <n v="11"/>
    <x v="2"/>
    <s v=" P2.2"/>
    <s v="A2.2.1 ap.2"/>
    <n v="129511"/>
    <s v="Crearea unui produs software inovativ de tip Saas (software as a service) prin colaborarea între întreprinderi centrate pe domeniul TIC și clusterele din domeniu, pentru asigurarea unui acces rapid și facil la implementarea rezultatelor cercetării/dezvoltării"/>
    <s v="N &amp; C DIGITAL SOLUTIONS SRL"/>
    <s v="Obiectivul general al proiectului este crearea unei aplicaþii inteligente, inovativa, bazata pe machine learning care sa faciliteze formarea clusterelor de producatori si sa interconecteze tot lanþul de producþie, servicii si transport printr-un proces inovativ dezvoltat prin colaborarea a celor doua întreprinderi centrate pe domeniul TIC, urmarind astfel, trecerea de la outsorcing la dezvoltare bazata pe inovare."/>
    <s v="9"/>
    <n v="10"/>
    <n v="2020"/>
    <s v="1"/>
    <n v="10"/>
    <n v="2023"/>
    <n v="85"/>
    <x v="1"/>
    <s v="Centru"/>
    <m/>
    <m/>
    <s v="Sibiu"/>
    <s v="Privat"/>
    <s v="066"/>
    <n v="9398739.9100000001"/>
    <n v="1658601.17"/>
    <n v="3462206.64"/>
    <n v="1541387.7"/>
    <n v="16060935.42"/>
    <s v="In implementare"/>
    <m/>
    <n v="1445229.9"/>
    <n v="0"/>
    <s v="POC/524/2/2"/>
    <n v="1"/>
    <s v="Axa 2"/>
  </r>
  <r>
    <n v="12"/>
    <x v="2"/>
    <s v=" P2.2"/>
    <s v="A2.2.1 ap.2"/>
    <n v="130044"/>
    <s v="MANAGEMENTUL DIGITALIZARII SISTEMELOR DE FABRICATIE, SI NU NUMAI, BAZAT PE PARADIGMA IOT SAU MANAGEMENT DIGITAL - AUTOMATIZARE 100%"/>
    <s v="GITS SERV SRL"/>
    <s v="Obiectivul general este TRECEREA DE LA OUTSOURCING LA DEZVOLTAREA BAZATA PE INOVARE PRIN IMPLEMENTAREA UNUI SISTEM DE MANAGEMENT DIGITALIZAT"/>
    <s v="10"/>
    <n v="13"/>
    <n v="2020"/>
    <s v="10"/>
    <n v="13"/>
    <n v="2023"/>
    <n v="85"/>
    <x v="1"/>
    <s v="Centru"/>
    <m/>
    <m/>
    <s v="Sibiu"/>
    <s v="Privat"/>
    <s v="066"/>
    <n v="4383684.12"/>
    <n v="773591.31"/>
    <n v="1022121.33"/>
    <n v="841307.01"/>
    <n v="7020703.7699999996"/>
    <s v="In implementare"/>
    <m/>
    <n v="1253325"/>
    <n v="221175"/>
    <s v="POC/524/2/2"/>
    <n v="1"/>
    <s v="Axa 2"/>
  </r>
  <r>
    <s v="TOTAL SIBIU"/>
    <x v="0"/>
    <m/>
    <m/>
    <m/>
    <m/>
    <m/>
    <m/>
    <m/>
    <m/>
    <m/>
    <m/>
    <m/>
    <m/>
    <m/>
    <x v="0"/>
    <m/>
    <m/>
    <m/>
    <m/>
    <m/>
    <m/>
    <n v="70831220.903152004"/>
    <n v="12609291.676847998"/>
    <n v="27316509.439999998"/>
    <n v="29114634.770000003"/>
    <n v="139871656.78999999"/>
    <m/>
    <m/>
    <n v="53430358.849999994"/>
    <n v="9272133.1400000006"/>
    <m/>
    <m/>
    <m/>
  </r>
  <r>
    <s v="JUDEŢUL SUCEAVA"/>
    <x v="0"/>
    <m/>
    <m/>
    <m/>
    <m/>
    <m/>
    <m/>
    <m/>
    <m/>
    <m/>
    <m/>
    <m/>
    <m/>
    <m/>
    <x v="0"/>
    <m/>
    <m/>
    <m/>
    <m/>
    <m/>
    <m/>
    <m/>
    <m/>
    <m/>
    <m/>
    <m/>
    <m/>
    <m/>
    <m/>
    <m/>
    <m/>
    <m/>
    <m/>
  </r>
  <r>
    <n v="1"/>
    <x v="1"/>
    <s v="P1.2"/>
    <s v="OS1.3-Secţiunea C"/>
    <n v="106413"/>
    <s v="Valorificarea superioară a crengilor de răşinoase în vederea obţinerii cepurilor de corecţie destinate înlocuirii nodurilor negre căzătoare din cherestea"/>
    <s v="ASTDUBEL SRL "/>
    <s v="Obiectivul principal al proiectului îl constituie   materializarea cercetării aplicative   din Universitatea Ştefan cel Mare din  Suceava prin dezvoltarea  şi implementarea unei  tehnologii  şi a unor echipamente avansate,  de mare productivitate,  destinate    obţinerii cepurilor de corecţie  din crengi de răşinoase, cepurile   de corecţie fiind folosite la rândul lor  pentru înlocuirea nodurilor negre căzătoare din cherestea. In cadrul obiectivului  principal   este asumată proiectarea şi realizarea     echipamentelor  specifice liniei tehnologice  precum şi începerea producţiei de masă   a mai multor tipodimensiuni de cepuri de corecţie destinate pieţii interne  şi pieţii externe.   "/>
    <s v="9"/>
    <n v="23"/>
    <n v="2016"/>
    <s v="12"/>
    <n v="23"/>
    <n v="2018"/>
    <n v="85"/>
    <x v="5"/>
    <s v="Nord Est"/>
    <m/>
    <m/>
    <s v="Salcea"/>
    <s v="Privat"/>
    <s v="061"/>
    <n v="713998.402"/>
    <n v="125999.71799999999"/>
    <n v="93333.13"/>
    <n v="87599.6"/>
    <n v="1020930.85"/>
    <s v="Finalizat"/>
    <s v="AA1"/>
    <n v="161192.65999999997"/>
    <n v="28445.769999999997"/>
    <s v="POC/63/1/3"/>
    <n v="1"/>
    <s v="Axa 1"/>
  </r>
  <r>
    <n v="2"/>
    <x v="1"/>
    <s v="P1.1"/>
    <s v="OS1.2-Secţiunea E"/>
    <n v="105065"/>
    <s v="ANALIZA INTERRELAŢIEI DINTRE MICROBIOTA INTESTINALĂ ŞI GAZDĂ CU APLICAŢII ÎN PREVENŢIA ŞI CONTROUL DIABETULUI DE TIP 2"/>
    <s v="Universitatea &quot;Stefan cel Mare&quot; din Suceava"/>
    <s v="1. Determinarea profilului microbiotei pacientilor cu diabet tip 2 folosind tehnicile moderne si inovatoare de metagenomică cantitativă._x000a_2. Testarea de microorganisme probiotice specifice în prevenirea și controlul diabetului de tip 2, folosind studii clinice dublu-orb, randomizate, controlate cu placebo.4. Elaborarea protocolului și a unui prototip de produs probiotic (alimetar sau capsule) care va fi utilizat în prevenirea și controlul diabetului de tip 2._x000a_5. Dezvoltarea şi elaborarea unui protocolul clinic pentru transplant de microbiotă intestinală (FMT) în gestionarea / controlul diabetului de tip 2._x000a__x000a__x000a_3. Investigarea mecanismelor fiziologice, metabolice, celulare și moleculare prin care probioticele acționează pentru a preveni și ameliora diabetul de tip 2._x000a_"/>
    <s v="9"/>
    <n v="16"/>
    <n v="2016"/>
    <s v="9"/>
    <n v="16"/>
    <n v="2021"/>
    <n v="84.435339999999997"/>
    <x v="5"/>
    <s v="Nord Est"/>
    <m/>
    <m/>
    <s v="Suceava"/>
    <s v="Public"/>
    <s v="060"/>
    <n v="7073724.7000000002"/>
    <n v="1303495.46"/>
    <n v="0"/>
    <n v="954317.84"/>
    <n v="9331538"/>
    <s v="In implementare"/>
    <s v="AA2"/>
    <n v="4450854.2300000004"/>
    <n v="820293.0199999999"/>
    <s v="POC/61/1/1"/>
    <n v="1"/>
    <s v="Axa 1"/>
  </r>
  <r>
    <n v="3"/>
    <x v="1"/>
    <s v="P1.2"/>
    <s v="OS1.4-Secţiunea G"/>
    <n v="119722"/>
    <s v="Centrul pentru transferul de cunoţtinţe către întreprinderi din domeniul ICT - CENTRIC"/>
    <s v="Universitatea &quot;Stefan cel Mare&quot; din Suceava"/>
    <s v="Obiectivul general al proiectului consta în realizarea unui centru de transfer de cunostinþe între Universitatea Ştefan cel Mare din Suceava si companii activând în domeniul tehnologiilor informaþionale si de comunicaţii (TIC) în Regiunea Nord - Est a României, cu prioritate acordata companiilor din judelele Suceava, Botoşani si Neamţ."/>
    <s v="6"/>
    <n v="13"/>
    <n v="2018"/>
    <s v="6"/>
    <n v="13"/>
    <n v="2023"/>
    <n v="83.72"/>
    <x v="5"/>
    <s v="Nord Est"/>
    <m/>
    <m/>
    <s v="Suceava"/>
    <s v="Public"/>
    <s v="062"/>
    <n v="11300630.25"/>
    <n v="2197494.75"/>
    <n v="1875000"/>
    <n v="30000"/>
    <n v="15403125"/>
    <s v="In implementare"/>
    <s v="AA2"/>
    <n v="1606077.73"/>
    <n v="215065.74"/>
    <s v="POC/71/1/4"/>
    <n v="1"/>
    <s v="Axa 1"/>
  </r>
  <r>
    <s v="TOTAL SUCEAVA"/>
    <x v="0"/>
    <m/>
    <m/>
    <m/>
    <m/>
    <m/>
    <m/>
    <m/>
    <m/>
    <m/>
    <m/>
    <m/>
    <m/>
    <m/>
    <x v="0"/>
    <m/>
    <m/>
    <m/>
    <m/>
    <m/>
    <m/>
    <n v="19088353.351999998"/>
    <n v="3626989.9279999998"/>
    <n v="1968333.13"/>
    <n v="1071917.44"/>
    <n v="25755593.850000001"/>
    <m/>
    <m/>
    <n v="6218124.620000001"/>
    <n v="1063804.5299999998"/>
    <m/>
    <m/>
    <m/>
  </r>
  <r>
    <s v="JUDEŢUL TELEORMAN"/>
    <x v="0"/>
    <m/>
    <m/>
    <m/>
    <m/>
    <m/>
    <m/>
    <m/>
    <m/>
    <m/>
    <m/>
    <m/>
    <m/>
    <m/>
    <x v="0"/>
    <m/>
    <m/>
    <m/>
    <m/>
    <m/>
    <m/>
    <m/>
    <m/>
    <m/>
    <m/>
    <m/>
    <m/>
    <m/>
    <m/>
    <m/>
    <m/>
    <m/>
    <m/>
  </r>
  <r>
    <n v="1"/>
    <x v="2"/>
    <s v=" P2.2"/>
    <s v="A2.2.1"/>
    <n v="115918"/>
    <s v="DOCIGNITER – AGREGATOR INOVATIV DE DOCUMENTE INTELIGENTE"/>
    <s v="T2 SRL"/>
    <s v="DOCIGNITER – AGREGATOR INOVATIV DE DOCUMENTE INTELIGENTE"/>
    <s v="8"/>
    <n v="2"/>
    <n v="2017"/>
    <s v="8"/>
    <n v="2"/>
    <n v="2019"/>
    <n v="85"/>
    <x v="9"/>
    <s v="Sud Vest"/>
    <m/>
    <m/>
    <s v="Rosiori de Vede"/>
    <s v="Privat"/>
    <s v="066"/>
    <n v="1056071.1200000001"/>
    <n v="186365.49"/>
    <n v="399589.45999999996"/>
    <n v="87154.479999999981"/>
    <n v="1729180.55"/>
    <s v="Finalizat"/>
    <m/>
    <n v="1010154.63"/>
    <n v="178262.58"/>
    <s v="POC/46/2/2"/>
    <n v="1"/>
    <s v="Axa 2"/>
  </r>
  <r>
    <s v="TOTAL TELEORMAN"/>
    <x v="0"/>
    <m/>
    <m/>
    <m/>
    <m/>
    <m/>
    <m/>
    <m/>
    <m/>
    <m/>
    <m/>
    <m/>
    <m/>
    <m/>
    <x v="0"/>
    <m/>
    <m/>
    <m/>
    <m/>
    <m/>
    <m/>
    <n v="1056071.1200000001"/>
    <n v="186365.49"/>
    <n v="399589.45999999996"/>
    <n v="87154.479999999981"/>
    <n v="1729180.55"/>
    <m/>
    <m/>
    <n v="1010154.63"/>
    <n v="178262.58"/>
    <m/>
    <m/>
    <m/>
  </r>
  <r>
    <s v="JUDEŢUL TIMIS"/>
    <x v="0"/>
    <m/>
    <m/>
    <m/>
    <m/>
    <m/>
    <m/>
    <m/>
    <m/>
    <m/>
    <m/>
    <m/>
    <m/>
    <m/>
    <x v="0"/>
    <m/>
    <m/>
    <m/>
    <m/>
    <m/>
    <m/>
    <m/>
    <m/>
    <m/>
    <m/>
    <m/>
    <m/>
    <m/>
    <m/>
    <m/>
    <m/>
    <m/>
    <m/>
  </r>
  <r>
    <n v="1"/>
    <x v="1"/>
    <s v="P1.1"/>
    <s v="OS1.2-Secţiunea E"/>
    <n v="103662"/>
    <s v="Oncoimunoterapie cu celule natural killer purtatoare de receptori himerici de antigen"/>
    <s v="SPITALUL CLINIC JUDETEAN DE URGENTA „PIUS BRANZEU” TIMISOARA"/>
    <s v="Obiectivul principal al acestei propuneri de proiect este de a urma o abordare unica si de a dezvolta noi CARs care sunt potrivite în mod special pentru terapiile pe baza de celule NK, care reprezinta terapia personalizata anti-tumorala de ultimă ora. Ne asteptam ca acest proiect sa produca cereri de brevet internationale, care se vor traduce in cele din urma in comercializarea acestei tehnologii in Romania si in strainatate. Cunostintele obtinute in urma cercetarilor fundamentale in acest domeniu vor servi ulterior la stabilirea procedurile de lucru, reproductibile care vor ghida productia la nivel de GMP de celule pentru uz clinic pentru studii clinice suplimentare."/>
    <s v="9"/>
    <n v="1"/>
    <n v="2016"/>
    <s v="11"/>
    <n v="30"/>
    <n v="2020"/>
    <n v="84.435339999999997"/>
    <x v="2"/>
    <s v="Vest"/>
    <m/>
    <m/>
    <s v="Timisoara"/>
    <s v="Public"/>
    <s v="060"/>
    <n v="7172246.8970080009"/>
    <n v="1321650.4229919994"/>
    <n v="0"/>
    <n v="416634.54"/>
    <n v="8910531.8599999994"/>
    <s v="Finalizat _x000a_(ajuns la teremen; fara nota de finalizare)"/>
    <s v="AA4"/>
    <n v="6434832"/>
    <n v="1185959.7699999998"/>
    <s v="POC/61/1/1"/>
    <n v="1"/>
    <s v="Axa 1"/>
  </r>
  <r>
    <n v="2"/>
    <x v="1"/>
    <s v="P1.1"/>
    <s v="OS1.2-Secţiunea E"/>
    <n v="104852"/>
    <s v="Utilizarea modelelor nutrigenomice pentru personalizarea tratamentelor dietetice in obezitate"/>
    <s v="UNIVERSITATEA DE MEDICINĂ ȘI FARMACIE _x000a_“VICTOR BABEȘ”  TIMIȘOARA_x000a_"/>
    <s v="Proiectul NutriGen va crea un nucleu de competenţă ştiinţifică şi tehnologică de înalt nivel, in domeniul nutrigenomicii, la standarde europene și internationale, în Romania si in Universitatea  de Medicina si Farmacie Victor Babes Timisoara (UMFVBT), prin atragerea unui specialist din străinătate, cu competenţă recunoscută la nivel mondial."/>
    <s v="9"/>
    <n v="9"/>
    <n v="2016"/>
    <s v="3"/>
    <n v="8"/>
    <n v="2020"/>
    <n v="84.435339999999997"/>
    <x v="2"/>
    <s v="Vest"/>
    <m/>
    <m/>
    <s v="Timisoara"/>
    <s v="Public"/>
    <s v="060"/>
    <n v="7119077.435548"/>
    <n v="1311852.7344519999"/>
    <n v="0"/>
    <n v="329174.87"/>
    <n v="8760105.0399999991"/>
    <s v="Finalizat"/>
    <s v="AA4"/>
    <n v="5486843.5700000003"/>
    <n v="1011150.8400000001"/>
    <s v="POC/61/1/1"/>
    <n v="1"/>
    <s v="Axa 1"/>
  </r>
  <r>
    <n v="3"/>
    <x v="1"/>
    <s v="P1.1"/>
    <s v="OS1.2-Secţiunea E"/>
    <n v="103663"/>
    <s v="Strategii inovative pentru preventia, diagnosticul si terapia afectiunilor respiratorii induse de polenul de ambrosia"/>
    <s v="SPITALUL CLINIC JUDETEAN DE URGENTA „PIUS BRANZEU” TIMISOARA"/>
    <s v="Obiectivul principal al proiectului INSPIRED este dezvoltarea unui nou kit de diagnostic bazat pe utilizarea alergenelor recombinate, specific pentru pacienții alergici la ambrozia, care va orienta mai bine terapia bolii, realizat cu sprijinul unei echipe internaționale, prin atragerea de specialiști din străinătate cu competență recunoscută, crescând astfel participarea României în domeniile de cercetare la standarde europene și crearea unui nucleu de competenţă ştiinţifică de înalt nivel în aplicarea tehnologiilor avansate bazate pe alergene recombinate, în cadrul Centrului de cercetare OncoGen – noua infrastructură a Spitalului Clinic Județean de Urgență ”Pius Brânzeu” Timișoara, finanțat din fonduri structurale acordate prin POS CCE 2007-2013 România1."/>
    <s v="9"/>
    <n v="9"/>
    <n v="2016"/>
    <s v="12"/>
    <n v="9"/>
    <n v="2020"/>
    <n v="84.435339999999997"/>
    <x v="2"/>
    <s v="Vest"/>
    <m/>
    <m/>
    <s v="Timisoara"/>
    <s v="Public"/>
    <s v="060"/>
    <n v="7158493.96844"/>
    <n v="1319116.1315599997"/>
    <n v="0"/>
    <n v="425655.12"/>
    <n v="8903265.2199999988"/>
    <s v="Finalizat _x000a_(ajuns la teremen; fara nota de finalizare)"/>
    <s v="AA4"/>
    <n v="6280234.1999999993"/>
    <n v="1157462.1499999999"/>
    <s v="POC/61/1/1"/>
    <n v="1"/>
    <s v="Axa 1"/>
  </r>
  <r>
    <n v="4"/>
    <x v="1"/>
    <s v="P1.2"/>
    <s v="OS1.3-Secţiunea C"/>
    <n v="105343"/>
    <s v="Inovare in integrarea tehnologiei de Realitate Augmentata"/>
    <s v="MO'REAL UNIVERSE SRL"/>
    <s v="Obiectivul proiectului il constituie inovarea modului in care este utilizata si integrata tehnologia de Realitate Augmentata.  Ea va adauga plus valoare prin furnizarea unor informatii care il conving pe client sa cumpere, atunci cand instrumentele clasice, de marketing,  nu sunt suficiente._x000a_De asemenea se urmareste si inovarea modului de crestere a gradului de adoptie al tehnologiei de Realitate Augmentata. Solutia propusa de noi presupune vizualizarea tuturor campaniior de promovare prin Realitatea Augmentata (AR) din “jurul” consumatorului, cu ajutorul unei singure aplicatii de mobile, gazduite pe o singura platforma._x000a_"/>
    <s v="9"/>
    <n v="16"/>
    <n v="2016"/>
    <s v="12"/>
    <n v="16"/>
    <n v="2018"/>
    <n v="85"/>
    <x v="2"/>
    <s v="Vest"/>
    <m/>
    <m/>
    <s v="Timisoara"/>
    <s v="Privat"/>
    <s v="061"/>
    <n v="713501.9"/>
    <n v="125912.1"/>
    <n v="93268"/>
    <n v="194183"/>
    <n v="1126865"/>
    <s v="Finalizat"/>
    <s v="AA5"/>
    <n v="713501.24999999977"/>
    <n v="125911.96"/>
    <s v="POC/63/1/3"/>
    <n v="1"/>
    <s v="Axa 1"/>
  </r>
  <r>
    <n v="5"/>
    <x v="1"/>
    <s v="P1.2"/>
    <s v="OS1.3-Secţiunea C"/>
    <n v="104917"/>
    <s v="Dezvoltarea si introducerea in producţie a produsului eco-bordei"/>
    <s v="ECO LIVING PROJECT SRL"/>
    <s v="Obiectivul principal al proiectului este:_x000a_1. Punerea pe piata in doi ani de zile a unor case eficiente energetic (consum total specific maxim 90 kWh/mp/an) la un pret cu minimum 30% mai ieftin decat alternativele din piata._x000a_Obiective secundare:_x000a_1. Scaderea cu minimum 50% a emisiilor de CO2 generate in urma proceselor de constructie a unei case de o anumita suprafata prin reducerea semnificativa a aportului de ciment folosit si a energiei consumate pentru intretinerea (incalzire si racire) a locuintei._x000a_2. Cresterea semnificativa a suprafetelor acoperite cu covor vegetal din zonele de locuinte._x000a_3. Imbunatatirea conditiilor de trai a persoanelor cu posibilitati financiare mai reduse, prin posibilitatea de a achizitiona locuinte moderne, considerabil mai ieftine decat oferta de pe piata, eficiente energetic, a caror costuri de finantare pot fi acoperite in mare parte prin economia de energie realizata comparativ cu case de aceeasi valoare si suprafata._x000a_"/>
    <s v="9"/>
    <n v="16"/>
    <n v="2016"/>
    <s v="12"/>
    <n v="16"/>
    <n v="2018"/>
    <n v="85"/>
    <x v="2"/>
    <s v="Vest"/>
    <m/>
    <m/>
    <s v="Peciu Nou"/>
    <s v="Privat"/>
    <s v="061"/>
    <n v="710499.79"/>
    <n v="125382.32"/>
    <n v="92875.79"/>
    <n v="77224"/>
    <n v="1005981.9000000001"/>
    <s v="Finalizat"/>
    <s v="AA4"/>
    <n v="618755.54"/>
    <n v="109083.4"/>
    <s v="POC/63/1/3"/>
    <n v="1"/>
    <s v="Axa 1"/>
  </r>
  <r>
    <n v="6"/>
    <x v="1"/>
    <s v="P1.2"/>
    <s v="OS1.3-Secţiunea C"/>
    <n v="105429"/>
    <s v="Dezvoltarea si introducerea in productie a tehnologiei de stocare a energiei sub forma de aer comprimat"/>
    <s v="SMART RENEWABLES SRL"/>
    <s v="Obiectivele principale ale proiectului sunt:_x000a_a. Fabricarea in premiera in anul doi de proiect a unei instalatii automatizate de producere a aerului comprimat care foloseste surse regenerabile de energie;_x000a_b. Demonstrarea tehnologiei de crestere a eficientei generatoarelor fotovoltaice prin aplicarea acesteia intr-un produs industrial. (10% mai multa energie solara pentru aceeasi putere instalata)_x000a_Obiective secundare:_x000a_a. Eliminarea completa a emisiilor de CO2 si a celorlalte gaze cu efect de sera generate de productia aerului comprimat in companiile clientilor;_x000a_b. Cresterea eficientei energetice a marilor consumatori industriali de energie (producerea a cu 25% mai mult aer comprimat pentru aceeasi cantitate de curent electric)"/>
    <s v="9"/>
    <n v="27"/>
    <n v="2016"/>
    <s v="9"/>
    <n v="27"/>
    <n v="2018"/>
    <n v="85"/>
    <x v="2"/>
    <s v="Vest"/>
    <m/>
    <m/>
    <s v="Peciu Nou"/>
    <s v="Privat"/>
    <s v="061"/>
    <n v="710631.45"/>
    <n v="125405.55000000005"/>
    <n v="92893"/>
    <n v="67593.279999999999"/>
    <n v="996523.28"/>
    <s v="Finalizat"/>
    <s v="AA2"/>
    <n v="30173.93"/>
    <n v="5562.27"/>
    <s v="POC/63/1/3"/>
    <n v="1"/>
    <s v="Axa 1"/>
  </r>
  <r>
    <n v="7"/>
    <x v="1"/>
    <s v="P1.2"/>
    <s v="OS1.3-Secţiunea C"/>
    <n v="112660"/>
    <s v="BAZE DE DATE DISTRIBUITE, VORTIC – SOFT PENTRU DESIGN PROTOTIPURI"/>
    <s v="INFINITY DEV CENTER"/>
    <s v="Obiectivul general al Proiectului consta in implementarea industriala - ȋn scopul_x000a_comercializarii - a unei solutii tehnice inovatoare care sa permita un grad sporit de resorbtie a_x000a_deseurilor de plastic din ambient, prin crearea posibilitatii de implicare industriala la nivel local_x000a_a unor mici intreprinzatori care nu dispun de resursele financiare si de logistica a celor cateva_x000a_firme mari amintite. Aceastǎ solutie se materializeaza printr-un echipament nou: o masina de_x000a_injectat materiale plastice de mici dimensiuni, capabila sa proceseze deseuri de material plastic_x000a_fara adaos de granule noi."/>
    <s v="10"/>
    <n v="17"/>
    <n v="2017"/>
    <s v="10"/>
    <n v="17"/>
    <n v="2018"/>
    <n v="85"/>
    <x v="2"/>
    <s v="Vest"/>
    <m/>
    <m/>
    <s v="Timisoara"/>
    <s v="Privat"/>
    <s v="061"/>
    <n v="641177.1"/>
    <n v="113148.9"/>
    <n v="83814"/>
    <n v="341836.1"/>
    <n v="1179976.1000000001"/>
    <s v="Finalizat"/>
    <s v="AA1"/>
    <n v="542279.59"/>
    <n v="95696.4"/>
    <s v="POC/63/1/3"/>
    <n v="1"/>
    <s v="Axa 1"/>
  </r>
  <r>
    <n v="8"/>
    <x v="1"/>
    <s v="P1.2"/>
    <s v="OS1.3-Secţiunea C"/>
    <n v="124126"/>
    <s v="Dezvoltarea si introducerea in productie a kituluiI de irigatie energetic autonom &lt;AQUASOLAR&gt; "/>
    <s v="SMART AGRI SYSTEMS SRL"/>
    <s v="Dezvoltarea si introducerea in productie a kituluiI de irigatie energetic autonom &lt;AQUASOLAR&gt; "/>
    <s v="4"/>
    <n v="5"/>
    <n v="2018"/>
    <s v="4"/>
    <n v="5"/>
    <n v="2020"/>
    <n v="85"/>
    <x v="2"/>
    <s v="Vest"/>
    <m/>
    <m/>
    <s v="Timisoara"/>
    <s v="Privat"/>
    <s v="061"/>
    <n v="696280.46649999998"/>
    <n v="122873.0235"/>
    <n v="91017.07"/>
    <n v="70240.460000000006"/>
    <n v="980411.02"/>
    <s v="Finalizat"/>
    <m/>
    <n v="692636.20000000019"/>
    <n v="177852.90999999997"/>
    <s v="POC/63/1/3"/>
    <n v="1"/>
    <s v="Axa 1"/>
  </r>
  <r>
    <n v="9"/>
    <x v="1"/>
    <s v="P1.2"/>
    <s v="OS1.3-Secţiunea C"/>
    <n v="124024"/>
    <s v="Dezvoltarea serviciului de prognoza si productie de energie regenerabila"/>
    <s v="WATT PREDICT SRL"/>
    <s v="Dezvoltarea serviciului de prognoza si productie de energie regenerabila"/>
    <s v="4"/>
    <n v="5"/>
    <n v="2018"/>
    <s v="4"/>
    <n v="5"/>
    <n v="2020"/>
    <n v="85"/>
    <x v="2"/>
    <s v="Vest"/>
    <m/>
    <m/>
    <s v="Timisoara"/>
    <s v="Privat"/>
    <s v="061"/>
    <n v="701394.58499999996"/>
    <n v="123775.51499999998"/>
    <n v="91685.58"/>
    <n v="50997.74"/>
    <n v="967853.41999999993"/>
    <s v="Finalizat"/>
    <m/>
    <n v="600459.98"/>
    <n v="105963.51999999999"/>
    <s v="POC/63/1/3"/>
    <n v="1"/>
    <s v="Axa 1"/>
  </r>
  <r>
    <n v="10"/>
    <x v="2"/>
    <s v=" P2.2"/>
    <s v="A2.2.1"/>
    <n v="115599"/>
    <s v="Dezvoltarea unei aplicații integrate pentru furnizori de servicii juridice"/>
    <s v="INTEGRATED BUSINESS CENTER SRL"/>
    <s v="Dezvoltarea unei aplicații integrate pentru furnizori de servicii juridice"/>
    <s v="8"/>
    <n v="4"/>
    <n v="2017"/>
    <s v="10"/>
    <n v="4"/>
    <n v="2020"/>
    <n v="85"/>
    <x v="2"/>
    <s v="Vest"/>
    <m/>
    <m/>
    <s v="Timisoara"/>
    <s v="Privat"/>
    <s v="066"/>
    <n v="1353242.5"/>
    <n v="238807.5"/>
    <n v="1212245"/>
    <n v="158183.54999999981"/>
    <n v="2962478.55"/>
    <s v="Finalizat"/>
    <s v="suspendare 2 luni"/>
    <n v="1011711.7100000001"/>
    <n v="178537.34999999998"/>
    <s v="POC/46/2/2"/>
    <n v="1"/>
    <s v="Axa 2"/>
  </r>
  <r>
    <n v="11"/>
    <x v="2"/>
    <s v=" P2.2"/>
    <s v="A2.2.1"/>
    <n v="115697"/>
    <s v="Dezvoltarea unei platforme software cu pret scăzut si cerinte hardware reduse, pentru managementul inteligent și controlul activitatilor intr-o tipografie"/>
    <s v="DIMEX CONSULT SRL"/>
    <s v="Dezvoltarea unei platforme software cu pret scăzut si cerinte hardware reduse, pentru managementul inteligent și controlul activitatilor intr-o tipografie"/>
    <s v="8"/>
    <n v="3"/>
    <n v="2017"/>
    <s v="8"/>
    <n v="3"/>
    <n v="2020"/>
    <n v="85"/>
    <x v="2"/>
    <s v="Vest"/>
    <m/>
    <m/>
    <s v="Sat Chișoda, Giroc"/>
    <s v="Privat"/>
    <s v="066"/>
    <n v="466957.7"/>
    <n v="82404.3"/>
    <n v="432868"/>
    <n v="68728.699999999953"/>
    <n v="1050958.7"/>
    <s v="Reziliat"/>
    <m/>
    <n v="0"/>
    <n v="0"/>
    <s v="POC/46/2/2"/>
    <n v="1"/>
    <s v="Axa 2"/>
  </r>
  <r>
    <n v="12"/>
    <x v="2"/>
    <s v=" P2.2"/>
    <s v="A2.1.1 - NGA"/>
    <n v="127139"/>
    <s v="Investitii in infrastructura broadband in judetele Timis si Caras-Severin"/>
    <s v="NETWORK INNOVATION FUTURE  SRL"/>
    <s v="Obiectivul principal al proiectului este realizarea de investitii in infrastructura broadband in zonele albe NGA din judetele Timis si Caras Severin,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n v="2019"/>
    <s v="7"/>
    <n v="12"/>
    <n v="2022"/>
    <n v="85"/>
    <x v="2"/>
    <s v="Vest"/>
    <m/>
    <m/>
    <s v=" Padureni; Gruni; Birda; Hezeris; Cheglevici; Giera; Toager; Rudna; Clopodia; Ferendia; Iosif; Dolat; Teremia Mica; Sanpetru Mic; Copacele; Ghertenis; Nermed; Cavaran; Domasnea; Delinesti; Ersig;"/>
    <s v="Privat"/>
    <s v="046"/>
    <n v="7480389.6200000001"/>
    <n v="1320068.75"/>
    <n v="1010532.93"/>
    <n v="2621832.69"/>
    <n v="12432823.99"/>
    <s v="In implementare"/>
    <m/>
    <n v="2442083.12"/>
    <n v="430955.85"/>
    <s v="POC/366/2/1"/>
    <n v="1"/>
    <s v="Axa 2"/>
  </r>
  <r>
    <n v="13"/>
    <x v="2"/>
    <s v=" P2.2"/>
    <s v="A2.2.1 ap.2"/>
    <n v="129950"/>
    <s v="UPCARS - Platforma de recomandare on line folosind mecanisme de machine learning si inteligenta artificiala"/>
    <s v="NEXT IT PROJECT SRL"/>
    <s v="Obiectivul general al proiectul îl reprezinta susþinerea inovarii si cresterea productivitaþii societaþii NEXT IT PROJECT prin crearea unui nou centru de profit ca urmare a realizarii unui produs inovativ complex si a unor servicii inovative, bazate pe acest produs. Se urmareste crearea unei platforme inovative (UPCARS), o solutie de cautare si recomandare, venind in intampinarea problemelor principale care nu au fost solutionate de Recommender Systems (abreviat RS), produs disponibil la acest moment."/>
    <s v="4"/>
    <n v="2"/>
    <n v="2020"/>
    <s v="1"/>
    <n v="2"/>
    <n v="2023"/>
    <n v="85"/>
    <x v="2"/>
    <s v="Vest"/>
    <m/>
    <m/>
    <s v="Timisoara"/>
    <s v="Privat"/>
    <s v="066"/>
    <n v="14016992.199999999"/>
    <n v="2473586.85"/>
    <n v="10503696.949999999"/>
    <n v="3884608.52"/>
    <n v="30878884.52"/>
    <s v="In implementare"/>
    <m/>
    <n v="109225"/>
    <n v="19275"/>
    <s v="POC/524/2/2"/>
    <n v="1"/>
    <s v="Axa 2"/>
  </r>
  <r>
    <n v="14"/>
    <x v="1"/>
    <s v="1.1.2 - Proiecte tip GRID (Cloud)"/>
    <m/>
    <n v="123466"/>
    <s v="Platformă Cloud de înaltă performanță la Universitatea Politehnica Timișoara - CloudPUTing"/>
    <s v="UNIVERSITATEA POLITEHNICA TIMIŞOARA"/>
    <s v="Obiectivul general al proiectului este creşterea capacităţii de cercetare şi inovare a Universităţii Politehnica din Timişoara (UPT) cu scopul ridicării nivelului de  competitivitate şi vizibilitate ştiinţifică al instituţiei pe plan internaţional, precum şi al îmbunătăţirii capacităţii de transfer tehnologic pentru rezultatele de cercetare, prin crearea unui nod cloud eficient energetic, de tip privat bazat pe tehnologii deschise, ataşat reţelei internaţionale de infrastructură cloud de cercetare, cu aplicabilitate in colectarea, stocarea, analiza, distriburea şi protecţia masivelor de date heterogene, produse în cadrul iniţiativelor de cercetare şi inovare derulate în regiunea de vest a României._x000a_"/>
    <s v="4"/>
    <n v="21"/>
    <n v="2020"/>
    <s v="4"/>
    <n v="21"/>
    <n v="2022"/>
    <n v="85"/>
    <x v="2"/>
    <s v="Vest"/>
    <m/>
    <m/>
    <s v="Timisoara"/>
    <s v="Public"/>
    <s v="058"/>
    <n v="3257630.1"/>
    <n v="574875.9"/>
    <n v="0"/>
    <n v="218735"/>
    <n v="4051241"/>
    <s v="In implementare"/>
    <m/>
    <n v="50660.55"/>
    <n v="8940.1"/>
    <s v="POC/398/1/1/"/>
    <n v="1"/>
    <s v="Axa 1"/>
  </r>
  <r>
    <n v="15"/>
    <x v="1"/>
    <s v="1.1.2 - Proiecte tip GRID (Cloud)"/>
    <m/>
    <n v="124562"/>
    <s v="Modernizarea infrastructurii de calcul și stocare a Centrului de Cercetare în Informatică al Universitatii de Vest din Timișoara pentru oferirea de servicii de tip Cloud și servicii de calcul de înaltă performanță -- MOISE"/>
    <s v="UNIVERSITATEA DE VEST TIMISOARA"/>
    <s v="Obiectivul general al proiectului constă în creşterea capacităţii de în scopul ridicarii nivelului de competitivitate pe plan internaţional al Universităţii de Vest din Timişoara prin modernizarea infrastructurii de calcul şi stocare existentă pentru a permite actualizarea ofertei de servicii de tip Cloud şi servicii de date cu performanţă înaltă şi integrarea în structuri internaţionale de tip Cloud şi Infrastructuri masive de date."/>
    <s v="4"/>
    <n v="24"/>
    <n v="2020"/>
    <s v="4"/>
    <n v="24"/>
    <n v="2022"/>
    <n v="85"/>
    <x v="2"/>
    <s v="Vest"/>
    <m/>
    <m/>
    <s v="Timisoara"/>
    <s v="Public"/>
    <s v="058"/>
    <n v="4123656.52"/>
    <n v="727704.09"/>
    <n v="0"/>
    <n v="844219.93"/>
    <n v="5695580.54"/>
    <s v="In implementare"/>
    <m/>
    <n v="483692.46"/>
    <n v="1443.6"/>
    <s v="POC/398/1/1/"/>
    <n v="1"/>
    <s v="Axa 1"/>
  </r>
  <r>
    <n v="16"/>
    <x v="1"/>
    <s v="1.1.3 H - Centre Suport"/>
    <m/>
    <n v="108173"/>
    <s v="Centrul suport pentru participarea la proiecte internationale -- SupportTM"/>
    <s v="UNIVERSITATEA DE VEST TIMISOARA"/>
    <s v="Obiectivul general: Crearea la nivelul Universitatii de Vest din Timisoara, a unui Centru Suport a carei misiune o constituie cresterea capacitatii de participare la competitii europene pentru proiecte de tip CD internationale a universitatii si a alor entitati care solicita sprijin in acest sens, prin masuri de sprijinire, facilitare si formare in ceea ce priveste accesul la informatie, identificarea de parteneri si elaborarea cererilor de finantare._x000a_"/>
    <s v="4"/>
    <n v="30"/>
    <n v="2020"/>
    <s v="7"/>
    <n v="30"/>
    <n v="2023"/>
    <n v="85"/>
    <x v="2"/>
    <s v="Vest"/>
    <m/>
    <m/>
    <s v="Timisoara"/>
    <s v="Public"/>
    <s v="060"/>
    <n v="2494765.2999999998"/>
    <n v="440252.7"/>
    <n v="0"/>
    <n v="4500"/>
    <n v="2939518"/>
    <s v="In implementare"/>
    <s v="suspendare"/>
    <n v="311777.64999999997"/>
    <n v="3225.15"/>
    <s v="POC/80/1/2/"/>
    <n v="1"/>
    <s v="Axa 1"/>
  </r>
  <r>
    <n v="17"/>
    <x v="2"/>
    <s v=" P2.2"/>
    <s v="A2.2.1 ap.2"/>
    <n v="129970"/>
    <s v="SINTARA - Sintetizarea, aductia si reutilizarea apei prin tehnologii sustenabile"/>
    <s v="FRONTIER CONECT SRL"/>
    <s v="Obiectivul general este cresterea competitivităţii FRONTIER CONECT SRL prin dezvoltarea unui produs TIC inovativ bazat pe activităţi de cercetare-dezvoltareinovare realizate în cadrul clusterului TIC al regiunii Vest destinat întreţinerii spaţiilor verzi urbane."/>
    <s v="6"/>
    <n v="19"/>
    <n v="2020"/>
    <s v="6"/>
    <n v="19"/>
    <n v="2022"/>
    <n v="85"/>
    <x v="2"/>
    <s v="Vest"/>
    <m/>
    <m/>
    <s v="Timisoara"/>
    <s v="Privat"/>
    <s v="066"/>
    <n v="4138832.45"/>
    <n v="730382.17"/>
    <n v="1697572.23"/>
    <n v="0"/>
    <n v="6566786.8499999996"/>
    <s v="In implementare"/>
    <m/>
    <n v="842095.31"/>
    <n v="110679.62"/>
    <s v="POC/524/2/2"/>
    <n v="1"/>
    <s v="Axa 2"/>
  </r>
  <r>
    <n v="18"/>
    <x v="1"/>
    <s v="P1.2"/>
    <s v="OS1.3-Secţiunea C-ap.2"/>
    <n v="119412"/>
    <s v="INOvari si optimizari economice si functionale in productia industriala de MATeriale pentru energie termica.   „INO-MAT”"/>
    <s v="TITUS INDUSTRIES SRL"/>
    <s v="Obiectivul general al proiectului este transferarea în domeniul productiv a capitalului inovativ tehnologic al unor contribuþii stiinþifice individuale (teza de doctorat) privind utilizarea energiei din resurse regenerabile in procesul de incalzire al cladirilor Prin proiect se urmareste realizarea unei retete inovatoare de peletilor/brichetilor pentru furnizarea de energie termica utilizând specificul de materie prima din Regiunea de Vest a României si a unui sistem tehnologic optimizat de incalzire al cladirilor."/>
    <s v="7"/>
    <n v="6"/>
    <n v="2020"/>
    <s v="7"/>
    <n v="6"/>
    <n v="2022"/>
    <n v="85"/>
    <x v="2"/>
    <s v="Vest"/>
    <m/>
    <m/>
    <s v="Cenei"/>
    <s v="Privat"/>
    <s v="061"/>
    <n v="479834.33"/>
    <n v="84676.65"/>
    <n v="76623.070000000007"/>
    <n v="172990"/>
    <n v="814124.05"/>
    <s v="In implementare"/>
    <m/>
    <n v="115000"/>
    <n v="0"/>
    <s v="POC/62/1/3"/>
    <n v="1"/>
    <s v="Axa 1"/>
  </r>
  <r>
    <n v="19"/>
    <x v="1"/>
    <s v="P1.1"/>
    <s v="OS1.1-Secţiunea F - ap.2"/>
    <n v="127952"/>
    <s v="ICT - Centru interdisciplinar de specializare inteligentă în domeniul chimiei biologice RO-OPENSCREEN"/>
    <s v="INSTITUTUL DE CHIMIE &quot;CORIOLAN DRAGULESCU&quot; (FOSTUL INSTITUT DE CHIMIE TIMIŞOARA AL ACADEMIEI ROMÂNE)"/>
    <s v="Obiectivul general al proiectului consta în realizarea unei infrastructuri de cercetare. Se urmareste realizarea Centrului interdisciplinar de specializare inteligenta în domeniul chimiei biologice – RO-OPENSCREEN, infrastructura de cercetare care asigura colectarea si managementul de calitate al compusilor chimici destinaþi dezvoltarii de instrumente moleculare, o baza de date si servicii web aferente, având facilitaþile de sinteza si analiza structurala cu caracter open-access care se adreseaza comunitaþii stiinþifice românesti si europene de chimie biologica prin intermediul reþelei naþionale RoChemBioNet si al retelei europene EU-OPENSCREEN."/>
    <s v="7"/>
    <n v="20"/>
    <n v="2020"/>
    <s v="1"/>
    <n v="20"/>
    <n v="2024"/>
    <n v="85"/>
    <x v="2"/>
    <s v="Vest"/>
    <m/>
    <m/>
    <s v="Timisoara"/>
    <s v="Public"/>
    <s v="058"/>
    <n v="36090656.270000003"/>
    <n v="6368939.3399999999"/>
    <n v="0"/>
    <n v="128304"/>
    <n v="42587899.609999999"/>
    <s v="In implementare"/>
    <m/>
    <n v="202060.53"/>
    <n v="0"/>
    <s v="POC/448/1/1"/>
    <n v="1"/>
    <s v="Axa 1"/>
  </r>
  <r>
    <n v="20"/>
    <x v="1"/>
    <s v="P1.2"/>
    <s v="OS1.3-Secţiunea C-ap.2"/>
    <n v="109913"/>
    <s v="Sistem mobil de monitorizare a aerului"/>
    <s v="Airview SRL (solicitant la depunere: Iovanovici Alexandru)"/>
    <s v="Obiectivul general al proiectului este infiintarea unei noi societati comerciale de tip spin-off si dezvoltarea competitiva a acesteia prin crearea si introducerea pe piata a unui sistem mobil de monitorizare a aerului, produs inovativ dedicat subdomeniului de specializare inteligenta ”Orase inteligente” bazat pe rezultatele cercetarii-dezvoltarii obþinute pentru realizarea unei teze de doctorat in cadrul Universitaþii Politehnica din Timisoara."/>
    <s v="9"/>
    <n v="23"/>
    <n v="2020"/>
    <s v="4"/>
    <n v="23"/>
    <n v="2022"/>
    <n v="85"/>
    <x v="2"/>
    <s v="Vest"/>
    <m/>
    <m/>
    <s v="Dumbravita"/>
    <s v="Privat"/>
    <s v="061"/>
    <n v="713939.65"/>
    <n v="125989.36"/>
    <n v="93325.45"/>
    <n v="44156.800000000003"/>
    <n v="977411.26"/>
    <s v="In implementare"/>
    <m/>
    <n v="0"/>
    <n v="0"/>
    <s v="POC/62/1/3"/>
    <n v="1"/>
    <s v="Axa 1"/>
  </r>
  <r>
    <s v="TOTAL TIMIS"/>
    <x v="0"/>
    <m/>
    <m/>
    <m/>
    <m/>
    <m/>
    <m/>
    <m/>
    <m/>
    <m/>
    <m/>
    <m/>
    <m/>
    <m/>
    <x v="0"/>
    <m/>
    <m/>
    <m/>
    <m/>
    <m/>
    <m/>
    <n v="100240200.23249602"/>
    <n v="17856804.307503998"/>
    <n v="15572417.07"/>
    <n v="10119798.299999999"/>
    <n v="143789219.90999997"/>
    <m/>
    <m/>
    <n v="26968022.59"/>
    <n v="4727699.8899999997"/>
    <m/>
    <m/>
    <m/>
  </r>
  <r>
    <s v="JUDEŢUL TULCEA"/>
    <x v="0"/>
    <m/>
    <m/>
    <m/>
    <m/>
    <m/>
    <m/>
    <m/>
    <m/>
    <m/>
    <m/>
    <m/>
    <m/>
    <m/>
    <x v="0"/>
    <m/>
    <m/>
    <m/>
    <m/>
    <m/>
    <m/>
    <m/>
    <m/>
    <m/>
    <m/>
    <m/>
    <m/>
    <m/>
    <m/>
    <m/>
    <m/>
    <m/>
    <m/>
  </r>
  <r>
    <n v="1"/>
    <x v="1"/>
    <s v="P1.1"/>
    <s v="OS1.1 -Secţiunea A"/>
    <n v="103867"/>
    <s v="Dotarea Departamentului Cercetare-Dezvoltare al SC ALUM SA cu instalații independente, performante de cercetare în sprijinul creșterii competitivității economice și a dezvoltării afacerii"/>
    <s v="ALUM SA"/>
    <s v="Obiectul proiectului de finanțare „Dotarea Departamentului Cercetare-Dezvoltare al SC ALUM SA cu instalaţii independente, performante de cercetare în sprijinul creşterii competitivităţii economice şi a dezvoltării afacerii” este reprezentat de achiziția de active corporale pentru CD, respectiv echipamente pentru cercetarea tehnologiilor de obținere a hidroxidului de aluminiu, produs destinat unor aplicaţii de înaltă tehnologie"/>
    <s v="9"/>
    <n v="8"/>
    <n v="2016"/>
    <s v="3"/>
    <n v="8"/>
    <n v="2019"/>
    <n v="85"/>
    <x v="6"/>
    <s v="Sud Est"/>
    <m/>
    <m/>
    <s v="Tulcea"/>
    <s v="Privat"/>
    <s v="059"/>
    <n v="5366049.932"/>
    <n v="946949.9879999999"/>
    <n v="6312999.9199999999"/>
    <n v="7489358.0700000003"/>
    <n v="20115357.91"/>
    <s v="Finalizat"/>
    <s v="AA3"/>
    <n v="5241094.47"/>
    <n v="924899.02"/>
    <s v="POC/65/1/1"/>
    <n v="1"/>
    <s v="Axa 1"/>
  </r>
  <r>
    <n v="2"/>
    <x v="2"/>
    <s v=" P2.2"/>
    <s v="A2.1.1 - NGA"/>
    <n v="126651"/>
    <s v="REALIZAREA RETELELOR DE INTERNET IN BANDA LARGA IN JUDETELE TULCEA SI BRAILA"/>
    <s v="ELEMCO PLUS SRL"/>
    <s v="Obiectiv general al proiectului: Dezvoltarea unei retele avansate de comunicatii electronice în 14 localitati în care nu exista infrastructură din aceeaşi categorie (reţea NGA)"/>
    <s v="1"/>
    <n v="4"/>
    <n v="2019"/>
    <s v="10"/>
    <n v="4"/>
    <n v="2021"/>
    <n v="85"/>
    <x v="6"/>
    <s v="Sud Est"/>
    <m/>
    <m/>
    <s v="sat Gropeni;  Baia; sat Ceamurlia de Sus; sat Caugagia; Casimcea; sat Corugea; sat Rahman; Luncaviţa; sat Rachelu; Mihai Kogalnicanu; sat Lastuni; Nalbant; Nufaru; sat Malcoci; Sarichioi; sat Zebil; Somova; sat Parches; Topolog; sat Fagarasu Nou; sat Luminita; sat Magurele;"/>
    <s v="Privat"/>
    <s v="046"/>
    <n v="6842194.4400000004"/>
    <n v="1207446.06"/>
    <n v="894404.5"/>
    <n v="1625564.3800000004"/>
    <n v="10569609.380000001"/>
    <s v="In implementare"/>
    <m/>
    <n v="2761607.6100000003"/>
    <n v="487342.51"/>
    <s v="POC/366/2/1"/>
    <n v="1"/>
    <s v="Axa 2"/>
  </r>
  <r>
    <n v="3"/>
    <x v="1"/>
    <s v="1.2.1"/>
    <s v=" Proiect Tehnologic Inovativ - ITI DD"/>
    <n v="121884"/>
    <s v="Cresterea competitivitatii inovative a SC Ad Net Market Media prin investitii initiale de inovare in scopul realizarii unei platforme tehnologice SmartDelta, in cadrul unei unitati nou infiintate pentru realizarea activitatilor CD in colaborare efectiva"/>
    <s v="INVITE SYSTEMS SRL"/>
    <s v="Obiectivul general este realizarea unei platforme inovative de comunicatii specifice pentru monitorizarea si protejarea ecosistemului Deltei Dunarii si a judetului Tulcea, cu ajutorul unor matrici senzoriale si elemente de control la distanta, in cadrul unei unitati nou infiintate."/>
    <s v="6"/>
    <n v="25"/>
    <n v="2020"/>
    <s v="6"/>
    <n v="25"/>
    <n v="2023"/>
    <n v="85"/>
    <x v="6"/>
    <s v="Sud Est"/>
    <m/>
    <m/>
    <s v="Tulcea"/>
    <s v="Privat"/>
    <s v="064"/>
    <n v="17662024.210000001"/>
    <n v="3116827.8"/>
    <n v="6261889.5499999998"/>
    <n v="2044918.62"/>
    <n v="29085660.180000003"/>
    <s v="In implementare"/>
    <m/>
    <n v="574679.82000000007"/>
    <n v="101414.07999999999"/>
    <s v="POC/163/1/3/"/>
    <n v="1"/>
    <s v="Axa 1"/>
  </r>
  <r>
    <n v="4"/>
    <x v="1"/>
    <s v="1.2.1"/>
    <s v=" Proiect Tehnologic Inovativ - ITI DD"/>
    <n v="121915"/>
    <s v="EXTINDEREA CAPACITĂȚII CDI A S.C. LIDAS S.R.L. ÎN SCOPUL INOVĂRII PROCESELOR PRELIMINARE ÎN PANIFICAȚIA INDUSTRIALĂ PENTRU CREȘTEREA SIGURANȚEI, ACCESIBILITĂȚII ŞI OPTIMIZĂRII NUTRIȚIONALE A PRODUSELOR DE PANIFICAȚIE-PATISERIE"/>
    <s v="LIDAS SRL"/>
    <s v="Obiectivul general al proiectului este conceperea, producerea si comercializarea unei game de produse noi, cu un înalt nivel de competitivitate pe piata bunurilor de consum intermediar în industria de panificatie-patiserie (materii prime si auxiliare). Înalta_x000a_competitivitate a noilor produse urmeaza a sa fie dobândita pe calea investitiei în activitaþi de cercetare-dezvoltare necesare inovarii unor produse si procese preliminare din panificatia industriala, urmate de introducerea în productie a rezultatelor obtinute din cercetaredezvoltare._x000a_într-o unitate productiva nou-înfiinþata în acest scop. Introducerea pe piaþa a noilor produse urmeaza sa aiba ca rezultat cresterea cifrei de afaceri a întreprinderii cu 60% în primul an dupa implementare."/>
    <s v="6"/>
    <n v="26"/>
    <n v="2020"/>
    <s v="5"/>
    <n v="26"/>
    <n v="2023"/>
    <n v="85"/>
    <x v="6"/>
    <s v="Sud Est"/>
    <m/>
    <m/>
    <s v="Somova; Frecătei; Mineri; Cataloi;"/>
    <s v="Privat"/>
    <s v="064"/>
    <n v="12657146.390000001"/>
    <n v="2233614.0099999998"/>
    <n v="14667286.93"/>
    <n v="17254647.739999998"/>
    <n v="46812695.069999993"/>
    <s v="In implementare"/>
    <m/>
    <n v="15997.01"/>
    <n v="2823"/>
    <s v="POC/163/1/3/"/>
    <n v="1"/>
    <s v="Axa 1"/>
  </r>
  <r>
    <n v="5"/>
    <x v="1"/>
    <s v="P1.1"/>
    <s v="OS1.1 - Danubius"/>
    <n v="139648"/>
    <s v="Proiect suport pentru pregatirea DANUBIUS-RI"/>
    <s v="INSTITUTUL NATIONAL DE CERCETARE-DEZVOLTARE PENTRU STIINTE BIOLOGICE"/>
    <s v="Obiectivul general al proiectului suport pentru pregatirea DANUBIUS-RI (DANS2) este completarea aplicatiei europene pentru finantarea componentelor romanesti, Hub si Supersite-ul Delta Dunarii, ale infrastructurii pan-europene DANUBIUS-RI cu studiile solicitate de legislatia in vigoare (Evaluarea impactului asupra mediului (EIA), Utilizarea si eliminarea in conditii de siguranta a substantelor chimice de laborator, Evaluarea adecvata pentru siturile NATURA 2000, Elemente de baza privind evaluarea riscurilor si vulnerabilitatilor la adaptarea la schimbari climatice, Evaluarea emisiilor de gaze cu efect de sera conform metodologiei amprentei de carbon a BEI, Eficienta_x000a_energetica (Nzero) conformare cu Directiva CEE) si pregatirea implementarii proiectului de realizare a infrastructurii DANUBIUS-RO (documentatii pentru obtinerea autorizatiilor de construtie pentru Hub si Supersite-ul Delta Dunarii, documentaţii privind specificaţii tehnice pentru echipamentele de cercetare, actualizarea planului de implementare a proiectului major, inclusiv planificarea achizitiilor si a lucrarilor de executie pentru Hub-ul de la Murighiol si Supersite-ul Delta Dunarii."/>
    <s v="12"/>
    <n v="4"/>
    <n v="2020"/>
    <s v="2"/>
    <n v="4"/>
    <n v="2022"/>
    <n v="85"/>
    <x v="8"/>
    <s v="Sud Est"/>
    <s v=" Bucuresti Ilfov"/>
    <s v=" "/>
    <s v="Tulcea; Chilia Veche; Grindu; Jurilovca; Murghiol; Sulina; Sfantu Gheorghe; Constanta; Bucuresti; "/>
    <s v="Public"/>
    <s v="058"/>
    <n v="19214820.210000001"/>
    <n v="3390850.49"/>
    <n v="0"/>
    <n v="0"/>
    <n v="22605670.700000003"/>
    <s v="In implementare"/>
    <m/>
    <n v="2194500.36"/>
    <n v="0"/>
    <s v="POC/699/1/1"/>
    <n v="1"/>
    <s v="Axa 1"/>
  </r>
  <r>
    <n v="6"/>
    <x v="1"/>
    <s v="1.2.1"/>
    <s v=" Proiect Tehnologic Inovativ - ITI DD"/>
    <n v="123346"/>
    <s v="SiaMOTO - Sistem inteligent automat de montorizare in trafic a operatorului autovehiculului"/>
    <s v="CERTIO CONCEPT SRL"/>
    <s v="Obiectivul general al proiectului este diversificarea activitatii companiei, prin dezvoltarea unui prototip si a documentatiei de proiectare pentru un dispozitiv automat de montorizare in trafic a operatorului autovehicolului (DaMOTO), impreuna cu functionalitatile necesare, usor replicabil si cu eficienta cost/productie cât mai buna astfel încât ulterior sa poata fi folosit în productie pe scara mica sau larga atât în România cât si în alte tari."/>
    <s v="1"/>
    <n v="27"/>
    <n v="2021"/>
    <s v="7"/>
    <n v="27"/>
    <n v="2023"/>
    <n v="85"/>
    <x v="8"/>
    <s v="Sud Est"/>
    <s v=" Sud Muntenia"/>
    <m/>
    <s v="Macin; Targoviste"/>
    <s v="Privat"/>
    <s v="061"/>
    <n v="11395531.689999999"/>
    <n v="2010976.18"/>
    <n v="3978030.13"/>
    <n v="1337574.42"/>
    <n v="18722112.420000002"/>
    <s v="In implementare"/>
    <m/>
    <n v="0"/>
    <n v="0"/>
    <s v="POC/163/1/3"/>
    <n v="1"/>
    <s v="Axa 1"/>
  </r>
  <r>
    <s v="TOTAL TULCEA"/>
    <x v="0"/>
    <m/>
    <m/>
    <m/>
    <m/>
    <m/>
    <m/>
    <m/>
    <m/>
    <m/>
    <m/>
    <m/>
    <m/>
    <m/>
    <x v="0"/>
    <m/>
    <m/>
    <m/>
    <m/>
    <m/>
    <m/>
    <n v="73137766.872000009"/>
    <n v="12906664.527999999"/>
    <n v="32114611.029999997"/>
    <n v="29752063.229999997"/>
    <n v="147911105.66"/>
    <m/>
    <m/>
    <n v="10787879.27"/>
    <n v="1516478.61"/>
    <m/>
    <m/>
    <m/>
  </r>
  <r>
    <s v="JUDEŢUL VALCEA"/>
    <x v="0"/>
    <m/>
    <m/>
    <m/>
    <m/>
    <m/>
    <m/>
    <m/>
    <m/>
    <m/>
    <m/>
    <m/>
    <m/>
    <m/>
    <x v="0"/>
    <m/>
    <m/>
    <m/>
    <m/>
    <m/>
    <m/>
    <m/>
    <m/>
    <m/>
    <m/>
    <m/>
    <m/>
    <m/>
    <m/>
    <m/>
    <m/>
    <m/>
    <m/>
  </r>
  <r>
    <n v="1"/>
    <x v="1"/>
    <s v="P1.1"/>
    <s v="OS1.2-Secţiunea E"/>
    <n v="104958"/>
    <s v="Progrese in dezvoltarea electrolizoarelor PEM ca si componenta majora a schemei de stocare a energiei regenerabile bazate pe hidrogen"/>
    <s v="Institutul National de Cercetare-Dezvoltare pentru tehnologii criogenice si izotopice - ICSI Ramnicu Valcea"/>
    <s v="Obiectivul principal al proiectului este de a crea în cadrul ICSI un nucleu de înaltă competență științifică și tehnologică de nivel european care va desfășura activități de cercetare, dezvoltare și inovare („CDI”) în domeniul hidrogenului, folosind tehnologia de electroliză a apei PEM. În același timp, se dorește crearea unei baze de cunoștințe științifice și tehnologice care va putea fi utilizată pentru înființarea unei companii spin-off la finalul proiectului, cu activitate în domeniul de aplicare a electrolizei"/>
    <s v="9"/>
    <n v="16"/>
    <n v="2016"/>
    <s v="9"/>
    <n v="16"/>
    <n v="2019"/>
    <n v="84.435339999999997"/>
    <x v="9"/>
    <s v="Sud Vest"/>
    <m/>
    <m/>
    <s v="Ramnicu Valcea"/>
    <s v="Public"/>
    <s v="060"/>
    <n v="7126030.9299999997"/>
    <n v="1313134.07"/>
    <n v="0"/>
    <n v="78484"/>
    <n v="8517649"/>
    <s v="Finalizat"/>
    <s v="AA5"/>
    <n v="6002845.6100000003"/>
    <n v="1106201.3800000001"/>
    <s v="POC/61/1/1"/>
    <n v="1"/>
    <s v="Axa 1"/>
  </r>
  <r>
    <n v="2"/>
    <x v="1"/>
    <s v="P1.1"/>
    <s v="OS1.1-Secţiunea F - ap.2"/>
    <n v="127931"/>
    <s v="Extinderea PESTD pentru dezvoltarea de aplicații de cercetare-dezvoltare în domeniul tritiului – TRI-VALCEA"/>
    <s v="INSTITUTUL NATIONAL DE CERCETARE-DEZVOLTARE PENTRU TEHNOLOGII CRIOGENICE SI IZOTOPICE - I.C.S.I. RAMNICU VALCEA"/>
    <s v="Obiectivul general al proiectului este cresterea capacitatii de CDI a Institutului National de Cercetare-Dezvoltare pentru Tehnologii_x000a_Criogenice si Izotopice - ICSI Ramnicu Valcea, intr-unul din domeniile de specializare inteligenta -Energie, mediu si schimbari climatice. Proiectul urmareste extinderea capacitatilor de cercetare-dezvoltare ale ICSI Nuclear, ca parte autonoma din infrastructura nationala PESTD - Pilot Experimental pentru Separarea Tritiului si Deuteriului, astfel incat sa-si intareasca rolul de centru de excelenta in energie, iar prin rezultatele activitatilor de cercetare-dezvoltare si inovare sa contribuie la transpunerea tehnologiei de laborator intr-o instalatie de nivel semi-industrial, echivalenta cu o unitate de detritiere cuplata la sistemele D2O la un reactor CANDU."/>
    <s v="7"/>
    <n v="6"/>
    <n v="2020"/>
    <s v="1"/>
    <n v="6"/>
    <n v="2024"/>
    <n v="85"/>
    <x v="9"/>
    <s v="Sud Vest"/>
    <m/>
    <m/>
    <s v="Ramnicu Valcea"/>
    <s v="Public"/>
    <s v="058"/>
    <n v="69692891.930000007"/>
    <n v="12298745.640000001"/>
    <n v="0"/>
    <n v="251316.63"/>
    <n v="82242954.200000003"/>
    <s v="In implementare"/>
    <m/>
    <n v="679763.71"/>
    <n v="119958.29"/>
    <s v="POC/448/1/1"/>
    <n v="1"/>
    <s v="Axa 1"/>
  </r>
  <r>
    <n v="3"/>
    <x v="1"/>
    <s v="P1.1"/>
    <s v="OS1.1-Secţiunea F - ap.2"/>
    <n v="127318"/>
    <s v="De la Nano la Macro in Energetica Hidrogenului - Extindere Centru National de Hidrogen si Pile de Combustibil - HyRo 2.0"/>
    <s v="INSTITUTUL NATIONAL DE CERCETARE-DEZVOLTARE PENTRU TEHNOLOGII CRIOGENICE SI IZOTOPICE - I.C.S.I. RAMNICU VALCEA"/>
    <s v="Obiectivul general al proiectului este cresterea capacitatii de CDI a Institutului National de Cercetare-Dezvoltare pentru Tehnologii Criogenice si Izotopice - ICSI Ramnicu Valcea, intr-unul domeniile de specializare inteligenta mentionate in Strategia Nationala de Cercetare, Dezvoltare si Inovare SNCDI 2014-2020, si anume in domeniul 3. „Energie, mediu si schimbari climatice”. "/>
    <s v="7"/>
    <n v="6"/>
    <n v="2020"/>
    <s v="7"/>
    <n v="6"/>
    <n v="2022"/>
    <n v="85"/>
    <x v="9"/>
    <s v="Sud Vest"/>
    <m/>
    <m/>
    <s v="Ramnicu Valcea"/>
    <s v="Public"/>
    <s v="058"/>
    <n v="23910317.670000002"/>
    <n v="4219467.83"/>
    <n v="0"/>
    <n v="179085.19"/>
    <n v="28308870.690000001"/>
    <s v="In implementare"/>
    <m/>
    <n v="287494.23"/>
    <n v="50734.27"/>
    <s v="POC/448/1/1"/>
    <n v="1"/>
    <s v="Axa 1"/>
  </r>
  <r>
    <s v="TOTAL VALCEA"/>
    <x v="0"/>
    <m/>
    <m/>
    <m/>
    <m/>
    <m/>
    <m/>
    <m/>
    <m/>
    <m/>
    <m/>
    <m/>
    <m/>
    <m/>
    <x v="0"/>
    <m/>
    <m/>
    <m/>
    <m/>
    <m/>
    <m/>
    <n v="100729240.53000002"/>
    <n v="17831347.539999999"/>
    <n v="0"/>
    <n v="508885.82"/>
    <n v="119069473.89"/>
    <m/>
    <m/>
    <n v="6970103.5500000007"/>
    <n v="1276893.9400000002"/>
    <m/>
    <m/>
    <m/>
  </r>
  <r>
    <s v="JUDEŢUL VASLUI"/>
    <x v="0"/>
    <m/>
    <m/>
    <m/>
    <m/>
    <m/>
    <m/>
    <m/>
    <m/>
    <m/>
    <m/>
    <m/>
    <m/>
    <m/>
    <x v="0"/>
    <m/>
    <m/>
    <m/>
    <m/>
    <m/>
    <m/>
    <m/>
    <m/>
    <m/>
    <m/>
    <m/>
    <m/>
    <m/>
    <m/>
    <m/>
    <m/>
    <m/>
    <m/>
  </r>
  <r>
    <n v="1"/>
    <x v="2"/>
    <s v=" P2.2"/>
    <s v="A2.1.1 - NGA"/>
    <n v="127138"/>
    <s v="Investitii in infrastructura broadband in judetul Vaslui"/>
    <s v="NETWORK INNOVATION FUTURE  SRL"/>
    <s v="Obiectivul principal al proiectului este realizarea de investitii in infrastructura broadband in zonele albe NGA din judetul Vaslui,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5"/>
    <s v="Nord Est"/>
    <m/>
    <m/>
    <s v="Ivesti; Ghermanesti; Grivita; Viisoara; Bacani; Corini-Albesti; Valeni; Albesti; Gherghesti; Rinzesti; Onirsenii; Lingurari; Focoseasca; Girdesti; Protopopesti; Rusca; Stoisesti; Odaia Bursucani; Valea Mare; Ghermanesti; Lunca; Altateni; Ivanesti; Drujesti; Brosreni; 1 Decembrie; Suseni; Blesca; Bozia; Dumasca; ODAIA BOGDANA, MIRCESTI, VALEA OANEI, PLOPI, OBIRSENI, URSOAIA, AVERESTI, PODU OPRII, CORODESTI, COSESTI, HALTA DODESTI; VILTOTESTI, MARASESTI, VULPASENI, STINCASENI, TABALAESTI, ROSIORI; ARMASENI, HIRSOVENI, IEZEREL, SOFIENI, SALCIOARA."/>
    <s v="Privat"/>
    <s v="046"/>
    <n v="18418179.170000002"/>
    <n v="3250266.91"/>
    <n v="4484036.38"/>
    <n v="4952170.9800000004"/>
    <n v="31104653.440000001"/>
    <s v="In implementare"/>
    <m/>
    <n v="8906355.2800000012"/>
    <n v="1571709.75"/>
    <s v="POC/366/2/1"/>
    <n v="1"/>
    <s v="Axa 2"/>
  </r>
  <r>
    <n v="2"/>
    <x v="1"/>
    <s v="1.2.1"/>
    <s v=" Proiect Tehnologic Inovativ - LDR"/>
    <n v="121404"/>
    <s v="Sistem inteligent mobil de conversie a resurselor proprii si de optimizare a consumului de energie pentru producatori cu potential ridicat de poluare - SyCON"/>
    <s v="AUDIT ITC SRL"/>
    <s v="Obiectivul general al proiectului il constituie stimularea inovarii in cadrul SC Audit IT &amp; C prin cresterea investitiilor initiale pentru inovare in vederea introducerii in productie a rezultatelor obtinute si diversificarea activitatii unitatii prin produse şi tehnologii care nu au fost realizate."/>
    <s v="6"/>
    <n v="15"/>
    <n v="2020"/>
    <s v="6"/>
    <n v="15"/>
    <n v="2023"/>
    <n v="85"/>
    <x v="5"/>
    <s v="Nord Est"/>
    <m/>
    <m/>
    <s v="Husi"/>
    <s v="Privat"/>
    <s v="064"/>
    <n v="16678898.779999999"/>
    <n v="2943335.04"/>
    <n v="4668819.53"/>
    <n v="1947149.41"/>
    <n v="26238202.760000002"/>
    <s v="In implementare"/>
    <m/>
    <n v="3202998.24"/>
    <n v="202725.62"/>
    <s v="POC/163/1/3/"/>
    <n v="1"/>
    <s v="Axa 1"/>
  </r>
  <r>
    <n v="3"/>
    <x v="1"/>
    <s v="1.2.1"/>
    <s v=" Proiect Tehnologic Inovativ - LDR"/>
    <n v="120032"/>
    <s v="INSTALATIE INOVATOARE PENTRU CIMENTARE SI OPERATIUNI SPECIALE LA SONDA DESTINATA EFICIENTIZARII EXTRAGERII RESURSELOR ENERGETICE CONVENTIONALE - INOCEM"/>
    <s v="PETAL SA"/>
    <s v="Obiectivul general al proiectului il reprezinta sustinerea investitiei private in CDI prin introducerea inovarii de produs in activitatea proprie a S.C. PETAL S.A. prin realizarea, bazata pe cercetare in colaborare cu un colectiv de prestigiu din domeniu, a unui produs inovativ complex destinat exploatarii eficiente a resurselor energetice conventionale."/>
    <s v="6"/>
    <n v="17"/>
    <n v="2020"/>
    <s v="6"/>
    <n v="17"/>
    <n v="2023"/>
    <n v="85"/>
    <x v="5"/>
    <s v="Nord Est"/>
    <m/>
    <m/>
    <s v="Husi"/>
    <s v="Privat"/>
    <s v="064"/>
    <n v="19094196.190000001"/>
    <n v="3369564.03"/>
    <n v="11231708.82"/>
    <n v="4464088"/>
    <n v="38159557.040000007"/>
    <s v="In implementare"/>
    <m/>
    <n v="1228447.44"/>
    <n v="114453.35"/>
    <s v="POC/163/1/3/"/>
    <n v="1"/>
    <s v="Axa 1"/>
  </r>
  <r>
    <s v="TOTAL VASLUI"/>
    <x v="0"/>
    <m/>
    <m/>
    <m/>
    <m/>
    <m/>
    <m/>
    <m/>
    <m/>
    <m/>
    <m/>
    <m/>
    <m/>
    <m/>
    <x v="0"/>
    <m/>
    <m/>
    <m/>
    <m/>
    <m/>
    <m/>
    <n v="54191274.140000001"/>
    <n v="9563165.9800000004"/>
    <n v="20384564.73"/>
    <n v="11363408.390000001"/>
    <n v="95502413.24000001"/>
    <m/>
    <m/>
    <n v="13337800.960000001"/>
    <n v="1888888.7200000002"/>
    <m/>
    <m/>
    <m/>
  </r>
  <r>
    <s v="JUDEŢUL VRANCEA"/>
    <x v="0"/>
    <m/>
    <m/>
    <m/>
    <m/>
    <m/>
    <m/>
    <m/>
    <m/>
    <m/>
    <m/>
    <m/>
    <m/>
    <m/>
    <x v="0"/>
    <m/>
    <m/>
    <m/>
    <m/>
    <m/>
    <m/>
    <m/>
    <m/>
    <m/>
    <m/>
    <m/>
    <m/>
    <m/>
    <m/>
    <m/>
    <m/>
    <m/>
    <m/>
  </r>
  <r>
    <n v="1"/>
    <x v="2"/>
    <s v=" P2.2"/>
    <s v="A2.2.1"/>
    <n v="115838"/>
    <s v="PLATFORMA INTEGRATĂ SPARK ONEDATA"/>
    <s v="SPARK CONSULT SRL"/>
    <s v="PLATFORMA INTEGRATĂ SPARK ONEDATA"/>
    <s v="8"/>
    <n v="3"/>
    <n v="2017"/>
    <s v="8"/>
    <n v="3"/>
    <n v="2020"/>
    <n v="85"/>
    <x v="6"/>
    <s v="Sud Est"/>
    <m/>
    <m/>
    <s v="Focsani"/>
    <s v="Privat"/>
    <s v="066"/>
    <n v="2686024.29"/>
    <n v="474004.29"/>
    <n v="1598910.25"/>
    <n v="114722.16000000015"/>
    <n v="4873660.99"/>
    <s v="Finalizat"/>
    <s v="AA1"/>
    <n v="2484692.0100000002"/>
    <n v="438475.05"/>
    <s v="POC/46/2/2"/>
    <n v="1"/>
    <s v="Axa 2"/>
  </r>
  <r>
    <n v="2"/>
    <x v="2"/>
    <s v=" P2.2"/>
    <s v="A2.1.1 - NGA"/>
    <n v="127298"/>
    <s v="Imbunatatirea infrastructurii in banda larga si a accesului la internet in judetul Vrancea "/>
    <s v="Cloudsys Telecom SRL"/>
    <s v="Obiectivul principal al proiectului este dezvoltarea infrastructurii de internet in banda larga, in zonele albe NGA din judetul Vrance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12"/>
    <n v="2019"/>
    <s v="3"/>
    <n v="12"/>
    <n v="2022"/>
    <n v="85"/>
    <x v="6"/>
    <s v="Sud Est"/>
    <m/>
    <m/>
    <s v="Nereju; Cornetu; Negrilesti; Nereju Mic; Liesti; Slimnic; Coroteni; Barsesti; Coza; Verdea; Martinesti; Poiana; Padureni; Spinesti; Buda; Valea Beciului; Salcia Noua; Bordeasca Noua; Lepsa; Costisa de Sus; Vladnicu de Sus; Satu Nou; Vijiitoarea; Dumitrestii-Fata; Poienita; Iugani; Tinoasa; Covrag; Chitcani; Nanesti;"/>
    <s v="Privat"/>
    <s v="046"/>
    <n v="8953281.3300000001"/>
    <n v="1579990.82"/>
    <n v="4741253.91"/>
    <n v="2766859.21"/>
    <n v="18041385.27"/>
    <s v="In implementare"/>
    <m/>
    <n v="1842869.03"/>
    <n v="325212.19"/>
    <s v="POC/366/2/1"/>
    <n v="1"/>
    <s v="Axa 2"/>
  </r>
  <r>
    <n v="3"/>
    <x v="2"/>
    <s v=" P2.2"/>
    <s v="A2.2.1 ap.2"/>
    <n v="130096"/>
    <s v="Cresterea competitivitatii SC Focsani Proiecte Consultanta SRL  prin dezvoltarea unei aplicatii informatice inovative"/>
    <s v="FOCSANI PROIECTE CONSULTANTA SRL"/>
    <s v="Obiectivul general al proiectului il reprezinta sustinerea inovarii si cresterea competitivitatii societatii Focsani Proiecte Consultanta S.R.L. prin realizarea unei aplicatii inovative de tip ERP ( Entreprise Resource Planning), precum si colaborarea intre structurile de tip cluster din industria TIC, inclusiv in cadrul acestora, precum si colaborarea intre intreprinderile centrate pe domeniul TIC si clusterele din domeniu, pentru asigurarea unui acces rapid si facil la implementarea rezultatelor cercetarii/dezvoltarii in scopul obtinerii de produse inovatoare."/>
    <s v="9"/>
    <n v="24"/>
    <n v="2020"/>
    <s v="9"/>
    <n v="24"/>
    <n v="2023"/>
    <n v="85"/>
    <x v="6"/>
    <s v="Sud Est"/>
    <m/>
    <m/>
    <s v="Cotesti"/>
    <s v="Privat"/>
    <s v="066"/>
    <n v="5200628.3499999996"/>
    <n v="917757.93"/>
    <n v="171498.75"/>
    <n v="1541638.76"/>
    <n v="7831523.7899999991"/>
    <s v="In implementare"/>
    <m/>
    <n v="1080834.28"/>
    <n v="94775.62"/>
    <s v="POC/524/2/2"/>
    <n v="1"/>
    <s v="Axa 2"/>
  </r>
  <r>
    <s v="TOTAL VRANCEA"/>
    <x v="0"/>
    <m/>
    <m/>
    <m/>
    <m/>
    <m/>
    <m/>
    <m/>
    <m/>
    <m/>
    <m/>
    <m/>
    <m/>
    <m/>
    <x v="0"/>
    <m/>
    <m/>
    <m/>
    <m/>
    <m/>
    <m/>
    <n v="16839933.969999999"/>
    <n v="2971753.04"/>
    <n v="6511662.9100000001"/>
    <n v="4423220.13"/>
    <n v="30746570.049999997"/>
    <m/>
    <m/>
    <n v="5408395.3200000003"/>
    <n v="858462.86"/>
    <m/>
    <m/>
    <m/>
  </r>
  <r>
    <s v="PROIECTE CU ACOPERIRE NAŢIONALĂ"/>
    <x v="0"/>
    <m/>
    <m/>
    <m/>
    <m/>
    <m/>
    <m/>
    <m/>
    <m/>
    <m/>
    <m/>
    <m/>
    <m/>
    <m/>
    <x v="0"/>
    <m/>
    <m/>
    <m/>
    <m/>
    <m/>
    <m/>
    <m/>
    <m/>
    <m/>
    <m/>
    <m/>
    <m/>
    <m/>
    <m/>
    <m/>
    <m/>
    <m/>
    <m/>
  </r>
  <r>
    <n v="1"/>
    <x v="1"/>
    <s v="P1.1"/>
    <s v="OS1.2-Secţiunea E"/>
    <n v="103291"/>
    <s v="Modelare, Design, şi Analiză a Sistemelor Sintetice bazate pe Auto-Asamblare: MoDASyS  "/>
    <s v="Institutul National de Cercetare Dezvoltare pentru Stiinte Biologice"/>
    <s v="Obiectivul stiintific general al acestui proiect consta in introducerea si dezvoltarea cercetarilor in ADN in domeniul nanotehnologiei in Romania si cresterea capacitatilor si competentelor stiintifice ale cercetatorilor romani, astfel incat sa aiba loc cresterea participarii romanesti in cercetarea la nivelul UE. "/>
    <s v="9"/>
    <n v="1"/>
    <n v="2016"/>
    <s v="9"/>
    <n v="1"/>
    <n v="2020"/>
    <n v="84.435339999999997"/>
    <x v="10"/>
    <s v="nivel national"/>
    <m/>
    <m/>
    <s v="nivel national"/>
    <s v="Public"/>
    <s v="060"/>
    <n v="7184081.49863589"/>
    <n v="1323831.2188391099"/>
    <n v="0"/>
    <n v="13000"/>
    <n v="8520912.7174750008"/>
    <s v="Finalizat"/>
    <s v="AA4"/>
    <n v="7073923.29"/>
    <n v="1230500.2300000002"/>
    <s v="POC/61/1/1"/>
    <n v="1"/>
    <s v="Axa 1"/>
  </r>
  <r>
    <n v="2"/>
    <x v="1"/>
    <s v="P1.1"/>
    <s v="OS1.2-Secţiunea E"/>
    <n v="104730"/>
    <s v="METODE INOVATIVE PENTRU CRESTEREA PROPRIETATILOR DE STOCARE A ENERGIEI TERMICE LA TEMPERATURI RIDICATE A MATERIALELOR CU SCHIMBARE DE FAZA-ENERHIGH"/>
    <s v="INSTITUTUL NATIONAL DE CERCETARE-DEZVOLTARE PENTRU METALE NEFEROASE SI RARE - IMNR"/>
    <s v="Scopul proiectului ENERHIGH este de a crea sub conducerea unui specialist străin recunoscut din Spania un nucleu de competență științifică și tehnologică în domeniul Materialelor pentru energie pentru a spori în mod semnificativ capacitățile de transfer de cunoștințe ale Institutului român INCDMNR către mediul academic și companii din industria de mașini și echipamente pentru cogenerarea și stocarea energiei"/>
    <s v="9"/>
    <n v="9"/>
    <n v="2016"/>
    <s v="1"/>
    <n v="9"/>
    <n v="2020"/>
    <n v="84.435339999999997"/>
    <x v="10"/>
    <s v="nivel national"/>
    <m/>
    <m/>
    <s v="nivel national"/>
    <s v="Public"/>
    <s v="060"/>
    <n v="3667980.9271"/>
    <n v="675909.32290000003"/>
    <n v="0"/>
    <n v="270701"/>
    <n v="4614591.25"/>
    <s v="Finalizat"/>
    <s v="AA3"/>
    <n v="3602995.669999999"/>
    <n v="672640.53999999969"/>
    <s v="POC/61/1/1"/>
    <n v="1"/>
    <s v="Axa 1"/>
  </r>
  <r>
    <n v="3"/>
    <x v="1"/>
    <s v="P1.2"/>
    <s v="OS1.4-Secţiunea G"/>
    <n v="105765"/>
    <s v="Parteneriat pentru transferul de tehnologii inovative și materiale avansate în domeniul artelor vizuale (producție, conservare, restaurare)"/>
    <s v="Universitatea Babeș-Bolyai"/>
    <s v="Proiectul UBB-TeMATIC-Art este conceput într-o manieră adaptată la situația concretă, extrem de complexă, a producției și conservării-restaurării în artele vizuale. Obiectivul principal este dezvoltarea, prin transfer de cunoștințe și expertiză (de care dispune cumulativ echipa interdisciplinară a proiectului), în parteneriat cu minimum 10 firme, de produse și servicii noi/îmbunătățite, inovative, în domeniul artelor vizuale (producție, conservare, restaurare), într-o perioadă de 60 de luni. "/>
    <s v="9"/>
    <n v="1"/>
    <n v="2016"/>
    <s v="9"/>
    <n v="1"/>
    <n v="2021"/>
    <n v="83.72"/>
    <x v="10"/>
    <s v="nivel national"/>
    <m/>
    <m/>
    <s v="nivel national"/>
    <s v="Public"/>
    <s v="062"/>
    <n v="11211661.006000001"/>
    <n v="2180193.993999999"/>
    <n v="3496156.25"/>
    <n v="45000"/>
    <n v="16933011.25"/>
    <s v="In implementare"/>
    <s v="AA4"/>
    <n v="5116740.0500000007"/>
    <n v="908411.14"/>
    <s v="POC/71/1/4"/>
    <n v="1"/>
    <s v="Axa 1"/>
  </r>
  <r>
    <n v="4"/>
    <x v="1"/>
    <s v="P1.2"/>
    <s v="OS1.4-Secţiunea G"/>
    <n v="105506"/>
    <s v="CREȘTEREA COMPETITIVITĂȚII ECONOMICE A SECTORULUI FORESTIER ȘI A CALITĂȚII VIEȚII PRIN TRANSFER DE CUNOȘTINȚE, TEHNOLOGIE ȘI COMPETENȚE CDI "/>
    <s v="INSTITUTUL NAȚIONAL DE CERCETARE DEZVOLTARE ÎN SILVICULTURĂ ”MARIN DRĂCEA” "/>
    <s v="Pornind de la obiectivul general al proiectului care constă în  creşterea capacităţii şi competitivităţii economice a intreprindelor din sectorul forestier pe  baza  furnizării serviciilor şi beneficiilor multiple pe care pădurea şi silvicultura durabilă le asigură societăţii româneşti, scopul proiectului propus este de a asigura creşterea impactului activităţilor economice din domeniul forestier  printr-un un transfer mai bun de cunoaştere şi de expertiză între cercetare şi mediul economic, realizându-se dezvoltarea  unui sector forestier puternic şi dinamic bazat pe sursă de materie primă regenerabilă. "/>
    <s v="9"/>
    <n v="1"/>
    <n v="2016"/>
    <s v="9"/>
    <n v="1"/>
    <n v="2022"/>
    <n v="83.72"/>
    <x v="10"/>
    <s v="nivel national"/>
    <m/>
    <m/>
    <s v="nivel national"/>
    <s v="Public"/>
    <s v="062"/>
    <n v="11064644.5"/>
    <n v="2151605.5"/>
    <n v="4665000"/>
    <n v="50000"/>
    <n v="17931250"/>
    <s v="In implementare"/>
    <s v="AA5"/>
    <n v="2976560.129999999"/>
    <n v="578737.82999999984"/>
    <s v="POC/71/1/4"/>
    <n v="1"/>
    <s v="Axa 1"/>
  </r>
  <r>
    <n v="5"/>
    <x v="1"/>
    <s v="P1.1.2"/>
    <s v="OS1.3"/>
    <n v="116235"/>
    <s v="Acord de finantare"/>
    <s v="Fondul European de Investitii"/>
    <s v="Instrumentele de creditare (garantii sau împrumuturi cu dobânda subventionata si partajarea riscului) vor permite IMM-urilor inovatoare sa acceseze finantare în conditii financiare accesibile, reducând necesarul de garantii suplimentare sau oferind credite cu un nivel mai scazut._x000a_al ratei dobânzii. Prin posibilitatea combinarii instrumentelor financiare cu granturi, se poate obtine si un efect de pârghie semnificativ al_x000a_utilizarii fondurilor UE"/>
    <s v="9"/>
    <n v="20"/>
    <n v="2016"/>
    <s v="9"/>
    <n v="20"/>
    <n v="2023"/>
    <s v="84,31"/>
    <x v="10"/>
    <s v="nivel national"/>
    <m/>
    <m/>
    <s v="nivel national"/>
    <s v="Public"/>
    <s v="064"/>
    <n v="226325000"/>
    <n v="42096450"/>
    <n v="0"/>
    <n v="0"/>
    <n v="268421450"/>
    <s v="In implementare"/>
    <m/>
    <n v="226325000"/>
    <n v="42096450"/>
    <s v="POC/200/1/3"/>
    <n v="1"/>
    <s v="Axa 1"/>
  </r>
  <r>
    <n v="6"/>
    <x v="1"/>
    <s v="P1.1"/>
    <s v=" 1.1.1-Proiect Fazat non-major ASM"/>
    <n v="107124"/>
    <s v="Dezvolatarea infrastructurii publice de cercetare dezvoltare si crearea de noi infrastructuri"/>
    <s v="Academia de Stiinte Medicale"/>
    <s v="Orientare rapida catre segmentele inovative ale sectorului medical in domeniul transplantului de organe, tesuturi si celule. Cresterea_x000a_adaptabilitatii si competitivitatii personalului din sectorul sanitar prin participarea la cursuri de formare in vederea obtinerii competentelor_x000a_necesare transplantului de organe, tesuturi si celule, facilitandu-se astfel dezvoltarea competentelor angajatilor medici si asistente_x000a_medicale din sectorul sanitar, in concordanta cu aspiratiile profesionale."/>
    <s v="7"/>
    <n v="31"/>
    <n v="2017"/>
    <s v="7"/>
    <n v="31"/>
    <n v="2021"/>
    <n v="84.341099999999997"/>
    <x v="10"/>
    <s v="nivel national"/>
    <m/>
    <m/>
    <s v="nivel national"/>
    <s v="Public"/>
    <s v="058"/>
    <n v="49620064.579999998"/>
    <n v="9212548.7599999998"/>
    <n v="0"/>
    <n v="78000"/>
    <n v="58910613.339999996"/>
    <s v="In implementare"/>
    <s v="AA2"/>
    <n v="46207889.979999997"/>
    <n v="7576456.8300000001"/>
    <s v="POC/67/1/1"/>
    <n v="1"/>
    <s v="Axa 1"/>
  </r>
  <r>
    <n v="7"/>
    <x v="1"/>
    <s v="P1.1.2 "/>
    <s v="1.1.2 - ANELIS PLUS"/>
    <n v="102839"/>
    <s v="Acces national electronic la literatura stiintifica pentru sustinerea sistemului de cercetare si edcuatie din Romania"/>
    <s v="Asociatia universitatilor, institutelor de cercetare dezvolaltare si bibliotecilor centrale universitare din Romania"/>
    <s v="Obiectivul general al Proiectului Anelis Plus 2020 este cresterea capacitaþii de CDI a României în domeniile de specializare inteligenta si_x000a_în sanatate si se suprapune integral peste obiectivul specific al programului._x000a_Proiectul va creste gradul de implicare al mediului de cercetare românesc în reþele de cercetare internaþionale specializate, de importanþa_x000a_majora pentru dezvoltarea viitoare a stiinþei si tehnologiei, si va contribui, în acelasi timp, la dezvoltarea infrastructurii informaþionale_x000a_corespunzatoare pentru a sprijini proiectele mari si complexe de cercetare._x000a_De asemenea, proiectul este în conexiune si cu obiectivul specific care se refera la cresterea participarii românesti în cercetarea la nivelul_x000a_UE deoarece, prin obiectivele sale si rezultatele asteptate, creste vizibilitatea cercetarii românesti si faciliteaza legaturi cu structuri de_x000a_cercetare din mediul internaþional."/>
    <s v="7"/>
    <n v="18"/>
    <n v="2017"/>
    <s v="7"/>
    <n v="18"/>
    <n v="2022"/>
    <n v="84.341099999999997"/>
    <x v="10"/>
    <s v="nivel national"/>
    <m/>
    <m/>
    <s v="nivel national"/>
    <s v="Public"/>
    <s v="058"/>
    <n v="157499386.05000001"/>
    <n v="29241613.949999999"/>
    <n v="62247000"/>
    <n v="120000"/>
    <n v="249108000"/>
    <s v="In implementare"/>
    <s v="AA2"/>
    <n v="88109611.929999992"/>
    <n v="15901015.6"/>
    <s v="POC/55/1/1"/>
    <n v="1"/>
    <s v="Axa 1"/>
  </r>
  <r>
    <n v="8"/>
    <x v="2"/>
    <n v="2.1"/>
    <m/>
    <n v="109953"/>
    <s v="RO-NET:”Construirea unei infrastructuri nationale de broadband in zonele defavorizate, prin utilizarea fondurilor structurale”"/>
    <s v="MINISTERUL COMUNICAȚIILOR ȘI PENTRU SOCIETATEA INFORMAȚIONALĂ"/>
    <s v="Obiectivul general al proiectului il reprezinta cresterea competitivitatii economice a societatii la nivel national prin dezvoltarea unui produs"/>
    <s v="11"/>
    <n v="16"/>
    <n v="2016"/>
    <s v="6"/>
    <n v="30"/>
    <n v="2021"/>
    <n v="85"/>
    <x v="10"/>
    <s v="nivel national"/>
    <m/>
    <m/>
    <s v="nivel national - fara Bucuresti"/>
    <s v="Public"/>
    <s v="045"/>
    <n v="202250270.31999999"/>
    <n v="35691224.18"/>
    <n v="0"/>
    <n v="56811684.410000026"/>
    <n v="294753178.91000003"/>
    <s v="In implementare"/>
    <s v="AA9"/>
    <n v="133537558.70999999"/>
    <n v="0"/>
    <s v="POC/109/2/1"/>
    <n v="1"/>
    <s v="Axa 2"/>
  </r>
  <r>
    <n v="9"/>
    <x v="2"/>
    <n v="2.2999999999999998"/>
    <m/>
    <n v="103258"/>
    <s v="Modernizarea modalitatilor de culegere, evaluare, analizare si raportare a datelor din Registrul Agricol National prin utilizarea tehnologiei informatiei – Faza II"/>
    <s v="Agentia Nationala de Cadastru si Publicitate Imobiliara"/>
    <s v="Obiectivul general al proiectului consta in dezvoltarea instrumentelor si a unei culturi de monitorizare si evaluare a performantelor in domeniul agricol (date specifice Registrului Agricol National - RAN) adaptate la prioritatile economice si sociale actuale venite din partea cetatenilor, mediului de afaceri, precum si administratiei publice locale si centrale."/>
    <s v="10"/>
    <n v="7"/>
    <n v="2016"/>
    <s v="3"/>
    <n v="7"/>
    <n v="2017"/>
    <n v="84.341099999999997"/>
    <x v="10"/>
    <s v="nivel national"/>
    <m/>
    <m/>
    <s v="nivel national"/>
    <s v="Public"/>
    <s v="078"/>
    <n v="16360009.220000001"/>
    <n v="3037424.8"/>
    <n v="395866"/>
    <n v="96.780000001192093"/>
    <n v="19793396.800000001"/>
    <s v="Finalizat"/>
    <s v="AA2"/>
    <n v="12284613.290000001"/>
    <n v="0"/>
    <s v="POC/51/2/3"/>
    <n v="1"/>
    <s v="Axa 2"/>
  </r>
  <r>
    <n v="10"/>
    <x v="2"/>
    <n v="2.2999999999999998"/>
    <s v="2.3.1 Sectiunea BIG DATA "/>
    <n v="101622"/>
    <s v="_x0009_SII ANALYTICS - Sistem informatic de integrare si valorificare operațională și analitică a volumelor mari de date"/>
    <s v="Serviciul Roman de Informatii prin UM 0929 Bucuresti"/>
    <s v="Obiectivul general al proiectului susþine scopul definit, prin implementarea unui sistem informatic de integrare si valorificare operaþionala si analitica a volumelor mari de date, sub forma unui ansamblu de instrumente software."/>
    <s v="7"/>
    <n v="28"/>
    <n v="2016"/>
    <s v="6"/>
    <n v="28"/>
    <n v="2019"/>
    <n v="84.341099999999997"/>
    <x v="10"/>
    <s v="nivel national"/>
    <m/>
    <m/>
    <s v="nivel national"/>
    <s v="Public"/>
    <s v="078"/>
    <n v="119824244.18000001"/>
    <n v="22246755.82"/>
    <n v="0"/>
    <n v="0"/>
    <n v="142071000"/>
    <s v="Finalizat"/>
    <s v="AA6"/>
    <n v="100757600.91"/>
    <n v="0"/>
    <s v="POC/48/2/3"/>
    <n v="1"/>
    <s v="Axa 2"/>
  </r>
  <r>
    <n v="11"/>
    <x v="2"/>
    <n v="2.2999999999999998"/>
    <s v="2.3. Proiect non major"/>
    <n v="103257"/>
    <s v="Sistem informatic colaborativ pentru mediul performant de desfăsurare al achiziţiilor publice – SICAP - FAZA a II a aferenta exercitiului financiar 2014-2020."/>
    <s v="Agentia pentru Agenda Digitala a Romaniei"/>
    <s v="Sistem informatic colaborativ pentru mediul performant de desfăsurare al achiziţiilor publice – SICAP - FAZA a II a aferenta exercitiului financiar 2014-2020."/>
    <s v="10"/>
    <n v="7"/>
    <n v="2016"/>
    <s v="12"/>
    <n v="31"/>
    <n v="2018"/>
    <n v="84.341099999999997"/>
    <x v="10"/>
    <s v="nivel national"/>
    <m/>
    <m/>
    <s v="nivel national"/>
    <s v="Public"/>
    <s v="078"/>
    <n v="5556186.9800000004"/>
    <n v="1031570.33"/>
    <n v="134444.03"/>
    <n v="0"/>
    <n v="6722201.3400000008"/>
    <s v="Finalizat"/>
    <s v="AA4"/>
    <n v="2666052.5599999996"/>
    <n v="494983.48"/>
    <s v="POC/51/2/3"/>
    <n v="1"/>
    <s v="Axa 2"/>
  </r>
  <r>
    <n v="12"/>
    <x v="2"/>
    <n v="2.2999999999999998"/>
    <s v="2.3.1 Sectiunea BIG DATA "/>
    <n v="109641"/>
    <s v="Optimizarea interacţiunii cu mediul de afaceri şi implementarea unor mecanisme avansate de analiză şi schimb de date prin implementarea unui sistem informatic de e-guvernare şi analiză de tip Big Data în cadrul Consiliului Concurenţei "/>
    <s v="Consiliul Concurentei"/>
    <s v="Obiectivul general al proiectului consta in integrarea si valorificarea operaþionala si analitica a volumelor mari de date în vederea susþinerii activitaþilor de investigaþii, dezvoltarea funcþiei de prevenþie, detectare si luare de masuri specifice activitaþii Consiliului Concurentei prin implementarea unui sistem informatic bazat pe o platforma de tip Big Data."/>
    <s v="1"/>
    <n v="29"/>
    <n v="2018"/>
    <s v="1"/>
    <n v="29"/>
    <n v="2022"/>
    <n v="84.341099999999997"/>
    <x v="10"/>
    <s v="nivel national"/>
    <m/>
    <m/>
    <s v="nivel national"/>
    <s v="Public"/>
    <s v="078"/>
    <n v="31031879.969999999"/>
    <n v="5761433.5999999996"/>
    <n v="0"/>
    <n v="13888316.020000003"/>
    <n v="50681629.590000004"/>
    <s v="In implementare"/>
    <s v="AA1"/>
    <n v="5258322.71"/>
    <n v="0"/>
    <s v="POC/48/2/3"/>
    <n v="1"/>
    <s v="Axa 2"/>
  </r>
  <r>
    <n v="13"/>
    <x v="2"/>
    <n v="2.2999999999999998"/>
    <s v="2.3.1 Sectiunea BIG DATA "/>
    <n v="108513"/>
    <s v="Îmbuntăţirea capacităţii de procesare a datelor şi creşterea performanţelor de raportare ale ONRC prin arhitecturi şi tehnologii Big Data"/>
    <s v="Oficiul National al Registrului Comertului"/>
    <s v="Obiectivul general al proiectului consta in dezvoltarea si eficientizarea activitatilor ONRC in domeniul furnizarii de informatii catre clientii sai persoane fizice si juridice, catre institutiile administratiei centrale si locale cu care exista incheiate protocoale de colaborare, precum si in optimizarea functiilor de raportare operationala si manageriala interna, prin: implementarea unor mecanisme automate de schimb de date cu sisteme si institutii externe, implementarea unei platforme de Business Intelligence pentru raportare manageriala si pentru eficientizarea activitatilor de furnizare de informatii catre alte institutii ale Statului, precum si a unei platforme de procesare analitica de tip_x000a_Big Data, prin integrarea tuturor informatiilor din bazele de date existente cu surse de date nestructurate care în acest moment fie nu pot fi_x000a_valorificate, fie aceasta valorificare implica un efort manual considerabil."/>
    <s v="1"/>
    <n v="29"/>
    <n v="2018"/>
    <s v="1"/>
    <n v="29"/>
    <n v="2021"/>
    <n v="84.341099999999997"/>
    <x v="10"/>
    <s v="nivel national"/>
    <m/>
    <m/>
    <s v="nivel national"/>
    <s v="Public"/>
    <s v="078"/>
    <n v="26502261.260000002"/>
    <n v="4929456.5999999996"/>
    <n v="0"/>
    <n v="4920.3500000014901"/>
    <n v="31436638.210000001"/>
    <s v="Finalizat"/>
    <s v="AA1"/>
    <n v="10362171.239999998"/>
    <n v="0"/>
    <s v="POC/48/2/3"/>
    <n v="1"/>
    <s v="Axa 2"/>
  </r>
  <r>
    <n v="14"/>
    <x v="2"/>
    <n v="2.2999999999999998"/>
    <s v="2.3.1 Sectiunea e-guvernare interoperabilitate"/>
    <n v="120197"/>
    <s v="Sistem de interoperabilitate tehnologica cu statele membre UE - SITUE"/>
    <s v="Ministerul Comunicatiilor si Societatii Informationale"/>
    <s v="Obiectivul general al proiectului este realizarea Sistemului de Interoperabilitate Tehnologica cu Statele Membre UE (SITUE) care va avea la baza constructia nodului eIDAS pentru România si va realiza interconectarea acestuia cu nodurile eIDAS ale celorlalte state membre si cu furnizorii de identitate si servicii electronice din România."/>
    <s v="5"/>
    <n v="29"/>
    <n v="2018"/>
    <s v="7"/>
    <n v="29"/>
    <n v="2021"/>
    <n v="84.341099999999997"/>
    <x v="10"/>
    <s v="nivel national"/>
    <m/>
    <m/>
    <s v="nivel national"/>
    <s v="Public"/>
    <s v="078"/>
    <n v="8277312.3099999996"/>
    <n v="1536780.41"/>
    <n v="0"/>
    <n v="85.68"/>
    <n v="9814178.3999999985"/>
    <s v="In implementare"/>
    <s v="AA3"/>
    <n v="609286.5199999999"/>
    <n v="0"/>
    <s v="POC/233/2/3"/>
    <n v="1"/>
    <s v="Axa 2"/>
  </r>
  <r>
    <n v="15"/>
    <x v="1"/>
    <n v="1.1000000000000001"/>
    <s v="P1.1"/>
    <n v="106343"/>
    <s v="Institutul de Cercetari Avansate de Mediu - ICAM"/>
    <s v="Universitatea de Vest"/>
    <s v="Obiectivul general al proiectului este crearea unui institut de cercetari avansate de mediu, ce va fi atins în faza a doua prin finalizarea_x000a_construcþiei acestuia si dotarea corespunzatoare, astfel încât sa se asigure o infrastructura de cercetare de excelenþa la standarde_x000a_internaþionale._x000a_Obiectivul general"/>
    <s v="5"/>
    <n v="31"/>
    <n v="2018"/>
    <s v="5"/>
    <n v="31"/>
    <n v="2021"/>
    <n v="85"/>
    <x v="10"/>
    <s v="nivel national"/>
    <m/>
    <m/>
    <s v="nivel national"/>
    <s v="Public"/>
    <s v="058"/>
    <n v="24196209.649999999"/>
    <n v="4269919.3499999996"/>
    <n v="0"/>
    <n v="9038497.3399999999"/>
    <n v="37504626.340000004"/>
    <s v="In implementare"/>
    <m/>
    <n v="0"/>
    <n v="0"/>
    <s v="POC/68/1/1"/>
    <n v="1"/>
    <s v="Axa 1"/>
  </r>
  <r>
    <n v="16"/>
    <x v="2"/>
    <n v="2.2999999999999998"/>
    <s v="2.3.1 Sectiunea e-guvernare interoperabilitate"/>
    <n v="120025"/>
    <s v="Sistem informatic integrat pentru emiterea actelor de stare civilÄ- SIIEASC"/>
    <s v="MINISTERUL AFACERILOR INTERNE-DGCTI"/>
    <s v="Obiectivul general al proiectului SIIEASC consta în informatizarea sistemului de depunere a cererilor pentru înregistrarea si eliberarea efectiva a documentelor de stare civila, precum si implementarea suportului necesar dezvoltarii si accesarii serviciilor electronice ce au la baza informaþii primare de stare civila. Acest proiect contribuie la dezvoltarea serviciilor publice electronice de tip G2C si G2G."/>
    <s v="6"/>
    <n v="25"/>
    <n v="2018"/>
    <s v="6"/>
    <n v="25"/>
    <n v="2022"/>
    <n v="84.341099999999997"/>
    <x v="10"/>
    <s v="nivel national"/>
    <m/>
    <m/>
    <s v="nivel national"/>
    <s v="Public"/>
    <s v="078"/>
    <n v="155964263.63999999"/>
    <n v="28956600.420000002"/>
    <n v="0"/>
    <n v="0"/>
    <n v="184920864.06"/>
    <s v="In implementare"/>
    <s v="AA3"/>
    <n v="22318302.060000002"/>
    <n v="0"/>
    <s v="POC/233/2/3"/>
    <n v="1"/>
    <s v="Axa 2"/>
  </r>
  <r>
    <n v="17"/>
    <x v="2"/>
    <n v="2.2999999999999998"/>
    <s v="2.3.3 Sectiunea e-cultura"/>
    <n v="114367"/>
    <s v="E-cultura: Biblioteca Digitala a Romaniei"/>
    <s v="MINISTERUL CULTURII SI IDENTITATII NATIONALE"/>
    <s v="Obiectivul general: Eficientizarea serviciilor publice oferite de catre Ministerul Culturii si Identitatii Nationale prin valorificarea potentialului IT&amp;C in procesul de digitizare a patrimoniului cultural mobil, in scopul cresterii accesibilitaþii resurselor culturale pentru publicul larg."/>
    <s v="7"/>
    <n v="13"/>
    <n v="2018"/>
    <s v="7"/>
    <n v="12"/>
    <n v="2022"/>
    <n v="84.341099999999997"/>
    <x v="10"/>
    <s v="nivel national"/>
    <m/>
    <m/>
    <s v="nivel national"/>
    <s v="Public"/>
    <s v="079"/>
    <n v="43648529.549999997"/>
    <n v="8103863.0199999996"/>
    <n v="0"/>
    <n v="1489872.75"/>
    <n v="53242265.319999993"/>
    <s v="In implementare"/>
    <s v="AA1"/>
    <n v="27170137.939999998"/>
    <n v="0"/>
    <s v="POC/84/2/4"/>
    <n v="1"/>
    <s v="Axa 2"/>
  </r>
  <r>
    <n v="18"/>
    <x v="2"/>
    <n v="2.2999999999999998"/>
    <s v="2.3.3 Sectiunea e-educatie"/>
    <n v="123312"/>
    <s v="Platforma naţionala integrata - Wireless Campus"/>
    <s v="AGENTIA DE ADMINISTRARE A RETELEI NATIONALE DE INFORMATICA PENTRU EDUCATIE SI CERCETARE"/>
    <s v="Formarea si dezvoltarea competenţelor personalului din învatamântul preuniversitar în scopul utilizarii eficiente a aplicatiilor de management educaţional."/>
    <s v="11"/>
    <n v="14"/>
    <n v="2018"/>
    <s v="11"/>
    <n v="14"/>
    <n v="2021"/>
    <n v="84.341099999999997"/>
    <x v="10"/>
    <s v="nivel national"/>
    <m/>
    <m/>
    <s v="nivel national"/>
    <s v="Public"/>
    <s v="080"/>
    <n v="177049421.03999999"/>
    <n v="27765689.739999998"/>
    <n v="0"/>
    <n v="5105618.1900000004"/>
    <n v="209920728.97"/>
    <s v="In implementare"/>
    <m/>
    <n v="161286918.88"/>
    <n v="25945758.759999998"/>
    <s v="POC/369/2/4"/>
    <n v="1"/>
    <s v="Axa 2"/>
  </r>
  <r>
    <n v="19"/>
    <x v="2"/>
    <n v="2.2999999999999998"/>
    <s v="2.3.1 Sectiunea e-guvernare evenimente de viata"/>
    <n v="123634"/>
    <s v="Sistem Electronic Integrat al ONRC consolidat si interoperabil destinat asigurarii serviciilor de e-guvernare centrate pe evenimente de viata‚ (ONRC V2.0)"/>
    <s v="Oficiul National al Registrului Comertului"/>
    <s v="Obiectivul general al proiectului &quot;Sistem Electronic Integrat al ONRC consolidat si interoperabil destinat asigurarii serviciilor de eguvernare centrate pe evenimente de viaþa&quot; consta în cresterea transparenþei si a interacþiunii ONRC cu cetaþenii prin cresterea nivelului de sofisticare a serviciilor electronice existente, precum si în îmbunataþirea eficienþei interne a proceselor de lucru prin optimizarea aplicaþiilor software de back-office."/>
    <s v="4"/>
    <n v="4"/>
    <n v="2019"/>
    <s v="4"/>
    <n v="4"/>
    <n v="2022"/>
    <n v="84.341099999999997"/>
    <x v="10"/>
    <s v="nivel national"/>
    <m/>
    <m/>
    <s v="nivel national"/>
    <s v="Public"/>
    <s v="078"/>
    <n v="159728628.80000001"/>
    <n v="29655499.059999999"/>
    <n v="0"/>
    <n v="0"/>
    <n v="189384127.86000001"/>
    <s v="In implementare"/>
    <m/>
    <n v="1391021.06"/>
    <n v="0"/>
    <s v="POC/357/2/3"/>
    <n v="1"/>
    <s v="Axa 2"/>
  </r>
  <r>
    <n v="20"/>
    <x v="1"/>
    <n v="1.1000000000000001"/>
    <s v="1.1.2 RoEduNet"/>
    <n v="125996"/>
    <s v="RoEduNet 4"/>
    <s v="AGENTIA DE ADMINISTRARE A RETELEI NATIONALE DE INFORMATICA PENTRU EDUCATIE SI CERCETARE"/>
    <s v="Obiectiveleproiectului:-Extinderea si diversificarea conectivitaþii internaþionale a reþelei RoEduNet; - Cresterea capacitaþii de conectare a centrelor de cercetare la nivel naþional; - Asigurarea la nivelul nodurilor judeþene, a caror trafic este semnificativ sau a caror trafic trebuie prioritizat în anumite circumstanþe (videoconferinte, examinari nationale etc.) a liniilor de comunicatii si a echipamentelor care sa asigure capacitaþile de trafic si caracteristicile de trafic necesare."/>
    <s v="4"/>
    <n v="24"/>
    <n v="2019"/>
    <s v="4"/>
    <n v="24"/>
    <n v="2021"/>
    <n v="84.341099999999997"/>
    <x v="10"/>
    <s v="nivel national"/>
    <m/>
    <m/>
    <s v="nivel national"/>
    <s v="Public"/>
    <s v="058"/>
    <n v="22688071.68"/>
    <n v="4212307.43"/>
    <n v="0"/>
    <n v="1720472.25"/>
    <n v="28620851.359999999"/>
    <s v="In implementare"/>
    <m/>
    <n v="21814805.890000001"/>
    <n v="4054575.89"/>
    <s v="POC/356/1/1"/>
    <n v="1"/>
    <s v="Axa 1"/>
  </r>
  <r>
    <n v="21"/>
    <x v="2"/>
    <n v="2.2999999999999998"/>
    <s v="2.3.1 Sectiunea e-guvernare interoperabilitate"/>
    <n v="122632"/>
    <s v="HUB DE SERVICII (CENTRUL DE FURNIZARE SERVICII ELECTRONICE) LA NIVELUL MAI"/>
    <s v="MINISTERUL AFACERILOR INTERNE/DGCTI"/>
    <s v="Obiectivul general al proiectului este simplificarea accesului cetatenilor si mediului privat la serviciile furnizate de catre MAI, în vederea facilitarii interactiunii online a beneficiarilor cu prestatorii de servicii publice, inclusiv prin optimizarea suportului TIC necesar. Realizarea HUB-ului de servicii al MAI consta în implementarea platformei de servicii electronice catre cetaþeni si mediul public/privat, dar si a unei platforme de tip Cloud pentru instituþiile MAI."/>
    <s v="7"/>
    <n v="11"/>
    <n v="2019"/>
    <s v="7"/>
    <n v="11"/>
    <n v="2023"/>
    <n v="84.341099999999997"/>
    <x v="10"/>
    <s v="nivel national"/>
    <m/>
    <m/>
    <s v="nivel national"/>
    <s v="Public"/>
    <s v="078"/>
    <n v="75906976.719999999"/>
    <n v="14093023.279999999"/>
    <n v="0"/>
    <n v="0"/>
    <n v="90000000"/>
    <s v="In implementare"/>
    <s v="AA"/>
    <n v="675658.25"/>
    <n v="0"/>
    <s v="POC/233/2/3"/>
    <n v="1"/>
    <s v="Axa 2"/>
  </r>
  <r>
    <n v="22"/>
    <x v="2"/>
    <n v="2.2999999999999998"/>
    <s v="2.3.1 Sectiunea e-guvernare Open Data"/>
    <n v="127682"/>
    <s v="Sistem Naţional de Management privind Dizabilitatea (SNMD)"/>
    <s v="AUTORITATEA NATIONALA PENTRU PERSOANELE CU DIZABILITATI"/>
    <s v="Proiectul urmareste dezvoltarea si implementarea unei platforme nationale centralizate, pentru colectarea, stocarea si distribuirea informatiilor referitoare la cazurile persoanelor cu handicap (adulti si copii cu certificate de încadrare în grad si tip de handicap sau care sunt la prima evaluare privind obtinerea certificatului) catre autoritatile publice centrale si locale, beneficiari individuali si parteneri institutionali."/>
    <s v="7"/>
    <n v="11"/>
    <n v="2019"/>
    <s v="7"/>
    <n v="11"/>
    <n v="2021"/>
    <n v="84.341099999999997"/>
    <x v="10"/>
    <s v="nivel national"/>
    <m/>
    <m/>
    <s v="nivel national"/>
    <s v="Public"/>
    <s v="078"/>
    <n v="37989302.960000001"/>
    <n v="7053161.04"/>
    <n v="0"/>
    <n v="0"/>
    <n v="45042464"/>
    <s v="In implementare"/>
    <m/>
    <n v="881147.48"/>
    <n v="0"/>
    <s v="POC/458/2/3"/>
    <n v="1"/>
    <s v="Axa 2"/>
  </r>
  <r>
    <n v="23"/>
    <x v="2"/>
    <n v="2.2999999999999998"/>
    <s v="2.3.1 Sectiunea e-guvernare Open Data"/>
    <n v="127309"/>
    <s v="Sistem informatic integrat de emitere si gestiune a pasaportului electronic, pasaportului diplomatic si de serviciu si a titlurilor de calatorie in oficiile posturilor consulare (ePass)"/>
    <s v="MINISTERUL AFACERILOR EXTERNE"/>
    <s v="Obiectivul general: il reprezinta implementarea unui sistem informatic de emitere si gestiune a pasaportului electronic in posturile consulare, alaturi de accesul facil la serviciile administratiei publice, inclusiv prin eficientizarea activitatilor interne ale institutiei utilizand mijloace specifice tehnologiei informatiei si comunicatiei."/>
    <s v="7"/>
    <n v="11"/>
    <n v="2019"/>
    <s v="7"/>
    <n v="11"/>
    <n v="2021"/>
    <n v="84.341099999999997"/>
    <x v="10"/>
    <s v="nivel national"/>
    <m/>
    <m/>
    <s v="nivel national"/>
    <s v="Public"/>
    <s v="078"/>
    <n v="52810948.149999999"/>
    <n v="9804973.8000000007"/>
    <n v="0"/>
    <n v="0"/>
    <n v="62615921.950000003"/>
    <s v="In implementare"/>
    <m/>
    <n v="415634.04"/>
    <n v="0"/>
    <s v="POC/458/2/3"/>
    <n v="1"/>
    <s v="Axa 2"/>
  </r>
  <r>
    <n v="24"/>
    <x v="2"/>
    <n v="2.2999999999999998"/>
    <s v="2.3.2 Securitate cibernetică"/>
    <n v="127221"/>
    <s v="Actualizarea și dezvoltarea sistemului național de protecție a infrastructurilor IT&amp;C cu valențe critice pentru securitatea națională împotriva amenințărilor provenite din spațiul cibernetic "/>
    <s v="Serviciul Roman de Informatii prin UM 0929 Bucuresti"/>
    <s v="Actualizarea sistemului informatic existent si includerea în acest sistem de noi infrastructuri IT&amp;C cu valenþe critice pentru securitatea naţională (IVC) în scopul sporirii capabilităţilor de identificare a atacurilor cibernetice, precum si a cresterii nivelului de securitate_x000a_cibernetica naþionala reprezinta obiectivul general al proiectului, subsumat unei abordari comune a UE în materie de securitate_x000a_cibernetica."/>
    <s v="8"/>
    <n v="23"/>
    <n v="2019"/>
    <s v="8"/>
    <n v="23"/>
    <n v="2022"/>
    <n v="84.341085289999995"/>
    <x v="10"/>
    <s v="nivel national"/>
    <m/>
    <m/>
    <s v="nivel national"/>
    <s v="Public"/>
    <s v="078"/>
    <n v="174332137.72"/>
    <n v="32366812.280000001"/>
    <n v="0"/>
    <n v="0"/>
    <n v="206698950"/>
    <s v="In implementare"/>
    <s v="AA"/>
    <n v="2467430.8600000003"/>
    <n v="0"/>
    <s v="POC/418/2/4"/>
    <n v="1"/>
    <s v="Axa 2"/>
  </r>
  <r>
    <n v="25"/>
    <x v="2"/>
    <n v="2.2999999999999998"/>
    <s v="2.3.3 Sectiunea e-educatie"/>
    <n v="130632"/>
    <s v="Sistem informatic de management al scolaritatii - SIMS"/>
    <s v="MINISTERUL EDUCATIEI NATIONALE/SS ANDEA"/>
    <s v="Obiectivul principal este reprezentat de cresterea performantelor_x000a_invatamantului obligatoriu prin diminuarea punctelor nevralgice: absenteism si violenta, abandon scolar timpuriu si lipsa promovabilitatii prin eficientizarea utilizarii resurselor existente si responsabilizarea tuturor participantilor la procesul educational."/>
    <s v="9"/>
    <n v="10"/>
    <n v="2019"/>
    <s v="9"/>
    <n v="10"/>
    <n v="2022"/>
    <n v="84.341085289999995"/>
    <x v="10"/>
    <s v="nivel national"/>
    <m/>
    <m/>
    <s v="nivel national"/>
    <s v="Public"/>
    <s v="080"/>
    <n v="190132540.22999999"/>
    <n v="35300342.920000002"/>
    <n v="0"/>
    <n v="0"/>
    <n v="225432883.14999998"/>
    <s v="In implementare"/>
    <m/>
    <n v="0"/>
    <n v="0"/>
    <s v="POC/369/2/4"/>
    <n v="1"/>
    <s v="Axa 2"/>
  </r>
  <r>
    <n v="26"/>
    <x v="2"/>
    <n v="2.2999999999999998"/>
    <s v="2.3.3 Sectiunea e-educatie"/>
    <n v="130181"/>
    <s v="Platforma digitala cu resurse educationale deschise (EDULIB) (Biblioteca virtuala)"/>
    <s v="AGENTIA DE ADMINISTRARE A RETELEI NATIONALE DE INFORMATICA PENTRU EDUCATIE SI CERCETARE"/>
    <s v="Obiectivul general al proiectului îl reprezinta crearea unui mediu coerent integrat, administrat si protejat, centralizat, pentru a raspunde nevoilor specifice utilizarii resurselor de e-content, de interes educational ca resurse critice pentru procesul educational  modern."/>
    <s v="9"/>
    <n v="10"/>
    <n v="2019"/>
    <s v="9"/>
    <n v="10"/>
    <n v="2021"/>
    <n v="84.341085289999995"/>
    <x v="10"/>
    <s v="nivel national"/>
    <m/>
    <m/>
    <s v="nivel national"/>
    <s v="Public"/>
    <s v="080"/>
    <n v="194619924.09"/>
    <n v="31518410.489999998"/>
    <n v="4615068.0599999996"/>
    <n v="0"/>
    <n v="230753402.64000002"/>
    <s v="In implementare"/>
    <m/>
    <n v="426786.99"/>
    <n v="69117.509999999995"/>
    <s v="POC/369/2/4"/>
    <n v="1"/>
    <s v="Axa 2"/>
  </r>
  <r>
    <n v="27"/>
    <x v="2"/>
    <n v="2.2999999999999998"/>
    <s v="2.3.2 Securitate cibernetică"/>
    <n v="130277"/>
    <s v="Sistem de alerta timpurie si informare în timp real - RO-SAT"/>
    <s v="CENTRUL NATIONAL DE RASPUNS LA INCIDENTE DE SECURITATE CIBERNETICA - CERT-RO"/>
    <s v="Obiectivul general este cresterea capacitatii operationale a CERT-RO în vederea asigurarii capabilitatilor nationale de prevenire, identificare, analiza si reactie la incidentele de securitate cibernetica. Prin implementarea RO-SAT se urmareste cresterea nivelului de securitate a spatiului cibernetic national (institutii publice, companii private, utilizatori individuali), precum si cresterea capacitatii de raspuns la incidente de securitate cibernetica a CERT-RO."/>
    <s v="9"/>
    <n v="20"/>
    <n v="2019"/>
    <s v="9"/>
    <n v="20"/>
    <n v="2022"/>
    <n v="84.341085289999995"/>
    <x v="10"/>
    <s v="nivel national"/>
    <m/>
    <m/>
    <s v="nivel national"/>
    <s v="Public"/>
    <s v="078"/>
    <n v="58717037.280000001"/>
    <n v="10901508.720000001"/>
    <n v="0"/>
    <n v="4998"/>
    <n v="69623544"/>
    <s v="In implementare"/>
    <m/>
    <n v="768177.69"/>
    <n v="0"/>
    <s v="POC/418/2/4"/>
    <n v="1"/>
    <s v="Axa 2"/>
  </r>
  <r>
    <n v="28"/>
    <x v="2"/>
    <n v="2.2999999999999998"/>
    <s v="2.3.1 Sectiunea e-guvernare Open Data"/>
    <n v="127312"/>
    <s v="Sistem integrat de alertare personalizata si actualizare permanenta a indicatorilor de risc pentru destinatiile de calatorie ale cetatenilor"/>
    <s v="MINISTERUL AFACERILOR EXTERNE"/>
    <s v="Obiectivul general il reprezinta implementarea unui sistem informatic integrat de alertare personalizata si actualizare permanenta a indicatorilor de risc pentru destinatiile de calatorie ale cetatenilor in posturile consulare, alaturi de accesul facil la serviciile administratiei publice, inclusiv prin eficientizarea activitatilor interne ale institutiei utilizand mijloace specifice tehnologiei informatiei si comunicatiei."/>
    <s v="12"/>
    <n v="4"/>
    <n v="2019"/>
    <s v="12"/>
    <n v="4"/>
    <n v="2021"/>
    <n v="84.341099999999997"/>
    <x v="10"/>
    <s v="nivel national"/>
    <m/>
    <m/>
    <s v="nivel national"/>
    <s v="Public"/>
    <s v="078"/>
    <n v="12584528.35"/>
    <n v="2336465.7200000002"/>
    <n v="0"/>
    <n v="5000"/>
    <n v="14925994.07"/>
    <s v="In implementare"/>
    <m/>
    <n v="255497.98"/>
    <n v="0"/>
    <s v="POC/458/2/3"/>
    <n v="1"/>
    <s v="Axa 2"/>
  </r>
  <r>
    <n v="29"/>
    <x v="2"/>
    <n v="2.2999999999999998"/>
    <s v="2.3.1 Sectiunea e-guvernare Open Data"/>
    <n v="131382"/>
    <s v="Sistem Informatic National pentru Adoptie - SINA"/>
    <s v="AUTORITATEA NATIONALA PENTRU PROTECTIA DREPTURILOR COPILULUI SI ADOPTIE"/>
    <s v="Obiectivul general al proiectului SINA consta în implementarea nivelului 4 de sofisticare pentru serviciile electronice care vizeaza evenimentul de viaþa „Adoptia”, crearea unui model unificat de date si a unui vocabular contextual românesc specific domeniului"/>
    <s v="12"/>
    <n v="30"/>
    <n v="2019"/>
    <s v="12"/>
    <n v="30"/>
    <n v="2021"/>
    <n v="84.341099999999997"/>
    <x v="10"/>
    <s v="nivel national"/>
    <m/>
    <m/>
    <s v="nivel national"/>
    <s v="Public"/>
    <s v="078"/>
    <n v="38763530.280000001"/>
    <n v="7196905.4400000004"/>
    <n v="0"/>
    <n v="9996"/>
    <n v="45970431.719999999"/>
    <s v="In implementare"/>
    <m/>
    <n v="212165.06"/>
    <n v="0"/>
    <s v="POC/458/2/3"/>
    <n v="1"/>
    <s v="Axa 2"/>
  </r>
  <r>
    <n v="30"/>
    <x v="2"/>
    <n v="2.2999999999999998"/>
    <s v="2.3.1 Sectiunea e-guvernare Open Data"/>
    <n v="130599"/>
    <s v="Platformă Software Centralizată pentru Identificare Digitală - PSCID"/>
    <s v="Autoritatea pentru Digitalizarea Romaniei"/>
    <s v="Obiectivul general al proiectului consta in imbunatatirea si automatizarea modalitatii de acces a serviciilor electronice guvernamentale de catre cetateni si asigurarea identitatii electronice unice ale fiecarui cetatean care utilizeaza servicii electronice de eGuvernare."/>
    <s v="9"/>
    <n v="1"/>
    <n v="2020"/>
    <s v="9"/>
    <n v="1"/>
    <n v="2023"/>
    <n v="84.341099999999997"/>
    <x v="10"/>
    <s v="nivel national"/>
    <m/>
    <m/>
    <s v="nivel national"/>
    <s v="Public"/>
    <s v="078"/>
    <n v="84285767.640000001"/>
    <n v="13649956.119999999"/>
    <n v="1998688.24"/>
    <n v="4998"/>
    <n v="99939410"/>
    <s v="In implementare"/>
    <m/>
    <n v="0"/>
    <n v="0"/>
    <s v="POC/458/2/3"/>
    <n v="1"/>
    <s v="Axa 2"/>
  </r>
  <r>
    <n v="31"/>
    <x v="3"/>
    <n v="3"/>
    <n v="1"/>
    <n v="141523"/>
    <s v="Sprijin financiar pentru IMM-urile afectate de pandemia COVID – 19 prin intermediul sistemului informatic integrat – IMM RECOVER"/>
    <s v="MINISTERUL ECONOMIEI, ENERGIEI SI MEDIULUI DE AFACERI"/>
    <s v="Obiectivul general al proiectului il reprezinta susþinerea IMM-urilor afectate de COVID-19 pentru continuarea activitaþii în urmatoarea perioada luând în considerare riscurile de recesiune economica."/>
    <s v="10"/>
    <n v="7"/>
    <n v="2020"/>
    <s v="12"/>
    <n v="31"/>
    <n v="2023"/>
    <n v="86.433807999304094"/>
    <x v="10"/>
    <s v="nivel national"/>
    <m/>
    <m/>
    <s v="nivel national"/>
    <s v="Public"/>
    <s v="001"/>
    <n v="3751034368.3200002"/>
    <n v="0"/>
    <n v="588742456.45000005"/>
    <n v="0"/>
    <n v="4339776824.7700005"/>
    <s v="In implementare"/>
    <m/>
    <n v="0"/>
    <n v="0"/>
    <s v="POC/867/3/1/"/>
    <n v="1"/>
    <s v="Axa 3"/>
  </r>
  <r>
    <n v="32"/>
    <x v="2"/>
    <n v="2.2999999999999998"/>
    <s v="2.3.3 Sectiunea e-sanatate"/>
    <n v="130718"/>
    <s v="Sistem informatic pentru registrele de sănătate – RegInterMed"/>
    <s v="MINISTERUL SANATATII"/>
    <s v="Obiectivul general al proiectului este eficientizarea sistemului de sanatate prin dezvoltarea si consolidarea de sisteme informatice ale depozitelor de date, de monitorizare, documentare si suport al proceselor de decizie. Eficientizare sistemului informatic va implica actualizarea progresiva de informatii, în functie de nevoile de informatii de sanatate identificate - diagnostic, evolutie, tratament, status vital, luarea deciziilor în situatii de urgenta respectând însa particularitatile si scopul_x000a_pentru care se colecteaza aceste date (calculul indicatorilor de incidenta, prevalenta si mortalitate, cercetare medicala etc.)."/>
    <s v="12"/>
    <n v="22"/>
    <n v="2020"/>
    <s v="12"/>
    <n v="22"/>
    <n v="2023"/>
    <n v="84.341085289999995"/>
    <x v="10"/>
    <s v="nivel national"/>
    <m/>
    <m/>
    <s v="nivel national"/>
    <s v="Public"/>
    <s v="081"/>
    <n v="57003506.25"/>
    <n v="110639.94"/>
    <n v="10472731.609999999"/>
    <n v="4998"/>
    <n v="67591875.799999997"/>
    <s v="In implementare"/>
    <m/>
    <n v="0"/>
    <n v="0"/>
    <s v="POC/473/2/4"/>
    <n v="1"/>
    <s v="Axa 2"/>
  </r>
  <r>
    <n v="33"/>
    <x v="2"/>
    <n v="2.2999999999999998"/>
    <s v="2.3.2 Securitate cibernetică - ap.2"/>
    <n v="143526"/>
    <s v="Sistem de protecție a terminalelor operaționalizate la nivelul SRI împotriva amenințărilor provenite din spațiul cibernetic"/>
    <s v="SERVICIUL ROMÂN DE INFORMAȚII PRIN UNITATEA MILITARĂ 0929 BUCUREȘTI"/>
    <s v="Obiectivul general al proiectului este dezvoltarea, consolidarea, eficientizarea capabilitatilor de prevenire, identificare, analiza si reactie la incidentele de securitate cibernetica pentru asigurarea securitatii infrastructurilor IT&amp;C deþinute de Serviciul Român de Informatii. Centrul National Cyberint a fost desemnat sa îndeplineasca rolul de Centru Operational de Raspuns la Incidente de Securitate Cibernetica (CERT-SRI) pentru Serviciul Român de Informatii, având misiunea de a preveni si de a raspunde la incidente de securitate cibernetica care afecteaza functionarea sistemelor informatice ale Serviciului. "/>
    <s v="12"/>
    <n v="22"/>
    <n v="2020"/>
    <s v="12"/>
    <n v="22"/>
    <n v="2021"/>
    <n v="84.341085289999995"/>
    <x v="10"/>
    <s v="nivel national"/>
    <m/>
    <m/>
    <s v="nivel national"/>
    <s v="Public"/>
    <s v="078"/>
    <n v="65779785.689999998"/>
    <n v="12212791.109999999"/>
    <n v="0"/>
    <n v="0"/>
    <n v="77992576.799999997"/>
    <s v="In implementare"/>
    <m/>
    <n v="0"/>
    <n v="0"/>
    <s v="POC/876/2/4"/>
    <n v="1"/>
    <s v="Axa 2"/>
  </r>
  <r>
    <s v="TOTAL PROIECTE CU ACOPERIRE NAŢIONALĂ"/>
    <x v="0"/>
    <m/>
    <m/>
    <m/>
    <m/>
    <m/>
    <m/>
    <m/>
    <m/>
    <m/>
    <m/>
    <m/>
    <m/>
    <m/>
    <x v="0"/>
    <m/>
    <m/>
    <m/>
    <m/>
    <m/>
    <m/>
    <n v="6253610460.8417358"/>
    <n v="440625668.36573929"/>
    <n v="676767410.6400001"/>
    <n v="88666254.770000041"/>
    <n v="7459669794.6174755"/>
    <m/>
    <m/>
    <n v="884972011.16999996"/>
    <n v="99528647.810000002"/>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80">
  <r>
    <s v="JUDEŢUL ALBA"/>
    <x v="0"/>
    <x v="0"/>
    <x v="0"/>
    <m/>
    <m/>
    <m/>
    <m/>
    <m/>
    <m/>
    <m/>
    <m/>
    <m/>
    <m/>
    <m/>
    <x v="0"/>
    <m/>
    <m/>
    <m/>
    <m/>
    <m/>
    <m/>
    <m/>
    <m/>
    <m/>
    <m/>
    <m/>
    <m/>
    <m/>
    <m/>
    <m/>
    <m/>
    <m/>
    <m/>
  </r>
  <r>
    <n v="1"/>
    <x v="1"/>
    <x v="1"/>
    <x v="1"/>
    <n v="105070"/>
    <s v="CONSTRUIRE SUPREMIA INOVATION CENTER"/>
    <s v="SUPREMIA GRUP SRL"/>
    <s v="Obiectivul proiectului: Creșterea capacității de cercetare-dezvoltare in domeniile alimentar si sigurantei alimentare al companiei Supremia Grup insotita de transferul rezultatelor cercetarii asupra mediului de afaceri  specific domeniului cat si al consumatorilor de la nivelul județului Alba, national si international, prin înființarea SUPREMIA INOVATION CENTER - S.I.C. menit să asigure cresterea competitivitatii si notorietatii la nivel national si international al companiei Supremia Grup,creşterea calităţii şi performanţei științifice în aceste domenii , intensificarea colaborarii pe baza de parteneriate pe linia activitatilor de CDI pe plan national si  international,   atragerea de cercetatori, dezvoltarea stocului mondial de cunoaștere  si nu in ultimul rand al calitatii vietii . "/>
    <s v="9"/>
    <n v="9"/>
    <n v="2016"/>
    <s v="9"/>
    <n v="8"/>
    <n v="2019"/>
    <n v="85"/>
    <x v="1"/>
    <s v="Centru"/>
    <m/>
    <m/>
    <s v="Alba Iulia"/>
    <s v="Privat"/>
    <s v="059"/>
    <n v="5478429.0439999998"/>
    <n v="966781.5959999999"/>
    <n v="6445210.6500000004"/>
    <n v="6688878.2000000002"/>
    <n v="19579299.489999998"/>
    <s v="Reziliat"/>
    <m/>
    <n v="0"/>
    <n v="0"/>
    <s v="POC/65/1/1"/>
    <n v="1"/>
    <s v="Axa 1"/>
  </r>
  <r>
    <n v="2"/>
    <x v="2"/>
    <x v="2"/>
    <x v="2"/>
    <n v="115726"/>
    <s v="iCLOUDSOLUTIONS"/>
    <s v="CLOUD SOFT SRL"/>
    <s v="iCLOUDSOLUTIONS"/>
    <s v="8"/>
    <n v="4"/>
    <n v="2017"/>
    <s v="8"/>
    <m/>
    <n v="2019"/>
    <n v="85"/>
    <x v="1"/>
    <s v="Centru"/>
    <m/>
    <m/>
    <s v=" Alba"/>
    <s v="Privat"/>
    <s v="066"/>
    <n v="625897.59"/>
    <n v="110452.52"/>
    <n v="484413.70000000007"/>
    <n v="0"/>
    <n v="1220763.81"/>
    <s v="Finalizat"/>
    <m/>
    <n v="574148.06999999995"/>
    <n v="101320.26"/>
    <s v="POC/46/2/2"/>
    <n v="1"/>
    <s v="Axa 2"/>
  </r>
  <r>
    <n v="3"/>
    <x v="2"/>
    <x v="2"/>
    <x v="3"/>
    <n v="127296"/>
    <s v="Imbunatatirea infrastructurii in banda larga si a accesului la internet in judetul Alba"/>
    <s v="Cloudsys Telecom SRL"/>
    <s v="Obiectivul principal al proiectului este dezvoltarea infrastructurii de internet in banda larga, in zonele albe NGA din judetul Alba, cu o larga raspandire a nodurilor de comunicatii si partea de transmisie a datelor (backbone si blackhaul), cat mai aproape de utilizatorul final si cu niveluri adecvate de simetrie si de interactivitate, pentru a garanta transmitere mai buna de informatii in ambele sensuri."/>
    <s v="6"/>
    <n v="13"/>
    <n v="2019"/>
    <s v="6"/>
    <n v="3"/>
    <n v="2022"/>
    <n v="85"/>
    <x v="1"/>
    <s v="Centru"/>
    <m/>
    <m/>
    <s v="Almasu Mare; Ormenis; Tauni; Poiana Aiudului; Cicau; Craciunelu de Sus; Asinip; Poiana Galdei; Silea; Medves; Sanbelnic; Spalnaca; Ohaba; Lopadea Veche; Gabud; Ciugudu de Sus; Blandiana; Valea Vintului; Heria; Silivas; Cetea; Galda de Sus; Secasel; Posaga de Sus; Salistea; Tau; Tartaria; Captalan; Sibot; Loman; Balomiru de Camp; Benic; Tarsa; Cergau Mic; Reciu; Salistea Deal; Lupu; Sagagea; Saracsau; Stana de Mures; Vama Seaca; Mereteu; Copand; Valisoara; Dumbrava; Valea Goblii; Barlesti; "/>
    <s v="Privat"/>
    <s v="046"/>
    <n v="8941981.2100000009"/>
    <n v="1577996.69"/>
    <n v="4530062.0199999996"/>
    <n v="3596923.88"/>
    <n v="18646963.800000001"/>
    <s v="In implementare"/>
    <m/>
    <n v="1693441.01"/>
    <n v="298842.54000000004"/>
    <s v="POC/366/2/1"/>
    <n v="1"/>
    <s v="Axa 2"/>
  </r>
  <r>
    <s v="TOTAL ALBA"/>
    <x v="0"/>
    <x v="0"/>
    <x v="0"/>
    <m/>
    <m/>
    <m/>
    <m/>
    <m/>
    <m/>
    <m/>
    <m/>
    <m/>
    <m/>
    <m/>
    <x v="0"/>
    <m/>
    <m/>
    <m/>
    <m/>
    <m/>
    <m/>
    <n v="15046307.844000001"/>
    <n v="2655230.8059999999"/>
    <n v="11459686.370000001"/>
    <n v="10285802.08"/>
    <n v="39447027.099999994"/>
    <m/>
    <m/>
    <n v="2267589.08"/>
    <n v="400162.80000000005"/>
    <m/>
    <m/>
    <m/>
  </r>
  <r>
    <s v="JUDEŢUL ARAD"/>
    <x v="0"/>
    <x v="0"/>
    <x v="0"/>
    <m/>
    <m/>
    <m/>
    <m/>
    <m/>
    <m/>
    <m/>
    <m/>
    <m/>
    <m/>
    <m/>
    <x v="0"/>
    <m/>
    <m/>
    <m/>
    <m/>
    <m/>
    <m/>
    <m/>
    <m/>
    <m/>
    <m/>
    <m/>
    <m/>
    <m/>
    <m/>
    <m/>
    <m/>
    <m/>
    <m/>
  </r>
  <r>
    <n v="1"/>
    <x v="1"/>
    <x v="1"/>
    <x v="4"/>
    <n v="103719"/>
    <s v="Noi nano-arhitecturi de inspiratie biologica de tip celular - pentru circuite integrate"/>
    <s v="UNIVERSITATEA „AUREL VLAICU” DIN ARAD "/>
    <s v="Obiectivul principal al proiectului este de a înțelege funcționarea exactă a anumitor structuri biologice/neuronale."/>
    <s v="9"/>
    <n v="1"/>
    <n v="2016"/>
    <s v="9"/>
    <n v="1"/>
    <n v="2021"/>
    <n v="84.435339999999997"/>
    <x v="2"/>
    <s v="Vest"/>
    <m/>
    <m/>
    <s v="Arad"/>
    <s v="Public"/>
    <s v="060"/>
    <n v="7179595.4400000004"/>
    <n v="1323004.5599999996"/>
    <n v="0"/>
    <n v="835577"/>
    <n v="9338177"/>
    <s v="In implementare"/>
    <s v="AA3"/>
    <n v="6228882.6200000001"/>
    <n v="1148017.8400000003"/>
    <s v="POC/61/1/1"/>
    <n v="1"/>
    <s v="Axa 1"/>
  </r>
  <r>
    <n v="2"/>
    <x v="2"/>
    <x v="2"/>
    <x v="3"/>
    <n v="126954"/>
    <s v="Realizarea infrastructurii de broadband Ă®n zonele albe NGA din judeČ›ul Arad"/>
    <s v="INVITE SYSTEMS SRL"/>
    <s v="Obiectivul principal al proiectului este dezvoltarea infrastructurii de internet in banda larga, in zonele albe NGA din judetul Arad,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1"/>
    <n v="4"/>
    <n v="2019"/>
    <s v="1"/>
    <n v="4"/>
    <n v="2022"/>
    <n v="85"/>
    <x v="2"/>
    <s v="Vest"/>
    <m/>
    <m/>
    <s v="Archis; sat Groseni; sat Barzesti; Beliu; sat Secaci; sat Benesti; sat Bochia; Brazii; sat Secas; Buteni; sat Cuied; Craiva; sat Susag; sat Maraus; sat Siad; sat Stoinesti; sat Coroi; sat Rogoz de Beliu; sat Ciuntesti; Graniceri; sat Siclau; Halmagel; sat Sarbi; sat Tohesti; Hasmas; sat Botfei; sat Urvisu de Beliu; sat Clit; Ignesti; sat Minead; Plescuta; sat Aciuta; sat Gura Vaii; Seleus; sat Moroda; sat Iermata; Taut; Varadia de Mures; "/>
    <s v="Privat"/>
    <s v="046"/>
    <n v="7482384.9100000001"/>
    <n v="1320420.8600000001"/>
    <n v="1148494.67"/>
    <n v="3854016.919999999"/>
    <n v="13805317.359999999"/>
    <s v="In implementare"/>
    <m/>
    <n v="3370475.33"/>
    <n v="594789.76"/>
    <s v="POC/366/2/1"/>
    <n v="1"/>
    <s v="Axa 2"/>
  </r>
  <r>
    <n v="3"/>
    <x v="1"/>
    <x v="3"/>
    <x v="5"/>
    <n v="109225"/>
    <s v="Cuantificarea eficienta a riscului cardiovascular la pacientii hipertensivi din populatia activa cu implementarea de parametri ecocardiografici, biologici si genetici si crearea unui nou software medical de estimare a riscului cardiovascular"/>
    <s v="CENTRUL MEDICAL SF. LUCA AL CRIMEEI SRL"/>
    <s v="Obiectivul general al proiectului îl reprezinta dezvoltarea activitaþii de cercetare-dezvoltare în cadrul societaþii DR. POPA PRAXIS (startup) prin valorificarea rezultatelor cercetarii realizate de directorul de proiect, dr. Popa Calin, în teza sa de doctorat Implicaþiile genetice ale aterosclerozei si hipertensiunii arteriale la pacientul de vârsta mijlocie si pacientul vârstnic”, ca baza de pornire pentru crearea unui software medical pentru cuantificarea eficienta a riscului cardiovascular."/>
    <s v="6"/>
    <n v="22"/>
    <n v="2020"/>
    <s v="6"/>
    <n v="22"/>
    <n v="2021"/>
    <n v="85"/>
    <x v="2"/>
    <s v="Vest"/>
    <m/>
    <m/>
    <s v="Arad"/>
    <s v="Privat"/>
    <s v="061"/>
    <n v="713902.61"/>
    <n v="125982.81"/>
    <n v="93320.66"/>
    <n v="49421.78"/>
    <n v="982627.86"/>
    <s v="In implementare"/>
    <m/>
    <n v="0"/>
    <n v="0"/>
    <s v="POC/62/1/3"/>
    <n v="1"/>
    <s v="Axa 1"/>
  </r>
  <r>
    <s v="TOTAL ARAD"/>
    <x v="0"/>
    <x v="0"/>
    <x v="0"/>
    <m/>
    <m/>
    <m/>
    <m/>
    <m/>
    <m/>
    <m/>
    <m/>
    <m/>
    <m/>
    <m/>
    <x v="0"/>
    <m/>
    <m/>
    <m/>
    <m/>
    <m/>
    <m/>
    <n v="15375882.960000001"/>
    <n v="2769408.23"/>
    <n v="1241815.3299999998"/>
    <n v="4739015.6999999993"/>
    <n v="24126122.219999999"/>
    <m/>
    <m/>
    <n v="9599357.9499999993"/>
    <n v="1742807.6000000003"/>
    <m/>
    <m/>
    <m/>
  </r>
  <r>
    <s v="JUDEŢUL ARGES"/>
    <x v="0"/>
    <x v="0"/>
    <x v="0"/>
    <m/>
    <m/>
    <m/>
    <m/>
    <m/>
    <m/>
    <m/>
    <m/>
    <m/>
    <m/>
    <m/>
    <x v="0"/>
    <m/>
    <m/>
    <m/>
    <m/>
    <m/>
    <m/>
    <m/>
    <m/>
    <m/>
    <m/>
    <m/>
    <m/>
    <m/>
    <m/>
    <m/>
    <m/>
    <m/>
    <m/>
  </r>
  <r>
    <n v="1"/>
    <x v="2"/>
    <x v="2"/>
    <x v="2"/>
    <n v="115809"/>
    <s v="CRESTEREA COMPETITIVITATII SC PRODINF SOFTWARE SRL PRIN DEZVOLTAREA UNEI SOLUTII TIC"/>
    <s v="PRODINF SOFTWARE SRL"/>
    <s v="„CRESTEREA COMPETITIVITATII SC PRODINF SOFTWARE SRL PRIN DEZVOLTAREA UNEI SOLUTII TIC”"/>
    <s v="8"/>
    <n v="3"/>
    <n v="2017"/>
    <s v="2"/>
    <n v="3"/>
    <n v="2020"/>
    <n v="85"/>
    <x v="3"/>
    <s v="Sud Muntenia"/>
    <m/>
    <m/>
    <s v="Pitesti"/>
    <s v="Privat"/>
    <s v="066"/>
    <n v="1440353.3"/>
    <n v="254179.99"/>
    <n v="1048687.3199999998"/>
    <n v="75659.770000000019"/>
    <n v="2818880.38"/>
    <s v="Finalizat"/>
    <s v="AA2"/>
    <n v="1436461.11"/>
    <n v="253493.13000000006"/>
    <s v="POC/46/2/2"/>
    <n v="1"/>
    <s v="Axa 2"/>
  </r>
  <r>
    <n v="2"/>
    <x v="2"/>
    <x v="2"/>
    <x v="2"/>
    <n v="115986"/>
    <s v="TRAVEL 365"/>
    <s v="INDUSTRIAL MB PLUS SRL"/>
    <s v="Obiectivul general al proiectului este reprezentat de dezvoltarea activitatii firmei INDUSTRIAL MB PLUS SRL, prin dezvoltarea unei platforme integrate pentru crearea unei pagini de internet de baza, cu continut complet pentru agentii de turism (solutii complete de tip cloud pentru agentiile de turism integrate in sistem)."/>
    <s v="10"/>
    <n v="30"/>
    <n v="2017"/>
    <s v="4"/>
    <n v="30"/>
    <n v="2019"/>
    <n v="85"/>
    <x v="3"/>
    <s v="Sud Muntenia"/>
    <m/>
    <m/>
    <s v="Pitesti"/>
    <s v="Privat"/>
    <s v="066"/>
    <n v="3481880.13"/>
    <n v="614449.43999999994"/>
    <n v="1536474.2600000002"/>
    <n v="941042.08999999985"/>
    <n v="6573845.9199999999"/>
    <s v="Reziliat"/>
    <m/>
    <n v="0"/>
    <n v="0"/>
    <s v="POC/46/2/2"/>
    <n v="1"/>
    <s v="Axa 2"/>
  </r>
  <r>
    <n v="3"/>
    <x v="2"/>
    <x v="2"/>
    <x v="2"/>
    <n v="117489"/>
    <s v="CRESTEREA COMPETITIVITATII SOCIETATII ENJOY SMART SOLUTIONS SRL PRIN DEZVOLTAREA UNEI PLATFORME INFORMATICE INOVATIVE IN DOMENIUL SANATATII"/>
    <s v="ENJOY SMART SOLUTIONS SRL"/>
    <s v="CRESTEREA COMPETITIVITATII SOCIETATII ENJOY SMART SOLUTIONS SRL PRIN DEZVOLTAREA UNEI PLATFORME INFORMATICE INOVATIVE IN DOMENIUL SANATATII"/>
    <s v="8"/>
    <n v="31"/>
    <n v="2017"/>
    <s v="12"/>
    <n v="31"/>
    <n v="2018"/>
    <n v="85"/>
    <x v="3"/>
    <s v="Sud Muntenia"/>
    <m/>
    <m/>
    <s v="Pitesti"/>
    <s v="Privat"/>
    <s v="066"/>
    <n v="1663627.3"/>
    <n v="293581.28999999998"/>
    <n v="677745.15000000014"/>
    <n v="59500"/>
    <n v="2694453.74"/>
    <s v="Finalizat"/>
    <s v="AA1"/>
    <n v="1353562.6800000002"/>
    <n v="238863.99999999997"/>
    <s v="POC/46/2/2"/>
    <n v="1"/>
    <s v="Axa 2"/>
  </r>
  <r>
    <n v="4"/>
    <x v="2"/>
    <x v="2"/>
    <x v="2"/>
    <m/>
    <s v="DEZVOLTAREA UNEI PLATFORME E-COMMERCE INOVATIVE IN CADRUL BUSINESS SENSE PARTNERS S.R.L."/>
    <s v="BUSINESS SENSE PARTNERS SRL"/>
    <s v="DEZVOLTAREA UNEI PLATFORME E-COMMERCE INOVATIVE IN CADRUL BUSINESS SENSE PARTNERS S.R.L."/>
    <s v="8"/>
    <n v="24"/>
    <n v="2017"/>
    <s v="8"/>
    <n v="24"/>
    <n v="2019"/>
    <n v="85"/>
    <x v="3"/>
    <s v="Sud Muntenia"/>
    <m/>
    <m/>
    <s v="Pitesti"/>
    <s v="Privat"/>
    <s v="066"/>
    <n v="1883829.29"/>
    <n v="332440.46000000002"/>
    <n v="1043204.1200000001"/>
    <n v="3400"/>
    <n v="3262873.87"/>
    <s v="Reziliat"/>
    <m/>
    <n v="0"/>
    <n v="0"/>
    <s v="POC/46/2/2"/>
    <n v="1"/>
    <s v="Axa 2"/>
  </r>
  <r>
    <n v="5"/>
    <x v="2"/>
    <x v="2"/>
    <x v="3"/>
    <n v="127125"/>
    <s v="Dezvoltarea infrastructurii de comunicatii in banda larga de mare viteza in judetul Arges"/>
    <s v="INVOKER TRANS IT SRL"/>
    <s v="Obiectivul principal al proiectului este dezvoltarea infrastructurii de comunicatii in banda larga de mare viteza in localitatile albe din punct de vedere al conexiunii NGA din judetul Arges,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3"/>
    <s v="Sud Muntenia"/>
    <m/>
    <m/>
    <s v="Zgripcesti; Negresti; Lentea; Cotmeana; Luminile; Lintesti; Cersani; Tutulesti; Odaeni; Gliganu de Sus; Gliganu de Jos; Dobresti; Furesti; Mosteni-Greci; Ursoaia; Doblea; Alunisu; Izvoru de Sus; Fata; Dincani; Buretesti; Rijletu-Govora; Purcareni; Popesti;  Palanga; Satu Nou; Chiritesti; Baranesti; Miercani; Salistea; Gorani; Mirghia de Sus; Dealu Bradului Popesti; Cocu; Rachitele de Sus; Bacesti; Badesti; Moara Mocanului;"/>
    <s v="Privat"/>
    <s v="046"/>
    <n v="11511362.17"/>
    <n v="2031416.83"/>
    <n v="1567451.05"/>
    <n v="4605602.6500000004"/>
    <n v="19715832.700000003"/>
    <s v="In implementare"/>
    <m/>
    <n v="5558019.4400000004"/>
    <n v="980826.92"/>
    <s v="POC/366/2/1"/>
    <n v="1"/>
    <s v="Axa 2"/>
  </r>
  <r>
    <n v="6"/>
    <x v="1"/>
    <x v="4"/>
    <x v="6"/>
    <n v="123056"/>
    <s v="Dezvoltarea componentelor si sistemelor complexe ale subansamblelor de tip SKID in vederea cresterii competitivitatii societatii UZUC SA"/>
    <s v="UZUC SA"/>
    <s v="Obiectivul general al UZUC SA este cresterea competitivitatii societatii pe piata, prin cercetare-dezvoltare, in vederea obtinerii de produse inovative, care sa creeze plus valoare fata de concurenti."/>
    <s v="6"/>
    <n v="30"/>
    <n v="2020"/>
    <s v="2"/>
    <n v="28"/>
    <n v="2022"/>
    <n v="85"/>
    <x v="3"/>
    <s v="Sud Muntenia"/>
    <m/>
    <m/>
    <s v="Pitesti"/>
    <s v="Privat"/>
    <s v="064"/>
    <n v="4324020.3099999996"/>
    <n v="763062.4"/>
    <n v="3632904.6"/>
    <n v="1943288.39"/>
    <n v="10663275.700000001"/>
    <s v="In implementare"/>
    <m/>
    <n v="0"/>
    <n v="0"/>
    <s v="POC/163/1/3/"/>
    <n v="1"/>
    <s v="Axa 1"/>
  </r>
  <r>
    <n v="7"/>
    <x v="1"/>
    <x v="3"/>
    <x v="5"/>
    <n v="123896"/>
    <s v="Laborator pentru Electrochimie şi Ingineria Suprafeţei bazată pe tehnici cu plasmă de electroliză"/>
    <s v="ELSSA LABORATORY SRL"/>
    <s v="Obiectivul proiectului este dezvoltarea de aplicaþii industriale ale tehnicilor de ingineria suprafeþei bazate pe tratamente cu plasma electrolitica. Obiectivul proiectului se va atinge prin dezvoltarea unui Laborator pentru Electrochimie si Ingineria Suprafetei ELIS cu doua componente: - Instalatie pilot „ELSSALAB” cu facilitaþi pentru tratamente complexe în plasma de electroliza ; - Sistem Informational SIELIS, care are doua functii: a) stabileste si controleaza fluxul de informaþii între ELSA Laboratory SRL si beneficiarii identificati"/>
    <s v="7"/>
    <n v="1"/>
    <n v="2020"/>
    <s v="7"/>
    <n v="1"/>
    <n v="2022"/>
    <n v="85"/>
    <x v="3"/>
    <s v="Sud Muntenia"/>
    <m/>
    <m/>
    <s v="Pitesti"/>
    <s v="Privat"/>
    <s v="061"/>
    <n v="691159.61"/>
    <n v="122816.39"/>
    <n v="90448"/>
    <n v="48560.76"/>
    <n v="952984.76"/>
    <s v="In implementare"/>
    <m/>
    <n v="33799.67"/>
    <n v="6250.53"/>
    <s v="POC/62/1/3"/>
    <n v="1"/>
    <s v="Axa 1"/>
  </r>
  <r>
    <n v="8"/>
    <x v="1"/>
    <x v="1"/>
    <x v="7"/>
    <n v="126159"/>
    <s v="ALFRED – Etapa 1, infrastructură de cercetare suport: ATHENA (instalaţie de tip piscină pentru experimente şi teste termohidraulice) şi ChemLab (laborator pentru chimia plumbului)."/>
    <s v="REGIA AUTONOMĂ TEHNOLOGII PENTRU ENERGIA NUCLEARĂ - RATEN"/>
    <s v="Obiectivul general al proiectului este sa întareasca capacitatea stiinþifica, tehnica si de inovare în domeniul de specializare inteligenta “Energie, mediu si schimbari climatice” în vederea consolidarii performanþelor cercetarii nucleare din România, prin realizarea infrastructurii experimentale dedicata dezvoltarii tehnologiei reactorilor rapizi raciþi cu plumb (instalaþia experimentala ATHENA si laboratorul pentru chimia plumbului ChemLab)."/>
    <s v="7"/>
    <n v="6"/>
    <n v="2020"/>
    <s v="1"/>
    <n v="6"/>
    <n v="2024"/>
    <n v="85"/>
    <x v="3"/>
    <s v="Sud Muntenia"/>
    <m/>
    <m/>
    <s v="Mioveni"/>
    <s v="Public"/>
    <s v="058"/>
    <n v="78200000"/>
    <n v="13800000"/>
    <n v="0"/>
    <n v="37831870.5"/>
    <n v="129831870.5"/>
    <s v="In implementare"/>
    <m/>
    <n v="526674.54"/>
    <n v="33325.449999999997"/>
    <s v="POC/448/1/1"/>
    <n v="1"/>
    <s v="Axa 1"/>
  </r>
  <r>
    <s v="TOTAL ARGES"/>
    <x v="0"/>
    <x v="0"/>
    <x v="0"/>
    <m/>
    <m/>
    <m/>
    <m/>
    <m/>
    <m/>
    <m/>
    <m/>
    <m/>
    <m/>
    <m/>
    <x v="0"/>
    <m/>
    <m/>
    <m/>
    <m/>
    <m/>
    <m/>
    <n v="103196232.11"/>
    <n v="18211946.800000001"/>
    <n v="9596914.5"/>
    <n v="45508924.159999996"/>
    <n v="176514017.56999999"/>
    <m/>
    <m/>
    <n v="8908517.4400000013"/>
    <n v="1512760.03"/>
    <m/>
    <m/>
    <m/>
  </r>
  <r>
    <s v="JUDEŢUL BIHOR"/>
    <x v="0"/>
    <x v="0"/>
    <x v="0"/>
    <m/>
    <m/>
    <m/>
    <m/>
    <m/>
    <m/>
    <m/>
    <m/>
    <m/>
    <m/>
    <m/>
    <x v="0"/>
    <m/>
    <m/>
    <m/>
    <m/>
    <m/>
    <m/>
    <m/>
    <m/>
    <m/>
    <m/>
    <m/>
    <m/>
    <m/>
    <m/>
    <m/>
    <m/>
    <m/>
    <m/>
  </r>
  <r>
    <n v="1"/>
    <x v="1"/>
    <x v="3"/>
    <x v="8"/>
    <n v="104689"/>
    <s v="Infecţia de origine odontogenă la pacientul cu diabet zaharat tip II, o abordare terapeutică eficientă"/>
    <s v="MAXILOMED SRL (fosta JUNCAR MED SRL)"/>
    <s v="Obiectivul general al proiectului propus spre finantare consta in cresterea competitivitatii si a performantei societatii prin inovare, mai precis, dezvoltarea de servicii si tratamente care să aduca plusvaloare societatii: servicii inovative prin care sunt tratate leziunile cronice de la nivelul oaselor maxilare cu punct de plecare odontogen la pacientul cu diabet zaharat tip II."/>
    <s v="9"/>
    <n v="9"/>
    <n v="2016"/>
    <s v="9"/>
    <n v="9"/>
    <n v="2018"/>
    <n v="85"/>
    <x v="4"/>
    <s v="Nord Vest"/>
    <m/>
    <m/>
    <s v="Oradea"/>
    <s v="Privat"/>
    <s v="061"/>
    <n v="710699.67949999997"/>
    <n v="125417.59050000001"/>
    <n v="92901.92"/>
    <n v="18600"/>
    <n v="947619.19000000006"/>
    <s v="Finalizat"/>
    <s v="AA2"/>
    <n v="676061.75999999989"/>
    <n v="119305"/>
    <s v="POC/63/1/3"/>
    <n v="1"/>
    <s v="Axa 1"/>
  </r>
  <r>
    <n v="2"/>
    <x v="1"/>
    <x v="3"/>
    <x v="8"/>
    <n v="113934"/>
    <s v="Cercetarea si realizarea unui colorant lichid pentru implanturile dentare din zirconiu la CHROMA DENTARE S.R.L."/>
    <s v="CHROMA DENTARE SRL"/>
    <s v="Obiectivul general al proiectului este reprezentat de cercetarea si obtinerea unui lichid colorant inovativ pentru coroanele si puntile dentare_x000a_realizate din oxidul de zirconiu."/>
    <s v="9"/>
    <n v="27"/>
    <n v="2017"/>
    <s v="9"/>
    <n v="27"/>
    <n v="2019"/>
    <n v="85.000000595496076"/>
    <x v="4"/>
    <s v="Nord Vest"/>
    <m/>
    <m/>
    <s v="Oradea"/>
    <s v="Privat"/>
    <s v="061"/>
    <n v="713690.69"/>
    <n v="125945.41"/>
    <n v="93292.9"/>
    <n v="243980"/>
    <n v="1176909"/>
    <s v="Reziliat"/>
    <s v="AA1"/>
    <n v="0"/>
    <n v="0"/>
    <s v="POC/63/1/3"/>
    <n v="1"/>
    <s v="Axa 1"/>
  </r>
  <r>
    <n v="3"/>
    <x v="1"/>
    <x v="3"/>
    <x v="8"/>
    <n v="121796"/>
    <s v="Standardizarea diagnosticului și tratamentului hepatopatiilor cronice în stadiu avansat ținând cont de influența stresului oxidativ în evoluția, prognosticul și răspunsul la tratamentul etiopatogenic"/>
    <s v="ENDODIGEST SRL"/>
    <s v="Obiectivul principal al proiectului este de a aduce îmbunătăţiri tratamentului afecțiunilor hepatopatiilor cronice virale, prin abordarea unei proceduri de diagnostic și tratament îmbunătățite, pornind de la concluziile tezei de doctorat, stresul oxidativ, care să ducă la rezultate crescute ale numărului pacienților vindecați prin creșterea răspunsului acestora la tratament. "/>
    <s v="9"/>
    <n v="27"/>
    <n v="2017"/>
    <s v="9"/>
    <n v="27"/>
    <n v="2019"/>
    <n v="84.999998606471053"/>
    <x v="4"/>
    <s v="Nord Vest"/>
    <m/>
    <m/>
    <s v="Oradea"/>
    <s v="Privat"/>
    <s v="061"/>
    <n v="548965.98"/>
    <n v="96876.36"/>
    <n v="71760.28"/>
    <n v="303856"/>
    <n v="1021458.62"/>
    <s v="Finalizat"/>
    <s v="AA1"/>
    <n v="528988.42999999993"/>
    <n v="95100.34"/>
    <s v="POC/63/1/3"/>
    <n v="1"/>
    <s v="Axa 1"/>
  </r>
  <r>
    <n v="4"/>
    <x v="1"/>
    <x v="3"/>
    <x v="8"/>
    <n v="113215"/>
    <s v="Realizare software inovativ– E.U. ACCOUNTING HARMONIZATION"/>
    <s v="SOFTSTUDIO SOLUTIONS SRL"/>
    <s v="Obiectivul general al proiectului propus spre finantare consta in cresterea competitivitatii si a performantei societatii prin cercetare si inovare, mai precis, dezvoltarea  si transpunerea in functionalitate a unui instrument pentru dezvoltarea software pentru colectarea si centralizarea datelor din gestiunea entitatilor economice, atat cele situate in Romania cat si cele situate in alte tari ale Uniunii Europene care planifica sa adopte Standardele International de Contabilitate, si transpunerea informatiilor direct in contabilitate, in situatii centralizate pe nivel de firme sau grup de firme."/>
    <s v="9"/>
    <n v="27"/>
    <n v="2017"/>
    <s v="1"/>
    <n v="27"/>
    <n v="2019"/>
    <n v="84.999997640453401"/>
    <x v="4"/>
    <s v="Nord Vest"/>
    <m/>
    <m/>
    <s v="Oradea"/>
    <s v="Privat"/>
    <s v="061"/>
    <n v="198131.28"/>
    <n v="34964.35"/>
    <n v="25899.53"/>
    <n v="11947.98"/>
    <n v="270943.14"/>
    <s v="Finalizat"/>
    <s v="AA3"/>
    <n v="189077.7"/>
    <n v="33366.660000000003"/>
    <s v="POC/63/1/3"/>
    <n v="1"/>
    <s v="Axa 1"/>
  </r>
  <r>
    <n v="5"/>
    <x v="1"/>
    <x v="3"/>
    <x v="8"/>
    <n v="113149"/>
    <s v="Cercetarea-dezvoltarea si lansarea in productie a dispozitivului modular DMT"/>
    <s v="TRANSILVANIA ADVISORS SRL"/>
    <s v="Obiectivul general al proiectului este stimularea cercetarii si inovarii in intreprindere prin cercetarea unui produs nou, inovativ, dezvoltarea prototipului si lansarea acestuia in productie in scopul comercializarii. Noul dispozitiv DMT, va fi un dispozitiv modular utilizat in cadrul centrelor de prelucrare a pieselor prismatice."/>
    <s v="10"/>
    <n v="4"/>
    <n v="2017"/>
    <s v="10"/>
    <n v="4"/>
    <n v="2018"/>
    <n v="84.999998846053458"/>
    <x v="4"/>
    <s v="Nord Vest"/>
    <m/>
    <m/>
    <s v="Oradea"/>
    <s v="Privat"/>
    <s v="061"/>
    <n v="662942.31000000006"/>
    <n v="116989.83"/>
    <n v="86659.15"/>
    <n v="127336.31"/>
    <n v="993927.60000000009"/>
    <s v="Finalizat"/>
    <s v="AA1"/>
    <n v="639851.37"/>
    <n v="112914.95"/>
    <s v="POC/63/1/3"/>
    <n v="1"/>
    <s v="Axa 1"/>
  </r>
  <r>
    <n v="6"/>
    <x v="2"/>
    <x v="2"/>
    <x v="2"/>
    <n v="115937"/>
    <s v="INOVARE PRIN INTEGRAREA SOLUȚIILOR TIC PENTRU CREȘTEREA COMPETITIVITĂȚII ECONOMICE A SECTOARELOR TIC, INDUSTRIILOR CREATIVE ȘI TURISMULUI PRIN INTERMEDIUL PLATFORMEI INFORMATICE"/>
    <s v="GRAFOR DESIGN SRL"/>
    <s v="INOVARE PRIN INTEGRAREA SOLUȚIILOR TIC PENTRU CREȘTEREA COMPETITIVITĂȚII ECONOMICE A SECTOARELOR TIC, INDUSTRIILOR CREATIVE ȘI TURISMULUI PRIN INTERMEDIUL PLATFORMEI INFORMATICE"/>
    <s v="8"/>
    <n v="11"/>
    <n v="2017"/>
    <s v="8"/>
    <n v="11"/>
    <n v="2020"/>
    <n v="85"/>
    <x v="4"/>
    <s v="Nord Vest"/>
    <m/>
    <m/>
    <s v="Oradea"/>
    <s v="Privat"/>
    <s v="066"/>
    <n v="2537346.0699999998"/>
    <n v="447766.95"/>
    <n v="1069337.58"/>
    <n v="404042.32999999961"/>
    <n v="4458492.93"/>
    <s v="Finalizat"/>
    <m/>
    <n v="2447273.9500000002"/>
    <n v="431877.16"/>
    <s v="POC/46/2/2"/>
    <n v="1"/>
    <s v="Axa 2"/>
  </r>
  <r>
    <n v="7"/>
    <x v="1"/>
    <x v="1"/>
    <x v="1"/>
    <n v="121336"/>
    <s v="Dezvoltarea unui centru de cercetare-dezvoltare în oncologie în cadrul societăţii Pelican Impex SRL "/>
    <s v="PELICAN IMPEX SRL"/>
    <s v="Obiectivul general al proiectului este cresterea capacitatii de cercetare – dezvoltare a SC PELICAN IMPEX SRL in domeniul sanatatii ca domeniu prioritar de interes naţional. Acest deziderat poate fi atins prin infiintarea si dezvoltarea a unui centru de cercetare in oncologie."/>
    <s v="5"/>
    <n v="21"/>
    <n v="2018"/>
    <s v="11"/>
    <n v="20"/>
    <n v="2020"/>
    <n v="85"/>
    <x v="4"/>
    <s v="Nord Vest"/>
    <m/>
    <m/>
    <s v="Oradea"/>
    <s v="Privat"/>
    <s v="059"/>
    <n v="8026150.7400000002"/>
    <n v="1416379.54"/>
    <n v="9442530.2799999993"/>
    <n v="4872702.12"/>
    <n v="23757762.680000003"/>
    <s v="Finalizat _x000a_(ajuns la teremen; fara nota de finalizare)"/>
    <m/>
    <n v="8012811.8900000006"/>
    <n v="1414025.63"/>
    <s v="POC/65/1/1"/>
    <n v="1"/>
    <s v="Axa 1"/>
  </r>
  <r>
    <n v="8"/>
    <x v="2"/>
    <x v="2"/>
    <x v="3"/>
    <n v="126957"/>
    <s v="Realizarea infrastructurii de broadband Ă®n zonele albe NGA din judeČ›ul Bihor"/>
    <s v="INVITE SYSTEMS SRL"/>
    <s v="Obiectivul principal al proiectului este dezvoltarea infrastructurii de internet in banda larga, in zonele albe NGA din judetul Bihor,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1"/>
    <n v="4"/>
    <n v="2019"/>
    <s v="1"/>
    <n v="4"/>
    <n v="2022"/>
    <n v="85"/>
    <x v="4"/>
    <s v="Nord Vest"/>
    <m/>
    <m/>
    <s v="Astileu; sat Calatea; Bratca; sat Damis; Buduslau; sat Albis; Saniob; sat Ciuhoi; Salacea; sat Otomani; Salard; sat Hodos; Tarcea; sat Galospetreu; Simian; sat Silindru"/>
    <s v="Privat"/>
    <s v="046"/>
    <n v="7457300.5599999996"/>
    <n v="1315994.21"/>
    <n v="974810.75999999978"/>
    <n v="1795519.4800000004"/>
    <n v="11543625.01"/>
    <s v="In implementare"/>
    <m/>
    <n v="5832585.5899999999"/>
    <n v="1029279.81"/>
    <s v="POC/366/2/1"/>
    <n v="1"/>
    <s v="Axa 2"/>
  </r>
  <r>
    <n v="9"/>
    <x v="1"/>
    <x v="4"/>
    <x v="6"/>
    <n v="121806"/>
    <s v="Sistem inovativ de stocare a energiei pentru aplicatii hibride si electrice in industria aeronautica si automobilistica"/>
    <s v="ATNOM SRL"/>
    <s v="Obiectivul general al proiectului consta in inovare bazata pe cercetare-dezvoltare prin înfiintarea unei unitati noi, în vederea introducerii în productie a rezultatelor obþinute din cercetare-dezvoltare, si anume, se vor obtine 4 produse noi, inovatoare pentru industria aeronautica si auto ( - Acumulator modular pentru piata automotive;  - Acumultor pentru avion hibrid; - Acumulator pentru elicopter hibrid;  - Sistem de management al acumulatorilor)."/>
    <s v="6"/>
    <n v="25"/>
    <n v="2020"/>
    <s v="6"/>
    <n v="25"/>
    <n v="2023"/>
    <n v="85"/>
    <x v="4"/>
    <s v="Nord Vest"/>
    <m/>
    <m/>
    <s v="Oradea"/>
    <s v="Privat"/>
    <s v="064"/>
    <n v="19121228.010000002"/>
    <n v="3374334.36"/>
    <n v="5911923.4000000004"/>
    <n v="5973294.4699999997"/>
    <n v="34380780.240000002"/>
    <s v="In implementare"/>
    <m/>
    <n v="6080079.6699999999"/>
    <n v="10156.049999999999"/>
    <s v="POC/163/1/3/"/>
    <n v="1"/>
    <s v="Axa 1"/>
  </r>
  <r>
    <s v="TOTAL BIHOR"/>
    <x v="0"/>
    <x v="0"/>
    <x v="0"/>
    <m/>
    <m/>
    <m/>
    <m/>
    <m/>
    <m/>
    <m/>
    <m/>
    <m/>
    <m/>
    <m/>
    <x v="0"/>
    <m/>
    <m/>
    <m/>
    <m/>
    <m/>
    <m/>
    <n v="39976455.319499999"/>
    <n v="7054668.6005000006"/>
    <n v="17769115.799999997"/>
    <n v="13751278.690000001"/>
    <n v="78551518.409999996"/>
    <m/>
    <m/>
    <n v="24406730.359999999"/>
    <n v="3246025.5999999996"/>
    <m/>
    <m/>
    <m/>
  </r>
  <r>
    <s v="JUDEŢUL BISTRITA NASAUD"/>
    <x v="0"/>
    <x v="0"/>
    <x v="0"/>
    <m/>
    <m/>
    <m/>
    <m/>
    <m/>
    <m/>
    <m/>
    <m/>
    <m/>
    <m/>
    <m/>
    <x v="0"/>
    <m/>
    <m/>
    <m/>
    <m/>
    <m/>
    <m/>
    <m/>
    <m/>
    <m/>
    <m/>
    <m/>
    <m/>
    <m/>
    <m/>
    <m/>
    <m/>
    <m/>
    <m/>
  </r>
  <r>
    <n v="1"/>
    <x v="2"/>
    <x v="2"/>
    <x v="3"/>
    <n v="127133"/>
    <s v="Investitii in infrastructura broadband in judetul Bistrita Nasaud"/>
    <s v="NETWORK INNOVATION FUTURE  SRL"/>
    <s v="Obiectivul principal al proiectului este &quot;Investitii in infrastructura broadband in judetul Bistrita Nasaud&quot;,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4"/>
    <s v="Nord Vest"/>
    <m/>
    <m/>
    <s v="Silivasu de Campie; Viile Tecii; Ocnita;  Urmenis;  Bichigiu;  Dipsa; Pinticu;  Tagu; Galatii Bistritei; Archiud; Herina; Orosfaia; Blajenii de Sus; Sopteriu; Blajenii de Jos; Budestifana; Te, Tagsoru; Caila; Tonciu; Delureni; Albestii Bistritei; Comlod; Ghemes;"/>
    <s v="Privat"/>
    <s v="046"/>
    <n v="7482298.9500000002"/>
    <n v="1320405.69"/>
    <n v="1692948.93"/>
    <n v="3416754.01"/>
    <n v="13912407.58"/>
    <s v="In implementare"/>
    <m/>
    <n v="3467873.4099999997"/>
    <n v="611977.66999999993"/>
    <s v="POC/366/2/1"/>
    <n v="1"/>
    <s v="Axa 2"/>
  </r>
  <r>
    <s v="TOTAL BISTRITA NASAUD"/>
    <x v="0"/>
    <x v="0"/>
    <x v="0"/>
    <m/>
    <m/>
    <m/>
    <m/>
    <m/>
    <m/>
    <m/>
    <m/>
    <m/>
    <m/>
    <m/>
    <x v="0"/>
    <m/>
    <m/>
    <m/>
    <m/>
    <m/>
    <m/>
    <n v="7482298.9500000002"/>
    <n v="1320405.69"/>
    <n v="1692948.93"/>
    <n v="3416754.01"/>
    <n v="13912407.58"/>
    <m/>
    <m/>
    <n v="3467873.4099999997"/>
    <n v="611977.66999999993"/>
    <m/>
    <m/>
    <m/>
  </r>
  <r>
    <s v="JUDEŢUL BOTOSANI"/>
    <x v="0"/>
    <x v="0"/>
    <x v="0"/>
    <m/>
    <m/>
    <m/>
    <m/>
    <m/>
    <m/>
    <m/>
    <m/>
    <m/>
    <m/>
    <m/>
    <x v="0"/>
    <m/>
    <m/>
    <m/>
    <m/>
    <m/>
    <m/>
    <m/>
    <m/>
    <m/>
    <m/>
    <m/>
    <m/>
    <m/>
    <m/>
    <m/>
    <m/>
    <m/>
    <m/>
  </r>
  <r>
    <n v="1"/>
    <x v="2"/>
    <x v="2"/>
    <x v="3"/>
    <n v="127283"/>
    <s v="Creare infrastructura in banda larga si acces la internet in judetul Botosani"/>
    <s v="TELEKOM GROUP TECHNOLOGY SRL"/>
    <s v="Obiectivul general al proiectului este reprezentat de atingerea unui nivelului tehnic de dotare al firmei prin achiziþionarea de active corporale si necorporale, destinate sa dezvolte si sa diversifice activitatea curenta a societaþii, prin dotarea astfel a companiei cu tehnologie avansata si eficienta în scopul dezvoltarii de reþele avansate de comunicaþii electronice în judetul Botosani."/>
    <s v="6"/>
    <n v="12"/>
    <n v="2019"/>
    <s v="3"/>
    <n v="12"/>
    <n v="2022"/>
    <n v="85"/>
    <x v="5"/>
    <s v="Nord Est"/>
    <m/>
    <m/>
    <s v="Adaseni; Zoitani; Avrameni; Ichimeni; Aurel Vlaicu; Dimitrie Cantemir; Panaitoaia; Timus; Blandesti; Soldanesti; Cotusca; Cotu Miculiniti; Ghireni; Avram Iancu; Crasnaleuca; Gorbanesti; Batranesti; George Cosbuc; Siliscani; Socrujeni; Vanatori; Hanesti; Borolea; Moara Jorii; Slobozia Hanesti; Manoleasa; Flondora; Iorga ; Manoleasa Prut; Sadoveni; Zahoreni; Liveni; Loturi; Mihalaseni; Caraiman; Nastase; Negresti; Paun; Sarata; Slobozia Siliscani; Mileanca; Codreni; Mitoc; Horia; Ripiceni; Radauti Prut; Miorcani; Unteni; Burla; Burlesti; Soroceni; Viisoara; Cuza Voda Viisoara Mica:"/>
    <s v="Privat"/>
    <s v="046"/>
    <n v="11455733.609999999"/>
    <n v="2021600.05"/>
    <n v="1497481.53"/>
    <n v="2831727.87"/>
    <n v="17806543.059999999"/>
    <s v="In implementare"/>
    <m/>
    <n v="5584138.3499999996"/>
    <n v="985436.17"/>
    <s v="POC/366/2/1"/>
    <n v="1"/>
    <s v="Axa 2"/>
  </r>
  <r>
    <s v="TOTAL BOTOSANI"/>
    <x v="0"/>
    <x v="0"/>
    <x v="0"/>
    <m/>
    <m/>
    <m/>
    <m/>
    <m/>
    <m/>
    <m/>
    <m/>
    <m/>
    <m/>
    <m/>
    <x v="0"/>
    <m/>
    <m/>
    <m/>
    <m/>
    <m/>
    <m/>
    <n v="11455733.609999999"/>
    <n v="2021600.05"/>
    <n v="1497481.53"/>
    <n v="2831727.87"/>
    <n v="17806543.059999999"/>
    <m/>
    <m/>
    <n v="5584138.3499999996"/>
    <n v="985436.17"/>
    <m/>
    <m/>
    <m/>
  </r>
  <r>
    <s v="JUDEŢUL BRAILA"/>
    <x v="0"/>
    <x v="0"/>
    <x v="0"/>
    <m/>
    <m/>
    <m/>
    <m/>
    <m/>
    <m/>
    <m/>
    <m/>
    <m/>
    <m/>
    <m/>
    <x v="0"/>
    <m/>
    <m/>
    <m/>
    <m/>
    <m/>
    <m/>
    <m/>
    <m/>
    <m/>
    <m/>
    <m/>
    <m/>
    <m/>
    <m/>
    <m/>
    <m/>
    <m/>
    <m/>
  </r>
  <r>
    <n v="1"/>
    <x v="2"/>
    <x v="2"/>
    <x v="2"/>
    <n v="116116"/>
    <s v="YUPP MEDIA – PLATFORMA ELASTICA E-COMMERCE DE PERSONALIZARE PUBLICITARA"/>
    <s v="YUPP MEDIA SRL"/>
    <s v="YUPP MEDIA – PLATFORMA ELASTICA E-COMMERCE DE PERSONALIZARE PUBLICITARA"/>
    <s v="8"/>
    <n v="4"/>
    <n v="2017"/>
    <s v="8"/>
    <n v="4"/>
    <n v="2020"/>
    <n v="85"/>
    <x v="6"/>
    <s v="Sud Est"/>
    <m/>
    <m/>
    <s v="Braila"/>
    <s v="Privat"/>
    <s v="066"/>
    <n v="1210606.54"/>
    <n v="231636.45"/>
    <n v="315216"/>
    <n v="130677.01000000001"/>
    <n v="1888136"/>
    <s v="Reziliat"/>
    <m/>
    <n v="0"/>
    <n v="0"/>
    <s v="POC/46/2/2"/>
    <n v="1"/>
    <s v="Axa 2"/>
  </r>
  <r>
    <n v="2"/>
    <x v="2"/>
    <x v="2"/>
    <x v="2"/>
    <n v="119055"/>
    <s v="Cresterea competitivitatii IMM-urilor prin implementarea unei solutii digitale inovative pentru un management performant al proiectelor cu finantare nerambursabila"/>
    <s v="LOGIC ECOMSOL SRL"/>
    <s v="Cresterea competitivitatii IMM-urilor prin implementarea unei solutii digitale inovative pentru un management performant al proiectelor cu finantare nerambursabila"/>
    <s v="10"/>
    <n v="16"/>
    <n v="2017"/>
    <s v="10"/>
    <n v="16"/>
    <n v="2020"/>
    <n v="85"/>
    <x v="6"/>
    <s v="Sud Est"/>
    <m/>
    <m/>
    <s v="Braila"/>
    <s v="Privat"/>
    <s v="066"/>
    <n v="2434958.08"/>
    <n v="429698.49"/>
    <n v="1655239.7900000005"/>
    <n v="240334.66999999993"/>
    <n v="4760231.0300000012"/>
    <s v="Finalizat"/>
    <m/>
    <n v="1666271.68"/>
    <n v="294047.92999999993"/>
    <s v="POC/46/2/2"/>
    <n v="1"/>
    <s v="Axa 2"/>
  </r>
  <r>
    <n v="3"/>
    <x v="2"/>
    <x v="2"/>
    <x v="9"/>
    <n v="128967"/>
    <s v="Inteligenta artificiala si realitate virtuala intr-o platforma inovativa de comert electronic"/>
    <s v="HUNDRED PERCENT SRL"/>
    <s v="Obiectivul general al proiectului consta in contributia la cresterea gradului de utilizare, a calitatii si a nivelului de acces ale intreprinderilor mici si mijlocii la tehnologia informatiei si comunicatiilor, prin realizarea, in decurs de 36 de luni, in parteneriat cu SC ALTFACTOR SRL, a unei solutii digitale inovative LUNA care sa asigure un management performant si eficient al magazinelor online, dar si un grad ridicat de interactivitate si comunicare a magazinelor online cu utilizatorii lor."/>
    <s v="3"/>
    <n v="31"/>
    <n v="2020"/>
    <s v="3"/>
    <n v="31"/>
    <n v="2023"/>
    <n v="85"/>
    <x v="6"/>
    <s v="Sud Est"/>
    <m/>
    <m/>
    <s v="Braila; Galati"/>
    <s v="Privat"/>
    <s v="066"/>
    <n v="8107400.4900000002"/>
    <n v="1430717.73"/>
    <n v="2549886.44"/>
    <n v="1103964.45"/>
    <n v="13191969.109999999"/>
    <s v="In implementare"/>
    <m/>
    <n v="2825318.33"/>
    <n v="371703.23"/>
    <s v="POC/524/2/2"/>
    <n v="1"/>
    <s v="Axa 2"/>
  </r>
  <r>
    <s v="TOTAL BRAILA"/>
    <x v="0"/>
    <x v="0"/>
    <x v="0"/>
    <m/>
    <m/>
    <m/>
    <m/>
    <m/>
    <m/>
    <m/>
    <m/>
    <m/>
    <m/>
    <m/>
    <x v="0"/>
    <m/>
    <m/>
    <m/>
    <m/>
    <m/>
    <m/>
    <n v="11752965.109999999"/>
    <n v="2092052.67"/>
    <n v="4520342.2300000004"/>
    <n v="1474976.13"/>
    <n v="19840336.140000001"/>
    <m/>
    <m/>
    <n v="4491590.01"/>
    <n v="665751.15999999992"/>
    <m/>
    <m/>
    <m/>
  </r>
  <r>
    <s v="JUDEŢUL BRASOV"/>
    <x v="0"/>
    <x v="0"/>
    <x v="0"/>
    <m/>
    <m/>
    <m/>
    <m/>
    <m/>
    <m/>
    <m/>
    <m/>
    <m/>
    <m/>
    <m/>
    <x v="0"/>
    <m/>
    <m/>
    <m/>
    <m/>
    <m/>
    <m/>
    <m/>
    <m/>
    <m/>
    <m/>
    <m/>
    <m/>
    <m/>
    <m/>
    <m/>
    <m/>
    <m/>
    <m/>
  </r>
  <r>
    <n v="1"/>
    <x v="1"/>
    <x v="3"/>
    <x v="10"/>
    <n v="104954"/>
    <s v="METODĂ INOVATOARE DE RECUPERARE MEDICALĂ PRIN TRATAMENT CU PLASMĂ BOGATĂ ÎN TROMBOCITE ŞI AEROCRIOTERAPIE"/>
    <s v="POLIMED DACIA SRL"/>
    <s v="Obiectivul general al proiectului propus de către Polimed Dacia S.R.L. constă în elaborarea unei metode inovatoare în domeniul sănătății, reprezentată de o metodă de diagnostic si recuperare prin combinarea unui tratament PRP (plasmă bogată în trombocite) cu aerocrioterapie în vederea tratării afecțiunilor aparatului locomotor. "/>
    <s v="9"/>
    <n v="16"/>
    <n v="2016"/>
    <s v="9"/>
    <n v="16"/>
    <n v="2018"/>
    <n v="85"/>
    <x v="1"/>
    <s v="Centru"/>
    <m/>
    <m/>
    <s v="Brasov"/>
    <s v="Privat"/>
    <s v="061"/>
    <n v="1482931.25"/>
    <n v="261693.75"/>
    <n v="0"/>
    <n v="936491"/>
    <n v="2681116"/>
    <s v="Finalizat"/>
    <s v="AA3"/>
    <n v="1366418.3199999998"/>
    <n v="241132.64"/>
    <s v="POC/66/1/3"/>
    <n v="1"/>
    <s v="Axa 1"/>
  </r>
  <r>
    <n v="2"/>
    <x v="2"/>
    <x v="2"/>
    <x v="2"/>
    <n v="119052"/>
    <s v="LoRaNET – platforma Internet of Things (IoT)"/>
    <s v="FLASHNET SRL"/>
    <s v="LoRaNET – platforma Internet of Things (IoT)"/>
    <s v="6"/>
    <n v="16"/>
    <n v="2017"/>
    <s v="9"/>
    <n v="16"/>
    <n v="2019"/>
    <n v="85"/>
    <x v="1"/>
    <s v="Centru"/>
    <m/>
    <m/>
    <s v="Brasov"/>
    <s v="Privat"/>
    <s v="066"/>
    <n v="3384337.55"/>
    <n v="597236.04"/>
    <n v="2098058.8900000006"/>
    <n v="157703.79999999981"/>
    <n v="6237336.2800000003"/>
    <s v="Finalizat"/>
    <m/>
    <n v="1936765.19"/>
    <n v="341782.09"/>
    <s v="POC/46/2/2"/>
    <n v="1"/>
    <s v="Axa 2"/>
  </r>
  <r>
    <n v="3"/>
    <x v="2"/>
    <x v="2"/>
    <x v="2"/>
    <n v="115883"/>
    <s v="SPRIJIN PENTRU CREŞTEREA VALORII ADĂUGATE GENERATE DE SECTORUL TIC ŞI A INOVĂRII IN CADRUL RAP SYSTEMS SRL"/>
    <s v="RAP SYSTEMS SRL"/>
    <s v="Dezvoltarea de catre RAP SYSTEMS a unor programe (functii) pentru PLC-uri cat si pentru HMI-uri, care sa gestioneze controlul motoarelor, cat si a unui program (functie) care sa gestioneze controlul valvelor, programe informatice necesare pentru dezvoltarea unei game de softuri aplicate inovative cu aplicabilitate in intreprinderile de productie din Romania si strainatate si cu impact asupra dezvoltarii firmei la nivel national si international."/>
    <s v="5"/>
    <n v="25"/>
    <n v="2017"/>
    <s v="9"/>
    <n v="25"/>
    <n v="2018"/>
    <n v="85"/>
    <x v="1"/>
    <s v="Centru"/>
    <m/>
    <m/>
    <s v="Brasov"/>
    <s v="Privat"/>
    <s v="066"/>
    <n v="192884.77"/>
    <n v="34038.49"/>
    <n v="86360.69"/>
    <n v="64224.450000000012"/>
    <n v="377508.39999999997"/>
    <s v="Finalizat"/>
    <s v="AA2"/>
    <n v="188268.64"/>
    <n v="33223.880000000005"/>
    <s v="POC/46/2/2"/>
    <n v="1"/>
    <s v="Axa 2"/>
  </r>
  <r>
    <n v="4"/>
    <x v="2"/>
    <x v="2"/>
    <x v="2"/>
    <n v="115631"/>
    <s v="PORTAL GIS 3D"/>
    <s v="3D GEO LASER SRL"/>
    <s v="PORTAL GIS 3D"/>
    <s v="6"/>
    <n v="29"/>
    <n v="2017"/>
    <s v="7"/>
    <n v="29"/>
    <n v="2020"/>
    <n v="85"/>
    <x v="1"/>
    <s v="Centru"/>
    <m/>
    <m/>
    <s v="Brasov"/>
    <s v="Privat"/>
    <s v="066"/>
    <n v="2469250"/>
    <n v="435750"/>
    <n v="639000"/>
    <n v="502360"/>
    <n v="4046360"/>
    <s v="Finalizat"/>
    <s v="AA3+suspendare"/>
    <n v="524091.95"/>
    <n v="92486.82"/>
    <s v="POC/46/2/2"/>
    <n v="1"/>
    <s v="Axa 2"/>
  </r>
  <r>
    <n v="5"/>
    <x v="2"/>
    <x v="2"/>
    <x v="2"/>
    <n v="115791"/>
    <s v="DEZVOLTAREA UNEI PLATFORME SOFTWARE DE MANAGEMENT SI CONTROL AL PRODUCTIEI (POST-CALCUL) IN DOMENIUL ALIMENTAR"/>
    <s v="SPECTRUM SRL"/>
    <s v="DEZVOLTAREA UNEI PLATFORME SOFTWARE DE MANAGEMENT SI CONTROL AL PRODUCTIEI (POST-CALCUL) IN DOMENIUL ALIMENTAR"/>
    <s v="9"/>
    <n v="15"/>
    <n v="2017"/>
    <s v="11"/>
    <n v="15"/>
    <n v="2018"/>
    <n v="85"/>
    <x v="1"/>
    <s v="Centru"/>
    <m/>
    <m/>
    <s v="Brasov"/>
    <s v="Privat"/>
    <s v="066"/>
    <n v="1317259.1299999999"/>
    <n v="232457.49"/>
    <n v="574044"/>
    <n v="320497.33000000007"/>
    <n v="2444257.9500000002"/>
    <s v="Finalizat"/>
    <m/>
    <n v="1178007.8700000001"/>
    <n v="207883.73"/>
    <s v="POC/46/2/2"/>
    <n v="1"/>
    <s v="Axa 2"/>
  </r>
  <r>
    <n v="6"/>
    <x v="2"/>
    <x v="2"/>
    <x v="2"/>
    <n v="115887"/>
    <s v="FILED BOOK AGRO APPLICATION-FBAA"/>
    <s v="BIT SOFTWARE SRL"/>
    <s v="FILED BOOK AGRO APPLICATION-FBAA"/>
    <s v="8"/>
    <n v="9"/>
    <n v="2017"/>
    <s v="8"/>
    <n v="9"/>
    <n v="2019"/>
    <n v="85"/>
    <x v="1"/>
    <s v="Centru"/>
    <m/>
    <m/>
    <s v="Brasov"/>
    <s v="Privat"/>
    <s v="066"/>
    <n v="1150622.04"/>
    <n v="203050.95"/>
    <n v="1100722.32"/>
    <n v="78284.810000000056"/>
    <n v="2532680.12"/>
    <s v="Finalizat"/>
    <s v="AA1"/>
    <n v="1017868.1"/>
    <n v="179623.77999999997"/>
    <s v="POC/46/2/2"/>
    <n v="1"/>
    <s v="Axa 2"/>
  </r>
  <r>
    <n v="7"/>
    <x v="2"/>
    <x v="2"/>
    <x v="2"/>
    <n v="116314"/>
    <s v="DEZVOLTAREA UNEI PLAFORME E-LEARNING CU SUPORT DE ANALIZA COMPORTAMENTALA A INTERACTIUNII UTILIZATOR-LMS"/>
    <s v="ICEBERG CONSULTING SRL"/>
    <s v="DEZVOLTAREA UNEI PLAFORME E-LEARNING CU SUPORT DE ANALIZA COMPORTAMENTALA A INTERACTIUNII UTILIZATOR-LMS"/>
    <s v="8"/>
    <n v="9"/>
    <n v="2017"/>
    <s v="5"/>
    <n v="9"/>
    <n v="2019"/>
    <n v="85"/>
    <x v="1"/>
    <s v="Centru"/>
    <m/>
    <m/>
    <s v="Brasov"/>
    <s v="Privat"/>
    <s v="066"/>
    <n v="794751.5"/>
    <n v="140250.26999999999"/>
    <n v="276660.90999999992"/>
    <n v="159915.90000000014"/>
    <n v="1371578.58"/>
    <s v="Finalizat"/>
    <s v="AA1"/>
    <n v="631618.71"/>
    <n v="109128.19"/>
    <s v="POC/46/2/2"/>
    <n v="1"/>
    <s v="Axa 2"/>
  </r>
  <r>
    <n v="8"/>
    <x v="1"/>
    <x v="1"/>
    <x v="1"/>
    <n v="121374"/>
    <s v="Dezvoltarea centrului de cercetare-dezvoltare-inovare în ştiinţe medicale POLIMED DACIA BRAŞOV POLI-CDI"/>
    <s v="POLIMED DACIA SRL"/>
    <s v="Obiectivul general al proiectului propus de catre Polimed Dacia S.R.L. consta în achizitia de echipamente de cercetare dezvoltare necesare investigarii metodei de diagnostic si recuperare prin combinarea unui tratament PRP (plasma bogata în trombocite) cu aerocrioterapie în vederea tratarii afecþiunilor aparatului locomotor."/>
    <s v="6"/>
    <n v="4"/>
    <n v="2018"/>
    <s v="3"/>
    <n v="3"/>
    <n v="2020"/>
    <n v="85"/>
    <x v="1"/>
    <s v="Centru"/>
    <m/>
    <m/>
    <s v="Brasov"/>
    <s v="Privat"/>
    <s v="059"/>
    <n v="3898320.63"/>
    <n v="687938.93"/>
    <n v="1965539.82"/>
    <n v="162395.68"/>
    <n v="6714195.0599999996"/>
    <s v="Finalizat"/>
    <s v="AA4"/>
    <n v="3895239.53"/>
    <n v="687395.21"/>
    <s v="POC/65/1/1"/>
    <n v="1"/>
    <s v="Axa 1"/>
  </r>
  <r>
    <n v="9"/>
    <x v="1"/>
    <x v="1"/>
    <x v="1"/>
    <n v="104792"/>
    <s v="Centrul de cercetare pentru achiziţia şi procesarea datelor 3D spaţiale pentru modele complexe 3D-Spaţial"/>
    <s v="3D GEO LASER SRL"/>
    <s v="Obiectivul general al proiectului consta în înfinþarea si exploatarea unui laborator de cercetare – dezvoltare în domeniul culegerii aerian si prelucrarii datelor topografice si de mediu."/>
    <s v="7"/>
    <n v="23"/>
    <n v="2018"/>
    <s v="1"/>
    <n v="22"/>
    <n v="2021"/>
    <n v="85"/>
    <x v="1"/>
    <s v="Centru"/>
    <m/>
    <m/>
    <s v="Brasov"/>
    <s v="Privat"/>
    <s v="059"/>
    <n v="12696142.720000001"/>
    <n v="2240495.7799999998"/>
    <n v="6401416.5"/>
    <n v="10803085"/>
    <n v="32141140"/>
    <s v="in curs de reziliere"/>
    <s v="AA4"/>
    <n v="0"/>
    <n v="0"/>
    <s v="POC/65/1/1"/>
    <n v="1"/>
    <s v="Axa 1"/>
  </r>
  <r>
    <n v="10"/>
    <x v="2"/>
    <x v="2"/>
    <x v="9"/>
    <n v="129933"/>
    <s v="Echipament criptografic cu management online"/>
    <s v="TEKFINITY  SRL"/>
    <s v="Obiectivul general al proiectului este reprezentat de creşterea competitivităţii TEKFINITY SRL pe piaţă si stimularea inovarii in intreprindere prin dezvoltarea unui produs nou, inovativ şi anume un echipament de criptare pentru protectia traficului in retele informatice bazat pe management on-line, in scopul comercializarii."/>
    <s v="4"/>
    <n v="6"/>
    <n v="2020"/>
    <s v="4"/>
    <n v="6"/>
    <n v="2022"/>
    <n v="85"/>
    <x v="1"/>
    <s v="Centru"/>
    <m/>
    <m/>
    <s v="Rasnov"/>
    <s v="Privat"/>
    <s v="066"/>
    <n v="5419749.0899999999"/>
    <n v="956426.31"/>
    <n v="1946126.6"/>
    <n v="1131849.6000000001"/>
    <n v="9454151.5999999996"/>
    <s v="In implementare"/>
    <m/>
    <n v="108800"/>
    <n v="19200"/>
    <s v="POC/524/2/2"/>
    <n v="1"/>
    <s v="Axa 2"/>
  </r>
  <r>
    <n v="11"/>
    <x v="2"/>
    <x v="2"/>
    <x v="9"/>
    <n v="130067"/>
    <s v="Platforma inovativa de procesare si difuzare a continutului multimedia si de integrare a solutiilor Internet of Things"/>
    <s v="HEADLIGHT SOLUTIONS SRL"/>
    <s v="Obiectivul general al proiectul îl reprezintă susţinerea inovării şi creşterea productivităţii SC HeadLight Solutions SRL prin realizarea unui produs inovativ complex şi a unor servicii inovative, bazate pe acest produs. Se urmăreşte crearea unei platforme inovative hardware şi software de procesare şi difuzare a conţinutului multimedia şi de integrare a soluţiilor Internet of Things ce are ca scop creşterea competitivităţii economice a societăţii."/>
    <s v="6"/>
    <n v="5"/>
    <n v="2020"/>
    <s v="6"/>
    <n v="5"/>
    <n v="2022"/>
    <n v="85"/>
    <x v="1"/>
    <s v="Centru"/>
    <m/>
    <m/>
    <s v="Brasov"/>
    <s v="Privat"/>
    <s v="066"/>
    <n v="11254722.289999999"/>
    <n v="1986127.47"/>
    <n v="4968961.4400000004"/>
    <n v="2999551.3"/>
    <n v="21209362.5"/>
    <s v="In implementare"/>
    <m/>
    <n v="108800"/>
    <n v="19200"/>
    <s v="POC/524/2/2"/>
    <n v="1"/>
    <s v="Axa 2"/>
  </r>
  <r>
    <n v="12"/>
    <x v="1"/>
    <x v="4"/>
    <x v="6"/>
    <n v="121228"/>
    <s v="Creșterea competitivității Electroprecizia Electrical Motors prin dezvoltarea în parteneriat cu Universitatea Transilvania - Brașov a unei noi familii de motoare electrice, cu eficiență energetică de clasă superpremium (IE4)"/>
    <s v="ELECTROPRECIZIA ELECTRICAL MOTORS SRL"/>
    <s v="Obiectivul general al proiectului este cresterea competitivitatii la nivel european si mondial, pentru a deveni prima optiune ca furnizor de motoare electrice personalizate pentru integratori europeni, lideri de piata în segmentul lor. "/>
    <s v="6"/>
    <n v="25"/>
    <n v="2020"/>
    <s v="6"/>
    <n v="25"/>
    <n v="2023"/>
    <n v="85"/>
    <x v="1"/>
    <s v="Centru"/>
    <m/>
    <m/>
    <s v="Sacele"/>
    <s v="Privat"/>
    <s v="064"/>
    <n v="19069128.579999998"/>
    <n v="3365140.33"/>
    <n v="21618951.5"/>
    <n v="8751703.2599999998"/>
    <n v="52804923.669999994"/>
    <s v="In implementare"/>
    <m/>
    <n v="50839.47"/>
    <n v="1580.53"/>
    <s v="POC/163/1/3/"/>
    <n v="1"/>
    <s v="Axa 1"/>
  </r>
  <r>
    <n v="13"/>
    <x v="1"/>
    <x v="3"/>
    <x v="5"/>
    <n v="119468"/>
    <s v="Cresterea competitivitatii economice a TEADE SRL prin realizarea unei platforme informatice inovative pentru servicii in industria vinului - EnoTour"/>
    <s v="TEADE SRL"/>
    <s v="Obiectivul general al proiectului EnoTour consta in dezvoltarea, testarea si validarea unui instrument informatic inovativ sub forma unei platforme web si mobile pentru marketingul colaborativ al oenoturismului romanesc. Acest lucru va juca un rol important in cresterea competitivitatii economice si dezvoltarii companiilor din industria viti-vinicola."/>
    <s v="6"/>
    <n v="25"/>
    <n v="2020"/>
    <s v="6"/>
    <n v="25"/>
    <n v="2022"/>
    <n v="85"/>
    <x v="1"/>
    <s v="Centru"/>
    <m/>
    <m/>
    <s v="Brasov"/>
    <s v="Privat"/>
    <s v="061"/>
    <n v="712224.6"/>
    <n v="125686.66"/>
    <n v="93101.25"/>
    <n v="88264.14"/>
    <n v="1019276.65"/>
    <s v="Reziliat"/>
    <m/>
    <n v="0"/>
    <n v="0"/>
    <s v="POC/62/1/3"/>
    <n v="1"/>
    <s v="Axa 1"/>
  </r>
  <r>
    <n v="14"/>
    <x v="2"/>
    <x v="2"/>
    <x v="9"/>
    <n v="130100"/>
    <s v="iConvert – Dezvoltarea unei suite de produse pentru marketing destinate site-urilor eCommerce folosind tehnologii de inteligenta artificiala"/>
    <s v="Extend Studio SRL"/>
    <s v="Obiectivul general al acestui proiect este cresterea competitivitatii EXTEND STUDIO SRL pe piata nationala si internationala de produse inovative pentru marketing destinate site-urilor eCommerce folosind tehnologii de inteligenta artificiala bazata pe experienta membrilor echipei de implementare."/>
    <s v="7"/>
    <n v="7"/>
    <n v="2020"/>
    <s v="7"/>
    <n v="7"/>
    <n v="2023"/>
    <n v="85"/>
    <x v="1"/>
    <s v="Centru"/>
    <m/>
    <m/>
    <s v="Brasov"/>
    <s v="Privat"/>
    <s v="066"/>
    <n v="3916239.4"/>
    <n v="691101.07"/>
    <n v="1779885.08"/>
    <n v="1457859.25"/>
    <n v="7845084.7999999998"/>
    <s v="In implementare"/>
    <m/>
    <n v="615618.99"/>
    <n v="84895.56"/>
    <s v="POC/524/2/2"/>
    <n v="1"/>
    <s v="Axa 2"/>
  </r>
  <r>
    <s v="TOTAL BRASOV"/>
    <x v="0"/>
    <x v="0"/>
    <x v="0"/>
    <m/>
    <m/>
    <m/>
    <m/>
    <m/>
    <m/>
    <m/>
    <m/>
    <m/>
    <m/>
    <m/>
    <x v="0"/>
    <m/>
    <m/>
    <m/>
    <m/>
    <m/>
    <m/>
    <n v="67758563.549999997"/>
    <n v="11957393.539999999"/>
    <n v="43548829"/>
    <n v="27614185.520000003"/>
    <n v="150878971.61000001"/>
    <m/>
    <m/>
    <n v="11622336.770000001"/>
    <n v="2017532.43"/>
    <m/>
    <m/>
    <m/>
  </r>
  <r>
    <s v="JUDEŢUL BUCURESTI"/>
    <x v="0"/>
    <x v="0"/>
    <x v="0"/>
    <m/>
    <m/>
    <m/>
    <m/>
    <m/>
    <m/>
    <m/>
    <m/>
    <m/>
    <m/>
    <m/>
    <x v="0"/>
    <m/>
    <m/>
    <m/>
    <m/>
    <m/>
    <m/>
    <m/>
    <m/>
    <m/>
    <m/>
    <m/>
    <m/>
    <m/>
    <m/>
    <m/>
    <m/>
    <m/>
    <m/>
  </r>
  <r>
    <n v="1"/>
    <x v="1"/>
    <x v="1"/>
    <x v="4"/>
    <n v="104294"/>
    <s v="Transfer de cunostinte in domeniul biologiei redox pentru dezvoltarea de instrumente moleculare avansate in boli neurodegenerative - semnatura factorului de transcriptie Nrf2 pentru diagnostic si terapie"/>
    <s v="INSTITUTULUI NAŢIONAL DE CERCETARE - DEZVOLTARE ÎN DOMENIUL PATOLOGIEI ŞI ŞTIINŢELOR BIOMEDICALE „VICTOR BABES&quot;"/>
    <s v="Obiectivul principal al proiectului este de a dezvolta și consolida competitivitatea C &amp; D a_x000a_Institutului National de Patologie &quot;Victor Babes&quot; (IVB) prin dobândireade noi competențe și_x000a_transfer de cunoștințe, în scopul de a crea o echipă ştiinţifică extrem de competitivă, capabilă să_x000a_efectueze cercetare de înaltă clasă în neuroştiinţe, abordând boli neurodegenerative și boli_x000a_neuroinflamatorii."/>
    <s v="9"/>
    <n v="1"/>
    <n v="2016"/>
    <s v="9"/>
    <n v="1"/>
    <n v="2021"/>
    <n v="84.435339999999997"/>
    <x v="7"/>
    <s v="Bucuresti Ilfov"/>
    <m/>
    <m/>
    <s v="Bucuresti"/>
    <s v="Public"/>
    <s v="060"/>
    <n v="7276617"/>
    <n v="1340883"/>
    <n v="0"/>
    <n v="80945"/>
    <n v="8698445"/>
    <s v="In implementare"/>
    <s v="AA3"/>
    <n v="5211407.99"/>
    <n v="867567.17000000016"/>
    <s v="POC/61/1/1"/>
    <n v="1"/>
    <s v="Axa 1"/>
  </r>
  <r>
    <n v="2"/>
    <x v="1"/>
    <x v="1"/>
    <x v="4"/>
    <n v="103364"/>
    <s v="Senzori pentru detectare a deformarii, temperaturii si agentilor chimici folosing aceeasi fibra optica-FOSLAB"/>
    <s v="NanoPro Start MC SRL"/>
    <s v="Obiectivul acestui proiect este de a concepe o platformă ”high-tech” integrata inovativa pe baza de fibra optica, pentru detectarea temperaturii, a deformarilor si a agentilor chimici utilizand aceeasi fibra optica"/>
    <s v="9"/>
    <n v="1"/>
    <n v="2016"/>
    <s v="2"/>
    <n v="1"/>
    <n v="2021"/>
    <n v="84.435339999999997"/>
    <x v="7"/>
    <s v="Bucuresti Ilfov"/>
    <m/>
    <m/>
    <s v="Bucuresti"/>
    <s v="Privat"/>
    <s v="061"/>
    <n v="7275911.0816000002"/>
    <n v="1340752.9183999998"/>
    <n v="0"/>
    <n v="237149"/>
    <n v="8853813"/>
    <s v="Finalizat _x000a_(ajuns la teremen; fara nota de finalizare)"/>
    <s v="AA4"/>
    <n v="6903498.1200000001"/>
    <n v="1272239.31"/>
    <s v="POC/61/1/1"/>
    <n v="1"/>
    <s v="Axa 1"/>
  </r>
  <r>
    <n v="3"/>
    <x v="1"/>
    <x v="1"/>
    <x v="4"/>
    <n v="103396"/>
    <s v="CREAREA UNUI NUCLEU DE COMPETENŢĂ DE ÎNALT NIVEL ÎN DOMENIUL CREŞTERII EFICIENŢEI DE CONVERSIE A ENERGIILOR REGENERABILE ŞI A AUTONOMIEI ENERGETICE PRIN UTILIZAREA COMBINATĂ A RESURSELOR"/>
    <s v="INOE 2000 - INSTITUTUL NATIONAL DE CERCETARE DEZVOLTARE PENTRU OPTOELECTRONICA"/>
    <s v="Proiectul are ca obiectiv general crearea unui nucleu de competentă ştiinţifică şi tehnologică, de înalt nivel, în domeniul creşterii performanţelor de conversie pentru tipurile de energie regenerabila care se găsesc in cantitati importante pe teritoriul României (solară, biomasă, eoliană, hidro). Nucleul astfel creat va avea ca obiectiv prioritar participarea la competiile nationale, dar mai ales internationale in domeniu. "/>
    <s v="9"/>
    <n v="2"/>
    <n v="2016"/>
    <s v="9"/>
    <n v="2"/>
    <n v="2021"/>
    <n v="84.435339999999997"/>
    <x v="7"/>
    <s v="Bucuresti Ilfov"/>
    <m/>
    <m/>
    <s v="Bucuresti"/>
    <s v="Public"/>
    <s v="060"/>
    <n v="4813318.2981240004"/>
    <n v="886963.91187599953"/>
    <n v="0"/>
    <n v="35000"/>
    <n v="5735282.21"/>
    <s v="In implementare"/>
    <s v="AA5"/>
    <n v="2961913.6300000004"/>
    <n v="527697.09999999986"/>
    <s v="POC/61/1/1"/>
    <n v="1"/>
    <s v="Axa 1"/>
  </r>
  <r>
    <n v="4"/>
    <x v="1"/>
    <x v="1"/>
    <x v="4"/>
    <n v="103651"/>
    <s v="Producţia de BIOcombustibili prin metode iNOVatoare de PIROliză /gazeificare şi TEHnologii avansate - Un Program Dedicat Recrutării și Formării Tinerilor Cercetători Români în Domeniul Energiei şi Produselor din Biomasă"/>
    <s v="Universitatea POLITEHNICA din Bucuresti"/>
    <s v="Principalul obiectiv al proiectului constă în crearea unui nucleu de cercetare competitiv internațional în cadrul Universitatii POLITEHNICA din București (UPB) în domeniul producerii de biocombustibili și energie verde pe baza expertizei de cercetare dezvoltate în SUA, cu acces direct la instalații și tehnologii de ultimă generație care va constitui baza viitoarelor cariere ale tinerilor cercetători."/>
    <s v="9"/>
    <n v="2"/>
    <n v="2016"/>
    <s v="6"/>
    <n v="1"/>
    <n v="2021"/>
    <n v="84.435339999999997"/>
    <x v="7"/>
    <s v="Bucuresti Ilfov"/>
    <m/>
    <m/>
    <s v="Bucuresti"/>
    <s v="Public"/>
    <s v="060"/>
    <n v="7271436.0486960001"/>
    <n v="1339928.2913039997"/>
    <n v="0"/>
    <n v="363485.84"/>
    <n v="8974850.1799999997"/>
    <s v="In implementare"/>
    <s v="AA3"/>
    <n v="6012253.2699999996"/>
    <n v="1108052.8799999999"/>
    <s v="POC/61/1/1"/>
    <n v="1"/>
    <s v="Axa 1"/>
  </r>
  <r>
    <n v="5"/>
    <x v="1"/>
    <x v="1"/>
    <x v="4"/>
    <n v="103565"/>
    <s v="Sistem de predictie bazat pe integrare multi-omics pentru prioritizarea interventiilor gerontologice "/>
    <s v="Institutul de Biochimie"/>
    <s v="Proiectul va combina analize de biologie sistemica a datelor de genomica, transcriptomica, epigenetica si studii GWAS de la om si organisme model pentru a perfectiona intelegerea noastra despre biologia imbatranirii, si pentru a crea o platforma integrativa de predictie multi-omica pentru prioritizarea interventiilor experimentale in gerontologie. "/>
    <s v="9"/>
    <n v="2"/>
    <n v="2016"/>
    <s v="9"/>
    <n v="1"/>
    <n v="2021"/>
    <n v="84.435339999999997"/>
    <x v="7"/>
    <s v="Bucuresti Ilfov"/>
    <m/>
    <m/>
    <s v="Bucuresti"/>
    <s v="Public"/>
    <s v="060"/>
    <n v="7179559.5530000003"/>
    <n v="1322997.9469999997"/>
    <n v="0"/>
    <n v="22200"/>
    <n v="8524757.5"/>
    <s v="In implementare"/>
    <s v="AA3"/>
    <n v="6750917.0300000003"/>
    <n v="0"/>
    <s v="POC/61/1/1"/>
    <n v="1"/>
    <s v="Axa 1"/>
  </r>
  <r>
    <n v="6"/>
    <x v="1"/>
    <x v="1"/>
    <x v="4"/>
    <n v="105145"/>
    <s v="Tehnici neconventionale cu Ultrasunete/Microunde utilizate pentru activarea proceselor chimice si nonchimice"/>
    <s v="Universitatea POLITEHNICA Bucuresti"/>
    <s v="Proiectul are ca obiectiv crearea unui nucleu de competenţă ştiinţifică şi tehnologică de înalt nivel. Acesta va permite studierea efectului ultrasunetelor şi/sau microundelor asupra unor procese nonchimice, chimice sau biologice"/>
    <s v="9"/>
    <n v="5"/>
    <n v="2016"/>
    <s v="5"/>
    <n v="1"/>
    <n v="2021"/>
    <n v="84.435339999999997"/>
    <x v="7"/>
    <s v="Bucuresti Ilfov"/>
    <m/>
    <m/>
    <s v="Bucuresti"/>
    <s v="Public"/>
    <s v="060"/>
    <n v="6464942.7015040005"/>
    <n v="1191313.4584959997"/>
    <n v="0"/>
    <n v="509565.25"/>
    <n v="8165821.4100000001"/>
    <s v="In implementare"/>
    <s v="AA3"/>
    <n v="6203622.1700000018"/>
    <n v="1143279.99"/>
    <s v="POC/61/1/1"/>
    <n v="1"/>
    <s v="Axa 1"/>
  </r>
  <r>
    <n v="7"/>
    <x v="1"/>
    <x v="1"/>
    <x v="4"/>
    <n v="104141"/>
    <s v="Eco-Nano-Tehnologii pentru dezvoltarea unui modul cu dublă funcționalitate pe bază de nanofire / Eco-Nano-Technologies to Develop a Module Based on Nanowires with Double Functionality, EcoNanoWires"/>
    <s v="Universitatea POLITEHNICA Bucuresti"/>
    <s v="Proiectul se derulează în România și are ca obiectiv principal crearea unui nucleu de competență în cadrul Centrului de Cercetări și Expertizări Eco-Metalurgice din Universitatea Politehnica din București (UPB-CCEEM) pentru dezvoltarea de materiale nanostructurate cu arhitectură 3D și integrarea acestora în platforme funcționale cu aplicabilitate în domeniul protecției mediului și energiei"/>
    <s v="9"/>
    <n v="5"/>
    <n v="2016"/>
    <s v="9"/>
    <n v="5"/>
    <n v="2020"/>
    <n v="84.435339999999997"/>
    <x v="7"/>
    <s v="Bucuresti Ilfov"/>
    <m/>
    <m/>
    <s v="Bucuresti"/>
    <s v="Public"/>
    <s v="060"/>
    <n v="3916031.66"/>
    <n v="721618.33999999985"/>
    <n v="0"/>
    <n v="30000"/>
    <n v="4667650"/>
    <s v="Finalizat"/>
    <s v="AA3"/>
    <n v="3913733.8800000004"/>
    <n v="721312.42"/>
    <s v="POC/61/1/1"/>
    <n v="1"/>
    <s v="Axa 1"/>
  </r>
  <r>
    <n v="8"/>
    <x v="1"/>
    <x v="1"/>
    <x v="4"/>
    <n v="104836"/>
    <s v="Sistem inteligent pentru realizarea ofertelor pe piaţa angro de energie electrică (SMARTRADE)"/>
    <s v="Academia de Studii Economice din Bucuresti"/>
    <s v="Prin acest proiect ne propunem proiectarea şi dezvoltarea unui prototip de sistem informatic pentru prognoză, analiză și modele de decizie destinat participanților la piața de energie electrică (furnizori/producători) constituiți ca părți responsabile cu echilibrarea (PRE), în scopul de a estima consumul și producția într-un mod adecvat în vederea realizării unor tranzacții eficiente pe piața angro de energie electrică. Prototipul va fi dezvoltat pe o arhitectură privată de tip cloud computing și se va adresa furnizorilor de energie electrică și operatorilor de rețea, în special Operatorului de Transport și de Sistem (OTS), operatorilor de distribuție (ODs) și Autorității Naționale de Reglementare în domeniul Energiei (ANRE), în vederea estimării consumului şi producţiei de energie electrică la nivel național/regional."/>
    <s v="9"/>
    <n v="5"/>
    <n v="2016"/>
    <s v="11"/>
    <n v="5"/>
    <n v="2020"/>
    <n v="84.435339999999997"/>
    <x v="7"/>
    <s v="Bucuresti Ilfov"/>
    <m/>
    <m/>
    <s v="Bucuresti"/>
    <s v="Public"/>
    <s v="060"/>
    <n v="4361927.6349999998"/>
    <n v="803784.86500000022"/>
    <n v="0"/>
    <n v="5000"/>
    <n v="5170712.5"/>
    <s v="Finalizat _x000a_(ajuns la teremen; fara nota de finalizare)"/>
    <s v="AA4"/>
    <n v="4019543.49"/>
    <n v="740828.40999999992"/>
    <s v="POC/61/1/1"/>
    <n v="1"/>
    <s v="Axa 1"/>
  </r>
  <r>
    <n v="9"/>
    <x v="1"/>
    <x v="1"/>
    <x v="4"/>
    <n v="104323"/>
    <s v="VALORIFICAREA SUSTENABILĂ A DEȘEURILOR DE PLANTE MEDICINALE SI AROMATICE ÎN VEDEREA OBȚINERII DE PRODUSE CU VALOARE ADAUGATĂ"/>
    <s v="UNIVERSITATEA DE STIINTE AGRONOMICE SI MEDICINA VETERINARA BUCURESTI"/>
    <s v="Obiectivul principal al proiectului este dezvoltarea unei tehnologii absolut inovatoare pentru_x000a_valorificarea sustenabilă a deșeurilor din industria plantelor medicinale, aromatice și_x000a_oleaginoase, cu aplicații viitoare de piață în obținerea produselor cu valoare adăugată."/>
    <s v="9"/>
    <n v="9"/>
    <n v="2016"/>
    <s v="2"/>
    <n v="9"/>
    <n v="2021"/>
    <n v="84.435339999999997"/>
    <x v="7"/>
    <s v="Bucuresti Ilfov"/>
    <m/>
    <m/>
    <s v="Bucuresti"/>
    <s v="Public"/>
    <s v="060"/>
    <n v="7275344.4005380003"/>
    <n v="1340648.4944619993"/>
    <n v="0"/>
    <n v="634433.1"/>
    <n v="9250425.9949999992"/>
    <s v="Finalizat _x000a_(ajuns la teremen; fara nota de finalizare)"/>
    <s v="AA4"/>
    <n v="7159539.5800000001"/>
    <n v="1245677.18"/>
    <s v="POC/61/1/1"/>
    <n v="1"/>
    <s v="Axa 1"/>
  </r>
  <r>
    <n v="10"/>
    <x v="1"/>
    <x v="1"/>
    <x v="4"/>
    <n v="105986"/>
    <s v="Consolidarea capacităților de CD&amp;I privind infrastructurile critice spațiale în cadrul Agenției Spațiale Române SCIPRO (Space Critical Infrastructure Protection at Rosa) "/>
    <s v="Agentia Spatiala Romana"/>
    <s v="Dezvoltarea excelenței în CD &amp; I în domeniul protecției infrastructurilor critice spațiale în cadrul Agenției Spațiale Române, prin implicarea competențelor profesionale ale profesorului Adrian Gheorghe (Universitatea Old Dominion, Statele Unite ale Americii), în scopul de a:_x000a__x000a_(1) consolida capacitățile interne ale Agenției Spațiale Române prin îmbunătăți capabilităților generale de cercetare și inovare în infrastructurilor critice spațiale, bazate pe transferul de cunoștințe cu profesorul Adrian Gheorghe. Profesorul Adrian Gheorghe deține cea mai înaltă calificare în domeniul guvernării sistemelor complexe și protecția infrastructurilor critice, cu o vasta experiență pe plan intern și internațional. _x000a__x000a_(2) institui un centru de competențe in cadrul Agenției Spațiale Române pentru monitorizarea evenimentelor tip HILF (impact ridicat, frecvență scăzută), precum și impactul acestora asupra infrastructurilor critice spațiale, cu scopul de a determina efectul de domino asupra altor infrastructuri și servicii la sol. Centrul va învăța mult din experiența profesorului Adrian Gheorghe în funcția de director al Centre of Excellence on Risk and Safety Sciences, Swiss Federal Institute of Technology, precum și în alte poziții relevante, conform CV-ului atașat. _x000a__x000a_(3) oferi produse de analiză în sprijinul protecției infrastructurilor critice spațiale, inclusiv o strategie națională privind protecția infrastructurilor critice spațiale, în plus față de furnizarea de sprijin legislativ și instituțional pentru actori relevanți pe plan domestic şi internațional. _x000a__x000a_"/>
    <s v="9"/>
    <n v="9"/>
    <n v="2016"/>
    <s v="3"/>
    <n v="9"/>
    <n v="2021"/>
    <n v="84.435339999999997"/>
    <x v="7"/>
    <s v="Bucuresti Ilfov"/>
    <m/>
    <m/>
    <s v="Bucuresti"/>
    <s v="Public"/>
    <s v="060"/>
    <n v="7276617"/>
    <n v="1340883"/>
    <n v="0"/>
    <n v="18000"/>
    <n v="8635500"/>
    <s v="In implementare"/>
    <s v="AA4"/>
    <n v="4679164.4399999995"/>
    <n v="834481.17"/>
    <s v="POC/61/1/1"/>
    <n v="1"/>
    <s v="Axa 1"/>
  </r>
  <r>
    <n v="11"/>
    <x v="1"/>
    <x v="1"/>
    <x v="4"/>
    <n v="104362"/>
    <s v="Terapii tintite pentru boala valvei aortice in diabet"/>
    <s v="Institutul de Biologie si Patologie Celulara &quot;Nicolae Simionescu&quot;"/>
    <s v="Obiectivul general al proiectului THERAVALDIS il reprezinta cresterea participarii romanesti in cercetarea la nivelul UE in domeniul biotehnologiei medicale si farmaceutice prin crearea unui nucleu de cercetare in nanotehnologii in cadrul IBPC „N Simionescu”. "/>
    <s v="9"/>
    <n v="13"/>
    <n v="2016"/>
    <s v="12"/>
    <n v="31"/>
    <n v="2020"/>
    <n v="84.435339999999997"/>
    <x v="7"/>
    <s v="Bucuresti Ilfov"/>
    <m/>
    <m/>
    <s v="Bucuresti"/>
    <s v="Public"/>
    <s v="060"/>
    <n v="7276617"/>
    <n v="1340883"/>
    <n v="0"/>
    <n v="40000"/>
    <n v="8657500"/>
    <s v="Finalizat _x000a_(ajuns la teremen; fara nota de finalizare)"/>
    <s v="AA5"/>
    <n v="7093859.6600000001"/>
    <n v="0"/>
    <s v="POC/61/1/1"/>
    <n v="1"/>
    <s v="Axa 1"/>
  </r>
  <r>
    <n v="12"/>
    <x v="1"/>
    <x v="1"/>
    <x v="4"/>
    <n v="104969"/>
    <s v="Imbunatatirea competitivitatii institutionale in domeniul diabetului de tip 1 prin dezvoltarea unui concept inovator de imunoterapie cu celule stromale mezenchimale"/>
    <s v="Institutul de Biologie si Patologie Celulara &quot;Nicolae Simionescu&quot;"/>
    <s v="Diabetul de tip 1 (T1D) reprezinta o reactie inflamatorie a insulelor pancreatice, declansata de factori extrinseci precipitanti, in subiecti cu o configuratie genetica favorabila dezvoltarii autoimunitatii. In pofida  interesului intens pentru etiologia, patogeneza si mecanismele ce stau in spatele acestei reactii inflamatorii, exista inca nevoia dezvoltarii unor terapii curative fiabile. Prin urmare, obiectivul stiintific al proiectului DIABETER este de a proiecta, rafina si consolida o abordare de terapie celulara relevanta clinic pentru a vindeca autoimunitatea diabetica, prin livrarea tintita a semnalelor apoptotice folosind ca vehicule celulele mezenchimale stromale (MSC). "/>
    <s v="9"/>
    <n v="16"/>
    <n v="2016"/>
    <s v="12"/>
    <n v="15"/>
    <n v="2020"/>
    <n v="84.435339999999997"/>
    <x v="7"/>
    <s v="Bucuresti Ilfov"/>
    <m/>
    <m/>
    <s v="Bucuresti"/>
    <s v="Public"/>
    <s v="060"/>
    <n v="7254108"/>
    <n v="1336735.2"/>
    <n v="0"/>
    <n v="40000"/>
    <n v="8630843.1999999993"/>
    <s v="Finalizat _x000a_(ajuns la teremen; fara nota de finalizare)"/>
    <s v="AA7"/>
    <n v="7089287.1600000011"/>
    <n v="0"/>
    <s v="POC/61/1/1"/>
    <n v="1"/>
    <s v="Axa 1"/>
  </r>
  <r>
    <n v="13"/>
    <x v="1"/>
    <x v="1"/>
    <x v="4"/>
    <n v="106926"/>
    <s v="Dezvoltarea de tehnologii de patch-clamp automatizat pentru testarea riscului pro-aritmogen al medicamentelor"/>
    <s v="Universitatea din Bucuresti"/>
    <s v="Proiectul nostru îşi propune surmontarea tuturor acestor dificultăţi experimentale şi are ca obiectiv general transformarea paradigmei CiPA într-un standard industrial acurat, eficient, robust şi înalt reproductibil în vederea comercializării şi implementării pe scală largă."/>
    <s v="10"/>
    <n v="26"/>
    <n v="2016"/>
    <s v="7"/>
    <n v="26"/>
    <n v="2021"/>
    <n v="84.435339999999997"/>
    <x v="7"/>
    <s v="Bucuresti Ilfov"/>
    <m/>
    <m/>
    <s v="Bucuresti"/>
    <s v="Public"/>
    <s v="060"/>
    <n v="4123419.67"/>
    <n v="759834.33"/>
    <n v="0"/>
    <n v="4650"/>
    <n v="4887904"/>
    <s v="In implementare"/>
    <s v="AA6"/>
    <n v="3746656.2299999995"/>
    <n v="682326.59999999986"/>
    <s v="POC/61/1/1"/>
    <n v="1"/>
    <s v="Axa 1"/>
  </r>
  <r>
    <n v="14"/>
    <x v="1"/>
    <x v="1"/>
    <x v="4"/>
    <n v="106688"/>
    <s v="Dezvoltare unei metodolologii de terapie prin teatru cu efect la nivel neruochimic și neurocognitiv-MET"/>
    <s v="Universitatea de Artă Teatrală și Cinematografică IL CARAGIALE București"/>
    <s v="Obiectivul general al proiectului “Dezvoltare unei metodolologii de terapie prin teatru cu efect la nivel neruochimic și neurocognitiv-MET” este de a cerceta si dezvolta o metodologie de intervenție preventivă, terapeutică, neinvazivă, de consolidare a comportamentelor pro-sociale și de management al stresului.. Efectele stresului asupra organismului uman au un spectru extreme de larg: tulburări psihice, boli cario-vasculare, cancere, etc. Metodlogia de intervenție MET urmărește diminuarea efectelor psiho-somatice ale stresului asupra organismului uman prin combaterea si preventia efectiva si cuantificabila la nivel neruohormonal generând cresterea calitătii vieții si a eficientei profesionale a individului"/>
    <s v="10"/>
    <n v="26"/>
    <n v="2016"/>
    <s v="6"/>
    <n v="26"/>
    <n v="2021"/>
    <n v="84.435339999999997"/>
    <x v="7"/>
    <s v="Bucuresti Ilfov"/>
    <m/>
    <m/>
    <s v="Bucuresti"/>
    <s v="Public"/>
    <s v="060"/>
    <n v="7267690.2079670001"/>
    <n v="1339238.0345329996"/>
    <n v="0"/>
    <n v="30000"/>
    <n v="8636928.2424999997"/>
    <s v="In implementare"/>
    <s v="AA4"/>
    <n v="6683111.5100000007"/>
    <n v="1073081.1800000002"/>
    <s v="POC/61/1/1"/>
    <n v="1"/>
    <s v="Axa 1"/>
  </r>
  <r>
    <n v="15"/>
    <x v="1"/>
    <x v="1"/>
    <x v="4"/>
    <n v="106897"/>
    <s v="Terapia pacientilor cu diabet zaharat cu celule autologe obtinute prin transdiferentierea celulelor hepatice Dia-Cure"/>
    <s v=" Universitatea Titu MAiorescu"/>
    <s v="Principalul obiectiv al proiectului este sa depaseasca limitarile actuale in terapia de transplant celular pentru pacienti diabetici printr-o abordare inovativa de transdiferentiere /reprogramare menita sa converteasca celulele hepatice in celule β-like, producatoare de insulina"/>
    <s v="10"/>
    <n v="26"/>
    <n v="2016"/>
    <s v="10"/>
    <n v="26"/>
    <n v="2021"/>
    <n v="84.435339999999997"/>
    <x v="7"/>
    <s v="Bucuresti Ilfov"/>
    <m/>
    <m/>
    <s v="Bucuresti"/>
    <s v="Public"/>
    <s v="060"/>
    <n v="7276617"/>
    <n v="1340883"/>
    <n v="0"/>
    <n v="25000"/>
    <n v="8642500"/>
    <s v="In implementare"/>
    <s v="AA5"/>
    <n v="4760749.5999999996"/>
    <n v="877414.80999999982"/>
    <s v="POC/61/1/1"/>
    <n v="1"/>
    <s v="Axa 1"/>
  </r>
  <r>
    <n v="16"/>
    <x v="1"/>
    <x v="1"/>
    <x v="4"/>
    <n v="106774"/>
    <s v="Stabilirea Profilului Molecular al Neoplasmelor Mieloproliferative și al Leucemiei Acute Mieloide pentru Designul unor Strategii de Diagnostic Precoce, Prognostic și Tratament"/>
    <s v="INSTITUTUL DE VIRUSOLOGIE „ ȘTEFAN S. NICOLAU”"/>
    <s v="Proiectul se referă la domeniul de prioritate națională – SĂNĂTATE iar obiectivul său major va fi stabilirea unui nucleu de competență de înalt nivel privind studierea mecanismelor moleculare ale neoplasmelor mieloproliferative (NMP), ale transformării acestora în leucemie acută mieloidă secundara (LAMs), precum și ale LAM de novo cu cariotip normal (LAMdn), într-un institut medical din Academia Română, sub conducerea unui cercetător cu descoperiri inovatoare în domeniu și o remarcabilă experiență internațională în sectorul de cercetare privat, (Ludwig Institute of Cancer Research, Ltd.), precum și în cercetarea academică (Fonds National de la Recherche Scientifique Belgium (FNRS) și Université catholique de Louvain). "/>
    <s v="10"/>
    <n v="26"/>
    <n v="2016"/>
    <s v="10"/>
    <n v="26"/>
    <n v="2021"/>
    <n v="84.435339999999997"/>
    <x v="7"/>
    <s v="Bucuresti Ilfov"/>
    <m/>
    <m/>
    <s v="Bucuresti"/>
    <s v="Public"/>
    <s v="060"/>
    <n v="7276617"/>
    <n v="1340883"/>
    <n v="0"/>
    <n v="55000"/>
    <n v="8672500"/>
    <s v="In implementare"/>
    <s v="AA3"/>
    <n v="4377153.83"/>
    <n v="0"/>
    <s v="POC/61/1/1"/>
    <n v="1"/>
    <s v="Axa 1"/>
  </r>
  <r>
    <n v="17"/>
    <x v="1"/>
    <x v="1"/>
    <x v="4"/>
    <n v="108117"/>
    <s v="BIOSENZOR INOVATIV PE BAZĂ DE GRAFENĂ ȊN VEDEREA TESTĂRII_x000a_POTENȚIALULUI OSTEOGENIC; ȊNTELEGEREA AVANSATĂ A PERFORMANȚELOR_x000a_CELULELOR STEM PENTRU MEDICINĂ REGENERATIVĂ"/>
    <s v="Universitatea Politehnica din Bucuresti"/>
    <s v="Scopul acestui proiect este îmbunătățirea statusului de sănătate în societate prin realizarea unui dispozitiv medical inovativ, de tip biosenzor, ca fundament în dezvoltarea Produselor pentru Terapii Medicale Avansate (PTMA). "/>
    <s v="11"/>
    <n v="25"/>
    <n v="2016"/>
    <s v="11"/>
    <n v="24"/>
    <n v="2021"/>
    <n v="84.435339999999997"/>
    <x v="7"/>
    <s v="Bucuresti Ilfov"/>
    <m/>
    <m/>
    <s v="Bucuresti"/>
    <s v="Public"/>
    <s v="060"/>
    <n v="6829832.7199999997"/>
    <n v="1258552.78"/>
    <n v="0"/>
    <n v="50000"/>
    <n v="8138385.5"/>
    <s v="In implementare"/>
    <s v="AA4"/>
    <n v="5176544.7100000009"/>
    <n v="954074.42"/>
    <s v="POC/61/1/1"/>
    <n v="1"/>
    <s v="Axa 1"/>
  </r>
  <r>
    <n v="18"/>
    <x v="1"/>
    <x v="1"/>
    <x v="4"/>
    <n v="107714"/>
    <s v="Sisteme avansate de separare pentru valorificarea bioresurselor"/>
    <s v="Universitatea Politehnica din Bucuresti"/>
    <s v="Obiectivul ştiinţific al proiectului este obtinerea de cunoştinţe, sub forma modelelor conceptuale, referitoare la noi sisteme tehnice, de o înaltă eficienţă, pentru separarea şi purificarea produselor valoroase din bio-resurse. Proiectul are ca scop exploatarea sinergiei dintre fenomenele fizice şi chimice ce au loc în sisteme multifazice specifice domeniului biotehnologiei, în care produsele valoroase sunt obţinute prin intermediul reacţiilor biochimice sau sunt izolate din resurse naturale. Rezultatele preconizate au un caracter generic fiind aplicabile în alte domenii în care separarea şi purificarea joacă un rol important, cum ar fi procesarea alimentelor, produse (bio)farmaceutice, biocombustibili, etc.   "/>
    <s v="11"/>
    <n v="25"/>
    <n v="2016"/>
    <s v="5"/>
    <n v="25"/>
    <n v="2021"/>
    <n v="84.435339999999997"/>
    <x v="7"/>
    <s v="Bucuresti Ilfov"/>
    <m/>
    <m/>
    <s v="Bucuresti"/>
    <s v="Public"/>
    <s v="060"/>
    <n v="7275808.9100000001"/>
    <n v="1340734.0900000001"/>
    <n v="0"/>
    <n v="726778"/>
    <n v="9343321"/>
    <s v="In implementare"/>
    <s v="AA3"/>
    <n v="6330958.3800000008"/>
    <n v="1166843.2100000002"/>
    <s v="POC/61/1/1"/>
    <n v="1"/>
    <s v="Axa 1"/>
  </r>
  <r>
    <n v="19"/>
    <x v="1"/>
    <x v="3"/>
    <x v="8"/>
    <n v="104737"/>
    <s v="Creșterea competitivității economice a SC SECURIFAI SRL prin realizarea sistemului software inovativ SecurifAI folosind tehnologii de inteligenta artificiala cu aplicare in domeniul securitatii"/>
    <s v="SECURIFAI SRL"/>
    <s v="Obiectiv principal al proiectului este cresterea competitivitatii economice si dezvoltarea afacerii S.C. SECURIFAI SRL prin realizarea in cadrul societatii in urma activitatilor de CDI a unui produs software inovativ - Sistem Software Inteligent de Analiza Video (SecurifAI). Proiectul va avea ca rezultat dezvoltarea afacerii prin absorbtia si producerea de tehnologii informationale de ultima generatie in analiza video si dezvoltarea de sisteme software bazate pe inteligenta artificiala cu aplicare in domeniul IT&amp;C, respectiv analiza, managementul si securitatea datelor de mari dimensiuni, precum si in cel al securitatii, respectiv combaterea transfrontalieră a terorismului, crimei organizate, traficului ilegal de bunuri şi persoane."/>
    <s v="9"/>
    <n v="9"/>
    <n v="2016"/>
    <s v="3"/>
    <n v="9"/>
    <n v="2018"/>
    <n v="80"/>
    <x v="7"/>
    <s v="Bucuresti Ilfov"/>
    <m/>
    <m/>
    <s v="Bucuresti"/>
    <s v="Privat"/>
    <s v="061"/>
    <n v="670497.84000000008"/>
    <n v="167624.45999999996"/>
    <n v="93124.7"/>
    <n v="22287"/>
    <n v="953534"/>
    <s v="Finalizat"/>
    <s v="AA3"/>
    <n v="644694.71"/>
    <n v="161173.69"/>
    <s v="POC/63/1/3"/>
    <n v="1"/>
    <s v="Axa 1"/>
  </r>
  <r>
    <n v="20"/>
    <x v="1"/>
    <x v="3"/>
    <x v="8"/>
    <n v="104225"/>
    <s v="STIMULAREA CERCETARII SI INOVARII IN CADRUL SC DIGITAL CRAFT SRL PRIN IMPLEMENTAREA UNUI PROCES DE LUCRU DIGITAL DE CREATIE SI FABRICATIE A BIJUTERIILOR PERSONALIZATE "/>
    <s v="DIGITAL CRAFT SRL"/>
    <s v="Obiectivul general al proiectului CUSTOMCRAFT este dezvoltarea unui proces inovativ, semnificativ imbunatatit, de realizare de bijuterii contemporane personalizate in cadrul start-up-ului SC DIGITAL CRAFT SRL. Procesul inovativ are ca punct de pornire rezultatele cercetarii obtinute de catre Directorul de proiect in teza de doctorat si combina caracteristicile mestesugului traditional cu instrumentele digitale, in scopul productiei si comercializarii bijuteriilor personalizate. Prin intermediul proiectului, se doreste dezvoltarea (start-up-ului) SC DIGITAL CRAFT SRL prin cresterea investitiilor in activitatile de cercetare, in scopul inovarii unui proces intr-un sector economic cu potential de crestere (conform Strategiei Nationale de Competitivitate – „Industrii creative”). "/>
    <s v="9"/>
    <n v="9"/>
    <n v="2016"/>
    <s v="9"/>
    <n v="9"/>
    <n v="2018"/>
    <n v="80"/>
    <x v="7"/>
    <s v="Bucuresti Ilfov"/>
    <m/>
    <m/>
    <s v="Bucuresti"/>
    <s v="Privat"/>
    <s v="061"/>
    <n v="667691.9360000001"/>
    <n v="166922.98399999994"/>
    <n v="92734.99"/>
    <n v="57784.29"/>
    <n v="985134.20000000007"/>
    <s v="Finalizat"/>
    <s v="AA4"/>
    <n v="658380.24999999988"/>
    <n v="164595.04999999999"/>
    <s v="POC/63/1/3"/>
    <n v="1"/>
    <s v="Axa 1"/>
  </r>
  <r>
    <n v="21"/>
    <x v="1"/>
    <x v="3"/>
    <x v="10"/>
    <n v="104238"/>
    <s v="PlatfoRmă Inovativă pentru Aplicaţii M2M versatile - PRIAMM"/>
    <s v="SYSWIN SOLUTIONS SRL"/>
    <s v="Obiectivul general al proiectului îl reprezintă stimularea inovării în domeniile IoT (Internet of Things) și M2M (Machine to Machine Communications) în cadrul întreprinderii nou-înființate inovatoare SYSWIN SOLUTIONS SRL, prin realizarea unui produs inovativ complex și a unor servicii inovative bazate pe acest produs, dezvoltate în cadrul temei „2.1.2 Internetul viitorului”, asigurând creșterea competitivității globale a firmei și intrarea SYSWIN SOLUTIONS SRL în noi piețe: vending, flowmetering, tracking, securitate date. Se propun:_x000a_• Realizarea unei PlatfoRme Inovative pentru Aplicaţii M2M versatile – PRIAMM, competitivă la nivel global - un serviciu integrat IoT - format din M2M, plus conexiuni maşină-la-persoană sau persoană-la-maşină, masina la active mobile sau imobile. Va fi un instrument securizat, versatil și scalabil de monitorizare, control și management online destinat administrării afacerilor din mai multe industrii, care oferă și managementul plăților și încasărilor, publicitate și afișaj digital, fidelizare clienți, gestiunea programelor de marketing personalizate nevoilor/preferinţelor clientului fidelizat, va surprinde, de asemenea, răspunsurile clientilor în timp real;_x000a_• Crearea unor arhitecturi M2M și IoT de tip plug&amp;play pentru produsele/serviciile destinate industriilor vending/gambling/metering/tracking/;_x000a_• Crearea unui sistem de securitate a informației comun tuturor serviciilor M2M si IoT._x000a_"/>
    <s v="9"/>
    <n v="1"/>
    <n v="2016"/>
    <s v="9"/>
    <n v="1"/>
    <n v="2018"/>
    <n v="80"/>
    <x v="7"/>
    <s v="Bucuresti Ilfov"/>
    <m/>
    <m/>
    <s v="Bucuresti"/>
    <s v="Privat"/>
    <s v="061"/>
    <n v="3442485.08"/>
    <n v="860621.26999999955"/>
    <n v="0"/>
    <n v="519934.31"/>
    <n v="4823040.6599999992"/>
    <s v="Finalizat"/>
    <s v="AA3"/>
    <n v="3440809.7100000004"/>
    <n v="860202.42"/>
    <s v="POC/66/1/3"/>
    <n v="1"/>
    <s v="Axa 1"/>
  </r>
  <r>
    <n v="22"/>
    <x v="1"/>
    <x v="3"/>
    <x v="10"/>
    <n v="104241"/>
    <s v="HUB TEHNOLOGIC INOVATIV BAZAT PE MODELE SEMANTICE ȘI CALCULE DE ÎNALTĂ PERFORMANȚĂ - HUB-TECH"/>
    <s v="RESEARCH TECHNOLOGY SRL"/>
    <s v="Obiectivul general al proiectului îl reprezintă stimularea inovarii în intreprinderea nou-inființata inovatoare, SC Research Technology SRL, prin realizarea unui hub tehnologic inovativ HUB-TECH, care agregă resurse tehnologice și umane în vederea facilitării procesului de redactare de teme de cercetare/soluții tehnice optimizate, prin recomandarea semantică a unor resurse textuale relevante a fi consultate (de exemplu, articole științifice, teze de doctorat, brevete, rezultate ale proiectelor de CDI etc.), introducerea de mecanisme pentru generarea parțială a documentației, precum și crearea unui forum de discuții care să ofere suport personalizat, cu scopul comercializării produselor și serviciilor realizate Astfel, HUB-TECH integrează noi modele computaționale semantice de ultimă generație, care permit identificarea automată de materiale relevante, utilizarea de calcule de înaltă performanță pentru antrenarea acestora, dar totodată integrează în fluxul de mecanisme automate utilizate componenta umană, esențială pentru monitorizarea și rafinarea rezultatelor sistemului prin oferirea de feedback și sugestii."/>
    <s v="9"/>
    <n v="1"/>
    <n v="2016"/>
    <s v="9"/>
    <n v="1"/>
    <n v="2018"/>
    <n v="80"/>
    <x v="7"/>
    <s v="Bucuresti Ilfov"/>
    <m/>
    <m/>
    <s v="Bucuresti"/>
    <s v="Privat"/>
    <s v="061"/>
    <n v="3559934.6720000003"/>
    <n v="889983.6679999996"/>
    <n v="0"/>
    <n v="315981.55"/>
    <n v="4765899.8899999997"/>
    <s v="Finalizat"/>
    <s v="AA4"/>
    <n v="3559378.1"/>
    <n v="889844.5"/>
    <s v="POC/66/1/3"/>
    <n v="1"/>
    <s v="Axa 1"/>
  </r>
  <r>
    <n v="23"/>
    <x v="1"/>
    <x v="3"/>
    <x v="10"/>
    <n v="104248"/>
    <s v="Centru de Comunicatii cu clientii de tip Cloud Computing"/>
    <s v="BEIA CERCETARE SRL"/>
    <s v="Obiectivul General: Producerea in vederea comercializarii noului produs „Centru de comunicatii cu clientii de tip cloud computing”, pornind de la rezultatele proiectului COMM-CENTER (Centru de Comunicatii – beneficii pentru toti) si cererea de brevet de inventie pentru produsul cu acelasi nume, depusa la OSIM si obtinut din activitatea de cercetare-dezvoltare, prin dezvoltarea start-up-ului inovativ S.C. BEIA Cercetare SRL."/>
    <s v="9"/>
    <n v="9"/>
    <n v="2016"/>
    <s v="9"/>
    <n v="9"/>
    <n v="2018"/>
    <n v="80"/>
    <x v="7"/>
    <s v="Bucuresti Ilfov"/>
    <m/>
    <m/>
    <s v="Bucuresti"/>
    <s v="Privat"/>
    <s v="061"/>
    <n v="3286000"/>
    <n v="821500"/>
    <n v="0"/>
    <n v="242700"/>
    <n v="4350200"/>
    <s v="Finalizat"/>
    <s v="AA6"/>
    <n v="3107952.65"/>
    <n v="777970.95"/>
    <s v="POC/66/1/3"/>
    <n v="1"/>
    <s v="Axa 1"/>
  </r>
  <r>
    <n v="24"/>
    <x v="1"/>
    <x v="3"/>
    <x v="10"/>
    <n v="104228"/>
    <s v="Corelarea datelor audio, video si text prin produsul informatic inovativ AllNews"/>
    <s v="Premia Software Solutions SRL"/>
    <s v="Obiectivul general al proiectului dezvoltat de Premia Software Solutions SRL este de a crea valoare adăugată în domeniul tehnologiei informației în baza rezultatelor de cercetare obținute in domeniul analizei, managementului și securitatii datelor de mari dimensiuni. Prin prezentul proiect, societatea dorește să își întărească capacitatea de cercetare dezvoltare în domeniul tehnologiei informației și să atragă profesioniști în vederea dezvoltării produsului informatic AllNews, produs inovativ care coreleaza date (video, audio, text) din diverse medii de difuzare in scopul analizarii, catalogarii si extragerii de informatie utila. Prin activitatea de dezvoltare si comercializare a produsului dezvoltat, se vizeaza o creștere sustenabilă a societății, ce va conduce către o diversificare și consolidare a produselor și serviciilor oferite."/>
    <s v="9"/>
    <n v="9"/>
    <n v="2016"/>
    <s v="9"/>
    <n v="9"/>
    <n v="2018"/>
    <n v="80"/>
    <x v="7"/>
    <s v="Bucuresti Ilfov"/>
    <m/>
    <m/>
    <s v="Bucuresti"/>
    <s v="Privat"/>
    <s v="061"/>
    <n v="3192150"/>
    <n v="798037.5"/>
    <n v="0"/>
    <n v="291875.71000000002"/>
    <n v="4282063.21"/>
    <s v="Finalizat"/>
    <s v="AA5"/>
    <n v="3188941.29"/>
    <n v="797235.32"/>
    <s v="POC/66/1/3"/>
    <n v="1"/>
    <s v="Axa 1"/>
  </r>
  <r>
    <n v="25"/>
    <x v="1"/>
    <x v="3"/>
    <x v="10"/>
    <n v="105718"/>
    <s v="Tehnologie inovativă GREEN şi sistem integrat pentru centru de date destinat Internetului Viitorului - TEGREC"/>
    <s v="M247 EUROPE SRL"/>
    <s v="Obiectivul general al proiectului îl reprezintă stimularea inovării și creșterea competitivității în cadrul S.C. M247 EUROPE S.R.L. prin realizarea unei noi tehnologii implementabile printr-un sistem integrat în cadrul unui produs inovativ complex și a unor servicii inovative bazate pe acest produs, dezvoltate în cadrul temei „Tehnologie inovativa GREEN și sistem integrat pentru centru de date destinat Internetului Viitorului”. Se propune realizarea unui centru de date „Green” cu performanțe energetice de vârf în România, care va încorpora elemente inovative tehnologice și de sistem privitoare la soluțiile de răcire, ventilație, electrice și IT în domeniul economisirii energiei electrice, conform definiției ”Green”, cu o automatizare multiplă a funcționării inclusiv prin managementul general software al Centrului de Date. Prin realizarea acestui produs inovativ complex firma S.C. M247 EUROPE S.R.L va putea sa dezvolte noi servicii inovative în domenii ale tehnologiilor informaționale și de comunicații, cloud/virtualizare, baze de date de mari dimensiuni, specifice Internetului viitorului,  cu avantajul unor costuri reduse și a unei competitivități tehnice și economice superioare."/>
    <s v="9"/>
    <n v="9"/>
    <n v="2016"/>
    <s v="1"/>
    <n v="9"/>
    <n v="2018"/>
    <n v="80"/>
    <x v="7"/>
    <s v="Bucuresti Ilfov"/>
    <m/>
    <m/>
    <s v="Bucuresti"/>
    <s v="Privat"/>
    <s v="061"/>
    <n v="3532131.4720000001"/>
    <n v="883032.86799999978"/>
    <n v="0"/>
    <n v="784451.12"/>
    <n v="5199615.46"/>
    <s v="Finalizat"/>
    <s v="AA1"/>
    <n v="3058555.34"/>
    <n v="764638.85000000009"/>
    <s v="POC/66/1/3"/>
    <n v="1"/>
    <s v="Axa 1"/>
  </r>
  <r>
    <n v="26"/>
    <x v="1"/>
    <x v="3"/>
    <x v="10"/>
    <n v="104645"/>
    <s v="SIstem inteligent multiparametru pentru MONitorizarea complexa si integrata a structurilor pentru evaluarea si reducerea riscului la dezastru - SIMON"/>
    <s v="MONITRON SRL "/>
    <s v="Obiectivul general al proiectului îl reprezintă stimularea inovării în cadrul societăţii S.C. MONITRON S.R.L., prin implementarea unui SIstem inteligent multiparametru pentru MONitorizarea complexă și integrată a structurilor pentru evaluarea și reducerea riscului la dezastru - SIMON, bazat pe monitorizarea structurilor critice complexe din domeniul construcțiilor civile și industriale, drumuri, poduri, baraje, diguri, tunele, într-o soluție unică, modulară, deschisă. Acest lucru va fi posibil prin dezvoltarea unui bloc funcțional comun inclus în fiecare dintre modulele de masură, care va reprezenta interfața între modulul de măsură propriu-zis și un Gateway de comunicație care va asigura comunicația cu baza de date centrală."/>
    <s v="9"/>
    <n v="9"/>
    <n v="2016"/>
    <s v="9"/>
    <n v="9"/>
    <n v="2018"/>
    <n v="80"/>
    <x v="7"/>
    <s v="Bucuresti Ilfov"/>
    <m/>
    <m/>
    <s v="Bucuresti"/>
    <s v="Privat"/>
    <s v="061"/>
    <n v="3378169.6"/>
    <n v="844542.39999999991"/>
    <n v="0"/>
    <n v="537857.16"/>
    <n v="4760569.16"/>
    <s v="Finalizat"/>
    <s v="AA3"/>
    <n v="3318388.53"/>
    <n v="829597.12"/>
    <s v="POC/66/1/3"/>
    <n v="1"/>
    <s v="Axa 1"/>
  </r>
  <r>
    <n v="27"/>
    <x v="1"/>
    <x v="3"/>
    <x v="10"/>
    <n v="104675"/>
    <s v="PLATFORMĂ STABILIZATĂ, CU SARCINI REGLABILE, PENTRU APARATURA OPTICĂ UTILIZATĂ ÎN ACTIVITĂȚI DE SUPRAVEGHERE NAVALĂ ȘI TERESTRĂ - IMOTION  "/>
    <s v="IMC POSITIVE BUSINESS SOLUTIONS SRL"/>
    <s v="Obiectivul general urmărit se centrează pe creşterea gradului de competitivitate prin CDI si constă în dezvoltarea şi implementarea unei tehnologii de producţie moderne, flexibile şi competitive, pentru realizarea unui sistem stabilizat pe 3 axe, în funcţie de cerinţele operaţionale. Scopul principal îl reprezintă obținerea unor parametri de performanță în timpul deplasării, apropiați de cei statici, adică să fie afectați cât mai puțin de caracteristicile deplasării (terestre sau navale). Fabricația unui astfel de sistem, eficient în condițiile situațiilor tactice actuale, presupune un proces complex de proiectare, care pornește de la un set de considerente teoretice, o validare practică prin teste statice și dinamice și o verificare efectivă, în teren, a sistemului, montat pe mijlocul purtător, în diferite regimuri de funcționare."/>
    <s v="9"/>
    <n v="9"/>
    <n v="2016"/>
    <s v="9"/>
    <n v="9"/>
    <n v="2018"/>
    <n v="80"/>
    <x v="7"/>
    <s v="Bucuresti Ilfov"/>
    <m/>
    <m/>
    <s v="Bucuresti"/>
    <s v="Privat"/>
    <s v="061"/>
    <n v="3538284.8000000003"/>
    <n v="884571.19999999972"/>
    <n v="0"/>
    <n v="479337"/>
    <n v="4902193"/>
    <s v="Finalizat"/>
    <s v="AA2"/>
    <n v="3485752.7899999996"/>
    <n v="871438.19999999984"/>
    <s v="POC/66/1/3"/>
    <n v="1"/>
    <s v="Axa 1"/>
  </r>
  <r>
    <n v="28"/>
    <x v="1"/>
    <x v="3"/>
    <x v="10"/>
    <n v="104656"/>
    <s v="DISPOZITIV PURTABIL INTELIGENT PENTRU ASISTAREA PERSOANELOR VARSTNICE IN LUPTA CU SINGURATATEA, MENTINEREA SANATATII FIZICE SI STIMULAREA CREATIVITATII - SENTIR "/>
    <s v="ADVANCED SLISYS SRL"/>
    <s v="Obiectivul general al acestui proiect este creşterea capacităţii de inovare a firmei, prin activitati de cercetare si valorificarea rezultatelor de cercetare-dezvoltare detinute de ADVANCED SLISYS SRL, pentru dezvoltarea unui dispozitiv digital inovator si a unei metode brevetabile. Introducerea in productie a noului produs, in scopul comercializarii. "/>
    <s v="9"/>
    <n v="9"/>
    <n v="2016"/>
    <s v="9"/>
    <n v="9"/>
    <n v="2018"/>
    <n v="80"/>
    <x v="7"/>
    <s v="Bucuresti Ilfov"/>
    <m/>
    <m/>
    <s v="Bucuresti"/>
    <s v="Privat"/>
    <s v="061"/>
    <n v="1760378.5600000003"/>
    <n v="440094.6399999999"/>
    <n v="0"/>
    <n v="142767"/>
    <n v="2343240.2000000002"/>
    <s v="Finalizat"/>
    <s v="AA5"/>
    <n v="1750515.9100000004"/>
    <n v="437628.9800000001"/>
    <s v="POC/66/1/3"/>
    <n v="1"/>
    <s v="Axa 1"/>
  </r>
  <r>
    <n v="29"/>
    <x v="1"/>
    <x v="3"/>
    <x v="10"/>
    <n v="109513"/>
    <s v="Interpretarea Automata a Imaginilor si Secventelor Video utilizand Procesarea Limbajului Natural"/>
    <s v="AUTONOMOUS SYSTEMS SRL"/>
    <s v="OBIECTIVUL GENERAL al proiectului este reprezentat de sporirea capacitatii de cercetare-dezvoltare tehnologica si inovare a S.C. AUTONOMOUS SYSTEMS S.R.L., in vederea cresterii competitivitatii economice si generarii de noi oportunitati de afaceri._x000a_In vederea atingerii acestui obiectiv general, vor fi derulate activitati de dezvoltare experimentala in domeniul algoritmilor de analiza, descriere si traducere a continutului grafic complex, precum si al algoritmilor de comanda vocala. In vederea derularii acestor activitati de dezvoltare experimentala, vor fi achizitionate echipamente hardware specializate in procesarea masiva a informatiei, statii de lucru(desktop si laptop), licente sisteme operare si software specializat precum si biblioteci electronice (corpus-uri) standardizate pentru limbaj natural / continut grafic._x000a_In mod specific, proiectul va pune bazele si va dezvolta solutii IT in domenii de varf ale tehnologiei actuale, in special domeniile de vedere artificiala, procesarea limbajului natural si invatare automata. Dezvoltând solutii si algoritmi noi si in special, integrându-le intr-un sistem complex inteligent pentru interpretare semantica de imagini si video si traducerea in limbaj natural, proiectul propune solutii noi, in premiera, pe piata romaneasca._x000a_Rezultatele pocesului de cercetare se vor constitui ca baza a unor produse comerciale, dupa cum este prezentat la nivelul planului de afaceri, fapt ce va contribui direct la generarea de noi oportunitati de afaceri pentru S.C. AUTONOMOUS SYSTEMS S.R.L._x000a_"/>
    <s v="1"/>
    <n v="13"/>
    <n v="2017"/>
    <s v="4"/>
    <n v="13"/>
    <n v="2019"/>
    <n v="80"/>
    <x v="7"/>
    <s v="Bucuresti Ilfov"/>
    <m/>
    <m/>
    <s v="Bucuresti"/>
    <s v="Privat"/>
    <s v="061"/>
    <n v="3476634.48"/>
    <n v="869158.61999999965"/>
    <n v="0"/>
    <n v="1222452"/>
    <n v="5568245.0999999996"/>
    <s v="Finalizat"/>
    <s v="AA4"/>
    <n v="2570031.6800000002"/>
    <n v="642507.91999999993"/>
    <s v="POC/66/1/3"/>
    <n v="1"/>
    <s v="Axa 1"/>
  </r>
  <r>
    <n v="30"/>
    <x v="1"/>
    <x v="3"/>
    <x v="11"/>
    <n v="105631"/>
    <s v="Implementarea expertizei de cercetare biomedicală prin transfer de cunoștințe către mediul privat pentru validarea de produse și servicii în domeniile biotehnologii medicale și sănătate - INTELBIOMED"/>
    <s v="INCD in Domeniul Patologiei si Stiintelor Biomedicale &quot;Victor Babes&quot;"/>
    <s v="Proiectul „Implementarea expertizei de cercetare biomedicală prin transfer de cunoștințe către mediul privat pentru validarea de produse și servicii în domeniile biotehnologii medicale și sănătate” are ca obiectiv general transferul de cunostinte/expertiza si tehnologie de la INCD Victor Babes (IVB) catre intreprinderi private din sectorul productiei si dezvoltarii bioproduselor destinate ingrijirii sanatatii, în vederea cresterii competitivitatii economice si stiintifice a acestora pe plan național și international. "/>
    <s v="9"/>
    <n v="5"/>
    <n v="2016"/>
    <s v="9"/>
    <n v="5"/>
    <n v="2021"/>
    <n v="83.72"/>
    <x v="7"/>
    <s v="Bucuresti Ilfov"/>
    <m/>
    <m/>
    <s v="Bucuresti"/>
    <s v="Public"/>
    <s v="062"/>
    <n v="10555280.2992"/>
    <n v="2052555.7007999998"/>
    <n v="2448600"/>
    <n v="50000"/>
    <n v="15106436"/>
    <s v="In implementare"/>
    <s v="AA1"/>
    <n v="6039304.410000002"/>
    <n v="1070299.8400000001"/>
    <s v="POC/71/1/4"/>
    <n v="1"/>
    <s v="Axa 1"/>
  </r>
  <r>
    <n v="31"/>
    <x v="1"/>
    <x v="3"/>
    <x v="11"/>
    <n v="105976"/>
    <s v="Ecosistem de cercetare, inovare și dezvoltare de produse și servicii TIC pentru o societate conectată la Internet of Things (NETIO)"/>
    <s v="Universitatea POLITEHNICA Bucuresti"/>
    <s v="Scopul proiectului NETIO este crearea unui cadru de colaborare efectivă între specialiștii din Universitatea Politehnica din București și întreprinderi și accelerarea transferului de cunoștințe din mediul academic către industrie pentru dezvoltarea de produse și servicii inovative din sfera IoT și a orașelor inteligente, având drept consecință directă creșterea capacității de cercetare, dezvoltare și inovare a întreprinderilor partenere, dar și a mediului economic în general. Dezvoltarea de produse și servicii de comunicație diversificată (Radio, IR, NF, Wireless, etc.), interconectate prin infrastructuri de senzori și obiecte inteligente care pot acoperi o arie geografică semnificativă, poate răspunde la provocările de zi cu zi ale membrilor unei comunități prin furnizarea de informații bazate pe prelucrări inteligente și specifice contextului, precum și date analizate sistematic în vederea surmontării provocărilor urbane identificate."/>
    <s v="9"/>
    <n v="5"/>
    <n v="2016"/>
    <s v="4"/>
    <n v="30"/>
    <n v="2021"/>
    <n v="83.72"/>
    <x v="7"/>
    <s v="Bucuresti Ilfov"/>
    <m/>
    <m/>
    <s v="Bucuresti"/>
    <s v="Public"/>
    <s v="062"/>
    <n v="11300107"/>
    <n v="2197393"/>
    <n v="2344000"/>
    <n v="60000"/>
    <n v="15901500"/>
    <s v="In implementare"/>
    <s v="AA5"/>
    <n v="10630090.350000001"/>
    <n v="2066793.6100000003"/>
    <s v="POC/71/1/4"/>
    <n v="1"/>
    <s v="Axa 1"/>
  </r>
  <r>
    <n v="32"/>
    <x v="1"/>
    <x v="3"/>
    <x v="11"/>
    <n v="105581"/>
    <s v="Promovarea, Identificarea si Realizarea de Parteneriate pentru Transfer de Cunostinte in Domeniul Ecologiei Industriale"/>
    <s v="Institutul National de Cercetare-Dezvoltare pentru Ecologie Industriala - ECOIND"/>
    <s v="Pornind de la obiectivul general al proiectului care constă în  creşterea capacităţii şi competitivităţii economice a intreprindelor din sectorul forestier pe  baza  furnizării serviciilor şi beneficiilor multiple pe care pădurea şi silvicultura durabilă le asigură societăţii româneşti, scopul proiectului propus este de a asigura creşterea impactului activităţilor economice din domeniul forestier  printr-un un transfer mai bun de cunoaştere şi de expertiză între cercetare şi mediul economic, realizându-se dezvoltarea  unui sector forestier puternic şi dinamic bazat pe sursă de materie primă regenerabilă. "/>
    <s v="9"/>
    <n v="5"/>
    <n v="2016"/>
    <s v="9"/>
    <n v="5"/>
    <n v="2021"/>
    <n v="83.72"/>
    <x v="7"/>
    <s v="Bucuresti Ilfov"/>
    <m/>
    <m/>
    <s v="Bucuresti"/>
    <s v="Public"/>
    <s v="062"/>
    <n v="11299450.886360001"/>
    <n v="2197265.4136399999"/>
    <n v="1880580.36"/>
    <n v="130664.2"/>
    <n v="15507960.859999999"/>
    <s v="In implementare"/>
    <s v="AA2"/>
    <n v="6660453.9100000001"/>
    <n v="1295034.8899999999"/>
    <s v="POC/71/1/4"/>
    <n v="1"/>
    <s v="Axa 1"/>
  </r>
  <r>
    <n v="33"/>
    <x v="1"/>
    <x v="3"/>
    <x v="11"/>
    <n v="105958"/>
    <s v="Tehnologii curate de procesare și/sau valorificare materiale cu potențial combustibil"/>
    <s v="Universitatea Politehnica din Bucuresti"/>
    <s v="Plecand de la obiectivul central al crearii in 1999 a Centrului de Cercetari Termice din cadrul Universitatii Politehnica din Bucuresti, UPB-CCT, Proiectul CleanTech abordeaza un subiect absolut contemporan care face obiectul mai multor strategii europene cu tinte ambitioase de ponderare si control a unor declinuri greu de readus la echilibru: cresterea nivelului emisiilor atmosferice datorate utilizarii excesive a resurselor naturare care a condus la diminuarea drastica a acestor si la modificarea ingrijoratoare a conditiilor climaterice, precum si inmultirea gropilor de deseuri in zonele urbane. Abordarea integrata a resurselor energetice, a problemelor de mediu si de adaptare la nevoile societatii este singura capabila la nivelul cunostintelor actuale sa ofere alternative viabile, adaptabile unor situatii concrete. "/>
    <s v="9"/>
    <n v="5"/>
    <n v="2016"/>
    <s v="9"/>
    <n v="5"/>
    <n v="2022"/>
    <n v="83.72"/>
    <x v="7"/>
    <s v="Bucuresti Ilfov"/>
    <m/>
    <m/>
    <s v="Bucuresti"/>
    <s v="Public"/>
    <s v="062"/>
    <n v="8676741.6371999998"/>
    <n v="1687259.3628000002"/>
    <n v="2998499"/>
    <n v="45000"/>
    <n v="13407500"/>
    <s v="In implementare"/>
    <s v="AA5"/>
    <n v="3258118.6499999994"/>
    <n v="633468.74999999988"/>
    <s v="POC/71/1/4"/>
    <n v="1"/>
    <s v="Axa 1"/>
  </r>
  <r>
    <n v="34"/>
    <x v="1"/>
    <x v="3"/>
    <x v="11"/>
    <n v="105509"/>
    <s v="Valorificarea expertizei in cercetarea agro-alimentara prin transfer de cunostinte catre mediul economic in vederea obtinerii de produse alimentare sigure si optimizate nutritional"/>
    <s v="Institutul National de Cercetare-Dezvoltare pentru Bioresurse Alimentare-IBA București"/>
    <s v="Proiectul are ca obiectiv general valorificarea expertizei obținută prin cercetare a IBA București în domeniul calității alimentelor - senzoriale, igienice, tehnologice, nutriționale și etice - prin  transferul de cunoștințe către mediul economic privat în vederea obținerii de produse alimentare sigure și optimizate  nutrițional."/>
    <s v="9"/>
    <n v="5"/>
    <n v="2016"/>
    <s v="9"/>
    <n v="5"/>
    <n v="2021"/>
    <n v="83.72"/>
    <x v="7"/>
    <s v="Bucuresti Ilfov"/>
    <m/>
    <m/>
    <s v="Bucuresti"/>
    <s v="Public"/>
    <s v="062"/>
    <n v="10226199.583600001"/>
    <n v="1988563.4163999986"/>
    <n v="1644160"/>
    <n v="40000"/>
    <n v="13898923"/>
    <s v="In implementare"/>
    <s v="AA3"/>
    <n v="6936964.5899999999"/>
    <n v="1224434.6399999999"/>
    <s v="POC/71/1/4"/>
    <n v="1"/>
    <s v="Axa 1"/>
  </r>
  <r>
    <n v="35"/>
    <x v="1"/>
    <x v="3"/>
    <x v="11"/>
    <n v="105707"/>
    <s v="Procese si sisteme operationale pentru tratarea si valorificarea materiala si energetica a deseurilor"/>
    <s v="Universitatea Politehnica din Bucuresti"/>
    <s v="Obiectivul general al proiectului “Procese și sisteme operaționale pentru tratarea și valorificarea materială și energetică a deșeurilor – PROVED” constă în creşterea transferului de cunoştinţe, tehnologie şi personal cu competenţe CDI între Universitatea Politehnica din Bucureşti şi mediul privat prin realizarea unei eco-tehnologii de valorificare energetică a deşeurilor municipale şi obţinerea unui Combustibil Derivat din Deşeu (CDD), a unei tehnologii de producere a unui gaz cu proprietăţi combustibile superioare (biogaz), a unei tehnologii inovative de gestionare şi tracking a deșeurilor cu măsurarea efectelor complexe (sociale, mediu, economice) precum şi a unui sistem avansat de depoluare a levigatului rezultat de la depozitele de deşeuri."/>
    <s v="9"/>
    <n v="8"/>
    <n v="2016"/>
    <s v="3"/>
    <n v="8"/>
    <n v="2022"/>
    <n v="83.72"/>
    <x v="7"/>
    <s v="Bucuresti Ilfov"/>
    <m/>
    <m/>
    <s v="Bucuresti"/>
    <s v="Public"/>
    <s v="062"/>
    <n v="7188199.2000000002"/>
    <n v="1397800.7999999998"/>
    <n v="1710000"/>
    <n v="370000"/>
    <n v="10666000"/>
    <s v="In implementare"/>
    <s v="AA5"/>
    <n v="5677067.5899999999"/>
    <n v="1103880.1000000003"/>
    <s v="POC/71/1/4"/>
    <n v="1"/>
    <s v="Axa 1"/>
  </r>
  <r>
    <n v="36"/>
    <x v="1"/>
    <x v="3"/>
    <x v="11"/>
    <n v="105551"/>
    <s v="TRANSFER RAPID DE CUNOȘTINȚE ȘI SPRIJIN TEHNICO-ȘTIINȚIFIC ÎN REALIZAREA DE PRODUSE ȘI TEHNOLOGII COMPETITIVE ÎN ÎNTREPRINDERI SPECIFICE DOMENIULUI BIOECONOMIE ȘI PRODUCERII DE BIORESURSE"/>
    <s v="INSTITUTUL NAŢIONAL DE CERCETARE - DEZVOLTARE PENTRU MAŞINI ŞI INSTALAŢII DESTINATE AGRICULTURII ŞI "/>
    <s v="Proiectul are ca obiectiv transferul rapid de cunoştinţe şi sprijin tehnico-ştiinţific în realizarea de produse şi tehnologii competitive în întreprinderi specifice domeniului bioeconomie şi producerii de bioresurse, care îşi dezvoltă afaceri cerute de piaţă."/>
    <s v="9"/>
    <n v="8"/>
    <n v="2016"/>
    <s v="6"/>
    <n v="8"/>
    <n v="2021"/>
    <n v="83.72"/>
    <x v="7"/>
    <s v="Bucuresti Ilfov"/>
    <m/>
    <m/>
    <s v="Bucuresti"/>
    <s v="Public"/>
    <s v="062"/>
    <n v="7941600.5032000002"/>
    <n v="1544305.4967999998"/>
    <n v="4032707"/>
    <n v="2508928"/>
    <n v="16027541"/>
    <s v="In implementare"/>
    <s v="AA4"/>
    <n v="5911046.0299999993"/>
    <n v="1149327.24"/>
    <s v="POC/71/1/4"/>
    <n v="1"/>
    <s v="Axa 1"/>
  </r>
  <r>
    <n v="37"/>
    <x v="1"/>
    <x v="3"/>
    <x v="11"/>
    <n v="105684"/>
    <s v="Procedee secvențiale de închidere a  fluxurilor laterale din bioeconomie şi (bio)produse inovative rezultate din acestea - SECVENT"/>
    <s v="Institutul National de Cercetare-Dezvoltare pentru Chimie si Petrochimie"/>
    <s v="Scopul proiectului Secvent este de a crește eficiența economică a întreprinderilor partenere, prin dezvoltarea și implementarea unor soluții tehnologice inovative de (bio)procesare a subproduselor din lanțurile valorice ale bioeconomiei, pentru recuperarea şi/sau formarea de componente cu valoare adăugată şi utilizarea acestora pentru (bio)produse cerute de piață._x000a_ Obiectivul general al proiectului Secvent este accelerarea transferului de cunoștințe, tehnologie și personal cu competențe CDI între mediul public și cel privat în domeniul trans-sectorial al bioeconomiei circulare, prin dezvoltarea şi implementarea de procedee biotehnologice secvențiale de închidere a lanțurilor valorice din bioeconomie și de obținerea a (bio)produselor._x000a_"/>
    <s v="9"/>
    <n v="8"/>
    <n v="2016"/>
    <s v="9"/>
    <n v="8"/>
    <n v="2022"/>
    <n v="83.72"/>
    <x v="7"/>
    <s v="Bucuresti Ilfov"/>
    <m/>
    <m/>
    <s v="Bucuresti"/>
    <s v="Public"/>
    <s v="062"/>
    <n v="11173116.318"/>
    <n v="2172698.682"/>
    <n v="2791330"/>
    <n v="54000"/>
    <n v="16191145"/>
    <s v="In implementare"/>
    <s v="AA4"/>
    <n v="1635519.89"/>
    <n v="318004.07"/>
    <s v="POC/71/1/4"/>
    <n v="1"/>
    <s v="Axa 1"/>
  </r>
  <r>
    <n v="38"/>
    <x v="1"/>
    <x v="3"/>
    <x v="11"/>
    <n v="105552"/>
    <s v="PARTENERIATE PENTRU TRANSFER DE CUNOȘTINȚE ÎN VEDEREA CREȘTERII COMPETITIVITĂȚII ÎNTREPRINDERILOR DIN DOMENIUL &quot;INDUSTRIA AUTO ȘI COMPONENTE&quot; ȘI CREȘTERII SIGURANȚEI CIRCULAȚIEI - KTAutoComp"/>
    <s v="Institutul National de Cercetare Dezvoltare pentru Mecatronica si Tehnica Masurarii-INCDMTM Buc."/>
    <s v="Proiectul are în vedere creşterea competitivităţii întreprinderilor mari, mici şi mijlocii cu potenţial de piaţă, preocupate de dezvoltarea/testarea/fabricarea de repere și subansambluri din construcţia autoturismelor (mecanisme de direcţie, cutii de viteză, sisteme de suspensie, servodirecţii, motoare, etc.) prin îmbunătățirea politicilor de inovare axate pe transferul de cunoștințe între mediul ştiinţific și industrie, luând în considerare experiența INCDMTM "/>
    <s v="9"/>
    <n v="8"/>
    <n v="2016"/>
    <s v="9"/>
    <n v="8"/>
    <n v="2021"/>
    <n v="83.72"/>
    <x v="7"/>
    <s v="Bucuresti Ilfov"/>
    <m/>
    <m/>
    <s v="Bucuresti"/>
    <s v="Public"/>
    <s v="062"/>
    <n v="5251337"/>
    <n v="1021163"/>
    <n v="1021500"/>
    <n v="17000"/>
    <n v="7311000"/>
    <s v="In implementare"/>
    <s v="AA2"/>
    <n v="4442509.67"/>
    <n v="856231.72"/>
    <s v="POC/71/1/4"/>
    <n v="1"/>
    <s v="Axa 1"/>
  </r>
  <r>
    <n v="39"/>
    <x v="1"/>
    <x v="3"/>
    <x v="11"/>
    <n v="106070"/>
    <s v="Centru de dispecerizare și management pentru optimizarea  serviciilor integrate de îngrijiri la domiciliu - CDMS "/>
    <s v="INSTITUTUL NATIONAL DE STUDII SI CERCETĂRI PENTRU COMUNICATII - INSCC"/>
    <s v="Obiectul proiectului îl reprezintă realizarea de parteneriate pentru transfer de cunoștințe pentru dezvoltarea suportului ICT necesar pentru implementarea unor Centre de dispecerizare și management pentru optimizarea serviciilor integrate de îngrijiri la domiciliu - CDMS, ca suport pentru dezvoltarea de servicii de medicale și sociale la domiciliu"/>
    <s v="9"/>
    <n v="9"/>
    <n v="2016"/>
    <s v="5"/>
    <n v="9"/>
    <n v="2021"/>
    <n v="83.72"/>
    <x v="7"/>
    <s v="Bucuresti Ilfov"/>
    <m/>
    <m/>
    <s v="Bucuresti"/>
    <s v="Public"/>
    <s v="062"/>
    <n v="3767400.0000000005"/>
    <n v="732599.99999999953"/>
    <n v="948125"/>
    <n v="20000"/>
    <n v="5468125"/>
    <s v="In implementare"/>
    <s v="AA4"/>
    <n v="2640902.84"/>
    <n v="513471.22"/>
    <s v="POC/71/1/4"/>
    <n v="1"/>
    <s v="Axa 1"/>
  </r>
  <r>
    <n v="40"/>
    <x v="1"/>
    <x v="3"/>
    <x v="11"/>
    <n v="105566"/>
    <s v="Sistem modular integrat si tehnologie pentru ecranare electromagnetica a incintelor in gama 100kHz-18GHz  SITEM  "/>
    <s v="INCDIE ICPE-CA"/>
    <s v="Obiectivul general al proiectului este de a realiza un transfer de cunostinte in domeniul ecranarii electromagnetice prin dezvoltarea unei tehnologii noi, performante, cu reale imbunatatiri si reduceri de costuri pentru ecranarea electromagnetica a incintelor (camere, cladiri) deja existente sau in constructie in domeniul 100kHz - 18GHz,  prin colaborare intre institutia de cercetare si intreprinderile interesate  pentru dezvoltarea competitivitatii economice."/>
    <s v="9"/>
    <n v="9"/>
    <n v="2016"/>
    <s v="9"/>
    <n v="9"/>
    <n v="2021"/>
    <n v="83.72"/>
    <x v="7"/>
    <s v="Bucuresti Ilfov"/>
    <m/>
    <m/>
    <s v="Bucuresti"/>
    <s v="Public"/>
    <s v="062"/>
    <n v="6934632.25"/>
    <n v="1348492.75"/>
    <n v="742506"/>
    <n v="45000"/>
    <n v="9070631"/>
    <s v="In implementare"/>
    <s v="AA5"/>
    <n v="4132375.3700000006"/>
    <n v="774262.94"/>
    <s v="POC/71/1/4"/>
    <n v="1"/>
    <s v="Axa 1"/>
  </r>
  <r>
    <n v="41"/>
    <x v="1"/>
    <x v="3"/>
    <x v="11"/>
    <n v="105884"/>
    <s v="Dezvoltarea de soluţii  inovative pentru produse şi tehnologii noi, cerute de piaţă, prin valorificarea expertizei in domeniul materialelor avansate şi transferul de cunoştinţe către mediul privat"/>
    <s v="INSTITUTUL NATIONAL DE CERCETARE DEZVOLTARE TURBOMOTOARE COMOTI"/>
    <s v="Obiectivul popunerii de proiect este de a crea un parteneriat stabil, viabil, intre COMOTI si un grup de intreprinderi interesate sa asimileze cunostinte, abilitati si competente in domeniul cercetarii – inovarii, valorificand expertiza COMOTI, raspunzand astfel nevoilor strategice si de dezvoltare ale lor, care au drept scop cresterea competitivitatii economice. _x000a_Se urmareste astfel dezvoltarea de solutii inovative noi, performante, pentru obtinerea de produse noi, cu performante si caracteristici superioare, clar identificate de intreprinderi ca fiind cerute de piata si care le va permite dezvoltarea afacerilor, promovarea de noi afaceri, cresterea competitivitatii economice. _x000a_"/>
    <s v="9"/>
    <n v="9"/>
    <n v="2016"/>
    <s v="9"/>
    <n v="9"/>
    <n v="2022"/>
    <n v="83.72"/>
    <x v="7"/>
    <s v="Bucuresti Ilfov"/>
    <m/>
    <m/>
    <s v="Bucuresti"/>
    <s v="Public"/>
    <s v="062"/>
    <n v="10484213.74"/>
    <n v="2038736.2599999998"/>
    <n v="1062050"/>
    <n v="50000"/>
    <n v="13635000"/>
    <s v="In implementare"/>
    <s v="AA4"/>
    <n v="6606853.9099999992"/>
    <n v="1171699.3500000001"/>
    <s v="POC/71/1/4"/>
    <n v="1"/>
    <s v="Axa 1"/>
  </r>
  <r>
    <n v="42"/>
    <x v="1"/>
    <x v="3"/>
    <x v="11"/>
    <n v="105558"/>
    <s v="ECO-NANOTEHNOLOGII DE DEPOLUAREA APELOR ȘI VALORIFICAREA DEȘEURILOR"/>
    <s v="Universitatea POLITEHNICA Bucuresti"/>
    <s v="Obiectivul general al prezentului proiect vizează creșterea transferului de cunștințe și tehnologie în domeniul ECO-NANO-TEHNOLOGIILOR PENTRU DEPOLUARE ȘI VALORIFICAREA DEȘEURILOR, între Centrul de Cercetări pentru Protecția Mediului și Tehnologii Ecologice din Universitatea POLITEHNICA București (UPB-CPMTE) și întreprinderi din mediul privat, care va contribui la dezvoltarea economică a acestora precum și la protecția, conservarea și îmbunătățirea mediului."/>
    <s v="9"/>
    <n v="23"/>
    <n v="2016"/>
    <s v="9"/>
    <n v="22"/>
    <n v="2021"/>
    <n v="83.72"/>
    <x v="7"/>
    <s v="Bucuresti Ilfov"/>
    <m/>
    <m/>
    <s v="Bucuresti"/>
    <s v="Public"/>
    <s v="062"/>
    <n v="10787531.300000001"/>
    <n v="2097718.7000000002"/>
    <n v="1826000"/>
    <n v="60000"/>
    <n v="14771250"/>
    <s v="In implementare"/>
    <s v="AA3"/>
    <n v="7371796.3400000017"/>
    <n v="1433250.2399999998"/>
    <s v="POC/71/1/4"/>
    <n v="1"/>
    <s v="Axa 1"/>
  </r>
  <r>
    <n v="43"/>
    <x v="1"/>
    <x v="1"/>
    <x v="12"/>
    <n v="107066"/>
    <s v="Tehnologii inovatoare pentru asigurarea calitatii materialelor in sanatate, energie si mediu  – Centrul pentru Soluții INOVAtoare de Fabricație a Biomaterialelor Inteligente si Suprafețelor BIOMEDicale (INOVABIOMED)"/>
    <s v="Universitatea Politehnica din Bucuresti"/>
    <s v="Obiectivul general este cresterea capacitatii de cercetare-dezvoltare si de transfer de cunostinte prin infiintarea Centrului pentru Soluții Inovatoare de Fabricație a Biomaterialelor Inteligente si Suprafețelor Biomedicale prin crearea de 10 noi laboratoare de cercetare si modernizarea a 6 laboratoare de cercetare existente in cadrul Universitatii Politehnica Bucuresti (UPB), in vederea asigurarii conditiilor pentru dezvoltarea unui grup economic de excelenta in Romania, din care face parte UPB, intr-un sector economic competitiv._x000a__x000a_"/>
    <s v="10"/>
    <n v="26"/>
    <n v="2016"/>
    <s v="11"/>
    <n v="26"/>
    <n v="2020"/>
    <n v="80"/>
    <x v="7"/>
    <s v="Bucuresti Ilfov"/>
    <m/>
    <m/>
    <s v="Bucuresti"/>
    <s v="Public"/>
    <s v="058"/>
    <n v="53409188.648000002"/>
    <n v="13352297.162"/>
    <n v="0"/>
    <n v="5070504.38"/>
    <n v="71831990.189999998"/>
    <s v="Finalizat _x000a_(ajuns la teremen; fara nota de finalizare)"/>
    <s v="AA4"/>
    <n v="51568686.460000008"/>
    <n v="12892171.620000003"/>
    <s v="POC/70/1/1"/>
    <n v="1"/>
    <s v="Axa 1"/>
  </r>
  <r>
    <n v="44"/>
    <x v="1"/>
    <x v="1"/>
    <x v="12"/>
    <n v="109212"/>
    <s v="Construirea unei infrastructuri performante de cercetare-dezvoltare-inovare in domeniul sistemelor de intelligence pentru securitate"/>
    <s v="Academia Națională de Informații ”Mihai Viteazul” Otopeni"/>
    <s v="Obiectivul general al proiectului este creșterea competitivității economice la nivel național prin construirea la nivelul Academiei Naționale de Informații ”Mihai Viteazul” a unei infrastructuri de cercetare în domeniul securității și intelligence-ului la cele mai înalte standarde de performanță. Noul Complex de Cercetare al Institutului Național de Studii de Intelligence - INTELIGENT care urmează a fi dezvoltat prin intermediul proiectului va fi compus din 7 laboratoare de cercetare după cum urmează: Laboratorul de Politici de Securitate, Laboratorul de Securitate Locală, Regională și Globală, Laboratorul de Intelligence Competitiv, Laboratorul de Comunicare Strategică în Situații de Criză, Laboratorul de Cercetare Fundamentală în Intelligence, Laboratorul de Psihologie Experimentală și Laboratorul de Istoria Intelligence-ului."/>
    <s v="12"/>
    <n v="16"/>
    <n v="2016"/>
    <s v="6"/>
    <n v="16"/>
    <n v="2021"/>
    <n v="80"/>
    <x v="7"/>
    <s v="Bucuresti Ilfov"/>
    <m/>
    <m/>
    <s v="Bucuresti"/>
    <s v="Public"/>
    <s v="058"/>
    <n v="43056000.140000001"/>
    <n v="10764000.029999999"/>
    <n v="0"/>
    <n v="4662263.0999999996"/>
    <n v="58482263.270000003"/>
    <s v="In implementare"/>
    <s v="AA1"/>
    <n v="22088280.760000002"/>
    <n v="3517019.69"/>
    <s v="POC/70/1/1"/>
    <n v="1"/>
    <s v="Axa 1"/>
  </r>
  <r>
    <n v="45"/>
    <x v="1"/>
    <x v="1"/>
    <x v="12"/>
    <n v="108662"/>
    <s v="CENTRU DE CERCETARE SISTEME MECATRONICE INTELIGENTE DE SECURIZARE OBIECTIVE SI INTERVENTIE Acronim:CERMISO"/>
    <s v="Institutul National de Cercetare Dezvoltare pentru Mecatronica si Tehnica Masurarii - INCDMTM  Bucuresti"/>
    <s v="Obiectivul proiectului consta in crearea unu centru (CERMISO) de cercetare pentru optimizarea unor_x000a_echipamente de tip Minisistem Inteligent Autonom cu Deplasare Aeriana (MIADA) avand_x000a_7_x000a_aplicatii directe in securitatea si securizarea obiectivelor si interventie rapida in caz de dezastre in_x000a_zone greu accesibile. Practic in centru activitatea CD se va desfasura pe urmatoarele linii directoare:_x000a_1- Integrarea sistemelor mecatronice inteligente autonome in securitatea spatiului si a mediului_x000a_inconjurator._x000a_2- Optimizarea sistemelor mecatronice inteligente autonome aeropurtate_x000a_3- Tehnologia transmiterii securizata a informatiei_x000a_4- Dezvoltarea micro sistemelor multisenzoriale controlate de inteligenta artificiala._x000a_5- Dezvoltarea inteligentei artificiale de prelucrare automata a datelor in vederea prevenirii_x000a_dezastrelor si accidentelor._x000a_6- Dezvoltarea solutiilor si algoritmilor de securizare anti-hacking a sistemelor autonome_x000a_aeropurtate._x000a_7- Solutii hardware si software de optimizare a consumului energetic pentru marirea andurantei si_x000a_autonomiei de zbor a sistemelor mecatronice aeropurtate."/>
    <s v="1"/>
    <n v="3"/>
    <n v="2017"/>
    <s v="3"/>
    <n v="2"/>
    <n v="2021"/>
    <n v="80"/>
    <x v="7"/>
    <s v="Bucuresti Ilfov"/>
    <m/>
    <m/>
    <s v="Bucuresti"/>
    <s v="Public"/>
    <s v="058"/>
    <n v="8625168.8000000007"/>
    <n v="2156292.1999999993"/>
    <n v="0"/>
    <n v="12000"/>
    <n v="10793461"/>
    <s v="In implementare"/>
    <s v="AA7"/>
    <n v="8468645.8699999992"/>
    <n v="2095572.1699999997"/>
    <s v="POC/70/1/1"/>
    <n v="1"/>
    <s v="Axa 1"/>
  </r>
  <r>
    <n v="46"/>
    <x v="1"/>
    <x v="3"/>
    <x v="8"/>
    <n v="113021"/>
    <s v="Dispozitiv pentru accelerarea recuperarii kinetoterapeutice"/>
    <s v="KINETO TECH REHAB SRL"/>
    <s v="Obiectivul general al proiectului consta in realizarea unui produs inovativ destinat monitorizarii recuperarii pacientilor cu afectiuni locomotorii, in scopul productiei si comercializarii. "/>
    <s v="9"/>
    <n v="27"/>
    <n v="2017"/>
    <s v="3"/>
    <n v="27"/>
    <n v="2019"/>
    <n v="80"/>
    <x v="7"/>
    <s v="Bucuresti Ilfov"/>
    <m/>
    <m/>
    <s v="Bucuresti"/>
    <s v="Privat"/>
    <s v="061"/>
    <n v="567648"/>
    <n v="141912"/>
    <n v="78840"/>
    <n v="179046"/>
    <n v="967446"/>
    <s v="Finalizat"/>
    <s v="AA1"/>
    <n v="561321.07000000007"/>
    <n v="140330.27000000002"/>
    <s v="POC/63/1/3"/>
    <n v="1"/>
    <s v="Axa 1"/>
  </r>
  <r>
    <n v="47"/>
    <x v="1"/>
    <x v="3"/>
    <x v="8"/>
    <n v="113571"/>
    <s v="Cercetarea, dezvoltarea si punerea in aplicare a unui serviciu semnificativ imbunatatit de testare a infertilitatii masculine - INFERTIMA"/>
    <s v="GENOME &amp; GENETICS SRL"/>
    <s v="Obiectivul general al proiectului INFERTIMA este dezvoltarea unui proces inovativ, in vederea introducerii pe piata a unui serviciu nou, de testare a infertilitatii masculine pentru mutatiile genei FSHR, printr-o corelatie directa intre mutatiile receptorului de FSH si infertilitatea masculina de cauza genetica. Procesul inovativ are ca punct de pornire rezultatele cercetarii efectuate de catre institutia de cercetare cu care Genome &amp; Genetics a semnat contract de servicii de cercetare. "/>
    <s v="9"/>
    <n v="27"/>
    <n v="2017"/>
    <s v="12"/>
    <n v="27"/>
    <n v="2018"/>
    <n v="79.999999039630737"/>
    <x v="7"/>
    <s v="Bucuresti Ilfov"/>
    <m/>
    <m/>
    <s v="Bucuresti"/>
    <s v="Privat"/>
    <s v="061"/>
    <n v="666410.31999999995"/>
    <n v="166602.59"/>
    <n v="164164.54"/>
    <n v="82252.800000000003"/>
    <n v="1079430.25"/>
    <s v="Finalizat"/>
    <s v="AA1"/>
    <n v="660628.80000000005"/>
    <n v="165157.21"/>
    <s v="POC/63/1/3"/>
    <n v="1"/>
    <s v="Axa 1"/>
  </r>
  <r>
    <n v="48"/>
    <x v="1"/>
    <x v="3"/>
    <x v="8"/>
    <n v="113128"/>
    <s v="Platforma inteligenta de analiza a datelor de mari dimensiuni si de distribuție a mesajelor in puncte de interes"/>
    <s v="BEAM INNOVATION SRL (solicitant initial la depunere: VULPE RĂZVAN-ALEXANDRU) "/>
    <s v="Obiectivul general al proiectului consta in dezvoltarea competitiva a intreprinderii inovatoare de tip spin-off in urma implementării platformei inteligente de marketing. Se dorește revoluționarea industriei sistemelor de Marketing de Proximitate din sectorul de retail prin elaborarea unei soluții inovatoare hardware-software si comercializarea acesteia prin intermediul a 3 tipuri de pachete de servicii si anume: Silver, Gold si Platinum."/>
    <s v="9"/>
    <n v="27"/>
    <n v="2017"/>
    <s v="9"/>
    <n v="27"/>
    <n v="2019"/>
    <n v="80"/>
    <x v="7"/>
    <s v="Bucuresti Ilfov"/>
    <m/>
    <m/>
    <s v="Bucuresti"/>
    <s v="Privat"/>
    <s v="061"/>
    <n v="663316.31999999995"/>
    <n v="165829.07999999999"/>
    <n v="92127.28"/>
    <n v="337523.67"/>
    <n v="1258796.3499999999"/>
    <s v="Finalizat"/>
    <s v="AA2"/>
    <n v="636007.2699999999"/>
    <n v="159001.81999999998"/>
    <s v="POC/63/1/3"/>
    <n v="1"/>
    <s v="Axa 1"/>
  </r>
  <r>
    <n v="49"/>
    <x v="1"/>
    <x v="3"/>
    <x v="8"/>
    <n v="113071"/>
    <s v="Procese inovative pentru aplicatii TIC in domeniul financiar - INOVATIC"/>
    <s v="OCEAN CREDIT IFN SA"/>
    <s v="Obiectivul general al proiectului INOVATIC consta in dezvoltarea si punerea in productie a unor procese IT semnificativ imbunatatite de acordare de credite tip „overdraft”(descoperiri de cont), de transfer de bani si de plati electronice in cadrul SC OCEAN CREDIT IFN SA. Procesul inovativ are ca punct de pornire cercetarea efectuata de catre institutia de cercetare cu care Ocean Credit IFN SA a semnat contract de servicii de cercetare. "/>
    <s v="9"/>
    <n v="27"/>
    <n v="2017"/>
    <s v="5"/>
    <n v="27"/>
    <n v="2019"/>
    <n v="80"/>
    <x v="7"/>
    <s v="Bucuresti Ilfov"/>
    <m/>
    <m/>
    <s v="Bucuresti"/>
    <s v="Privat"/>
    <s v="061"/>
    <n v="668777.56000000006"/>
    <n v="167194.39000000001"/>
    <n v="92885.78"/>
    <n v="119978"/>
    <n v="1048835.73"/>
    <s v="Finalizat"/>
    <s v="AA2"/>
    <n v="551637.07999999996"/>
    <n v="137909.29"/>
    <s v="POC/63/1/3"/>
    <n v="1"/>
    <s v="Axa 1"/>
  </r>
  <r>
    <n v="50"/>
    <x v="1"/>
    <x v="3"/>
    <x v="8"/>
    <n v="119851"/>
    <s v="Lansarea pe piață a unui sistem inovativ pentru testarea aplicațiilor destinate dispozitivelor dotate cu ecran tactil - MATT"/>
    <s v="RINF ENGINEERING RESEARCH SRL"/>
    <s v="Obiectivul general al prezentului proiect îl reprezintă dezvoltarea unui sistem inovativ pentru testarea aplicațiilor destinate dispozitivelor dotate cu ecran tactil - MATT, în vederea creșterii gradului de inovare în domeniul TIC la nivel național și internațional. "/>
    <s v="10"/>
    <n v="4"/>
    <n v="2017"/>
    <s v="4"/>
    <n v="4"/>
    <n v="2019"/>
    <n v="79.999999263683492"/>
    <x v="7"/>
    <s v="Bucuresti Ilfov"/>
    <m/>
    <m/>
    <s v="Bucuresti"/>
    <s v="Privat"/>
    <s v="061"/>
    <n v="651893.56999999995"/>
    <n v="162973.4"/>
    <n v="90540.78"/>
    <n v="53550"/>
    <n v="958957.75"/>
    <s v="Finalizat"/>
    <s v="AA2"/>
    <n v="600354.76"/>
    <n v="150088.69999999998"/>
    <s v="POC/63/1/3"/>
    <n v="1"/>
    <s v="Axa 1"/>
  </r>
  <r>
    <n v="51"/>
    <x v="1"/>
    <x v="3"/>
    <x v="8"/>
    <n v="113131"/>
    <s v="Dezvoltarea si productia de sisteme integrate portabile pentru citirea contoarelor"/>
    <s v="CREATIVE ENGINEERING SOLUTIONS SRL"/>
    <s v="Obiectivul general al proiectului este cresterea competitivitatii societatii prin cercetarea si dezvoltarea prototipului unui produs nou, INDEXREAD, un sistem integrat mobil care va fi folosit pentru citirea indecsilor contoarelor cat si lansarea acestuia in productie."/>
    <s v="10"/>
    <n v="4"/>
    <n v="2017"/>
    <s v="12"/>
    <n v="4"/>
    <n v="2018"/>
    <n v="79.999998917008554"/>
    <x v="7"/>
    <s v="Bucuresti Ilfov"/>
    <m/>
    <m/>
    <s v="Bucuresti"/>
    <s v="Privat"/>
    <s v="061"/>
    <n v="590955.72"/>
    <n v="147738.94"/>
    <n v="82077.240000000005"/>
    <n v="120566.82"/>
    <n v="941338.72"/>
    <s v="Finalizat"/>
    <s v="AA1"/>
    <n v="552924.99"/>
    <n v="138231.26"/>
    <s v="POC/63/1/3"/>
    <n v="1"/>
    <s v="Axa 1"/>
  </r>
  <r>
    <n v="52"/>
    <x v="1"/>
    <x v="3"/>
    <x v="8"/>
    <n v="122344"/>
    <s v="”Vizioparalelograful si tehnica Extruziei computerizate de ghidaj -metode inovative de diagnoza si tratament ale edentatiei” "/>
    <s v="INDEX LINE SYSTEMS SRL"/>
    <s v="Obiectivul general al proiectului vizeaza cresterea competitivitatii intreprinderii prin dezvoltarea Vizio-paralelografului (VP) si a Extruziei computerizate de ghidaj (ECG) - tehnologii avansate in stomatologie, ce vizeaza diagnoza si tratamentul edentatiei, una dintre cele mai raspandite cazuri de morbiditate din Romania, in scopul productiei si comercializarii. _x000a__x000a_"/>
    <s v="11"/>
    <n v="15"/>
    <n v="2017"/>
    <s v="11"/>
    <n v="15"/>
    <n v="2019"/>
    <n v="79.999999759844471"/>
    <x v="7"/>
    <s v="Bucuresti Ilfov"/>
    <m/>
    <m/>
    <s v="Bucuresti"/>
    <s v="Privat"/>
    <s v="061"/>
    <n v="666234.91"/>
    <n v="166558.73000000001"/>
    <n v="92532.64"/>
    <n v="102792"/>
    <n v="1028118.28"/>
    <s v="Finalizat"/>
    <s v="AA1"/>
    <n v="628399.92999999993"/>
    <n v="157099.97999999998"/>
    <s v="POC/63/1/3"/>
    <n v="1"/>
    <s v="Axa 1"/>
  </r>
  <r>
    <n v="53"/>
    <x v="1"/>
    <x v="3"/>
    <x v="8"/>
    <n v="104905"/>
    <s v="Obținerea de  produse alimentare sigure sub aspectul satisfacerii exigențelor metabolice și a potențialului bioeconomic "/>
    <s v="ARBO BIOSISTEM SRL"/>
    <s v="Obiectivul general al prezentului proiect este reprezentat de realizarea prin procedee de prelucrare avansate de produse alimentare_x000a_inovative, sigure, accesibile si optimizate nutritional, prin transferul de elemente de cercetare stiinþifica din brevetul de invenþie „Procedeu_x000a_si instalaþie pentru prepararea unor produse bioprotective”."/>
    <s v="12"/>
    <n v="21"/>
    <n v="2017"/>
    <s v="7"/>
    <n v="20"/>
    <n v="2019"/>
    <n v="80"/>
    <x v="7"/>
    <s v="Bucuresti Ilfov"/>
    <m/>
    <m/>
    <s v="Bucuresti"/>
    <s v="Privat"/>
    <s v="061"/>
    <n v="671536.8"/>
    <n v="167884.2"/>
    <n v="93269"/>
    <n v="172307.63"/>
    <n v="1104997.6299999999"/>
    <s v="Finalizat"/>
    <s v="AA2"/>
    <n v="671037.73"/>
    <n v="167759.43"/>
    <s v="POC/63/1/3"/>
    <n v="1"/>
    <s v="Axa 1"/>
  </r>
  <r>
    <n v="54"/>
    <x v="1"/>
    <x v="5"/>
    <x v="0"/>
    <n v="115833"/>
    <s v="Linie pilot de 300mm pentru dispozitive Smart Power şi Power Discre5293000tes - R3- Power UP"/>
    <s v="Universitatea Politehnică Bucureşti"/>
    <s v="Obiectivul general al prezentului proiect, acceptat la finantare in cadrul ECSEL Joint Undertaking il reprezinta realizarea unei linii pilot_x000a_multi-KET (nanoelectronica, nanotehnologie, fabricare avansata) de noua generatie de 300 mm pentru tehnologia Smart Power in Europa,_x000a_astfel contribuind la stabilirea referintei mondiale de soluþii inovatoare si competitive pentru provocari societale critice, inclusiv reducerea_x000a_emisiilor de CO2 si eficienta energetica. De asemenea, pe baza realizarii activitatilor proiectului se urmareste imbunatatirea productivitatii_x000a_si a competitivitatii solutiilor IC integrate pentru tehnologia Smart Power si tehnologii Power Discrete."/>
    <s v="1"/>
    <n v="31"/>
    <n v="2018"/>
    <s v="7"/>
    <n v="31"/>
    <n v="2021"/>
    <n v="80"/>
    <x v="7"/>
    <s v="Bucuresti Ilfov"/>
    <m/>
    <m/>
    <s v="Bucuresti"/>
    <s v="Public"/>
    <s v="060"/>
    <n v="4232000"/>
    <n v="1058000"/>
    <n v="0"/>
    <n v="3000"/>
    <n v="5293000"/>
    <s v="In implementare"/>
    <m/>
    <n v="3439015.33"/>
    <n v="859753.84"/>
    <s v="POC/72/1/2"/>
    <n v="1"/>
    <s v="Axa 1"/>
  </r>
  <r>
    <n v="55"/>
    <x v="1"/>
    <x v="6"/>
    <x v="0"/>
    <n v="107583"/>
    <s v="RoRCraft CompAct"/>
    <s v="Institutul Naţional de Cercetare - Dezvoltare Aerospaţială &quot;ELIE CARAFOLI&quot; - INCAS Bucureşti"/>
    <s v="Obiectivul general al proiectului il reprezinta cresterea capacitatii de cercetare a Institutului National de Cercetare- Dezvoltare_x000a_Aerospatiala „Elie Carafoli” – I.N.C.A.S. Bucuresti, in domeniul stiintelor aerospatiale, prin introducerea celor mai noi tehnologii din_x000a_domeniul IT intr-un mediu de cercetare de noua generatie, bazat pe realitate virtuala, capabil sa asigure conditiile de simulare necesare_x000a_pentru cercetarile in perspectiva anilor 2020 precum si interfata de comunicare in proiectele colaborative internationale in care INCAS_x000a_este implicat (ex. JTI Clean Sky si SESAR in cadrul FP7 si in continuare in Horizon 2020)."/>
    <s v="2"/>
    <n v="1"/>
    <n v="2018"/>
    <s v="2"/>
    <n v="2"/>
    <n v="2020"/>
    <n v="80"/>
    <x v="7"/>
    <s v="Bucuresti Ilfov"/>
    <m/>
    <m/>
    <s v="Bucuresti"/>
    <s v="Public"/>
    <s v="060"/>
    <n v="7198834.5599999996"/>
    <n v="1799708.64"/>
    <n v="0"/>
    <n v="24000"/>
    <n v="9022543.1999999993"/>
    <s v="Finalizat"/>
    <m/>
    <n v="6639079.7800000003"/>
    <n v="1659769.9300000002"/>
    <s v="POC/76/1/1"/>
    <n v="1"/>
    <s v="Axa 1"/>
  </r>
  <r>
    <n v="56"/>
    <x v="2"/>
    <x v="2"/>
    <x v="2"/>
    <n v="119286"/>
    <s v="README – APLICAȚIE INTERACTIVĂ, INOVATIVĂ, DE EVALUARE A LIZIBILITĂȚII TEXTELOR ÎN LIMBA ROMÂNĂ ȘI DE ÎMBUNĂTĂȚIRE A STILULUI DE REDACTARE"/>
    <s v="COGNOS BUSINESS CONSULTING SRL"/>
    <s v="README – APLICAȚIE INTERACTIVĂ, INOVATIVĂ, DE EVALUARE A LIZIBILITĂȚII TEXTELOR ÎN LIMBA ROMÂNĂ ȘI DE ÎMBUNĂTĂȚIRE A STILULUI DE REDACTARE"/>
    <s v="9"/>
    <n v="15"/>
    <n v="2017"/>
    <s v="12"/>
    <n v="15"/>
    <n v="2019"/>
    <n v="80"/>
    <x v="7"/>
    <s v="Bucuresti Ilfov"/>
    <m/>
    <m/>
    <s v="Bucuresti"/>
    <s v="Privat"/>
    <s v="066"/>
    <n v="2814714.83"/>
    <n v="703678.71"/>
    <n v="875079.04"/>
    <n v="212942.4"/>
    <n v="4606414.9800000004"/>
    <s v="Finalizat"/>
    <s v="AA1"/>
    <n v="2362753.2200000002"/>
    <n v="590688.31000000006"/>
    <s v="POC/46/2/2"/>
    <n v="1"/>
    <s v="Axa 2"/>
  </r>
  <r>
    <n v="57"/>
    <x v="2"/>
    <x v="2"/>
    <x v="2"/>
    <n v="119261"/>
    <s v="MARKSENSE - PLATFORMĂ INFORMATICĂ DE ANALIZĂ ÎN TIMP REAL A FLUXURILOR DE PERSOANE BAZATĂ PE ALGORITMI DE INTELIGENȚĂ ARTIFICIALĂ ȘI PRELUCRARE INTELIGENTĂ DE INFORMAȚII PENTRU AFACERI ȘI MEDIUL GUVERNAMENTAL"/>
    <s v="OPEN GOV SRL"/>
    <s v="MARKSENSE - PLATFORMĂ INFORMATICĂ DE ANALIZĂ ÎN TIMP REAL A FLUXURILOR DE PERSOANE BAZATĂ PE ALGORITMI DE INTELIGENȚĂ ARTIFICIALĂ ȘI PRELUCRARE INTELIGENTĂ DE INFORMAȚII PENTRU AFACERI ȘI MEDIUL GUVERNAMENTAL"/>
    <s v="10"/>
    <n v="13"/>
    <n v="2017"/>
    <s v="8"/>
    <n v="13"/>
    <n v="2020"/>
    <n v="80"/>
    <x v="7"/>
    <s v="Bucuresti Ilfov"/>
    <m/>
    <m/>
    <s v="Bucuresti"/>
    <s v="Privat"/>
    <s v="066"/>
    <n v="3145876.94"/>
    <n v="786469.24"/>
    <n v="1375102.5299999998"/>
    <n v="380633.62000000011"/>
    <n v="5688082.3299999991"/>
    <s v="Finalizat"/>
    <s v="AA"/>
    <n v="1622835.8000000003"/>
    <n v="405708.94"/>
    <s v="POC/46/2/2"/>
    <n v="1"/>
    <s v="Axa 2"/>
  </r>
  <r>
    <n v="58"/>
    <x v="2"/>
    <x v="2"/>
    <x v="2"/>
    <n v="115926"/>
    <s v="S.I.R.O – SOLUTIE INOVATIVA DE RECRUTARE ONLINE"/>
    <s v="STRUCTURAL MANAGEMENT SOLUTIONS SRL"/>
    <s v="S.I.R.O – SOLUTIE INOVATIVA DE RECRUTARE ONLINE"/>
    <s v="8"/>
    <n v="2"/>
    <n v="2017"/>
    <s v="8"/>
    <n v="2"/>
    <n v="2020"/>
    <n v="80"/>
    <x v="7"/>
    <s v="Bucuresti Ilfov"/>
    <m/>
    <m/>
    <s v="Bucuresti"/>
    <s v="Privat"/>
    <s v="066"/>
    <n v="3096018.79"/>
    <n v="774004.7"/>
    <n v="1224860.6499999994"/>
    <n v="52800"/>
    <n v="5147684.1399999997"/>
    <s v="Finalizat"/>
    <s v="AA"/>
    <n v="2868081.13"/>
    <n v="717020.27999999991"/>
    <s v="POC/46/2/2"/>
    <n v="1"/>
    <s v="Axa 2"/>
  </r>
  <r>
    <n v="59"/>
    <x v="2"/>
    <x v="2"/>
    <x v="2"/>
    <n v="115724"/>
    <s v="Dezvoltare aplicatiei software inovative “Treasure Open Source Software – TOSS”"/>
    <s v="BUSINESS INFORMATION SYSTEMS (ALLEVO) SRL"/>
    <s v="Dezvoltare aplicatiei software inovative “Treasure Open Source Software – TOSS”"/>
    <s v="8"/>
    <n v="16"/>
    <n v="2017"/>
    <s v="3"/>
    <n v="16"/>
    <n v="2020"/>
    <n v="80"/>
    <x v="7"/>
    <s v="Bucuresti Ilfov"/>
    <m/>
    <m/>
    <s v="Bucuresti"/>
    <s v="Privat"/>
    <s v="066"/>
    <n v="2754696.14"/>
    <n v="688674.03"/>
    <n v="2682994"/>
    <n v="679006.1799999997"/>
    <n v="6805370.3499999996"/>
    <s v="Finalizat"/>
    <s v="AA1"/>
    <n v="2477638.4700000002"/>
    <n v="619409.64"/>
    <s v="POC/46/2/2"/>
    <n v="1"/>
    <s v="Axa 2"/>
  </r>
  <r>
    <n v="60"/>
    <x v="2"/>
    <x v="2"/>
    <x v="2"/>
    <n v="117046"/>
    <s v="OmniDJ - Platforma de streaming colaborativ cu servicii la cerere"/>
    <s v="KNOWLEDGE INVESTMENT GROUP SRL"/>
    <s v="Obiectivul general al proiectului “OmniDJ - Platforma de streaming colaborativ cu servicii la cerere” este acela de a cerceta si dezvolta o tehnologie inovativa in domeniile orizontale TIC si multimedia cu scopul dezvoltarii finale a unui produs/serviciu menit sa acopere o nevoie reala identificata in piata."/>
    <s v="5"/>
    <n v="25"/>
    <n v="2017"/>
    <s v="1"/>
    <n v="25"/>
    <n v="2020"/>
    <n v="80"/>
    <x v="7"/>
    <s v="Bucuresti Ilfov"/>
    <m/>
    <m/>
    <s v="Bucuresti"/>
    <s v="Privat"/>
    <s v="066"/>
    <n v="1114600.8"/>
    <n v="278650.2"/>
    <n v="398394"/>
    <n v="135212.55000000005"/>
    <n v="1926857.55"/>
    <s v="Finalizat"/>
    <s v="AA2"/>
    <n v="1049383.25"/>
    <n v="262345.82"/>
    <s v="POC/46/2/2"/>
    <n v="1"/>
    <s v="Axa 2"/>
  </r>
  <r>
    <n v="61"/>
    <x v="2"/>
    <x v="2"/>
    <x v="2"/>
    <n v="116265"/>
    <s v="CREAREA UNEI PLATFORME CLOUD PENTRU APLICATII SOFTWARE"/>
    <s v="Q-BIS CONSULT SRL"/>
    <s v="CREAREA UNEI PLATFORME CLOUD PENTRU APLICATII SOFTWARE"/>
    <s v="8"/>
    <n v="2"/>
    <n v="2017"/>
    <s v="12"/>
    <n v="2"/>
    <n v="2019"/>
    <n v="80"/>
    <x v="7"/>
    <s v="Bucuresti Ilfov"/>
    <m/>
    <m/>
    <s v="Bucuresti"/>
    <s v="Privat"/>
    <s v="066"/>
    <n v="2069074.4"/>
    <n v="517268.6"/>
    <n v="1308001"/>
    <n v="209369.35999999987"/>
    <n v="4103713.36"/>
    <s v="Finalizat"/>
    <s v="AA1"/>
    <n v="1791221.4300000004"/>
    <n v="447805.36000000004"/>
    <s v="POC/46/2/2"/>
    <n v="1"/>
    <s v="Axa 2"/>
  </r>
  <r>
    <n v="62"/>
    <x v="2"/>
    <x v="2"/>
    <x v="2"/>
    <n v="115577"/>
    <s v="DEZVOLTAREA UNEI PLATFORME PENTRU CREAREA VIZUALA DE SITE-URI BAZATE PE WORDPRESS"/>
    <s v="EXTEND STUDIO SRL"/>
    <s v="DEZVOLTAREA UNEI PLATFORME PENTRU CREAREA VIZUALA DE SITE-URI BAZATE PE WORDPRESS"/>
    <s v="5"/>
    <n v="25"/>
    <n v="2017"/>
    <s v="5"/>
    <n v="25"/>
    <n v="2019"/>
    <n v="80"/>
    <x v="7"/>
    <s v="Bucuresti Ilfov"/>
    <m/>
    <m/>
    <s v="Bucuresti"/>
    <s v="Privat"/>
    <s v="066"/>
    <n v="2115826.5"/>
    <n v="528956.63"/>
    <n v="1064885.0900000003"/>
    <n v="0"/>
    <n v="3709668.22"/>
    <s v="Finalizat"/>
    <s v="AA1"/>
    <n v="1785769.69"/>
    <n v="446442.43999999994"/>
    <s v="POC/46/2/2"/>
    <n v="1"/>
    <s v="Axa 2"/>
  </r>
  <r>
    <n v="63"/>
    <x v="2"/>
    <x v="2"/>
    <x v="2"/>
    <n v="115917"/>
    <s v="TempRent – platforma evolutivă de micro-tranzacționare"/>
    <s v="4E SOFTWARE SRL"/>
    <s v="TempRent – platforma evolutivă de micro-tranzacționare"/>
    <s v="6"/>
    <n v="16"/>
    <n v="2017"/>
    <s v="6"/>
    <n v="16"/>
    <n v="2020"/>
    <n v="80"/>
    <x v="7"/>
    <s v="Bucuresti Ilfov"/>
    <m/>
    <m/>
    <s v="Bucuresti"/>
    <s v="Privat"/>
    <s v="066"/>
    <n v="1227120"/>
    <n v="306780"/>
    <n v="429900"/>
    <n v="133722"/>
    <n v="2097522"/>
    <s v="Finalizat"/>
    <s v="AA1"/>
    <n v="1030223.8400000001"/>
    <n v="257555.96000000002"/>
    <s v="POC/46/2/2"/>
    <n v="1"/>
    <s v="Axa 2"/>
  </r>
  <r>
    <n v="64"/>
    <x v="2"/>
    <x v="2"/>
    <x v="2"/>
    <n v="115866"/>
    <s v="DEZVOLTARE PRIN INOVARE LA SENIOR SOFTWARE AGENCY SRL"/>
    <s v="SENIOR SOFTWARE AGENCY SRL"/>
    <s v="DEZVOLTARE PRIN INOVARE LA SENIOR SOFTWARE AGENCY SRL"/>
    <s v="5"/>
    <n v="25"/>
    <n v="2017"/>
    <s v="5"/>
    <n v="25"/>
    <n v="2019"/>
    <n v="80"/>
    <x v="7"/>
    <s v="Bucuresti Ilfov"/>
    <m/>
    <m/>
    <s v="Bucuresti"/>
    <s v="Privat"/>
    <s v="066"/>
    <n v="1587334.92"/>
    <n v="396833.73"/>
    <n v="1361979.77"/>
    <n v="99583.399999999907"/>
    <n v="3445731.82"/>
    <s v="Finalizat"/>
    <m/>
    <n v="1431113.98"/>
    <n v="310359.72000000003"/>
    <s v="POC/46/2/2"/>
    <n v="1"/>
    <s v="Axa 2"/>
  </r>
  <r>
    <n v="65"/>
    <x v="2"/>
    <x v="2"/>
    <x v="2"/>
    <n v="115622"/>
    <s v="Studio Scope: Dezvoltare produs inovativ de tip Configure Price and Quoting"/>
    <s v="INGENIO SOFTWARE SA"/>
    <s v="Studio Scope: Dezvoltare produs inovativ de tip Configure Price and Quoting"/>
    <s v="6"/>
    <n v="16"/>
    <n v="2017"/>
    <s v="11"/>
    <n v="16"/>
    <n v="2019"/>
    <n v="80"/>
    <x v="7"/>
    <s v="Bucuresti Ilfov"/>
    <m/>
    <m/>
    <s v="Bucuresti"/>
    <s v="Privat"/>
    <s v="066"/>
    <n v="2242185"/>
    <n v="560546.25"/>
    <n v="2028751.25"/>
    <n v="54052.150000000373"/>
    <n v="4885534.6500000004"/>
    <s v="Finalizat"/>
    <s v="AA1"/>
    <n v="2125327.27"/>
    <n v="531331.84000000008"/>
    <s v="POC/46/2/2"/>
    <n v="1"/>
    <s v="Axa 2"/>
  </r>
  <r>
    <n v="66"/>
    <x v="2"/>
    <x v="2"/>
    <x v="2"/>
    <n v="115722"/>
    <s v="SOLUȚIE PENTRU INTEGRAREA PE VERTICALĂ A SOLUȚIILOR TIC ÎN ECONOMIA ROMÂNEASCĂ PRIN DEZVOLTAREA PRODUSELOR INFORMATICE DYNAMIC DOX© CLOUD ȘI DYNAMIC DOX© MOBILE"/>
    <s v="ESSENSYS SOFTWARE SRL"/>
    <s v="SOLUȚIE PENTRU INTEGRAREA PE VERTICALĂ A SOLUȚIILOR TIC ÎN ECONOMIA ROMÂNEASCĂ PRIN DEZVOLTAREA PRODUSELOR INFORMATICE DYNAMIC DOX© CLOUD ȘI DYNAMIC DOX© MOBILE"/>
    <s v="8"/>
    <n v="2"/>
    <n v="2017"/>
    <s v="8"/>
    <n v="2"/>
    <n v="2020"/>
    <n v="80"/>
    <x v="7"/>
    <s v="Bucuresti Ilfov"/>
    <m/>
    <m/>
    <s v="Bucuresti"/>
    <s v="Privat"/>
    <s v="066"/>
    <n v="1624958.86"/>
    <n v="406239.72"/>
    <n v="1132399.8700000001"/>
    <n v="58054.349999999627"/>
    <n v="3221652.8"/>
    <s v="Finalizat"/>
    <s v="AA1"/>
    <n v="1451542.14"/>
    <n v="362885.51"/>
    <s v="POC/46/2/2"/>
    <n v="1"/>
    <s v="Axa 2"/>
  </r>
  <r>
    <n v="67"/>
    <x v="2"/>
    <x v="2"/>
    <x v="2"/>
    <n v="115560"/>
    <s v="SISTEM INFORMATIC INOVATIV DE TIP COMANDA SI CONTROL C2I (Command, Control &amp; Intelligence)"/>
    <s v="I-TOM SOLUTIONS SRL"/>
    <s v="SISTEM INFORMATIC INOVATIV DE TIP COMANDA SI CONTROL C2I (Command, Control &amp; Intelligence)"/>
    <s v="8"/>
    <n v="10"/>
    <n v="2017"/>
    <s v="8"/>
    <n v="10"/>
    <n v="2020"/>
    <n v="80"/>
    <x v="7"/>
    <s v="Bucuresti Ilfov"/>
    <m/>
    <m/>
    <s v="Bucuresti"/>
    <s v="Privat"/>
    <s v="066"/>
    <n v="2532573.2599999998"/>
    <n v="633143.31999999995"/>
    <n v="1173003.8899999997"/>
    <n v="219042.47000000067"/>
    <n v="4557762.9399999995"/>
    <s v="Finalizat"/>
    <s v="AA2"/>
    <n v="2378045.96"/>
    <n v="594511.4800000001"/>
    <s v="POC/46/2/2"/>
    <n v="1"/>
    <s v="Axa 2"/>
  </r>
  <r>
    <n v="68"/>
    <x v="2"/>
    <x v="2"/>
    <x v="2"/>
    <n v="115946"/>
    <s v="SISTEM INTEGRAT DE MANAGEMENT AL SECURITĂŢII INFORMAŢIEI ÎN CADRUL UNEI ORGANIZAŢII"/>
    <s v="SAFETECH INNOVATIONS SRL"/>
    <s v="SISTEM INTEGRAT DE MANAGEMENT AL SECURITĂŢII INFORMAŢIEI ÎN CADRUL UNEI ORGANIZAŢII"/>
    <s v="6"/>
    <n v="16"/>
    <n v="2017"/>
    <s v="2"/>
    <n v="28"/>
    <n v="2019"/>
    <n v="80"/>
    <x v="7"/>
    <s v="Bucuresti Ilfov"/>
    <m/>
    <m/>
    <s v="Bucuresti"/>
    <s v="Privat"/>
    <s v="066"/>
    <n v="1410126.65"/>
    <n v="352531.66"/>
    <n v="703318.79"/>
    <n v="108990.68999999994"/>
    <n v="2574967.7899999996"/>
    <s v="Finalizat"/>
    <s v="AA1"/>
    <n v="1353287.28"/>
    <n v="338321.81999999995"/>
    <s v="POC/46/2/2"/>
    <n v="1"/>
    <s v="Axa 2"/>
  </r>
  <r>
    <n v="69"/>
    <x v="2"/>
    <x v="2"/>
    <x v="2"/>
    <n v="115847"/>
    <s v="SISTEM INFORMATIC INTEGRAT, INOVATIV SI SECURIZAT DE EXAMINARE AUXOLOGICA, URMARIRE A PACIENTULUI SI GENERARE A DIAGRAMELOR DE CRESTERE PENTRU POPULATIA DIN ROMANIA"/>
    <s v="RADCOM SRL"/>
    <s v="SISTEM INFORMATIC INTEGRAT, INOVATIV SI SECURIZAT DE EXAMINARE AUXOLOGICA, URMARIRE A PACIENTULUI SI GENERARE A DIAGRAMELOR DE CRESTERE PENTRU POPULATIA DIN ROMANIA"/>
    <s v="8"/>
    <n v="9"/>
    <n v="2017"/>
    <s v="8"/>
    <n v="9"/>
    <n v="2019"/>
    <n v="80"/>
    <x v="7"/>
    <s v="Bucuresti Ilfov"/>
    <m/>
    <m/>
    <s v="Bucuresti"/>
    <s v="Privat"/>
    <s v="066"/>
    <n v="2091764"/>
    <n v="522941"/>
    <n v="862290"/>
    <n v="167575.10000000009"/>
    <n v="3644570.1"/>
    <s v="Finalizat"/>
    <s v="AA1"/>
    <n v="2003612.85"/>
    <n v="500903.21"/>
    <s v="POC/46/2/2"/>
    <n v="1"/>
    <s v="Axa 2"/>
  </r>
  <r>
    <n v="70"/>
    <x v="2"/>
    <x v="2"/>
    <x v="2"/>
    <n v="115688"/>
    <s v="LIVEHR – PLATFORMA DE GESTIONARE A RESURSELOR UMANE"/>
    <s v="AVANT CONSULTING SRL"/>
    <s v="LIVEHR – PLATFORMA DE GESTIONARE A RESURSELOR UMANE"/>
    <s v="8"/>
    <n v="8"/>
    <n v="2017"/>
    <s v="7"/>
    <n v="8"/>
    <n v="2019"/>
    <n v="80"/>
    <x v="7"/>
    <s v="Bucuresti Ilfov"/>
    <m/>
    <m/>
    <s v="Bucuresti"/>
    <s v="Privat"/>
    <s v="066"/>
    <n v="2098872.2799999998"/>
    <n v="524718.06999999995"/>
    <n v="1507229.65"/>
    <n v="402174.95000000019"/>
    <n v="4532994.9499999993"/>
    <s v="Finalizat"/>
    <s v="AA1"/>
    <n v="2098595.83"/>
    <n v="524374.61"/>
    <s v="POC/46/2/2"/>
    <n v="1"/>
    <s v="Axa 2"/>
  </r>
  <r>
    <n v="71"/>
    <x v="2"/>
    <x v="2"/>
    <x v="2"/>
    <n v="115817"/>
    <s v="„INTEGRAREA PE VERTICALA A IP3D PRIN DEZVOLTAREA UNEI SOLUTII INFORMATICE – CABINA VIRTUALA - PRIN ACTIVITATI DE CDI „"/>
    <s v="IPRINT 3D DESIGN CONSULTING SRL"/>
    <s v="„INTEGRAREA PE VERTICALA A IP3D PRIN DEZVOLTAREA UNEI SOLUTII INFORMATICE – CABINA VIRTUALA - PRIN ACTIVITATI DE CDI „"/>
    <s v="8"/>
    <n v="11"/>
    <n v="2017"/>
    <s v="2"/>
    <n v="11"/>
    <n v="2020"/>
    <n v="80"/>
    <x v="7"/>
    <s v="Bucuresti Ilfov"/>
    <m/>
    <m/>
    <s v="Bucuresti"/>
    <s v="Privat"/>
    <s v="066"/>
    <n v="782706.84"/>
    <n v="195676.71"/>
    <n v="277228.45999999996"/>
    <n v="35425.989999999991"/>
    <n v="1291037.9999999998"/>
    <s v="Finalizat"/>
    <s v="AA1"/>
    <n v="777272.64000000013"/>
    <n v="194318.17"/>
    <s v="POC/46/2/2"/>
    <n v="1"/>
    <s v="Axa 2"/>
  </r>
  <r>
    <n v="72"/>
    <x v="2"/>
    <x v="2"/>
    <x v="2"/>
    <n v="115911"/>
    <s v="„CRESTEREA COMPETITIVITATII SC YALOS SOFTWARE LABS SRL PRIN DEZVOLTAREA UNEI SOLUTII INFORMATICE INOVATOARE”"/>
    <s v="YALOS SOFTWARE LABS SRL"/>
    <s v="„CRESTEREA COMPETITIVITATII SC YALOS SOFTWARE LABS SRL PRIN DEZVOLTAREA UNEI SOLUTII INFORMATICE INOVATOARE”"/>
    <s v="8"/>
    <n v="3"/>
    <n v="2017"/>
    <s v="8"/>
    <n v="3"/>
    <n v="2020"/>
    <n v="80"/>
    <x v="7"/>
    <s v="Bucuresti Ilfov"/>
    <m/>
    <m/>
    <s v="Bucuresti"/>
    <s v="Privat"/>
    <s v="066"/>
    <n v="2452875.5699999998"/>
    <n v="613218.89"/>
    <n v="657456.29999999981"/>
    <n v="100246.4700000002"/>
    <n v="3823797.23"/>
    <s v="Finalizat"/>
    <m/>
    <n v="2026421.53"/>
    <n v="506605.39"/>
    <s v="POC/46/2/2"/>
    <n v="1"/>
    <s v="Axa 2"/>
  </r>
  <r>
    <n v="73"/>
    <x v="2"/>
    <x v="2"/>
    <x v="2"/>
    <n v="115876"/>
    <s v="Sistem Informatic Inovativ Factura Inteligenta"/>
    <s v="BUSINESSVIEW SOFTWARE SRL"/>
    <s v="Sistem Informatic Inovativ Factura Inteligenta"/>
    <s v="8"/>
    <n v="2"/>
    <n v="2017"/>
    <s v="11"/>
    <n v="2"/>
    <n v="2019"/>
    <n v="80"/>
    <x v="7"/>
    <s v="Bucuresti Ilfov"/>
    <m/>
    <m/>
    <s v="Bucuresti"/>
    <s v="Privat"/>
    <s v="066"/>
    <n v="2432346.2999999998"/>
    <n v="608086.57999999996"/>
    <n v="652739.62000000011"/>
    <n v="182632.2799999998"/>
    <n v="3875804.78"/>
    <s v="Finalizat"/>
    <m/>
    <n v="2264935.13"/>
    <n v="566233.77"/>
    <s v="POC/46/2/2"/>
    <n v="1"/>
    <s v="Axa 2"/>
  </r>
  <r>
    <n v="74"/>
    <x v="2"/>
    <x v="2"/>
    <x v="2"/>
    <n v="115698"/>
    <s v="Sistem informatic integrat pentru colectarea si procesarea de date anonime in interiorul spatiilor comerciale"/>
    <s v="MOUNT SOFTWARE SRL"/>
    <s v="Sistem informatic integrat pentru colectarea si procesarea de date anonime in interiorul spatiilor comerciale"/>
    <s v="8"/>
    <n v="7"/>
    <n v="2017"/>
    <s v="2"/>
    <n v="7"/>
    <n v="2019"/>
    <n v="80"/>
    <x v="7"/>
    <s v="Bucuresti Ilfov"/>
    <m/>
    <m/>
    <s v="Bucuresti"/>
    <s v="Privat"/>
    <s v="066"/>
    <n v="898360.23"/>
    <n v="224590.06"/>
    <n v="474760.01"/>
    <n v="51944.34999999986"/>
    <n v="1649654.65"/>
    <s v="Finalizat"/>
    <m/>
    <n v="750331.85"/>
    <n v="187582.96"/>
    <s v="POC/46/2/2"/>
    <n v="1"/>
    <s v="Axa 2"/>
  </r>
  <r>
    <n v="75"/>
    <x v="2"/>
    <x v="2"/>
    <x v="2"/>
    <n v="115857"/>
    <s v="Inovare prin conectare"/>
    <s v="SENIOR PROGRAMMING SA"/>
    <s v="Inovare prin conectare"/>
    <s v="8"/>
    <n v="2"/>
    <n v="2017"/>
    <s v="11"/>
    <n v="2"/>
    <n v="2019"/>
    <n v="80"/>
    <x v="7"/>
    <s v="Bucuresti Ilfov"/>
    <m/>
    <m/>
    <s v="Bucuresti"/>
    <s v="Privat"/>
    <s v="066"/>
    <n v="2414726.98"/>
    <n v="603681.75"/>
    <n v="2406584.2200000002"/>
    <n v="251986.25"/>
    <n v="5676979.2000000002"/>
    <s v="Finalizat"/>
    <s v="AA2"/>
    <n v="2208279.81"/>
    <n v="552069.96"/>
    <s v="POC/46/2/2"/>
    <n v="1"/>
    <s v="Axa 2"/>
  </r>
  <r>
    <n v="76"/>
    <x v="2"/>
    <x v="2"/>
    <x v="2"/>
    <n v="115646"/>
    <s v="AdSelect – Platforma de Management pentru publicitate stradala"/>
    <s v="INGENIOS.RO SRL"/>
    <s v="AdSelect – Platforma de Management pentru publicitate stradala"/>
    <s v="6"/>
    <n v="28"/>
    <n v="2017"/>
    <s v="12"/>
    <n v="28"/>
    <n v="2019"/>
    <n v="80"/>
    <x v="7"/>
    <s v="Bucuresti Ilfov"/>
    <m/>
    <m/>
    <s v="Bucuresti"/>
    <s v="Privat"/>
    <s v="066"/>
    <n v="3065803.18"/>
    <n v="766450.79"/>
    <n v="965544.5299999998"/>
    <n v="51911"/>
    <n v="4849709.5"/>
    <s v="Finalizat"/>
    <m/>
    <n v="2872010.8"/>
    <n v="718002.71"/>
    <s v="POC/46/2/2"/>
    <n v="1"/>
    <s v="Axa 2"/>
  </r>
  <r>
    <n v="77"/>
    <x v="2"/>
    <x v="2"/>
    <x v="2"/>
    <n v="115834"/>
    <s v="HR fara hartie"/>
    <s v="HR SINCRON SRL"/>
    <s v="Obiectivul general este cresterea contributiei solutiilor/aplicatiilor IT inovative in dezvoltarea competitivitatii economice a sectorului privat prin dezvoltarea produselor si serviciilor TIC. In acest context, in care inclusiv recomandarea Comisiei Europene catre companiile romanesti este de a profita pe deplin de posibilitatile si avantajele oferite de tehnologiile digitale, HR Sincron SRL doreste sa dezvolte prin proiectul „HR fara hartie” o platforma software inovativa de managementul resurselor umane numita in continuare „Sincron HR Suite”."/>
    <s v="5"/>
    <n v="25"/>
    <n v="2017"/>
    <s v="5"/>
    <n v="25"/>
    <n v="2019"/>
    <n v="80"/>
    <x v="7"/>
    <s v="Bucuresti Ilfov"/>
    <m/>
    <m/>
    <s v="Bucuresti"/>
    <s v="Privat"/>
    <s v="066"/>
    <n v="1952796.24"/>
    <n v="488199.06"/>
    <n v="1651738.81"/>
    <n v="140071.0400000005"/>
    <n v="4232805.1500000004"/>
    <s v="Finalizat"/>
    <s v="AA2"/>
    <n v="1889212.9800000002"/>
    <n v="472303.24000000005"/>
    <s v="POC/46/2/2"/>
    <n v="1"/>
    <s v="Axa 2"/>
  </r>
  <r>
    <n v="78"/>
    <x v="2"/>
    <x v="2"/>
    <x v="2"/>
    <n v="115610"/>
    <s v="Dezvoltare aplicatie software si componente hardware pentru analizarea, controlul si partajarea fluxurilor de resurse"/>
    <s v="CORE SECURITY ADVISERS SRL"/>
    <s v="Dezvoltare aplicatie software si componente hardware pentru analizarea, controlul si partajarea fluxurilor de resurse"/>
    <s v="8"/>
    <n v="3"/>
    <n v="2017"/>
    <s v="8"/>
    <n v="3"/>
    <n v="2020"/>
    <n v="80"/>
    <x v="7"/>
    <s v="Bucuresti Ilfov"/>
    <m/>
    <m/>
    <s v="Bucuresti"/>
    <s v="Privat"/>
    <s v="066"/>
    <n v="3292880"/>
    <n v="823220"/>
    <n v="807275"/>
    <n v="820530.33000000007"/>
    <n v="5743905.3300000001"/>
    <s v="Reziliat"/>
    <m/>
    <n v="0"/>
    <n v="0"/>
    <s v="POC/46/2/2"/>
    <n v="1"/>
    <s v="Axa 2"/>
  </r>
  <r>
    <n v="79"/>
    <x v="2"/>
    <x v="2"/>
    <x v="2"/>
    <n v="115656"/>
    <s v="COOPID – SISTEM COOPERATIV DE MANAGEMENT AL IDENTITATII DIGITALE"/>
    <s v="TGS SOFTWARE SRL"/>
    <s v="COOPID – SISTEM COOPERATIV DE MANAGEMENT AL IDENTITATII DIGITALE"/>
    <s v="6"/>
    <n v="28"/>
    <n v="2017"/>
    <s v="6"/>
    <n v="28"/>
    <n v="2019"/>
    <n v="80"/>
    <x v="7"/>
    <s v="Bucuresti Ilfov"/>
    <m/>
    <m/>
    <s v="Bucuresti"/>
    <s v="Privat"/>
    <s v="066"/>
    <n v="2939783.6"/>
    <n v="734945.9"/>
    <n v="875000"/>
    <n v="276000.98000000045"/>
    <n v="4825730.4800000004"/>
    <s v="Finalizat"/>
    <s v="AA1"/>
    <n v="2850573.22"/>
    <n v="712643.33"/>
    <s v="POC/46/2/2"/>
    <n v="1"/>
    <s v="Axa 2"/>
  </r>
  <r>
    <n v="80"/>
    <x v="2"/>
    <x v="2"/>
    <x v="2"/>
    <n v="116150"/>
    <s v="DEZVOLTAREA UNUI SISTEM BUSINESS INTELLIGENCE PENTRU LANTURI FARMACEUTICE"/>
    <s v="COGNISTUDIO SRL"/>
    <s v="DEZVOLTAREA UNUI SISTEM BUSINESS INTELLIGENCE PENTRU LANTURI FARMACEUTICE"/>
    <s v="8"/>
    <n v="2"/>
    <n v="2017"/>
    <s v="8"/>
    <n v="2"/>
    <n v="2019"/>
    <n v="80"/>
    <x v="7"/>
    <s v="Bucuresti Ilfov"/>
    <m/>
    <m/>
    <s v="Bucuresti"/>
    <s v="Privat"/>
    <s v="066"/>
    <n v="1939595.35"/>
    <n v="484898.84"/>
    <n v="1023332.81"/>
    <n v="45938.649999999907"/>
    <n v="3493765.65"/>
    <s v="Finalizat"/>
    <m/>
    <n v="1384358.22"/>
    <n v="346089.57999999996"/>
    <s v="POC/46/2/2"/>
    <n v="1"/>
    <s v="Axa 2"/>
  </r>
  <r>
    <n v="81"/>
    <x v="2"/>
    <x v="2"/>
    <x v="2"/>
    <n v="115916"/>
    <s v="DEZVOLTAREA APLICATIEI SMART HUT- SOLUTIE SOFTWARE-HARDWARE CARE INTEGREAZA ECHIPAMENTE PENTRU FACILITAREA MANAGEMENTULUI CLADIRILOR"/>
    <s v="NETLINX SYSTEMS SRL"/>
    <s v="DEZVOLTAREA APLICATIEI SMART HUT- SOLUTIE SOFTWARE-HARDWARE CARE INTEGREAZA ECHIPAMENTE PENTRU FACILITAREA MANAGEMENTULUI CLADIRILOR"/>
    <s v="8"/>
    <n v="31"/>
    <n v="2017"/>
    <s v="8"/>
    <n v="31"/>
    <n v="2019"/>
    <n v="80"/>
    <x v="7"/>
    <s v="Bucuresti Ilfov"/>
    <m/>
    <m/>
    <s v="Bucuresti"/>
    <s v="Privat"/>
    <s v="066"/>
    <n v="1185166.06"/>
    <n v="296291.51"/>
    <n v="760345.01999999979"/>
    <n v="209785.77000000002"/>
    <n v="2451588.36"/>
    <s v="Finalizat"/>
    <m/>
    <n v="1112912.58"/>
    <n v="278228.14"/>
    <s v="POC/46/2/2"/>
    <n v="1"/>
    <s v="Axa 2"/>
  </r>
  <r>
    <n v="82"/>
    <x v="2"/>
    <x v="2"/>
    <x v="2"/>
    <n v="116347"/>
    <s v="MyTechJob – PLATFORMA INOVATIVA CU LOCURI DE MUNCA"/>
    <s v="ALERON TRAINING CENTER SRL"/>
    <s v="MyTechJob – PLATFORMA INOVATIVA CU LOCURI DE MUNCA"/>
    <s v="8"/>
    <n v="11"/>
    <n v="2017"/>
    <s v="10"/>
    <n v="11"/>
    <n v="2019"/>
    <n v="80"/>
    <x v="7"/>
    <s v="Bucuresti Ilfov"/>
    <m/>
    <m/>
    <s v="Bucuresti"/>
    <s v="Privat"/>
    <s v="066"/>
    <n v="1323168"/>
    <n v="330792"/>
    <n v="1301670"/>
    <n v="190130.70000000019"/>
    <n v="3145760.7"/>
    <s v="Finalizat"/>
    <s v="AA1"/>
    <n v="1281140.32"/>
    <n v="320285.08"/>
    <s v="POC/46/2/2"/>
    <n v="1"/>
    <s v="Axa 2"/>
  </r>
  <r>
    <n v="83"/>
    <x v="2"/>
    <x v="2"/>
    <x v="2"/>
    <n v="115806"/>
    <s v="SOLUTIE TIC INOVATIVA PENTRU CRESTEREA COMPETITIVITATII ECONOMICE A MARKETIZATOR FRIENDS SRL"/>
    <s v="OMNICONVERT SRL fosta MARKETIZATOR FRIENDS SRL"/>
    <s v="Obiectiv general al proiectului este: cresterea competitivitaþii economice a companiei Marketizator Friends prin dezvoltarea experimentala a unei solutii software inovative, care va permite trecerea de la outsourcing la tehnologia bazata pe inovare."/>
    <s v="5"/>
    <n v="25"/>
    <n v="2017"/>
    <s v="11"/>
    <n v="25"/>
    <n v="2019"/>
    <n v="80"/>
    <x v="7"/>
    <s v="Bucuresti Ilfov"/>
    <m/>
    <m/>
    <s v="Bucuresti"/>
    <s v="Privat"/>
    <s v="066"/>
    <n v="1855368.68"/>
    <n v="463842.17"/>
    <n v="1114023.23"/>
    <n v="124343.43999999994"/>
    <n v="3557577.52"/>
    <s v="Finalizat"/>
    <m/>
    <n v="1850334.4300000002"/>
    <n v="462583.61"/>
    <s v="POC/46/2/2"/>
    <n v="1"/>
    <s v="Axa 2"/>
  </r>
  <r>
    <n v="84"/>
    <x v="2"/>
    <x v="2"/>
    <x v="2"/>
    <n v="117850"/>
    <s v="CRESTEREA COMPETITIVITATII SC BLUE SKY SOFTWARE SRL PRIN DEZVOLTAREA UNEI APLICATII INFORMATICE INOVATIVE"/>
    <s v="BLUE SKY SOFTWARE SRL"/>
    <s v="Obiectivul general al proiectului il reprezinta cresterea competitivitatii economice a societatii la nivel national prin dezvoltarea unui produs inovativ TIC, respectiv realizarea unei aplicatii informatice inovative cu aplicabilitate in domeniul asistentei sociale si edicala a persoanelor varstnice"/>
    <s v="6"/>
    <n v="29"/>
    <n v="2017"/>
    <s v="6"/>
    <n v="29"/>
    <n v="2019"/>
    <n v="80"/>
    <x v="7"/>
    <s v="Bucuresti Ilfov"/>
    <m/>
    <m/>
    <s v="Bucuresti"/>
    <s v="Privat"/>
    <s v="066"/>
    <n v="1733067.68"/>
    <n v="433266.92"/>
    <n v="617580.39999999991"/>
    <n v="50170.450000000186"/>
    <n v="2834085.45"/>
    <s v="Reziliat"/>
    <m/>
    <n v="0"/>
    <n v="0"/>
    <s v="POC/46/2/2"/>
    <n v="1"/>
    <s v="Axa 2"/>
  </r>
  <r>
    <n v="85"/>
    <x v="2"/>
    <x v="2"/>
    <x v="2"/>
    <n v="117396"/>
    <s v="QRAM – sistem de optimizare a capitalului uman"/>
    <s v="QUALITANCE QBS SRL"/>
    <s v="QRAM – sistem de optimizare a capitalului uman"/>
    <s v="8"/>
    <n v="8"/>
    <n v="2017"/>
    <s v="8"/>
    <n v="8"/>
    <n v="2019"/>
    <n v="80"/>
    <x v="7"/>
    <s v="Bucuresti Ilfov"/>
    <m/>
    <m/>
    <s v="Bucuresti"/>
    <s v="Privat"/>
    <s v="066"/>
    <n v="1048354"/>
    <n v="262088.5"/>
    <n v="931062.5"/>
    <n v="6941.6699999999255"/>
    <n v="2248446.67"/>
    <s v="Reziliat"/>
    <m/>
    <n v="0"/>
    <n v="0"/>
    <s v="POC/46/2/2"/>
    <n v="1"/>
    <s v="Axa 2"/>
  </r>
  <r>
    <n v="86"/>
    <x v="2"/>
    <x v="2"/>
    <x v="2"/>
    <n v="115841"/>
    <s v="Dezvoltarea unei solutii inovative de business discovery pentru cresterea competitivitatii si profitabilitatii companiilor"/>
    <s v="UNIT VISION SRL"/>
    <s v="Dezvoltarea unei solutii inovative de business discovery pentru cresterea competitivitatii si profitabilitatii companiilor"/>
    <s v="8"/>
    <n v="2"/>
    <n v="2017"/>
    <s v="2"/>
    <n v="2"/>
    <n v="2019"/>
    <n v="80"/>
    <x v="7"/>
    <s v="Bucuresti Ilfov"/>
    <m/>
    <m/>
    <s v="Bucuresti"/>
    <s v="Privat"/>
    <s v="066"/>
    <n v="602276.25"/>
    <n v="150569.06"/>
    <n v="519610.41999999993"/>
    <n v="56195.459999999963"/>
    <n v="1328651.19"/>
    <s v="Finalizat"/>
    <m/>
    <n v="545262.65999999992"/>
    <n v="136315.67000000001"/>
    <s v="POC/46/2/2"/>
    <n v="1"/>
    <s v="Axa 2"/>
  </r>
  <r>
    <n v="87"/>
    <x v="2"/>
    <x v="2"/>
    <x v="2"/>
    <n v="115933"/>
    <s v="SITAC – SISTEM INOVATIV DE TESTARE ADAPTIVĂ COMPUTERIZATĂ"/>
    <s v="SOFT BUSINESS UNION SRL"/>
    <s v="SITAC – SISTEM INOVATIV DE TESTARE ADAPTIVĂ COMPUTERIZATĂ"/>
    <s v="6"/>
    <n v="16"/>
    <n v="2017"/>
    <s v="6"/>
    <n v="16"/>
    <n v="2019"/>
    <n v="80"/>
    <x v="7"/>
    <s v="Bucuresti Ilfov"/>
    <m/>
    <m/>
    <s v="Bucuresti"/>
    <s v="Privat"/>
    <s v="066"/>
    <n v="2892483.23"/>
    <n v="723120.81"/>
    <n v="2037253.75"/>
    <n v="15"/>
    <n v="5652872.79"/>
    <s v="Finalizat"/>
    <m/>
    <n v="2463021.5199999996"/>
    <n v="615755.39999999991"/>
    <s v="POC/46/2/2"/>
    <n v="1"/>
    <s v="Axa 2"/>
  </r>
  <r>
    <n v="88"/>
    <x v="2"/>
    <x v="2"/>
    <x v="2"/>
    <n v="115643"/>
    <s v="SISTEM INOVATIV INTEGRAT TIC PENTRU CONTROLUL SI MONITORIZAREA IN TIMP REAL A CALITATII ENERGIEI ELECTRICE SI A PIERDERILOR PE LINIILE DE TRANSPORT SI DISTRIBUTIE DIN SISTEMUL ENERGETIC NATIONAL"/>
    <s v="NOVA INDUSTRIAL SA"/>
    <s v="SISTEM INOVATIV INTEGRAT TIC PENTRU CONTROLUL SI MONITORIZAREA IN TIMP REAL A CALITATII ENERGIEI ELECTRICE SI A PIERDERILOR PE LINIILE DE TRANSPORT SI DISTRIBUTIE DIN SISTEMUL ENERGETIC NATIONAL"/>
    <s v="6"/>
    <n v="28"/>
    <n v="2017"/>
    <s v="6"/>
    <n v="28"/>
    <n v="2020"/>
    <n v="80"/>
    <x v="7"/>
    <s v="Bucuresti Ilfov"/>
    <m/>
    <m/>
    <s v="Bucuresti"/>
    <s v="Privat"/>
    <s v="066"/>
    <n v="3003435.74"/>
    <n v="750858.93"/>
    <n v="753244"/>
    <n v="54530"/>
    <n v="4562068.67"/>
    <s v="Finalizat"/>
    <m/>
    <n v="1968431.6"/>
    <n v="492107.92000000004"/>
    <s v="POC/46/2/2"/>
    <n v="1"/>
    <s v="Axa 2"/>
  </r>
  <r>
    <n v="89"/>
    <x v="2"/>
    <x v="2"/>
    <x v="2"/>
    <n v="115581"/>
    <s v="Tehnologie inteligentă pentru sănătatea familiei"/>
    <s v="POWER NET CONSULTING SRL"/>
    <s v="Tehnologie inteligentă pentru sănătatea familiei"/>
    <s v="6"/>
    <n v="28"/>
    <n v="2017"/>
    <s v="6"/>
    <n v="28"/>
    <n v="2019"/>
    <n v="80"/>
    <x v="7"/>
    <s v="Bucuresti Ilfov"/>
    <m/>
    <m/>
    <s v="Bucuresti"/>
    <s v="Privat"/>
    <s v="066"/>
    <n v="816443.79"/>
    <n v="204110.95"/>
    <n v="671801.19"/>
    <n v="0"/>
    <n v="1692355.93"/>
    <s v="Reziliat"/>
    <m/>
    <n v="0"/>
    <n v="0"/>
    <s v="POC/46/2/2"/>
    <n v="1"/>
    <s v="Axa 2"/>
  </r>
  <r>
    <n v="90"/>
    <x v="2"/>
    <x v="2"/>
    <x v="2"/>
    <n v="119666"/>
    <s v="AV Sensors Manager"/>
    <s v="R.A.I. SOFTWARE SRL"/>
    <s v="AV Sensors Manager"/>
    <s v="9"/>
    <n v="26"/>
    <n v="2017"/>
    <s v="3"/>
    <n v="26"/>
    <n v="2020"/>
    <n v="80"/>
    <x v="7"/>
    <s v="Bucuresti Ilfov"/>
    <m/>
    <m/>
    <s v="Bucuresti"/>
    <s v="Privat"/>
    <s v="066"/>
    <n v="3270601.86"/>
    <n v="817650.47"/>
    <n v="917800"/>
    <n v="144000"/>
    <n v="5150052.33"/>
    <s v="Reziliat"/>
    <m/>
    <n v="0"/>
    <n v="0"/>
    <s v="POC/46/2/2"/>
    <n v="1"/>
    <s v="Axa 2"/>
  </r>
  <r>
    <n v="91"/>
    <x v="2"/>
    <x v="2"/>
    <x v="2"/>
    <n v="115788"/>
    <s v="PLATFORMA INOVATIVA BAZATA PE TEHNOLOGII DE REALITATE VIRTUALA SI AUGMENTATĂ PENTRU TRATAREA FOBIILOR"/>
    <s v="NOVUSTECH SERVICES SRL"/>
    <s v="PLATFORMA INOVATIVA BAZATA PE TEHNOLOGII DE REALITATE VIRTUALA SI AUGMENTATĂ PENTRU TRATAREA FOBIILOR"/>
    <s v="9"/>
    <n v="4"/>
    <n v="2017"/>
    <s v="8"/>
    <n v="4"/>
    <n v="2020"/>
    <n v="80"/>
    <x v="7"/>
    <s v="Bucuresti Ilfov"/>
    <m/>
    <m/>
    <s v="Bucuresti"/>
    <s v="Privat"/>
    <s v="066"/>
    <n v="2470998.2999999998"/>
    <n v="617749.57999999996"/>
    <n v="726389.62000000011"/>
    <n v="0"/>
    <n v="3815137.5"/>
    <s v="Finalizat"/>
    <s v="AA1"/>
    <n v="1385779.9"/>
    <n v="346444.95"/>
    <s v="POC/46/2/2"/>
    <n v="1"/>
    <s v="Axa 2"/>
  </r>
  <r>
    <n v="92"/>
    <x v="2"/>
    <x v="2"/>
    <x v="2"/>
    <n v="115980"/>
    <s v="CloudBox"/>
    <s v="MAGUAY COMPUTERS SRL"/>
    <s v="CloudBox"/>
    <s v="8"/>
    <n v="25"/>
    <n v="2017"/>
    <s v="2"/>
    <n v="25"/>
    <n v="2019"/>
    <n v="80"/>
    <x v="7"/>
    <s v="Bucuresti Ilfov"/>
    <m/>
    <m/>
    <s v="Bucuresti"/>
    <s v="Privat"/>
    <s v="066"/>
    <n v="2847889.59"/>
    <n v="711972.4"/>
    <n v="977135"/>
    <n v="159457.50999999978"/>
    <n v="4696454.5"/>
    <s v="Finalizat"/>
    <m/>
    <n v="2694959.3500000006"/>
    <n v="673739.87"/>
    <s v="POC/46/2/2"/>
    <n v="1"/>
    <s v="Axa 2"/>
  </r>
  <r>
    <n v="93"/>
    <x v="2"/>
    <x v="2"/>
    <x v="2"/>
    <n v="115616"/>
    <s v="SERVICII INOVATIVE PENTRU PUBLICAREA, EDITAREA, CONSULTAREA ŞI GESTIUNEA ONLINE A MANUALELOR ŞCOLARE"/>
    <s v="ASCENDIA SA ( fosta ASCENDIA DESIGN SRL)"/>
    <s v="SERVICII INOVATIVE PENTRU PUBLICAREA, EDITAREA, CONSULTAREA ŞI GESTIUNEA ONLINE A MANUALELOR ŞCOLARE"/>
    <s v="8"/>
    <n v="9"/>
    <n v="2017"/>
    <s v="8"/>
    <n v="9"/>
    <n v="2019"/>
    <n v="80"/>
    <x v="7"/>
    <s v="Bucuresti Ilfov"/>
    <m/>
    <m/>
    <s v="Bucuresti"/>
    <s v="Privat"/>
    <s v="066"/>
    <n v="1802336.06"/>
    <n v="450584.02"/>
    <n v="570950.25"/>
    <n v="67578.25"/>
    <n v="2891448.58"/>
    <s v="Finalizat"/>
    <m/>
    <n v="1643757.9200000002"/>
    <n v="410939.49000000005"/>
    <s v="POC/46/2/2"/>
    <n v="1"/>
    <s v="Axa 2"/>
  </r>
  <r>
    <n v="94"/>
    <x v="2"/>
    <x v="2"/>
    <x v="2"/>
    <n v="115645"/>
    <s v="ANSAMBLU DE INDICI IMOBILIARI STRUCTURAŢI PENTRU PIAŢA ROMÂNEASCĂ ACRONIM: RMI"/>
    <s v="RUN IT SOLUTIONS SRL"/>
    <s v="ANSAMBLU DE INDICI IMOBILIARI STRUCTURAŢI PENTRU PIAŢA ROMÂNEASCĂ ACRONIM: RMI"/>
    <s v="8"/>
    <n v="16"/>
    <n v="2017"/>
    <s v="12"/>
    <n v="16"/>
    <n v="2019"/>
    <n v="80"/>
    <x v="7"/>
    <s v="Bucuresti Ilfov"/>
    <m/>
    <m/>
    <s v="Bucuresti"/>
    <s v="Privat"/>
    <s v="066"/>
    <n v="1781188.8"/>
    <n v="445297.2"/>
    <n v="428734"/>
    <n v="71565.399999999907"/>
    <n v="2726785.4"/>
    <s v="Finalizat"/>
    <s v="AA1"/>
    <n v="1723820.3199999998"/>
    <n v="430955.07999999996"/>
    <s v="POC/46/2/2"/>
    <n v="1"/>
    <s v="Axa 2"/>
  </r>
  <r>
    <n v="95"/>
    <x v="2"/>
    <x v="2"/>
    <x v="2"/>
    <n v="116470"/>
    <s v="ZIDOX – PLATFORMĂ INOVATIVĂ DE GESTIONARE A RESURSELOR UMANE"/>
    <s v="ZITEC COM SRL"/>
    <s v="ZIDOX – PLATFORMĂ INOVATIVĂ DE GESTIONARE A RESURSELOR UMANE"/>
    <s v="6"/>
    <n v="16"/>
    <n v="2017"/>
    <s v="6"/>
    <n v="16"/>
    <n v="2019"/>
    <n v="80"/>
    <x v="7"/>
    <s v="Bucuresti Ilfov"/>
    <m/>
    <m/>
    <s v="Bucuresti"/>
    <s v="Privat"/>
    <s v="066"/>
    <n v="1330068.3799999999"/>
    <n v="332517.09999999998"/>
    <n v="2647755.7600000002"/>
    <n v="185412.4299999997"/>
    <n v="4495753.67"/>
    <s v="Finalizat"/>
    <m/>
    <n v="1195918.6599999999"/>
    <n v="298979.66000000003"/>
    <s v="POC/46/2/2"/>
    <n v="1"/>
    <s v="Axa 2"/>
  </r>
  <r>
    <n v="96"/>
    <x v="2"/>
    <x v="2"/>
    <x v="2"/>
    <n v="115612"/>
    <s v="CREŞTEREA COMPETITIVITĂŢII COMPANIILOR ROMÂNEŞTI PRIN DEZVOLTAREA DE CĂTRE OMEGA TRUST A UNEI NOI PLATFORME INOVATIVE DE AUTO-TESTARE SPECIALIZATĂ ÎN DOMENIUL SECURITĂŢII CIBERNETICE"/>
    <s v="OMEGA TRUST SRL"/>
    <s v="CREŞTEREA COMPETITIVITĂŢII COMPANIILOR ROMÂNEŞTI PRIN DEZVOLTAREA DE CĂTRE OMEGA TRUST A UNEI NOI PLATFORME INOVATIVE DE AUTO-TESTARE SPECIALIZATĂ ÎN DOMENIUL SECURITĂŢII CIBERNETICE"/>
    <s v="8"/>
    <n v="4"/>
    <n v="2017"/>
    <s v="8"/>
    <n v="4"/>
    <n v="2020"/>
    <n v="80"/>
    <x v="7"/>
    <s v="Bucuresti Ilfov"/>
    <m/>
    <m/>
    <s v="Bucuresti"/>
    <s v="Privat"/>
    <s v="066"/>
    <n v="1481379.12"/>
    <n v="370344.78"/>
    <n v="406274.10000000009"/>
    <n v="52211.620000000097"/>
    <n v="2310209.62"/>
    <s v="Finalizat"/>
    <m/>
    <n v="1372875.3199999998"/>
    <n v="343218.81999999995"/>
    <s v="POC/46/2/2"/>
    <n v="1"/>
    <s v="Axa 2"/>
  </r>
  <r>
    <n v="97"/>
    <x v="1"/>
    <x v="3"/>
    <x v="10"/>
    <n v="104664"/>
    <s v="TEHNOLOGIE DE SINTEZA PENTRU RASINI POLIESTERICE PRIN VALORIFICAREA DE DESEURI UTILIZAND UN REACTOR CU STRAT CERAMIC EXTERIOR INCALZIT NECONVENTIONAL-RASCERT"/>
    <s v="DAILY SOURCING &amp; RESEARCH SRL"/>
    <s v="Obiectivul principal al proiectului propus il reprezinta cresterea capacitatii si a infrastructurii de cercetare-dezvoltare si productie a DAILY SOURCING &amp; RESEARCH  SRL, prin realizarea unei linii tehnologice bazata pe reactoare cu manta ceramica (care absorb energia microundelor si o transforma cu randament ridicat in caldura), pentru fabricarea de rasini din deseuri precum uleiuri vegetale / uleiuri vegetale uzate/ uleiuri animale + glicerina uzata si fulgi de polietilen tereftalat PET. Obiectivul se incadreaza in preocuparile de baza ale firmei privind diversificarea alternativelor de valorificare a deseurilor pentru obtinerea de structuri cu proprietati controlate cu valoare adaugata mare."/>
    <s v="9"/>
    <n v="23"/>
    <n v="2016"/>
    <s v="3"/>
    <n v="23"/>
    <n v="2018"/>
    <n v="80"/>
    <x v="7"/>
    <s v="Bucuresti Ilfov"/>
    <m/>
    <m/>
    <s v="Bucuresti"/>
    <s v="Privat"/>
    <s v="061"/>
    <n v="3531876"/>
    <n v="882969"/>
    <n v="0"/>
    <n v="536449"/>
    <n v="4951294"/>
    <s v="Finalizat"/>
    <s v="AA4"/>
    <n v="3510100.3"/>
    <n v="877525.08"/>
    <s v="POC/66/1/3"/>
    <n v="1"/>
    <s v="Axa 1"/>
  </r>
  <r>
    <n v="98"/>
    <x v="1"/>
    <x v="3"/>
    <x v="11"/>
    <n v="105890"/>
    <s v="CERCETAREA ŞI DEZVOLTAREA UNEI INSTALAŢII MOBILE DE OBŢINERE A ENERGIEI REGENERABILE EOLIENE"/>
    <s v="Institutul National de Cercetare Dezvoltare Turbomotoare-COMOTI"/>
    <s v="Scopul acestei propuneri constăîn cercetarea, dezvoltarea şi realizarea unei instalaţii mobile pentru producerea energiei regenerabile folosind surse eoliene şi se va baza pe tehnologii de ultimă generaţie precum tehnologia materialelor compozite realizate în autoclavă pentru fabricarea, atât a modelelor experimentale cât şi a prototipului folosind fibra de carbon şi metode numerice (CFD) şi experimentale pentru evaluarea performanţelor aerodinamice"/>
    <s v="9"/>
    <n v="1"/>
    <n v="2016"/>
    <s v="9"/>
    <n v="1"/>
    <n v="2021"/>
    <n v="83.72"/>
    <x v="7"/>
    <s v="Bucuresti Ilfov"/>
    <m/>
    <m/>
    <s v="Bucuresti"/>
    <s v="Public"/>
    <s v="062"/>
    <n v="4235185.5"/>
    <n v="823564.5"/>
    <n v="360000"/>
    <n v="122000"/>
    <n v="5540750"/>
    <s v="In implementare"/>
    <s v="AA4"/>
    <n v="3301681.1599999997"/>
    <n v="646242.5"/>
    <s v="POC/71/1/4"/>
    <n v="1"/>
    <s v="Axa 1"/>
  </r>
  <r>
    <n v="99"/>
    <x v="1"/>
    <x v="3"/>
    <x v="11"/>
    <n v="105542"/>
    <s v="NOI TEHNOLOGII ŞI PRODUSE PENTRU SĂNĂTATE"/>
    <s v="INSTITUTUL NATIONAL DE CERCETARE DEZVOLTARE CHIMICO FARMACEUTICĂ - ICCF  BUCURESTI"/>
    <s v="Proiectul NOI TEHNOLOGII SI PRODUSE PENTRU SANATATE (acronim: INOVOPRODFARM) are ca obiectiv transferul de cunostinte de la Institutul National de Cercetare Dezvoltare Chimico-Farmaceutica, ICCF-Bucuresti, catre intreprinderi mici si mijlocii cu profil de activitate in domeniul produselor naturale (fito)farmaceutice (sau herbal medicines), in scopul implementarii tehnologiilor si procedeelor/metodelor de realizare ale unui numar cat mai mare de produse (fito)farmaceutice inovative cu tehnologii moderne si imbunatatite, pentru care exista interes pe piata (vezi Studiul  de piata). "/>
    <s v="9"/>
    <n v="5"/>
    <n v="2016"/>
    <s v="9"/>
    <n v="5"/>
    <n v="2021"/>
    <n v="83.72"/>
    <x v="7"/>
    <s v="Bucuresti Ilfov"/>
    <m/>
    <m/>
    <s v="Bucuresti"/>
    <s v="Public"/>
    <s v="062"/>
    <n v="11142125.685600001"/>
    <n v="2166672.3143999986"/>
    <n v="2670500"/>
    <n v="40000"/>
    <n v="16019298"/>
    <s v="In implementare"/>
    <s v="AA4"/>
    <n v="9007064.0499999989"/>
    <n v="1644359.2200000002"/>
    <s v="POC/71/1/4"/>
    <n v="1"/>
    <s v="Axa 1"/>
  </r>
  <r>
    <n v="100"/>
    <x v="1"/>
    <x v="3"/>
    <x v="11"/>
    <n v="105886"/>
    <s v="Tehnologie inovativă de stocare a energiei in sistem CAES  prin utilizarea de compresoare și expandere cu șurub "/>
    <s v="INSTITUTUL NATIONAL DE CERCETARE - DEZVOLTARE TURBOMOTOARE COMOTI"/>
    <s v="Obiectivul principal al proiectului_x000a_Obiectivul proiectului este transferul de cunostințe de la entitatea de cercetare la parteneri din mediul economic pentru realizarea unei instalații inovatoare de stocare a energie în sistem CAES (Compressed Air Energy Storage) prin utilizarea de compresoare –expandere cu șurub._x000a_"/>
    <s v="9"/>
    <n v="8"/>
    <n v="2016"/>
    <s v="3"/>
    <n v="7"/>
    <n v="2020"/>
    <n v="83.72"/>
    <x v="7"/>
    <s v="Bucuresti Ilfov"/>
    <m/>
    <m/>
    <s v="Bucuresti"/>
    <s v="Public"/>
    <s v="062"/>
    <n v="3791678.8"/>
    <n v="737321.2"/>
    <n v="584500"/>
    <n v="280000"/>
    <n v="5393500"/>
    <s v="Finalizat"/>
    <s v="AA7"/>
    <n v="3776397.68"/>
    <n v="734486.36"/>
    <s v="POC/71/1/4"/>
    <n v="1"/>
    <s v="Axa 1"/>
  </r>
  <r>
    <n v="101"/>
    <x v="1"/>
    <x v="3"/>
    <x v="11"/>
    <n v="105535"/>
    <s v="Metode inovative de valorificare a resurselor naturale si de imbunatatire a  eficientei nutritionale a fito-produselor-contributii la cresterea competitivitatii micilor intreprinderi"/>
    <s v="Institutul National de Cercetare-dezvoltare pentru Stiinte Biologice Bucuresti"/>
    <s v="Obiectivul acestui proiect este de a creste eficienta economica a companiilor partenere prin dezvoltarea si implementarea unor solutii tehnologice inovative pentru extractia si caracterizarea principiilor active din material vegetal si prelucrarea mai eficienta a reziduurilor din industria agro-alimentara in scopul obtinerii de sub-produse/produse secundare noi, cu calitati nutritionale superioare"/>
    <s v="9"/>
    <n v="8"/>
    <n v="2016"/>
    <s v="3"/>
    <n v="8"/>
    <n v="2021"/>
    <n v="83.72"/>
    <x v="7"/>
    <s v="Bucuresti Ilfov"/>
    <m/>
    <m/>
    <s v="Bucuresti"/>
    <s v="Public"/>
    <s v="062"/>
    <n v="6216333.0684000002"/>
    <n v="1208813.9315999998"/>
    <n v="1528788"/>
    <n v="62000"/>
    <n v="9015935"/>
    <s v="In implementare"/>
    <s v="AA3"/>
    <n v="3452017.43"/>
    <n v="636528.64999999991"/>
    <s v="POC/71/1/4"/>
    <n v="1"/>
    <s v="Axa 1"/>
  </r>
  <r>
    <n v="102"/>
    <x v="1"/>
    <x v="3"/>
    <x v="11"/>
    <n v="105555"/>
    <s v="MOtor Rachetă cu Ajutaj Liber și Impuls Specific Superior pentru lansatorul orbital românesc NERVA (MORALISS-NERVA)"/>
    <s v="Universitatea POLITEHNICA Bucuresti"/>
    <s v="Obiectivul general urmărit de echipa proiectului este creșterea capacității de producție spațială a întreprinderilor partenere în colaborare cu U.P.B. prin trei componente:_x000a_- fabricarea unui produs inovativ industrial, nou în propulsia spațială pe plan mondial, a cărui competitivitate este asigurată prin eficiența propulsivă superioară altor produse;_x000a_- amplificarea colaborării U.P.B. cu întreprinderile prin transferul de tehnologie în domeniul proiectării și experimentării propulsoarelor spațiale;_x000a_- asigurarea rolului U.P.B. de lider în cercetare și învățământ universitar în domeniul spațial european și creșterea vizibilității U.P.B. în această poziție;_x000a_"/>
    <s v="9"/>
    <n v="9"/>
    <n v="2016"/>
    <s v="9"/>
    <n v="9"/>
    <n v="2019"/>
    <n v="83.72"/>
    <x v="7"/>
    <s v="Bucuresti Ilfov"/>
    <m/>
    <m/>
    <s v="Bucuresti"/>
    <s v="Public"/>
    <s v="062"/>
    <n v="11302200"/>
    <n v="2197800"/>
    <n v="3435910"/>
    <n v="10000"/>
    <n v="16945910"/>
    <s v="Reziliat"/>
    <m/>
    <n v="761883.92"/>
    <n v="148154.20000000001"/>
    <s v="POC/71/1/4"/>
    <n v="1"/>
    <s v="Axa 1"/>
  </r>
  <r>
    <n v="103"/>
    <x v="1"/>
    <x v="3"/>
    <x v="11"/>
    <n v="105567"/>
    <s v="TRANSFER DE CUNOŞTINŢE CĂTRE MEDIUL PRIVAT ÎN DOMENIUL ENERGIE AVÂND LA BAZĂ EXPERIENŢA ŞTIINŢIFICĂ A ICPE- CA"/>
    <s v="Institutul National de Cercetare-Dezvoltare pentru Inginerie Electrica ICPE-CA"/>
    <s v="Realizarea si implementarea in perioada 2016-2021 a unui portofoliu de proiecte de colaborare cu    intreprinderiile din domeniul 3. Energie, Mediu și Schimbari Climatice._x000a_             Realizarea unui portofoliu de servicii / produse / tehnologii al ECCE cu intreprinderile care      desfasoara activitati din domeniul 3. Energie, Mediu și Schimbari Climatice, in perioada 2016-2021.                                   _x000a_"/>
    <s v="9"/>
    <n v="16"/>
    <n v="2016"/>
    <s v="9"/>
    <n v="16"/>
    <n v="2021"/>
    <n v="83.72"/>
    <x v="7"/>
    <s v="Bucuresti Ilfov"/>
    <m/>
    <m/>
    <s v="Bucuresti"/>
    <s v="Public"/>
    <s v="062"/>
    <n v="11302200"/>
    <n v="2197800"/>
    <n v="3484512"/>
    <n v="65000"/>
    <n v="17049512"/>
    <s v="In implementare"/>
    <s v="AA4"/>
    <n v="3944907.82"/>
    <n v="689275.5199999999"/>
    <s v="POC/71/1/4"/>
    <n v="1"/>
    <s v="Axa 1"/>
  </r>
  <r>
    <n v="104"/>
    <x v="1"/>
    <x v="3"/>
    <x v="11"/>
    <n v="105693"/>
    <s v="Tehnologii eco-inovative de valorificare a deseurilor de biomasa"/>
    <s v="INCD pentru Optoelectronica INOE 2000 - IHP"/>
    <s v="Obiectivul general:_x000a_         Dezvoltarea interactiunii INOE 2000 – IHP cu intreprinderile de productie pentru transferul de cunostinte in subdomeniul tehnologiilor eco-inovative de valorificare a deseurilor de biomasa._x000a_"/>
    <s v="9"/>
    <n v="23"/>
    <n v="2016"/>
    <s v="1"/>
    <n v="23"/>
    <n v="2022"/>
    <n v="83.72"/>
    <x v="7"/>
    <s v="Bucuresti Ilfov"/>
    <m/>
    <m/>
    <s v="Bucuresti"/>
    <s v="Public"/>
    <s v="062"/>
    <n v="4829349.6900000004"/>
    <n v="939104.31"/>
    <n v="1747543"/>
    <n v="35960"/>
    <n v="7551957"/>
    <s v="In implementare"/>
    <s v="AA5"/>
    <n v="2133725.75"/>
    <n v="357714.85"/>
    <s v="POC/71/1/4"/>
    <n v="1"/>
    <s v="Axa 1"/>
  </r>
  <r>
    <n v="105"/>
    <x v="1"/>
    <x v="3"/>
    <x v="11"/>
    <n v="105888"/>
    <s v="Echipament performant pentru acționarea vanelor din rețeaua de distribuție și transport a gazelor combustibile"/>
    <s v="Institutul National de Cercetare Dezvoltare Turbomotoare-COMOTI"/>
    <s v="Obiectivul proiectului este de a realiza o activitate de cercetare-dezvoltare ȋn colaborare, având drept scop proiectarea, executia si omologarea acţionărilor electrice ale vanelor din fluxul tehnologic al echipamentelor de comprimare a gazelor, care lucrează în condiţii extreme cu o largǎ aplicație industrial pe uscat cum ar fi: echipamente de comprimare gaze natural, stații de mǎsurǎ, vane cu acționare electrica de proces (echipamente de camp), aplicatii pe aer, refrigerare, aplicatii pentru controlul fluidelor (rafinarii, instalatii hidraulice, etc.) în scopul creșterii eficienței energetice. Activitatea isi propune să abordeze o gamă largă a variabilelor de proces cum ar fi: locaţia, componenţa agentului de lucru, debitele şi presiunile de producţie, procesul selectat şi dimensiunea instalaţiei, în condiţiile cresterii fiabilitatii, reducerii timpului de intervenţie în cazul unor defecte, respectiv reducerea preţului de cost a mentenanţei."/>
    <s v="9"/>
    <n v="23"/>
    <n v="2016"/>
    <s v="3"/>
    <n v="22"/>
    <n v="2021"/>
    <n v="83.72"/>
    <x v="7"/>
    <s v="Bucuresti Ilfov"/>
    <m/>
    <m/>
    <s v="Bucuresti"/>
    <s v="Public"/>
    <s v="062"/>
    <n v="6243209.7000000002"/>
    <n v="1214040.3"/>
    <n v="1469000"/>
    <n v="100000"/>
    <n v="9026250"/>
    <s v="In implementare"/>
    <s v="AA3"/>
    <n v="4146493.79"/>
    <n v="804425.63000000012"/>
    <s v="POC/71/1/4"/>
    <n v="1"/>
    <s v="Axa 1"/>
  </r>
  <r>
    <n v="106"/>
    <x v="1"/>
    <x v="3"/>
    <x v="11"/>
    <n v="105568"/>
    <s v="DEZVOLTAREA CAPITALULUI INTELECTUAL PRIN TRANSFER DE CUNOȘTINȚE ÎN DOMENIUL MATERIALELOR AVANSATE  - IMPACT ASUPRA CREȘTERII PRODUCTIVITĂȚII MUNCII ȘI VOLUMULUI PRODUCȚIEI ÎN ÎNTREPRINDERI"/>
    <s v="Institutul National de Cercetare Dezvoltare pentru Inginerie Electrica ICPE-CA"/>
    <s v="Obiectiv general:_x000a_Valorificarea investiţiilor în infrastructura CD derulate în perioada 2007- 2015 şi a capitalului uman ale INCDIE ICPE-CA prin realizarea şi implementarea în perioada 2016-2021 a unui portofoliu de proiecte de colaborare al Departamentului Materiale Avansate al INCDIE ICPE-CA cu întreprinderiile din domeniul ECO-NANO-TEHNOLOGIILOR şi MATERIALELOR AVANSATE, ca răspuns la nevoile de inovare ale întreprinderilor._x000a_"/>
    <s v="9"/>
    <n v="23"/>
    <n v="2016"/>
    <s v="9"/>
    <n v="22"/>
    <n v="2021"/>
    <n v="83.72"/>
    <x v="7"/>
    <s v="Bucuresti Ilfov"/>
    <m/>
    <m/>
    <s v="Bucuresti"/>
    <s v="Public"/>
    <s v="062"/>
    <n v="11178828.533600001"/>
    <n v="2173809.4663999993"/>
    <n v="1489462"/>
    <n v="20800"/>
    <n v="14862900"/>
    <s v="In implementare"/>
    <s v="AA3"/>
    <n v="6324832.5300000021"/>
    <n v="1171385.08"/>
    <s v="POC/71/1/4"/>
    <n v="1"/>
    <s v="Axa 1"/>
  </r>
  <r>
    <n v="107"/>
    <x v="1"/>
    <x v="3"/>
    <x v="11"/>
    <n v="111954"/>
    <s v="Parteneriat pentru transferul de cunostibte si dezvoltarea riscurilor ocupationale care pot conduce la dezastre (PROC)"/>
    <s v="Institutul National de Cercetare-Dezvoltare pentru protectia muncii INCDPM Alexandru Darabonţ - Bucuresti"/>
    <s v="Obiectivul principal al proiectului îl constituie transferul eficient de cunostinþe specifice domeniului riscurilor ocupaþionale si a securitaþii si sanataþii în munca de la generator (depozitar) INCDPM ”Alexandru Darabont” catre unitaþile economice (toate unitaþile de la nivelul economiei naþionale- cu excepþiile prevazute de legea 319) prin dezvoltarea de legaturi si sinergii orientate spre procesul de cercetare tehnica colaborativa între întreprinderi si INCDPM ”Alexandru Darabont”"/>
    <s v="5"/>
    <n v="21"/>
    <n v="2018"/>
    <s v="5"/>
    <n v="21"/>
    <n v="2023"/>
    <n v="83.72"/>
    <x v="7"/>
    <s v="Bucuresti Ilfov"/>
    <m/>
    <m/>
    <s v="Bucuresti"/>
    <s v="Public"/>
    <s v="062"/>
    <n v="9863262.5"/>
    <n v="1917987.5"/>
    <n v="1363750"/>
    <n v="5000"/>
    <n v="13150000"/>
    <s v="In implementare"/>
    <m/>
    <n v="2969764.8800000004"/>
    <n v="564997.76000000013"/>
    <s v="POC/71/1/4"/>
    <n v="1"/>
    <s v="Axa 1"/>
  </r>
  <r>
    <n v="108"/>
    <x v="1"/>
    <x v="3"/>
    <x v="11"/>
    <n v="119809"/>
    <s v="Elaborarea de tehnologii eficiente energetic în aplicaţiile de nişă ale fabricaţiei subansamblelor mecanohidraulice la cerere şi mentenanţei echipamentelor hidraulice mobile - MENTEH"/>
    <s v="INSTITUTUL NAȚIONAL DE CERCETARE-DEZVOLTARE PENTRU OPTOELECTRONICA - INOE 2000"/>
    <s v="Obiectivul general al proiectului este dezvoltarea interacţiunii INOE 2000 – IHP cu întreprinderile specializate în producţia si mentenanţa de echipamente hidraulice, pentru transferul de cunostinţe în subdomeniul aplicaþiilor de nisa privind tehnologiile destinate producþiei de subansamble mecanohidraulice la cerere, întreþinere, reparaþii, verificari si control, in scopul eficientizarii energetice a utilajelor mobile."/>
    <s v="6"/>
    <n v="25"/>
    <n v="2018"/>
    <s v="12"/>
    <n v="25"/>
    <n v="2022"/>
    <n v="83.72"/>
    <x v="7"/>
    <s v="Bucuresti Ilfov"/>
    <m/>
    <m/>
    <s v="Bucuresti"/>
    <s v="Public"/>
    <s v="062"/>
    <n v="5315369.4050000003"/>
    <n v="1033614.595"/>
    <n v="1922298"/>
    <n v="30000"/>
    <n v="8301282"/>
    <s v="In implementare"/>
    <m/>
    <n v="818359.09999999986"/>
    <n v="483128.05"/>
    <s v="POC/71/1/4"/>
    <n v="1"/>
    <s v="Axa 1"/>
  </r>
  <r>
    <n v="109"/>
    <x v="1"/>
    <x v="3"/>
    <x v="11"/>
    <n v="119598"/>
    <s v="Parteneriatele pentru competitivitate în vederea transferului de cunoştinţe prin dezvoltarea unor modele computaţionale inovative pentru creşterea economică şi sustenabilitatea sectorului de afaceri din România ASECOMP"/>
    <s v="ACADEMIA DE STUDII ECONOMICE BUCUREȘTI"/>
    <s v="Obiectivul princpal al proiectului Parteneriate pentru competitivitate in vederea transferului de cunostinte prin dezvoltarea unor modele computationale inovative pentru cresterea economica si sustenabilitatea sectorului de afaceri din România este promovarea investitiilor în Cercetare-Dezvoltare-Inovare, dezvoltarea de legaturi si sinergii între întreprinderi si învaþamântul superior."/>
    <s v="7"/>
    <n v="4"/>
    <n v="2018"/>
    <s v="7"/>
    <n v="4"/>
    <n v="2023"/>
    <n v="83.72"/>
    <x v="7"/>
    <s v="Bucuresti Ilfov"/>
    <m/>
    <m/>
    <s v="Bucuresti"/>
    <s v="Public"/>
    <s v="062"/>
    <n v="10963739.296"/>
    <n v="2131983.7039999999"/>
    <n v="1738517.75"/>
    <n v="50000"/>
    <n v="14884240.75"/>
    <s v="In implementare"/>
    <m/>
    <n v="6359109.1099999994"/>
    <n v="913289.18000000017"/>
    <s v="POC/71/1/4"/>
    <n v="1"/>
    <s v="Axa 1"/>
  </r>
  <r>
    <n v="110"/>
    <x v="1"/>
    <x v="5"/>
    <x v="0"/>
    <n v="121784"/>
    <s v="Programmable Systems for Intelligence in Automobiles - Radar Interference Mitigation (Sisteme Programabile pentru Automobile Inteligente - Suprimarea Interferentelor Radar)"/>
    <s v="UNIVERSITATEA POLITEHNICA DIN BUCURESTI"/>
    <s v="Obiectivul general al proiectului PRYSTINE este realizarea unui sistem de perceptie a mediului înconjurator al unui autovehicul, bazat pe fuziunea robusta dintre date RADAR („Radio Detection and Ranging”) si LiDAR („Light Detection and Ranging”), care sa permita conducerea autonoma în medii rurale si urbane în conditii de siguranta."/>
    <s v="4"/>
    <n v="24"/>
    <n v="2019"/>
    <s v="4"/>
    <n v="24"/>
    <n v="2022"/>
    <n v="80"/>
    <x v="7"/>
    <s v="Bucuresti Ilfov"/>
    <m/>
    <m/>
    <s v="Bucuresti"/>
    <s v="Public"/>
    <s v="060"/>
    <n v="712000"/>
    <n v="178000"/>
    <n v="0"/>
    <n v="1000"/>
    <n v="891000"/>
    <s v="In implementare"/>
    <m/>
    <n v="490015"/>
    <n v="122503.75"/>
    <s v="POC/72/1/2"/>
    <n v="1"/>
    <s v="Axa 1"/>
  </r>
  <r>
    <n v="111"/>
    <x v="1"/>
    <x v="5"/>
    <x v="0"/>
    <n v="121169"/>
    <s v="Prima Linie Pilot Europeana pentru Carbura de Siliciu (SiC) de 200 mm dedicatÄ electronicii dispozitivelor de putere - REACTION"/>
    <s v="UNIVERSITATEA POLITEHNICA DIN BUCURESTI"/>
    <s v="Obiectivul general al prezentului proiect, acceptat la finantare in cadrul ECSEL Joint Undertaking il reprezinta realizarea primei Facilitati Mondiale de tip Linie Pilot pentru Carbura de Siliciu (SiC) de 200 mm dedicata tehnologiei de Putere. Acest lucru îi va permite industriei Europene sa devina o referinþa mondiala capabila sa ofere soluþii inovatoare si competitive pentru provocarile societale critice, cum ar fi economisirea de Energie si Reducerea emisiilor de CO2 ."/>
    <s v="4"/>
    <n v="24"/>
    <n v="2019"/>
    <s v="10"/>
    <n v="24"/>
    <n v="2022"/>
    <n v="80"/>
    <x v="7"/>
    <s v="Bucuresti Ilfov"/>
    <m/>
    <m/>
    <s v="Bucuresti"/>
    <s v="Public"/>
    <s v="060"/>
    <n v="4800000"/>
    <n v="1200000"/>
    <n v="0"/>
    <n v="3000"/>
    <n v="6003000"/>
    <s v="In implementare"/>
    <s v="AA1"/>
    <n v="3532195.81"/>
    <n v="883048.95"/>
    <s v="POC/72/1/2"/>
    <n v="1"/>
    <s v="Axa 1"/>
  </r>
  <r>
    <n v="112"/>
    <x v="1"/>
    <x v="5"/>
    <x v="0"/>
    <n v="112962"/>
    <s v="Cercetarea sistemelor si arhitecturilor electronice pentru automatizarea integrala a condusului autovehiculelor rutiere"/>
    <s v="INFINEON TECHNOLOGIES ROMANIA &amp; CO. SCS"/>
    <s v="Obiectivul proiectului AutoDrive este dezvoltarea urmatorului nivel de prevenire a defectiunilor (”fail-aware”), siguranta defectiunilor (”failsafe”), si operationalizarea defectiunilor (”failoperational”) arhitecturi de autovehicule preemptive pentru a intari si promova pozitia Europei de leader in folosirea echipamentelor performante pentru conducerea automata a autovehiculelor."/>
    <s v="5"/>
    <n v="3"/>
    <n v="2019"/>
    <s v="6"/>
    <n v="30"/>
    <n v="2020"/>
    <n v="80"/>
    <x v="7"/>
    <s v="Bucuresti Ilfov"/>
    <m/>
    <m/>
    <s v="Bucuresti"/>
    <s v="Privat"/>
    <s v="061"/>
    <n v="2640000"/>
    <n v="660000"/>
    <n v="3302200"/>
    <n v="50340"/>
    <n v="6652540"/>
    <s v="Finalizat"/>
    <m/>
    <n v="1551401.03"/>
    <n v="387850.26"/>
    <s v="POC/72/1/2"/>
    <n v="1"/>
    <s v="Axa 1"/>
  </r>
  <r>
    <n v="113"/>
    <x v="1"/>
    <x v="5"/>
    <x v="0"/>
    <n v="122386"/>
    <s v="Dezvoltarea integrată 4.0 - iDev4.0"/>
    <s v="INFINEON TECHNOLOGIES ROMANIA &amp; CO. SCS"/>
    <s v="Obiectivul general al proiectului il constituie finantarea activitatilor de cercetare – dezvoltare si de inovare ale consortiului IFRO (beneficiar), UTCN (partener) si UPB (partener) in cadrul proiectului iDev4.0 selectat la finantare de catre Initiativa Tehnologica Comuna_x000a_ECSEL Joint Undertaking in cadrul programului cadru Orizont 2020."/>
    <s v="11"/>
    <n v="26"/>
    <n v="2019"/>
    <s v="5"/>
    <n v="26"/>
    <n v="2021"/>
    <n v="82.028899999999993"/>
    <x v="8"/>
    <s v="Bucuresti Ilfov"/>
    <s v=" Nord Vest"/>
    <m/>
    <s v="Bucuresti; Cluj Napoca"/>
    <s v="Privat + Public"/>
    <s v="061 + 060"/>
    <n v="4872558.1100000003"/>
    <n v="1067492.06"/>
    <n v="765360.61"/>
    <n v="553506.31999999995"/>
    <n v="7258917.1000000006"/>
    <s v="In implementare"/>
    <m/>
    <n v="2088919.12"/>
    <n v="414054.62"/>
    <s v="POC/72/1/2"/>
    <n v="1"/>
    <s v="Axa 1"/>
  </r>
  <r>
    <n v="114"/>
    <x v="2"/>
    <x v="2"/>
    <x v="9"/>
    <n v="129001"/>
    <s v="Sistem automat pentru analiza semantica si gradarea lemnului in imagini folosind metode eficiente de vedere computationala si retele neurale convolutionale adanci  - Neural Grader"/>
    <s v="FORDAQ INTERNATIONAL SRL"/>
    <s v="Obiectivul general al acestui proiect este cresterea competitivitatii Fordaq International SRL pe piata nationala si internationala de aplicatii specifice pentru industria lemnului prin crearea sistemului automat Neural Grader de gradare si analiza semantica a lemnului folosind metode eficiente de vedere computationala si retele neurale convolutionale adanci."/>
    <s v="12"/>
    <n v="11"/>
    <n v="2019"/>
    <s v="12"/>
    <n v="11"/>
    <n v="2021"/>
    <n v="80"/>
    <x v="7"/>
    <s v="Bucuresti Ilfov"/>
    <m/>
    <m/>
    <s v="Bucuresti"/>
    <s v="Privat"/>
    <s v="066"/>
    <n v="3707116.84"/>
    <n v="919241.66"/>
    <n v="1481720.5"/>
    <n v="746991.5"/>
    <n v="6855070.5"/>
    <s v="In implementare"/>
    <m/>
    <n v="1984260.88"/>
    <n v="496064.22"/>
    <s v="POC/524/2/2"/>
    <n v="1"/>
    <s v="Axa 2"/>
  </r>
  <r>
    <n v="115"/>
    <x v="2"/>
    <x v="2"/>
    <x v="9"/>
    <n v="129090"/>
    <s v="SEER - Sistem Electronic de Evaluare si Raspuns a scenariilor de afaceri prin analiza predictiva a datelor cu ajutorul inteligentei artificiale"/>
    <s v="KNOWLEDGE INVESTMENT GROUP SRL"/>
    <s v="Obiectivul generic al proiectului &quot; SEER - Sistem Electronic de Evaluare si Raspuns a scenariilor de afaceri prin analiza predictiva a datelor cu ajutorul inteligentei artificiale&quot; este acela de a cerceta, dezvolta, disemina si pune in productie un sistem inovativ online webbased de analiza predictiva a afacerilor cu adresare atat la nivelul pietei locale din Romania dar in special la nivel international."/>
    <s v="12"/>
    <n v="23"/>
    <n v="2019"/>
    <s v="12"/>
    <n v="23"/>
    <n v="2020"/>
    <n v="80"/>
    <x v="7"/>
    <s v="Bucuresti Ilfov"/>
    <m/>
    <m/>
    <s v="Bucuresti"/>
    <s v="Privat"/>
    <s v="066"/>
    <n v="2158721.98"/>
    <n v="539680.5"/>
    <n v="824336.12"/>
    <n v="293689.65000000002"/>
    <n v="3816428.25"/>
    <s v="Finalizat"/>
    <m/>
    <n v="1091097.29"/>
    <n v="272774.32"/>
    <s v="POC/524/2/2"/>
    <n v="1"/>
    <s v="Axa 2"/>
  </r>
  <r>
    <n v="116"/>
    <x v="1"/>
    <x v="5"/>
    <x v="0"/>
    <n v="127454"/>
    <s v="Proiect Suport SECREDAS"/>
    <s v="Universitatea Politehnică Bucureşti"/>
    <s v="Proiectul are ca scop principal de a finanta participarea unui grup de cercetatori din cadrul Universitatii Politehnica din Bucuresti la activitatile specifice proiectului de cercetare european SECREDAS (Nr. 783119), care au inceput la data de 1 mai 2018."/>
    <s v="1"/>
    <n v="6"/>
    <n v="2020"/>
    <s v="1"/>
    <n v="6"/>
    <n v="2023"/>
    <n v="80"/>
    <x v="7"/>
    <s v="Bucuresti Ilfov"/>
    <m/>
    <m/>
    <s v="Bucuresti"/>
    <s v="Public"/>
    <s v="060"/>
    <n v="379790.03"/>
    <n v="94947.51"/>
    <n v="0"/>
    <n v="2999.99"/>
    <n v="477737.53"/>
    <s v="In implementare"/>
    <m/>
    <n v="67059"/>
    <n v="16764.75"/>
    <s v="POC/72/1/2"/>
    <n v="1"/>
    <s v="Axa 1"/>
  </r>
  <r>
    <n v="117"/>
    <x v="1"/>
    <x v="5"/>
    <x v="0"/>
    <n v="128826"/>
    <s v="Metrologie avansata pentru industria digitalizata 4.0 de componente si sisteme electronice - MADEin4_x000a_"/>
    <s v="Universitatea Politehnică Bucureşti"/>
    <s v="Obiectivul general al prezentului proiect, acceptat la finantare in cadrul ECSEL Joint Undertaking este de a demonstra îmbunataþirea productivitatii industriei 4.0 prin dezvoltarea unor sisteme fizice avansate, extrem de productive si conectate, care combina analiza si proiectarea datelor metrologice cu metodologiile de învatare a masinilor. MADEin4 include realizarea unei linii pilot avansate ECS &quot;Industria 4.0 randament predictiv si instrumente de performanta&quot;, in jurul IMEC."/>
    <s v="1"/>
    <n v="6"/>
    <n v="2020"/>
    <s v="1"/>
    <n v="6"/>
    <n v="2023"/>
    <n v="80"/>
    <x v="7"/>
    <s v="Bucuresti Ilfov"/>
    <m/>
    <m/>
    <s v="Bucuresti"/>
    <s v="Public"/>
    <s v="060"/>
    <n v="4800000"/>
    <n v="1200000"/>
    <n v="0"/>
    <n v="3000"/>
    <n v="6003000"/>
    <s v="In implementare"/>
    <m/>
    <n v="2956559.75"/>
    <n v="739139.94"/>
    <s v="POC/72/1/2"/>
    <n v="1"/>
    <s v="Axa 1"/>
  </r>
  <r>
    <n v="118"/>
    <x v="1"/>
    <x v="5"/>
    <x v="0"/>
    <n v="129948"/>
    <s v="Dezvoltarea condusului autonom al vehiculelor terestre si aeriene in Europa utilizand tehnologia FDSOI cu nod electronic de 12nm- OCEAN12"/>
    <s v="Universitatea Politehnică Bucureşti"/>
    <s v="Obiectivul general al prezentului proiect, acceptat la finantare in cadrul ECSEL Joint Undertaking este dezvoltarea condusului autonom al vehiculelor terestre si aeriene in Europa utilizand tehnologia FDSOI cu nod electronic de 12nm. OCEAN12 îsi propune sa aduca solutii tehnologice concrete si demonstratori corespunzatori provocarii societale cheie a mobilitaþii inteligente."/>
    <s v="1"/>
    <n v="20"/>
    <n v="2020"/>
    <s v="9"/>
    <n v="20"/>
    <n v="2022"/>
    <n v="80"/>
    <x v="7"/>
    <s v="Bucuresti Ilfov"/>
    <m/>
    <m/>
    <s v="Bucuresti"/>
    <s v="Public"/>
    <s v="060"/>
    <n v="4800000"/>
    <n v="1200000"/>
    <n v="0"/>
    <n v="3000"/>
    <n v="6003000"/>
    <s v="In implementare"/>
    <m/>
    <n v="446079"/>
    <n v="111519.75"/>
    <s v="POC/72/1/2"/>
    <n v="1"/>
    <s v="Axa 1"/>
  </r>
  <r>
    <n v="119"/>
    <x v="2"/>
    <x v="2"/>
    <x v="9"/>
    <n v="129490"/>
    <s v="Platforma inovatoare de gestionare prin inteligenta artificiala a proceselor  de lucru in fabrici si depozite"/>
    <s v="AXES SOFTWARE SRL"/>
    <s v="Obiectivul general al proiectului consta in dezvoltarea de catre AXES SOFTWARE SRL a aplicatiei xTrackLMS, solutie ce face parte din suita LMS (Logistics Management Suite) si se adreseaza domeniului logistic, intr-o perioada de implementare de 36 de luni."/>
    <s v="3"/>
    <n v="19"/>
    <n v="2020"/>
    <s v="3"/>
    <n v="19"/>
    <n v="2023"/>
    <n v="80"/>
    <x v="7"/>
    <s v="Bucuresti Ilfov"/>
    <m/>
    <m/>
    <s v="Bucuresti"/>
    <s v="Privat"/>
    <s v="066"/>
    <n v="5287749.8"/>
    <n v="1321937.45"/>
    <n v="1213568.45"/>
    <n v="983344.27"/>
    <n v="8806599.9700000007"/>
    <s v="In implementare"/>
    <m/>
    <n v="570657.38"/>
    <n v="142664.35999999999"/>
    <s v="POC/524/2/2"/>
    <n v="1"/>
    <s v="Axa 2"/>
  </r>
  <r>
    <n v="120"/>
    <x v="1"/>
    <x v="5"/>
    <x v="0"/>
    <n v="135127"/>
    <s v="Linie pilot pentru circuite integrate semiconductoare cu noduri electronice de 3 nm- PIN3S"/>
    <s v="Universitatea Politehnică Bucureşti"/>
    <s v="Obiectivul general al prezentului proiect (PIn3S), acceptat la finantare in cadrul ECSEL Joint Undertaking este realizarea unei linii Pilot pentru circuite integrate semiconductoare cu noduri electronice de 3nm. Aceast lucru implica dezvoltarea si integrarea cu succes a modulelor de procesare la un nivel ridicat, dezvoltarea unei tehnologii adecvate de modelare si a capacitaþilor de metrologie. In plus, PIn3S isi propune sa completeze infrastructura Masca EUV prin dezvoltarea echipamentelor de reparare a mastilor pentru a permite crearea unei masti eficiente din punct de vedere al costurilor pentru nodul de 3nm si nu numai."/>
    <s v="4"/>
    <n v="3"/>
    <n v="2020"/>
    <s v="4"/>
    <n v="3"/>
    <n v="2023"/>
    <n v="80"/>
    <x v="7"/>
    <s v="Bucuresti Ilfov"/>
    <m/>
    <m/>
    <s v="Bucuresti"/>
    <s v="Public"/>
    <s v="060"/>
    <n v="4800000"/>
    <n v="1200000"/>
    <n v="0"/>
    <n v="3000"/>
    <n v="6003000"/>
    <s v="In implementare"/>
    <m/>
    <n v="244130.42"/>
    <n v="61032.61"/>
    <s v="POC/72/1/2"/>
    <n v="1"/>
    <s v="Axa 1"/>
  </r>
  <r>
    <n v="121"/>
    <x v="2"/>
    <x v="2"/>
    <x v="9"/>
    <n v="129606"/>
    <s v="Trecerea la dezvoltarea bazata pe CDI a companiei OMEGA TRUST SRL prin realizarea unei aplicatii TIC inovative in scopul asigurarii protectiei impotriva amenintarilor cibernetice de la nivelul infrastructurilor industriale critice"/>
    <s v="OMEGA TRUST SRL"/>
    <s v="Obiectivul general al proiectului consta in trecerea de la outsourcing la dezvoltarea bazata pe inovare prin realizarea unei aplicatii inovative in scopul detectarii intruziunilor si tentativelor de atacuri cibernetice la nivelul sistemelor industriale critice pe seama activitatilor de cercetare industriala si dezvoltare experimentala din proiect si a solutiilor de sprijin si consultanta in inovare, pentru a integra aplicatiei algoritmi de ultima generatie in zona – Machine learning si Intelligence Artificial "/>
    <s v="4"/>
    <n v="15"/>
    <n v="2020"/>
    <s v="10"/>
    <n v="15"/>
    <n v="2022"/>
    <n v="80"/>
    <x v="7"/>
    <s v="Bucuresti Ilfov"/>
    <m/>
    <m/>
    <s v="Bucuresti"/>
    <s v="Privat"/>
    <s v="066"/>
    <n v="3329551.36"/>
    <n v="832387.84"/>
    <n v="975434.8"/>
    <n v="457368"/>
    <n v="5594742"/>
    <s v="In implementare"/>
    <m/>
    <n v="242185.19"/>
    <n v="60546.3"/>
    <s v="POC/524/2/2"/>
    <n v="1"/>
    <s v="Axa 2"/>
  </r>
  <r>
    <n v="122"/>
    <x v="1"/>
    <x v="7"/>
    <x v="0"/>
    <n v="107540"/>
    <s v="Centru Suport pentru IEM proiecte de cercetare â€“ inovare competitive in Orizont 2020"/>
    <s v="INSTITUTUL DE ECONOMIE MONDIALA"/>
    <s v="Obiectivul general al proiectului este dezvoltarea pe baze consolidate a domeniilor de cercetare şi inovare (C&amp;I) în Institutul de Economie Mondială al Academiei Române în special de interes naţional şi european, conform Strategiei Naţionale de Cercetare, Dezvoltare şi Inovare 2014-2020 ."/>
    <s v="4"/>
    <n v="27"/>
    <n v="2020"/>
    <s v="4"/>
    <n v="27"/>
    <n v="2023"/>
    <n v="80"/>
    <x v="7"/>
    <s v="Bucuresti Ilfov"/>
    <m/>
    <m/>
    <s v="Bucuresti"/>
    <s v="Public"/>
    <s v="060"/>
    <n v="1586030.0419999999"/>
    <n v="396507.50799999997"/>
    <n v="0"/>
    <n v="3000"/>
    <n v="1985537.5499999998"/>
    <s v="In implementare"/>
    <m/>
    <n v="356877.68"/>
    <n v="0"/>
    <s v="POC/80/1/2/"/>
    <n v="1"/>
    <s v="Axa 1"/>
  </r>
  <r>
    <n v="123"/>
    <x v="1"/>
    <x v="6"/>
    <x v="0"/>
    <n v="133818"/>
    <s v="Dezvoltarea infrastructurii de cercetare pentru caracterizarea etanşarilor cu labirint rotativ - INFRASEAL"/>
    <s v="INSTITUTUL NATIONAL DE CERCETARE-DEZVOLTARE TURBOMOTOARE - COMOTI"/>
    <s v="Proiectul INFRASEAL, pentru care se solicita finantarea, este un proiect complement la proiectul AIRSEAL aflat in implementare la INCD Turbomotoare COMOTI avand finantare directa de la Comisia Europeana prin programul Clean Sky 2. Propunerea de proiect INFRASEAL_x000a_a fost evaluata in cadrul Comisiei Europene si intens recomandata pentru finantare (Clean Sky 2 Synergy Label) prin European Structural and Investment Funds (ESIF) si Autoritatea Nationala de Management."/>
    <s v="4"/>
    <n v="28"/>
    <n v="2020"/>
    <s v="7"/>
    <n v="28"/>
    <n v="2022"/>
    <n v="80"/>
    <x v="7"/>
    <s v="Bucuresti Ilfov"/>
    <m/>
    <m/>
    <s v="Bucuresti"/>
    <s v="Public"/>
    <s v="060"/>
    <n v="7196856"/>
    <n v="1799214"/>
    <n v="0"/>
    <n v="20000"/>
    <n v="9016070"/>
    <s v="In implementare"/>
    <m/>
    <n v="1257092.3700000001"/>
    <n v="91773.09"/>
    <s v="POC/76/1/2"/>
    <n v="1"/>
    <s v="Axa 1"/>
  </r>
  <r>
    <n v="124"/>
    <x v="1"/>
    <x v="6"/>
    <x v="0"/>
    <n v="132263"/>
    <s v="Development of Research infrastructure for EMerging Advanced composite materials dedicated to innovative STator ogv technologies for aircrafts Engine noise Reduction - REMASTER"/>
    <s v="INSTITUTUL NATIONAL DE CERCETARE-DEZVOLTARE TURBOMOTOARE - COMOTI"/>
    <s v="Obiectivul general al prezentei propuneri de complementaritate este de a creste capabilitaþile de cercetare în domeniul arhitecturilor de materiale inteligente, cu greutate redusa si performanþe structurale ridicate, al proceselor de fabricaþie avansate, si al investigatiilor experimentale pentru tehnologii inovative referitoare la statoarele de ghidare a iesirii din ventilatoare (REMASTER), în vederea reducerii zgomotului produs de motoarele aeronavelor civile ale viitorului."/>
    <s v="4"/>
    <n v="28"/>
    <n v="2020"/>
    <s v="10"/>
    <n v="28"/>
    <n v="2022"/>
    <n v="80"/>
    <x v="7"/>
    <s v="Bucuresti Ilfov"/>
    <m/>
    <m/>
    <s v="Bucuresti"/>
    <s v="Public"/>
    <s v="060"/>
    <n v="5611718.2000000002"/>
    <n v="1402929.55"/>
    <n v="0"/>
    <n v="15000"/>
    <n v="7029647.75"/>
    <s v="In implementare"/>
    <m/>
    <n v="2296054.7999999998"/>
    <n v="48013.7"/>
    <s v="POC/76/1/2"/>
    <n v="1"/>
    <s v="Axa 1"/>
  </r>
  <r>
    <n v="125"/>
    <x v="1"/>
    <x v="7"/>
    <x v="0"/>
    <n v="108663"/>
    <s v="Dezvoltarea Centrului de Suport pentru initierea si implementarea Proiectelor de Cercetare-Dezvoltare Europene si Internaționale in cadrul INCD GeoEcoMar"/>
    <s v="INSTITUTUL NATIONAL DE CERCETARE-DEZVOLTARE PENTRU GEOLOGIE SI GEOECOLOGIE MARINA - GEOECOMAR"/>
    <s v="Obiectivul general al proiectului este creşterea capacităţii GeoEcoMar de a participa la Programele Cadru de cercetare al Uniunii Europene (Orizont 2020 şi programul cadru următor din perioada 2020 – 2027) prin infiintarea unei structuri de sprijin al cercetatorilor ce se va numi &quot;Centru Suport pentru Proiecte CD Europede si Internaţionale&quot;,fara  personalitate juridica, in cadrul Biroului de Management Proiecte si Marketing, existent in organigrama INCD GeoEcoMar "/>
    <s v="4"/>
    <n v="28"/>
    <n v="2020"/>
    <s v="4"/>
    <n v="28"/>
    <n v="2023"/>
    <n v="80"/>
    <x v="7"/>
    <s v="Bucuresti Ilfov"/>
    <m/>
    <m/>
    <s v="Bucuresti"/>
    <s v="Public"/>
    <s v="060"/>
    <n v="1974027.12"/>
    <n v="493506.78"/>
    <n v="0"/>
    <n v="81554.16"/>
    <n v="2549088.0600000005"/>
    <s v="In implementare"/>
    <m/>
    <n v="194898.25"/>
    <n v="31973"/>
    <s v="POC/80/1/2/"/>
    <n v="1"/>
    <s v="Axa 1"/>
  </r>
  <r>
    <n v="126"/>
    <x v="1"/>
    <x v="7"/>
    <x v="0"/>
    <n v="108792"/>
    <s v="Centrul Suport POLITEHNICA Orizont ctivități și cheltuieli   Export XLSX Componentă 12020 - UPB4H"/>
    <s v="UNIVERSITATEA POLITEHNICA DIN BUCURESTI"/>
    <s v="Crearea Centrului Suport – UPB4H, care va fi focalizat pe intarirea excelentei stiintifice in domeniile bioeconomie, tehnologii informationale de comunicatii, spatiu si securitate, energie mediu si schimbari climatice, eco-nanotehnologii si materiale avansate si respectiv sanatate si care sa sprijine activitatea de cercetare la nivelul UPB."/>
    <s v="5"/>
    <n v="11"/>
    <n v="2020"/>
    <s v="5"/>
    <n v="11"/>
    <n v="2023"/>
    <n v="80"/>
    <x v="7"/>
    <s v="Bucuresti Ilfov"/>
    <m/>
    <m/>
    <s v="Bucuresti"/>
    <s v="Public"/>
    <s v="060"/>
    <n v="2397916.41"/>
    <n v="599479.12"/>
    <n v="0"/>
    <n v="11900"/>
    <n v="3009295.5300000003"/>
    <s v="In implementare"/>
    <m/>
    <n v="139588"/>
    <n v="34897"/>
    <s v="POC/80/1/2/"/>
    <n v="1"/>
    <s v="Axa 1"/>
  </r>
  <r>
    <n v="127"/>
    <x v="1"/>
    <x v="4"/>
    <x v="13"/>
    <n v="121220"/>
    <s v="Platforme robotice polimorfice autonome pentru sistemul de servicii din Smart City (ProSSSy)"/>
    <s v="LIGHTNING NET SRL"/>
    <s v="Obiectivul general al proiectului il reprezinta sustinerea investitiei private in CDI prin introducerea inovarii de tehnologii si servicii in activitatea proprie a S.C. LIGHTNING NET SRL prin realizarea, bazata pe cercetare in colaborare cu un colectiv de cercetare dintr-o universitate tehnica de prestigiu, a unei baze de robot polimorfic cu orientare si miscare libera sau asistata in cladiri si areale din Smart City."/>
    <s v="6"/>
    <n v="5"/>
    <n v="2020"/>
    <s v="6"/>
    <n v="5"/>
    <n v="2023"/>
    <n v="80"/>
    <x v="7"/>
    <s v="Bucuresti Ilfov"/>
    <m/>
    <m/>
    <s v="Bucuresti"/>
    <s v="Privat"/>
    <s v="064"/>
    <n v="8189945.5199999996"/>
    <n v="2047486.37"/>
    <n v="2813593.07"/>
    <n v="660791.98"/>
    <n v="13711816.940000001"/>
    <s v="In implementare"/>
    <m/>
    <n v="1836637.0000000002"/>
    <n v="315613.50000000006"/>
    <s v="POC/222/1/3/"/>
    <n v="1"/>
    <s v="Axa 1"/>
  </r>
  <r>
    <n v="128"/>
    <x v="2"/>
    <x v="2"/>
    <x v="9"/>
    <n v="129132"/>
    <s v="IMOPEDIA – Sisteme inovative de Inteligență Artificială în domeniul portalurilor imobiliare"/>
    <s v="IMOPEDIA SRL"/>
    <s v="IMOPEDIA şi-a propus ca obiectiv general dezvoltarea inovativă a serviciilor oferite clienţilor săi precum şi îmbunătăţirea celor existente. Acest obiectiv va sprijini compania pentru a fi competitivă pe o piaţă atât de dinamică cum este cea imobiliară."/>
    <s v="6"/>
    <n v="12"/>
    <n v="2020"/>
    <s v="6"/>
    <n v="12"/>
    <n v="2022"/>
    <s v="80.00; 85.00"/>
    <x v="8"/>
    <s v="Bucuresti Ilfov"/>
    <s v=" Centru"/>
    <m/>
    <s v="Bucuresti; Sibiu; "/>
    <s v="Privat"/>
    <s v="066"/>
    <n v="6440519.4100000001"/>
    <n v="1350507.75"/>
    <n v="2161816.86"/>
    <n v="0"/>
    <n v="9952844.0199999996"/>
    <s v="In implementare"/>
    <m/>
    <n v="1547846.49"/>
    <n v="307984.09999999998"/>
    <s v="POC/524/2/2"/>
    <n v="1"/>
    <s v="Axa 2"/>
  </r>
  <r>
    <n v="129"/>
    <x v="2"/>
    <x v="2"/>
    <x v="9"/>
    <n v="129553"/>
    <s v="TELE-CONTACT"/>
    <s v="BEIA CONSULT INTERNATIONAL SRL"/>
    <s v="Obiectivul general este dezvoltarea unei platforme de de averizare timpurie în caz de dezastru care să permită minimizarea pagubelor şi intervenţia promptă în cazul unor situaţii de urgenţă care s-ar putea solda cu pierderi de vieţi omeneşti sau distrugerea unor ecosisteme. "/>
    <s v="6"/>
    <n v="18"/>
    <n v="2020"/>
    <s v="6"/>
    <n v="18"/>
    <n v="2023"/>
    <n v="80"/>
    <x v="7"/>
    <s v="Bucuresti Ilfov"/>
    <m/>
    <m/>
    <s v="Bucuresti"/>
    <s v="Privat"/>
    <s v="066"/>
    <n v="11034426.48"/>
    <n v="2758606.62"/>
    <n v="4137186.9"/>
    <n v="4780904.33"/>
    <n v="22711124.329999998"/>
    <s v="In implementare"/>
    <m/>
    <n v="764649.53"/>
    <n v="191162.38"/>
    <s v="POC/524/2/2"/>
    <n v="1"/>
    <s v="Axa 2"/>
  </r>
  <r>
    <n v="130"/>
    <x v="2"/>
    <x v="2"/>
    <x v="9"/>
    <n v="129965"/>
    <s v="MEDYSPORTLINE - Sistem inovativ de inteligență artificială pentru prognoza, prevenția și tratarea herniilor de disc și a scoliozelor"/>
    <s v="MEDY SPORT LINE SRL"/>
    <s v="Obiectivul general este dezvoltarea uni sistem informatic de management inovativ al tratamentului scoliozei şi al herniei de disc prin combinarea tehnologia IT, inclusiv cea disponibilă în echipamentele medicale de ultimă generaţie, cu cazuistica, know-how-ul şi expertiza acumulate de către personalul clinicii până acum, toate aceste elemente formând un arsenal terapeutic în vederea evitării intervenţiei chirurgicale."/>
    <s v="6"/>
    <n v="18"/>
    <n v="2020"/>
    <s v="6"/>
    <n v="18"/>
    <n v="2023"/>
    <n v="80"/>
    <x v="7"/>
    <s v="Bucuresti Ilfov"/>
    <m/>
    <m/>
    <s v="Bucuresti"/>
    <s v="Privat"/>
    <s v="066"/>
    <n v="12995888.59"/>
    <n v="3248972.15"/>
    <n v="3833759.75"/>
    <n v="0"/>
    <n v="20078620.490000002"/>
    <s v="In implementare"/>
    <m/>
    <n v="126160"/>
    <n v="31540"/>
    <s v="POC/524/2/2"/>
    <n v="1"/>
    <s v="Axa 2"/>
  </r>
  <r>
    <n v="131"/>
    <x v="1"/>
    <x v="3"/>
    <x v="5"/>
    <n v="117148"/>
    <s v="Cercetarea-dezvoltarea unei aeronave de tip drona cu sistem de propulsie inovativ"/>
    <s v="SKYNET PROJECT SRL"/>
    <s v="Obiectivul general al proiectului este cercetarea-dezvoltarea si lansarea in productie a unei aeronave de tip drona ce va utiliza un sistem de propulsie inovativ cu decolare si aterizare pe verticala, ce va fi destinata unor multiple domenii de activitate, avand potentialul de a imbunatati semnificativ modul de functionare si utilizare al dronelor, asa cum este cunoscut in momentul de fata."/>
    <s v="6"/>
    <n v="22"/>
    <n v="2020"/>
    <s v="8"/>
    <n v="22"/>
    <n v="2021"/>
    <n v="80"/>
    <x v="7"/>
    <s v="Bucuresti Ilfov"/>
    <m/>
    <m/>
    <s v="Bucuresti"/>
    <s v="Privat"/>
    <s v="061"/>
    <n v="665578.9"/>
    <n v="166394.72"/>
    <n v="92441.51"/>
    <n v="4880"/>
    <n v="929295.13"/>
    <s v="In implementare"/>
    <m/>
    <n v="87720.15"/>
    <n v="8872.7900000000009"/>
    <s v="POC/62/1/3"/>
    <n v="1"/>
    <s v="Axa 1"/>
  </r>
  <r>
    <n v="132"/>
    <x v="1"/>
    <x v="4"/>
    <x v="13"/>
    <n v="120436"/>
    <s v="Centrul de excelență pentru securitatea cibernetica și reziliența infrastructurilor critice (SafePIC)"/>
    <s v="SC SAFETECH INNOVATIONS SRL"/>
    <s v="Obiectivul geneneral al proiectului SafePIC este cresterea capacitaþii Safetech de a contribui la dezvoltarea unor soluþii, produse si servicii inovative în domeniul securitaþii cibernetice, interoperabilitaþii si protecþiei cibernetice a infrastructurilor critice în baza unui parteneriat de cercetare cu cele doua prestigioase instituþii de învaþamânt si cercetare."/>
    <s v="6"/>
    <n v="23"/>
    <n v="2020"/>
    <s v="6"/>
    <n v="23"/>
    <n v="2023"/>
    <n v="80"/>
    <x v="7"/>
    <s v="Bucuresti Ilfov"/>
    <m/>
    <m/>
    <s v="Bucuresti"/>
    <s v="Privat"/>
    <s v="064"/>
    <n v="16193028.560000001"/>
    <n v="4048257.14"/>
    <n v="3763795"/>
    <n v="2285052.2000000002"/>
    <n v="26290132.899999999"/>
    <s v="In implementare"/>
    <m/>
    <n v="3745699.3"/>
    <n v="434465.59"/>
    <s v="POC/222/1/3/"/>
    <n v="1"/>
    <s v="Axa 1"/>
  </r>
  <r>
    <n v="133"/>
    <x v="1"/>
    <x v="4"/>
    <x v="13"/>
    <n v="121542"/>
    <s v="Sisteme mecatronice digitale de generare a presiunii de 1000 bar, utilizând amplificatoare hidraulice de presiune (SMGP)"/>
    <s v="HESPER SA"/>
    <s v="Obiectivul general al proiectului este diversificarea activităţii SC HESPER SA Bucureşti prin produse care nu au fost realizate anterior în unitate, respectiv a unor sisteme sisteme mecatronice digitale de pompare, cu presiune de 1000 bar, cu eficienţă energetică ridicată, impact pozitiv asupra mediului şi performanţe funcţionale îmbunătăţite."/>
    <s v="6"/>
    <n v="24"/>
    <n v="2020"/>
    <s v="6"/>
    <n v="24"/>
    <n v="2023"/>
    <n v="80"/>
    <x v="7"/>
    <s v="Bucuresti Ilfov"/>
    <m/>
    <m/>
    <s v="Bucuresti"/>
    <s v="Privat"/>
    <s v="064"/>
    <n v="5373141"/>
    <n v="1343285.25"/>
    <n v="2540116.25"/>
    <n v="789909.62"/>
    <n v="10046452.119999999"/>
    <s v="In implementare"/>
    <m/>
    <n v="102553.5"/>
    <n v="22380.129999999997"/>
    <s v="POC/222/1/3/"/>
    <n v="1"/>
    <s v="Axa 1"/>
  </r>
  <r>
    <n v="134"/>
    <x v="1"/>
    <x v="4"/>
    <x v="13"/>
    <n v="121611"/>
    <s v="Sistem Inovativ de Protecție Anticorozivă Activă a Metalelor Alimentat de la Surse Regenerabile de Energie - SIPAMASRE"/>
    <s v="ICPE ACTEL SA"/>
    <s v="Proiectul SIPAMASRE are ca scop realizarea in cadrul ICPE ACTEL a unui produs inovativ si anume a unui sistem de protecţie anticorozivă activă a metalelor alimentat de la surse regenerabile de energie. "/>
    <s v="6"/>
    <n v="24"/>
    <n v="2020"/>
    <s v="6"/>
    <n v="24"/>
    <n v="2023"/>
    <n v="80"/>
    <x v="7"/>
    <s v="Bucuresti Ilfov"/>
    <m/>
    <m/>
    <s v="Bucuresti"/>
    <s v="Privat"/>
    <s v="064"/>
    <n v="1799929.28"/>
    <n v="449982.32"/>
    <n v="1989321.4"/>
    <n v="150452.5"/>
    <n v="4389685.5"/>
    <s v="In implementare"/>
    <m/>
    <n v="18883.2"/>
    <n v="19739.28"/>
    <s v="POC/222/1/3/"/>
    <n v="1"/>
    <s v="Axa 1"/>
  </r>
  <r>
    <n v="135"/>
    <x v="1"/>
    <x v="4"/>
    <x v="13"/>
    <n v="121610"/>
    <s v="Sistem Inovativ Inteligent de Creștere a Eficienței Energetice în cadrul Instalațiilor de Foraj - SICEEIF"/>
    <s v="ICPE ACTEL SA"/>
    <s v="Proiectul SICEEIF are ca scop realizarea în cadrul ICPE ACTEL S.A. a unei inovari de produs si anume a unui sistem inovativ de recuperare a energiei electrice pierduta în prezent în timpul utilizarii instalaþiilor de foraj marin si terestru (extragerii/coborârii rapide si frecvente a prajinilor garniturii de foraj), cu posibilitatea exploatarii resurselor regenerabile de energie fotovoltaica existente pe arealul aferent zonei de forare si folosirea energiei recuperate în fluxul operaþional din staþia/platforma de foraj."/>
    <s v="6"/>
    <n v="24"/>
    <n v="2020"/>
    <s v="6"/>
    <n v="24"/>
    <n v="2022"/>
    <n v="80"/>
    <x v="7"/>
    <s v="Bucuresti Ilfov"/>
    <m/>
    <m/>
    <s v="Bucuresti"/>
    <s v="Privat"/>
    <s v="064"/>
    <n v="1813302.42"/>
    <n v="453325.6"/>
    <n v="1954341.68"/>
    <n v="148733.82"/>
    <n v="4369703.5200000005"/>
    <s v="In implementare"/>
    <m/>
    <n v="138218.07999999999"/>
    <n v="19536.04"/>
    <s v="POC/222/1/3/"/>
    <n v="1"/>
    <s v="Axa 1"/>
  </r>
  <r>
    <n v="136"/>
    <x v="1"/>
    <x v="3"/>
    <x v="5"/>
    <n v="122469"/>
    <s v="Cercetarea dezvoltarea si lansarea in productie a unui sistem de generare a undelor de soc pentru tunurile sonice antigrindina"/>
    <s v="SONOVORTEX SRL"/>
    <s v="Obiectivul general al proiectului este stimularea cercetarii si inovarii in compania SONOVORTEX SRL prin cercetarea unui produs inovativ, un tun sonic acustic care are la baza un sistem inovativ de generare a undelor de soc, dezvoltarea prototipului si lansarea acestuia in productie in vederea comercializarii."/>
    <s v="6"/>
    <n v="24"/>
    <n v="2020"/>
    <s v="12"/>
    <n v="24"/>
    <n v="2021"/>
    <n v="80"/>
    <x v="7"/>
    <s v="Bucuresti Ilfov"/>
    <m/>
    <m/>
    <s v="Bucuresti"/>
    <s v="Privat"/>
    <s v="061"/>
    <n v="564706.41"/>
    <n v="141176.57999999999"/>
    <n v="78431.44"/>
    <n v="9428.0400000000009"/>
    <n v="793742.47"/>
    <s v="In implementare"/>
    <m/>
    <n v="14702.28"/>
    <n v="3675.57"/>
    <s v="POC/62/1/3"/>
    <n v="1"/>
    <s v="Axa 1"/>
  </r>
  <r>
    <n v="137"/>
    <x v="1"/>
    <x v="3"/>
    <x v="5"/>
    <n v="111699"/>
    <s v="Dezvoltarea generației următoare de sisteme optice de termoviziune, ca răspuns la tendințele de evoluție în domeniul sistemelor pentru supravegherea frontierelor - SOLWIR"/>
    <s v="OPTICA INVENT SRL"/>
    <s v="Obiectivul general consta în dezvoltarea unui sistem optic inovativ, care sa corespunda tendinţelor actuale de dezvoltare a performanţelor senzorilor utilizaţi pentru camerele integrate în sistemele de supraveghere existente în acest moment pe piaţa."/>
    <s v="6"/>
    <n v="24"/>
    <n v="2020"/>
    <s v="6"/>
    <n v="24"/>
    <n v="2022"/>
    <n v="80"/>
    <x v="7"/>
    <s v="Bucuresti Ilfov"/>
    <m/>
    <m/>
    <s v="Bucuresti"/>
    <s v="Privat"/>
    <s v="061"/>
    <n v="671973.6"/>
    <n v="167993.4"/>
    <n v="93343"/>
    <n v="105651.96"/>
    <n v="1038961.96"/>
    <s v="Reziliat"/>
    <m/>
    <n v="0"/>
    <n v="0"/>
    <s v="POC/62/1/3"/>
    <n v="1"/>
    <s v="Axa 1"/>
  </r>
  <r>
    <n v="138"/>
    <x v="1"/>
    <x v="3"/>
    <x v="5"/>
    <n v="115939"/>
    <s v="Sistem de management inteligent pentru cresterea eficientei sistemelor de stocare a energiei pe baza de baterii Pb-acid si Li-Ion - STOCMAN"/>
    <s v="ADEMA EQUIP SRL"/>
    <s v="Se vor realiza produse/servicii noi pe baza unei noi tehnologii inovative dedicata managementului inteligent al eficientei stocarii energiei electrice in baterii de acumulatori de diverse tipuri."/>
    <s v="6"/>
    <n v="29"/>
    <n v="2020"/>
    <s v="9"/>
    <n v="29"/>
    <n v="2021"/>
    <n v="80"/>
    <x v="7"/>
    <s v="Bucuresti Ilfov"/>
    <m/>
    <m/>
    <s v="Bucuresti"/>
    <s v="Privat"/>
    <s v="061"/>
    <n v="670521.18999999994"/>
    <n v="167630.29999999999"/>
    <n v="93127.95"/>
    <n v="25223.18"/>
    <n v="956502.62"/>
    <s v="In implementare"/>
    <m/>
    <n v="190171.2"/>
    <n v="24292.799999999999"/>
    <s v="POC/62/1/3"/>
    <n v="1"/>
    <s v="Axa 1"/>
  </r>
  <r>
    <n v="139"/>
    <x v="1"/>
    <x v="3"/>
    <x v="5"/>
    <n v="108699"/>
    <s v="Cercetarea, dezvoltarea si lansarea in productie a Sistemului de Propulsie Integrat (SPI) pentru vehicule electrice"/>
    <s v="INDUSTRIAL SHIELD  SRL"/>
    <s v="Obiectivul general al proiectului este stimularea cercetarii si inovarii in intreprindere prin cercetarea unui produs inovativ, un sistem de propulsie integrat, numit SPI pentru vehicule electrice, dezvoltarea prototipului si lansarea acestuia in productie in scopul comercializarii."/>
    <s v="6"/>
    <n v="29"/>
    <n v="2020"/>
    <s v="10"/>
    <n v="29"/>
    <n v="2021"/>
    <n v="80"/>
    <x v="7"/>
    <s v="Bucuresti Ilfov"/>
    <m/>
    <m/>
    <s v="Bucuresti"/>
    <s v="Privat"/>
    <s v="061"/>
    <n v="671633.82"/>
    <n v="167908.45"/>
    <n v="93282.48"/>
    <n v="10653"/>
    <n v="943477.75"/>
    <s v="In implementare"/>
    <m/>
    <n v="13070.7"/>
    <n v="3267.67"/>
    <s v="POC/62/1/3"/>
    <n v="1"/>
    <s v="Axa 1"/>
  </r>
  <r>
    <n v="140"/>
    <x v="1"/>
    <x v="4"/>
    <x v="13"/>
    <n v="122587"/>
    <s v="Sistem integrat inovativ pentru managementul riscurilor si al duratei de viata a echipamentelor din statiile electrice de inalta tensiune"/>
    <s v="NOVA INDUSTRIAL SA"/>
    <s v="Obiectivul general al proiectului consta in realizarea in cadrul NOVA INDUSTRIAL SA a unui sistem software nou (inovare de produs) prin integrarea conceptului / principiilor managementului Activelor si al Riscului la necesitatile / realitatile Sistemului Energetic National, prin cresterea capacitatii de cercetare – dezvoltare si inovare a companiei si realizarea unei investitii initiale pentru inovare in vederea introducerii in productie a rezultatelor obtinute din cercetare-dezvoltare (si anume: extinderea capacitatii unitatii existente (prin imbunatatirea semnificativa a infrastructurii (TIC) si diversificarea activitatii unitatii (printr-un realizarea unui produs software nou))."/>
    <s v="6"/>
    <n v="30"/>
    <n v="2020"/>
    <s v="6"/>
    <n v="30"/>
    <n v="2023"/>
    <n v="80"/>
    <x v="7"/>
    <s v="Bucuresti Ilfov"/>
    <m/>
    <m/>
    <s v="Bucuresti"/>
    <s v="Privat"/>
    <s v="064"/>
    <n v="2970606.4"/>
    <n v="742651.6"/>
    <n v="1245447"/>
    <n v="247420"/>
    <n v="5206125"/>
    <s v="In implementare"/>
    <s v="AA1"/>
    <n v="450610.8"/>
    <n v="35919.199999999997"/>
    <s v="POC/222/1/3/"/>
    <n v="1"/>
    <s v="Axa 1"/>
  </r>
  <r>
    <n v="141"/>
    <x v="1"/>
    <x v="3"/>
    <x v="5"/>
    <n v="115835"/>
    <s v="PRODUSE ALIMENTARE SANOGENE  CU IMPACT BIOECONOMIC SUSTENABIL"/>
    <s v="VISION RESEARCH LABORATORIES SRL"/>
    <s v="Obiectivul general al proiectului “PRODUSE ALIMENTARE SANOGENE CU IMPACT BIOECONOMIC SUSTENABIL” consta în realizarea de produse alimentare inovatoare, sigure, sanatoase, accesibile si optimizate nutriþional, prin procedee de prelucrare avansata, în baza brevetului de invenþie „Produs alimentar de aditivare prebiotic din frunze de mur si de zmeur si procedeu de obtinere a acestuia”."/>
    <s v="6"/>
    <n v="30"/>
    <n v="2020"/>
    <s v="6"/>
    <n v="30"/>
    <n v="2022"/>
    <n v="80"/>
    <x v="7"/>
    <s v="Bucuresti Ilfov"/>
    <m/>
    <m/>
    <s v="Bucuresti"/>
    <s v="Privat"/>
    <s v="061"/>
    <n v="671760.41"/>
    <n v="167940.1"/>
    <n v="93300.06"/>
    <n v="181157.8"/>
    <n v="1114158.3700000001"/>
    <s v="In implementare"/>
    <m/>
    <n v="76227.320000000007"/>
    <n v="0"/>
    <s v="POC/62/1/3"/>
    <n v="1"/>
    <s v="Axa 1"/>
  </r>
  <r>
    <n v="142"/>
    <x v="1"/>
    <x v="4"/>
    <x v="13"/>
    <n v="123423"/>
    <s v="Serviciu electronic pentru pastrarea si garantarea pe termen lung a semnaturilor electronice (LTPS)"/>
    <s v="CERTSIGN SA"/>
    <s v="Obiectivul general al proiectului consta in inovarea bazata pe cercetare-dezvoltare in vederea crearii unui nou serviciu electronic pentru pastrarea si garantarea pe termen lung a semnaturilor electronice. "/>
    <s v="6"/>
    <n v="30"/>
    <n v="2020"/>
    <s v="6"/>
    <n v="30"/>
    <n v="2022"/>
    <n v="80"/>
    <x v="7"/>
    <s v="Bucuresti Ilfov"/>
    <m/>
    <m/>
    <s v="Bucuresti"/>
    <s v="Privat"/>
    <s v="064"/>
    <n v="2795160.8"/>
    <n v="698790.2"/>
    <n v="2317256.25"/>
    <n v="359110.28"/>
    <n v="6170317.5300000003"/>
    <s v="In implementare"/>
    <m/>
    <n v="71465.600000000006"/>
    <n v="17866.400000000001"/>
    <s v="POC/222/1/3/"/>
    <n v="1"/>
    <s v="Axa 1"/>
  </r>
  <r>
    <n v="143"/>
    <x v="1"/>
    <x v="3"/>
    <x v="5"/>
    <n v="117527"/>
    <s v="COMPOZIȚII DIN POLIETILENĂ RETICULATĂ CU REZISTENȚĂ MECANICĂ ȘI FLEXIBILITATE RIDICATE PENTRU TUBURI FOLOSITE LA ÎNCĂLZIREA RADIANTĂ"/>
    <s v="IRISVAYU SRL"/>
    <s v="Scopul proiectului este reprezentat de cumularea urmatoarelor componente: - atingerea unor obiective strategice în dezvoltarea stiintei si a tehnologiilor de vârf în domeniul materialelor (de construcþii) avansate, respectiv de dezvoltarea capacitatii si infrastructurii de Cercetare-Dezvoltare"/>
    <s v="7"/>
    <n v="1"/>
    <n v="2020"/>
    <s v="7"/>
    <n v="1"/>
    <n v="2021"/>
    <n v="80"/>
    <x v="7"/>
    <s v="Bucuresti Ilfov"/>
    <m/>
    <m/>
    <s v="Bucuresti"/>
    <s v="Privat"/>
    <s v="061"/>
    <n v="671737.39"/>
    <n v="167934.35"/>
    <n v="93296.86"/>
    <n v="179769.64"/>
    <n v="1112738.24"/>
    <s v="Reziliat"/>
    <m/>
    <n v="0"/>
    <n v="0"/>
    <s v="POC/62/1/3"/>
    <n v="1"/>
    <s v="Axa 1"/>
  </r>
  <r>
    <n v="144"/>
    <x v="1"/>
    <x v="5"/>
    <x v="0"/>
    <n v="136697"/>
    <s v="Tehnologie pentru circuite integrate cu nod electronic de 2 nm - IT2"/>
    <s v="UNIVERSITATEA POLITEHNICA DIN BUCURESTI"/>
    <s v="Obiectivul general al proiectului Tehnologie pentru circuite integrate cu nod electronic de 2 nm - (IT2), acceptat la finantare in cadrul ECSEL Joint Undertaking este explorarea, descoperirea, dezvoltarea si demonstrarea opþiunilor tehnologice necesare pentru realizarea tehnologiei logice CMOS de 2nm. Acest obiectiv implica urmatoarele activitati: Litografie, Explorare de Procese si Module si Metrologie."/>
    <s v="7"/>
    <n v="6"/>
    <n v="2020"/>
    <s v="7"/>
    <n v="6"/>
    <n v="2023"/>
    <n v="80"/>
    <x v="7"/>
    <s v="Bucuresti Ilfov"/>
    <m/>
    <m/>
    <s v="Bucuresti"/>
    <s v="Public"/>
    <s v="060"/>
    <n v="4800000"/>
    <n v="1200000"/>
    <n v="0"/>
    <n v="3000"/>
    <n v="6003000"/>
    <s v="In implementare"/>
    <m/>
    <n v="46301"/>
    <n v="11575.25"/>
    <s v="POC/72/1/2"/>
    <n v="1"/>
    <s v="Axa 1"/>
  </r>
  <r>
    <n v="145"/>
    <x v="1"/>
    <x v="3"/>
    <x v="5"/>
    <n v="108585"/>
    <s v="Dezvoltarea unui serviciu inovativ de diagnosticare si tratare a halenei - HAL-STOP"/>
    <s v="HALSTOP SRL"/>
    <s v="Obiectivul general al proiectului este reprezentat de dezvoltarea unui protocol nou si a unui serviciu inovativ, de diagnosticare corecta si tratare personalizata a halenei de cauze orale si extra-orale, in cadrul start-up-ului HALSTOP SRL, cu scopul producerii si comercializarii acestora."/>
    <s v="7"/>
    <n v="13"/>
    <n v="2020"/>
    <s v="4"/>
    <n v="13"/>
    <n v="2024"/>
    <n v="80"/>
    <x v="7"/>
    <s v="Bucuresti Ilfov"/>
    <m/>
    <m/>
    <s v="Bucuresti"/>
    <s v="Privat"/>
    <s v="061"/>
    <n v="655150.49"/>
    <n v="163787.60999999999"/>
    <n v="90993.13"/>
    <n v="101370"/>
    <n v="1011301.23"/>
    <s v="In implementare"/>
    <m/>
    <n v="158925.88"/>
    <n v="20835.48"/>
    <s v="POC/62/1/3"/>
    <n v="1"/>
    <s v="Axa 1"/>
  </r>
  <r>
    <n v="146"/>
    <x v="1"/>
    <x v="5"/>
    <x v="0"/>
    <n v="136877"/>
    <s v="Realizarea unui lant European de productie pentru RFSOI permitand dezvoltarea de noi domenii ca RF de senzoristica, comunicare si 5G - BEYOND5"/>
    <s v="UNIVERSITATEA POLITEHNICA DIN BUCURESTI"/>
    <s v="Obiectivul general este de a construi un lant de furnizare complet european de componente si sisteme electronice pentru radio frecvenþa, care sa permita noi domenii RF pentru detectare, comunicare, infrastructura radio 5G si nu numai."/>
    <s v="7"/>
    <n v="31"/>
    <n v="2020"/>
    <s v="7"/>
    <n v="31"/>
    <n v="2023"/>
    <n v="80"/>
    <x v="7"/>
    <s v="Bucuresti Ilfov"/>
    <m/>
    <m/>
    <s v="Bucuresti"/>
    <s v="Public"/>
    <s v="060"/>
    <n v="4800000"/>
    <n v="1200000"/>
    <n v="0"/>
    <n v="3000"/>
    <n v="6003000"/>
    <s v="In implementare"/>
    <m/>
    <n v="29841"/>
    <n v="7460.25"/>
    <s v="POC/72/1/2"/>
    <n v="1"/>
    <s v="Axa 1"/>
  </r>
  <r>
    <n v="147"/>
    <x v="2"/>
    <x v="2"/>
    <x v="9"/>
    <n v="129112"/>
    <s v="Code of Talent Inteligent - inovare in microlearning prin utilizarea inteligentei artificiale"/>
    <s v="CODE OF TALENT SRL"/>
    <s v="Obiectivul general al proiectului este de a asigura cresterea contributiei companiilor TIC din Romania (inclusiv prin contributia firmei aplicant ) la competitivitate economica. Acest lucru va fi asigurat prin cresterea nivelului de inovare la nivelul companiei aplicant (si altor companii TIC cu care va colabora), trecerea de la outsourcing la dezvoltare bazata pe inovare chiar in interiorul companiilor Romanesti, prin intarirea capabilitatilor tehnice si a resurselor umane proprii dar si prin colaborarea cu alte intreprinderi TIC , inclusiv in cadrul clusterelor din domeniu."/>
    <s v="8"/>
    <n v="3"/>
    <n v="2020"/>
    <s v="8"/>
    <n v="3"/>
    <n v="2022"/>
    <n v="80"/>
    <x v="7"/>
    <s v="Bucuresti Ilfov"/>
    <m/>
    <m/>
    <s v="Balotesti"/>
    <s v="Privat"/>
    <s v="066"/>
    <n v="3639339.46"/>
    <n v="909834.86"/>
    <n v="1593365.7"/>
    <n v="674385.09"/>
    <n v="6816925.1100000003"/>
    <s v="In implementare"/>
    <m/>
    <n v="1200000"/>
    <n v="0"/>
    <s v="POC/524/2/2"/>
    <n v="1"/>
    <s v="Axa 2"/>
  </r>
  <r>
    <n v="148"/>
    <x v="2"/>
    <x v="2"/>
    <x v="9"/>
    <n v="129846"/>
    <s v="Sistem inteligent de monitorizare si detectie a urgentelor cardiovasculare majore"/>
    <s v="LAIF COMPUTATION SRL"/>
    <s v="Obiectivul general al proiectului THOVEN consta in cresterea contributiei sectorului TIC prin trecerea de la outsourcing la dezvoltarea bazata pe inovare prin dezvoltarea unui sistem inovativ care va contribui semnificativ la reducerea timpilor de interventie in cazul urgentelor majore din sfera cardiovasculara."/>
    <s v="8"/>
    <n v="3"/>
    <n v="2020"/>
    <s v="8"/>
    <n v="3"/>
    <n v="2023"/>
    <s v="80.00; 85.00"/>
    <x v="8"/>
    <s v=" Bucuresti Ilfov"/>
    <s v=" Nord Vest"/>
    <m/>
    <s v="Bucuresti; Cluj Napoca; "/>
    <s v="Privat"/>
    <s v="066"/>
    <n v="12931384.82"/>
    <n v="2297267.92"/>
    <n v="5031538.37"/>
    <n v="3394310.92"/>
    <n v="23654502.030000001"/>
    <s v="In implementare"/>
    <m/>
    <n v="0"/>
    <n v="0"/>
    <s v="POC/524/2/2"/>
    <n v="1"/>
    <s v="Axa 2"/>
  </r>
  <r>
    <n v="149"/>
    <x v="1"/>
    <x v="7"/>
    <x v="0"/>
    <n v="108119"/>
    <s v="Centru Suport pentru proiecte CDI internationale in domeniul Mecatronica si Cyber-MixMecatronica"/>
    <s v="INSTITUTUL NATIONAL DE CERCETARE-DEZVOLTARE PENTRU MECATRONICA SI TEHNICA MASURARII - I.N.C.D.M.T.M. BUCURESTI"/>
    <s v="Obiectivul general ale proiectului este crearea unui Centru Suport pentru proiecte CDI Internationale in domeniul mecatronica si cybermix- mecatronica pentru a creste capacitatea de participare la competitiile europene a tuturor entitatilor care solicita sprijinul."/>
    <s v="9"/>
    <n v="22"/>
    <n v="2020"/>
    <s v="7"/>
    <n v="22"/>
    <n v="2023"/>
    <n v="80"/>
    <x v="7"/>
    <s v="Bucuresti Ilfov"/>
    <m/>
    <m/>
    <s v="Bucuresti"/>
    <s v="Public"/>
    <s v="060"/>
    <n v="2395701.9300000002"/>
    <n v="598925.5"/>
    <n v="0"/>
    <n v="3570"/>
    <n v="2998197.43"/>
    <s v="In implementare"/>
    <m/>
    <n v="299462.74"/>
    <n v="0"/>
    <s v="POC/80/1/2/"/>
    <n v="1"/>
    <s v="Axa 1"/>
  </r>
  <r>
    <n v="150"/>
    <x v="1"/>
    <x v="7"/>
    <x v="0"/>
    <n v="108234"/>
    <s v="Crearea Centrului Managerial &quot;IBA SUPORT&quot;"/>
    <s v="INSTITUTUL NATIONAL DE CERCETARE-DEZVOLTARE PENTRU BIORESURSE ALIMENTARE - IBA BUCURESTI"/>
    <s v="Obiectivul general al proiectului constă în creşterea capacităţii Institutului Naţional de Cercetare-Dezvoltare pentru Bioresurse AlimentareIBA Bucureşti de a participa la  Programele Cadru de cercetare ale Uniunii Europene (Orizont 2020 şi programul cadru următor din perioada 2020 – 2027), precum şi la alte programe CDI internaţionale, prin crearea unui Centru Managerial SUPORT (la nivelul unui departament orizontal), denumit în continuare, IBA SUPORT."/>
    <s v="12"/>
    <n v="4"/>
    <n v="2020"/>
    <s v="8"/>
    <n v="4"/>
    <n v="2023"/>
    <n v="80"/>
    <x v="7"/>
    <s v="Bucuresti Ilfov"/>
    <m/>
    <m/>
    <s v="Bucuresti"/>
    <s v="Public"/>
    <s v="060"/>
    <n v="1970227.61"/>
    <n v="492556.9"/>
    <n v="0"/>
    <n v="616647.41"/>
    <n v="3079431.9200000004"/>
    <s v="In implementare"/>
    <m/>
    <n v="246278.45"/>
    <n v="0"/>
    <s v="POC/80/1/2"/>
    <n v="1"/>
    <s v="Axa 1"/>
  </r>
  <r>
    <n v="151"/>
    <x v="1"/>
    <x v="3"/>
    <x v="5"/>
    <n v="108789"/>
    <s v="METODA TERAPEUTICA PERSONALIZATA IN MEDICINA REGENERATIVA"/>
    <s v="CMB PREVENT SRL"/>
    <s v="Obiectivul general al proiectului este reprezentat de: - Realizarea unui serviciu inovator reprezentat de terapia inovatoare personalizata în domeniul SANATAII având ca baza de cercetare Teza de Doctorat ”ABORDARI TERAPEUTICE ÎN LEZIUNEA CICATRICEALA ÎN DERMATOLOGIE”. - Societatea va obtine terapia personalizata regenerativa unica cu aplicabilitate multipla în domeniile dermatologie si ortopedie prin  utilizarea terapiei PRP si terapiei celulelor stem mezenchimale din tesutul adipos."/>
    <s v="12"/>
    <n v="24"/>
    <n v="2020"/>
    <s v="12"/>
    <n v="23"/>
    <n v="2021"/>
    <n v="80"/>
    <x v="7"/>
    <s v="Bucuresti Ilfov"/>
    <m/>
    <m/>
    <s v="Bucuresti"/>
    <s v="Privat"/>
    <s v="061"/>
    <n v="672000"/>
    <n v="168000"/>
    <n v="93333.33"/>
    <n v="68306"/>
    <n v="1001639.33"/>
    <s v="In implementare"/>
    <m/>
    <n v="84000"/>
    <n v="0"/>
    <s v="POC/62/1/3"/>
    <n v="1"/>
    <s v="Axa 1"/>
  </r>
  <r>
    <n v="152"/>
    <x v="1"/>
    <x v="8"/>
    <x v="0"/>
    <n v="136213"/>
    <s v="Dezvoltarea și consolidarea Nodului național METROFOOD-RI (acronim METROFOOD-RO)"/>
    <s v="INSTITUTUL NATIONAL DE CERCETARE-DEZVOLTARE PENTRU BIORESURSE ALIMENTARE - IBA BUCURESTI"/>
    <s v="Obiectivul general al proiectului este dezvoltarea si consolidarea capacitatii de cercetare-dezvoltare-inovare si de furnizare de servicii stiintifice a METROFOOD-RO, ca parte integranta a infrastructurii pan-europene METROFOOD-RI prin dezvoltarea instrumentelor necesare cresterii performantei de testare a calitatii produselor agroalimentare, astfel încât România sa raspunda cerintelor europene în domeniul securitatii si sigurantei alimentare."/>
    <s v="1"/>
    <n v="21"/>
    <n v="2021"/>
    <s v="7"/>
    <n v="21"/>
    <n v="2023"/>
    <s v="80.00; 85.00"/>
    <x v="8"/>
    <s v="Bucuresti Ilfov"/>
    <s v=" Sud Est"/>
    <s v=" Vest"/>
    <s v="Bucuresti; Galaţi; Timisoara;"/>
    <s v="Public"/>
    <s v="060"/>
    <n v="3470171.9"/>
    <n v="833670.01"/>
    <n v="0"/>
    <n v="109915.38"/>
    <n v="4413757.29"/>
    <s v="In implementare"/>
    <m/>
    <n v="430384.19"/>
    <n v="0"/>
    <s v="POC/78/1/2"/>
    <n v="1"/>
    <s v="Axa 1"/>
  </r>
  <r>
    <n v="153"/>
    <x v="1"/>
    <x v="8"/>
    <x v="0"/>
    <n v="108206"/>
    <s v="Servicii tematice integrate în domeniul observării Pământului - o platformă națională pentru inovare"/>
    <s v="INSTITUTUL NATIONAL DE CERCETARE-DEZVOLTARE PENTRU FIZICA PAMANTULUI - INCDFP"/>
    <s v="Obiectivul general este consolidarea cercetarii si inovarii in domeniul Stiintelor Pamantului si cresterea participarii in cercetarea europeana din domeniu prin: - asigurarea vizibilitatii si accesului la date multi-disciplinare interoperabile, disponibile la nivel national si international: - coordonarea si operarea unei infrastructuri distribuite capabila sa ofere servicii, sa faciliteze noi cercetari si sa genereze noi produse pe baza acestora; - dezvoltarea si implementarea de instrumente informatice moderne care sa faciliteze  tandardizarea, integrarea si accesul la volume mari de date"/>
    <s v="2"/>
    <n v="1"/>
    <n v="2021"/>
    <s v="6"/>
    <n v="30"/>
    <n v="2023"/>
    <n v="80"/>
    <x v="7"/>
    <s v="Bucuresti Ilfov"/>
    <m/>
    <m/>
    <s v="Bucuresti; Magurele"/>
    <s v="Public"/>
    <s v="060"/>
    <n v="3154798.12"/>
    <n v="788699.53"/>
    <n v="0"/>
    <n v="541331.41"/>
    <n v="4484829.0600000005"/>
    <s v="In implementare"/>
    <m/>
    <n v="0"/>
    <n v="0"/>
    <s v="POC/78/1/2"/>
    <n v="1"/>
    <s v="Axa 1"/>
  </r>
  <r>
    <s v="TOTAL BUCURESTI"/>
    <x v="0"/>
    <x v="0"/>
    <x v="0"/>
    <m/>
    <m/>
    <m/>
    <m/>
    <m/>
    <m/>
    <m/>
    <m/>
    <m/>
    <m/>
    <m/>
    <x v="0"/>
    <m/>
    <m/>
    <m/>
    <m/>
    <m/>
    <m/>
    <n v="742644421.17258906"/>
    <n v="164765002.08491105"/>
    <n v="134284322.06000003"/>
    <n v="48202071.639999993"/>
    <n v="1089895816.9575"/>
    <m/>
    <m/>
    <n v="442652598.82000017"/>
    <n v="87299119.540000021"/>
    <m/>
    <m/>
    <m/>
  </r>
  <r>
    <s v="JUDEŢUL BUZAU"/>
    <x v="0"/>
    <x v="0"/>
    <x v="0"/>
    <m/>
    <m/>
    <m/>
    <m/>
    <m/>
    <m/>
    <m/>
    <m/>
    <m/>
    <m/>
    <m/>
    <x v="0"/>
    <m/>
    <m/>
    <m/>
    <m/>
    <m/>
    <m/>
    <m/>
    <m/>
    <m/>
    <m/>
    <m/>
    <m/>
    <m/>
    <m/>
    <m/>
    <m/>
    <m/>
    <m/>
  </r>
  <r>
    <n v="1"/>
    <x v="2"/>
    <x v="2"/>
    <x v="2"/>
    <n v="115595"/>
    <s v="CERCETAREA SI DEZVOLTAREA UNUI SISTEM INOVATIV DE MONITORIZARE, IN TIMP REAL, A CONSUMURILOR ENERGETICE INDUSTRIALE PE PLATFORMA CLOUD PRIVATA"/>
    <s v="ALBOSMART SRL"/>
    <s v="CERCETAREA SI DEZVOLTAREA UNUI SISTEM INOVATIV DE MONITORIZARE, IN TIMP REAL, A CONSUMURILOR ENERGETICE INDUSTRIALE PE PLATFORMA CLOUD PRIVATA"/>
    <s v="6"/>
    <n v="28"/>
    <n v="2017"/>
    <s v="6"/>
    <n v="28"/>
    <n v="2020"/>
    <n v="85"/>
    <x v="6"/>
    <s v="Sud Est"/>
    <m/>
    <m/>
    <s v="Buzau"/>
    <s v="Privat"/>
    <s v="066"/>
    <n v="1790109.03"/>
    <n v="315901.59000000003"/>
    <n v="501660.33999999985"/>
    <n v="55907.189999999944"/>
    <n v="2663578.15"/>
    <s v="Finalizat"/>
    <m/>
    <n v="1738323.03"/>
    <n v="306762.8899999999"/>
    <s v="POC/46/2/2"/>
    <n v="1"/>
    <s v="Axa 2"/>
  </r>
  <r>
    <n v="2"/>
    <x v="2"/>
    <x v="2"/>
    <x v="3"/>
    <n v="126343"/>
    <s v="Realizarea infrastructurii de broadband in zonele albe NGA din judetul Buzau"/>
    <s v="INVITE SYSTEMS SRL"/>
    <s v="Obiectivul principal al proiectului este dezvoltarea infrastructurii de internet in banda larga, in zonele albe NGA din judetul Buzau, cu o larga raspândire a nodurilor de comunicaþii si partea de transmisie a datelor (backbone si blackhaul), cât mai aproape de utilizatorul final si cu niveluri adecvate de simetrie si de interactivitate, pentru a garanta transmitere mai buna de informatii în ambele sensuri."/>
    <s v="6"/>
    <n v="13"/>
    <n v="2019"/>
    <s v="6"/>
    <n v="13"/>
    <n v="2022"/>
    <n v="85"/>
    <x v="6"/>
    <s v="Sud Est"/>
    <m/>
    <m/>
    <s v="Balta Alba; Baile; Braesti; Ivanetu; Bratilesti; Goidesti; Pinu; Ruginoasa; Buda; Alexandru Odobescu; Mucesti Danulesti; Toropalesti; Balaceanu; C.A. Rosetti; Cotu Ciorii; Vizireni; Balhacu; calvini; Bascenii de Jos; Bascenii de Sus; Olari; Chiojdu; Basca Chiojdului; Lera; Catiasu; poenitele; Plescioara; Chilibia; Movila Oii; Gara Cilibia; Posta; Manzatu; Cislau; Barasti; Gura Bascei; Ghergheasa; Salcioara; Gura Teghi; Furtunesti; Nemertea; Scortoasa; Policiori; Plopeasa; Balta Tocila; Gura Vaii; Beciu; Siriu; Muscelusa; Casoca; Valcelele; Ziduri; Heliade Radulescu; Lanurile;"/>
    <s v="Privat"/>
    <s v="046"/>
    <n v="18418179.18"/>
    <n v="3250266.9"/>
    <n v="5121176.6399999997"/>
    <n v="5894635.5700000003"/>
    <n v="32684258.289999999"/>
    <s v="In implementare"/>
    <m/>
    <n v="7072286.25"/>
    <n v="1248050.52"/>
    <s v="POC/366/2/1"/>
    <n v="1"/>
    <s v="Axa 2"/>
  </r>
  <r>
    <n v="3"/>
    <x v="2"/>
    <x v="2"/>
    <x v="9"/>
    <n v="129617"/>
    <s v="Solutie de management al identitatii si autentificare avansata folosind tehnologii convergente si asigurand nivele superioare de securitate pentru accesul la aplicatii si platforme critice: Legitim-ID"/>
    <s v="ONLINE SERVICES SRL"/>
    <s v="Obiectivul general al proiectului este de a dezvolta un sistem hardware/software/comunicatii/servicii inovator semnificativ îmbunatatit, pe baza rezultatelor activitatilor de cercetare dezvoltare tehnologica si inovare („CDI”), care se bazeaza pe cele mai noi practici: cum sunt fault tolerant cloud computing, internet of things (IoT) etc. utilizând metode noi si inovative pentru identificarea utilizatorilor, autorizarea accesului de la distanta sau prin intermediul siturilor web Internet partenere, astfel încât datele personale ale utilizatorilor sa fie protejate în conformitate cu cerintele legilor si directivelor europene (GDPR, NIS etc.)."/>
    <s v="8"/>
    <n v="4"/>
    <n v="2020"/>
    <s v="8"/>
    <n v="4"/>
    <n v="2022"/>
    <n v="85"/>
    <x v="8"/>
    <s v="Sud Est"/>
    <s v="  Sud Muntenia"/>
    <s v=" Centru"/>
    <s v=" Buzau; Crevedia; Brasov;"/>
    <s v="Privat"/>
    <s v="066"/>
    <n v="5196080.82"/>
    <n v="916955.4"/>
    <n v="2362348.71"/>
    <n v="923748.25"/>
    <n v="9399133.1799999997"/>
    <s v="In implementare"/>
    <m/>
    <n v="390342.99000000005"/>
    <n v="68884.05"/>
    <s v="POC/524/2/2"/>
    <n v="1"/>
    <s v="Axa 2"/>
  </r>
  <r>
    <s v="TOTAL BUZAU"/>
    <x v="0"/>
    <x v="0"/>
    <x v="0"/>
    <m/>
    <m/>
    <m/>
    <m/>
    <m/>
    <m/>
    <m/>
    <m/>
    <m/>
    <m/>
    <m/>
    <x v="0"/>
    <m/>
    <m/>
    <m/>
    <m/>
    <m/>
    <m/>
    <n v="25404369.030000001"/>
    <n v="4483123.8899999997"/>
    <n v="7985185.6899999995"/>
    <n v="6874291.0099999998"/>
    <n v="44746969.619999997"/>
    <m/>
    <m/>
    <n v="9200952.2699999996"/>
    <n v="1623697.46"/>
    <m/>
    <m/>
    <m/>
  </r>
  <r>
    <s v="JUDEŢUL CALARASI"/>
    <x v="0"/>
    <x v="0"/>
    <x v="0"/>
    <m/>
    <m/>
    <m/>
    <m/>
    <m/>
    <m/>
    <m/>
    <m/>
    <m/>
    <m/>
    <m/>
    <x v="0"/>
    <m/>
    <m/>
    <m/>
    <m/>
    <m/>
    <m/>
    <m/>
    <m/>
    <m/>
    <m/>
    <m/>
    <m/>
    <m/>
    <m/>
    <m/>
    <m/>
    <m/>
    <m/>
  </r>
  <r>
    <n v="1"/>
    <x v="1"/>
    <x v="3"/>
    <x v="10"/>
    <n v="104931"/>
    <s v="PLATFORMĂ MOBILĂ DE OBSERVARE ȘI SUPRAVEGHERE PENTRU INTERVENȚII ÎN SITUAȚII DE URGENȚĂ SMARTISU  "/>
    <s v="C4PRO ENGINEERING SRL"/>
    <s v="Obiectivul general al proiectului constă în dezvoltarea de către C4PRO ENGINEERING S.R.L. a unei platforme mobile de intervenţii în situaţii de urgenţă, într-o perioadă de implementare de 24 de luni, la punctul de lucru al solicitantului situat în localitatea Frumuşani, Str. Principală nr.27, cam. 2, jud. Călăraşi. "/>
    <s v="9"/>
    <n v="9"/>
    <n v="2016"/>
    <s v="9"/>
    <n v="9"/>
    <n v="2018"/>
    <n v="85"/>
    <x v="3"/>
    <s v="Sud Muntenia"/>
    <m/>
    <m/>
    <s v="Frumusani"/>
    <s v="Privat"/>
    <s v="061"/>
    <n v="5512930"/>
    <n v="972870"/>
    <n v="0"/>
    <n v="874408"/>
    <n v="7360208"/>
    <s v="Finalizat"/>
    <s v="AA2"/>
    <n v="5078569.71"/>
    <n v="896218.19"/>
    <s v="POC/66/1/3"/>
    <n v="1"/>
    <s v="Axa 1"/>
  </r>
  <r>
    <n v="2"/>
    <x v="2"/>
    <x v="2"/>
    <x v="3"/>
    <n v="126956"/>
    <s v="Realizarea infrastructurii de broadband Ă®n zonele albe NGA din judeČ›ele Calarasi si Ialomita"/>
    <s v="INVITE SYSTEMS SRL"/>
    <s v="Obiectivul principal al proiectului este dezvoltarea infrastructurii de internet in banda larga, in zonele albe NGA din judetele Calarasi-Ialomita, cu o larga raspândire a nodurilor de comunicaþii si partea de transmisie a datelor (backbone si blackhaul), cât mai aproape de utilizatorul final si cu niveluri adecvate de simetrie si de interactivitate, pentru a garanta transmitere mai buna de informatii în ambele sensuri."/>
    <s v="1"/>
    <n v="4"/>
    <n v="2019"/>
    <s v="1"/>
    <n v="4"/>
    <n v="2022"/>
    <n v="85"/>
    <x v="3"/>
    <s v="Sud Muntenia"/>
    <m/>
    <m/>
    <s v="Dor Marunt; sat Ogoru; Perisoru; sat Tudor Vladimirescu; Sarulesti; sat Sandulita; Milosesti; sat Nicolesti; sat Tovarasia; Perieti; sat Misleanu; Reviga; sat Rovine; Valea Ciorii; sat Murgeanca;"/>
    <s v="Privat"/>
    <s v="046"/>
    <n v="7440887.1500000004"/>
    <n v="1313097.74"/>
    <n v="1308066.4100000001"/>
    <n v="1725570.709999999"/>
    <n v="11787622.01"/>
    <s v="In implementare"/>
    <m/>
    <n v="3428944.66"/>
    <n v="605107.88"/>
    <s v="POC/366/2/1"/>
    <n v="1"/>
    <s v="Axa 2"/>
  </r>
  <r>
    <n v="3"/>
    <x v="1"/>
    <x v="3"/>
    <x v="5"/>
    <n v="122312"/>
    <s v="CERCETAREA - DEZVOLTAREA UNEI TURBINE CU AX VERTICAL INOVATIVE"/>
    <s v="TECHNOLOGICAL BRAND SRL"/>
    <s v="Obiectivul general al proiectului este cercetarea, dezvoltarea si lansarea in productie a unei noi turbine eoliene cu ax vertical destinata unor sectoare economice care prezinta potential de crestere, precum sectorul turistic, rezidential, agricol si industria energiei regenerabile."/>
    <s v="6"/>
    <n v="25"/>
    <n v="2020"/>
    <s v="12"/>
    <n v="25"/>
    <n v="2021"/>
    <n v="85"/>
    <x v="3"/>
    <s v="Sud Muntenia"/>
    <m/>
    <m/>
    <s v="Fundeni"/>
    <s v="Privat"/>
    <s v="061"/>
    <n v="710521.64"/>
    <n v="125386.15"/>
    <n v="92878.66"/>
    <n v="9428.0499999999993"/>
    <n v="938214.50000000012"/>
    <s v="In implementare"/>
    <m/>
    <n v="12762.5"/>
    <n v="2252.1999999999998"/>
    <s v="POC/62/1/3"/>
    <n v="1"/>
    <s v="Axa 1"/>
  </r>
  <r>
    <s v="TOTAL CALARASI"/>
    <x v="0"/>
    <x v="0"/>
    <x v="0"/>
    <m/>
    <m/>
    <m/>
    <m/>
    <m/>
    <m/>
    <m/>
    <m/>
    <m/>
    <m/>
    <m/>
    <x v="0"/>
    <m/>
    <m/>
    <m/>
    <m/>
    <m/>
    <m/>
    <n v="13664338.790000001"/>
    <n v="2411353.89"/>
    <n v="1400945.07"/>
    <n v="2609406.7599999988"/>
    <n v="20086044.509999998"/>
    <m/>
    <m/>
    <n v="8520276.870000001"/>
    <n v="1503578.2699999998"/>
    <m/>
    <m/>
    <m/>
  </r>
  <r>
    <s v="JUDEŢUL CLUJ"/>
    <x v="0"/>
    <x v="0"/>
    <x v="0"/>
    <m/>
    <m/>
    <m/>
    <m/>
    <m/>
    <m/>
    <m/>
    <m/>
    <m/>
    <m/>
    <m/>
    <x v="0"/>
    <m/>
    <m/>
    <m/>
    <m/>
    <m/>
    <m/>
    <m/>
    <m/>
    <m/>
    <m/>
    <m/>
    <m/>
    <m/>
    <m/>
    <m/>
    <m/>
    <m/>
    <m/>
  </r>
  <r>
    <n v="1"/>
    <x v="1"/>
    <x v="1"/>
    <x v="1"/>
    <n v="103392"/>
    <s v="Laborator de cercetare privind terapia personalizată în oncologie"/>
    <s v="MEDISPROF SRL"/>
    <s v="Înființarea și dotarea cu aparatură performantă a unui laborator de cerecetare-dezvoltare în cadrul MEDISPROF în care să se efectueze studii de eficiență aterapiei personalizate în tratamentul pacienților diagnosticați cu cancer."/>
    <s v="9"/>
    <n v="2"/>
    <n v="2016"/>
    <s v="12"/>
    <n v="2"/>
    <n v="2018"/>
    <n v="85"/>
    <x v="4"/>
    <s v="Nord Vest"/>
    <m/>
    <m/>
    <s v="Cluj Napoca"/>
    <s v="Privat"/>
    <s v="059"/>
    <n v="12421088.5305"/>
    <n v="2191956.7994999997"/>
    <n v="6262733.71"/>
    <n v="4389848.7699999996"/>
    <n v="25265627.809999999"/>
    <s v="Finalizat"/>
    <s v="AA3"/>
    <n v="12421088.529999999"/>
    <n v="2191956.8000000003"/>
    <s v="POC/65/1/1"/>
    <n v="1"/>
    <s v="Axa 1"/>
  </r>
  <r>
    <n v="2"/>
    <x v="1"/>
    <x v="1"/>
    <x v="14"/>
    <n v="103720"/>
    <s v="Cluster inovativ pentru tehnologii avansate pilot în energii alternative – CITAT-E"/>
    <s v="Cluster TREC, Institutul Naţional de Cercetare-Dezvoltare pentru Tehnologii Izotopice şi Moleculare"/>
    <s v="Crearea unui laborator de cercetare pilot pentru testarea în condiții reale a eficienței energetice produse de panouri fotovoltaice şi instalații eoliene moderne, precum  şi maximizarea acestei eficienţe funcţie de caracteristicile consumatorului. Acest laborator experimental va permite de asemenea creşterea capacității de CDI, în domeniul energiilor alternative, a entităților de cercetare din clusterul TREC-Transylvania Energy Cluster, susţinând totodată capacitatea firmelor din cluster de creştere a competivităţii şi productivităţii pe baze inovative.  "/>
    <s v="9"/>
    <n v="1"/>
    <n v="2016"/>
    <s v="8"/>
    <n v="31"/>
    <n v="2021"/>
    <n v="85"/>
    <x v="4"/>
    <s v="Nord Vest"/>
    <m/>
    <m/>
    <s v="Cluj Napoca"/>
    <s v="Privat"/>
    <s v="059"/>
    <n v="5821927.0999999996"/>
    <n v="1027398.9000000004"/>
    <n v="4652290"/>
    <n v="1516800"/>
    <n v="13018416"/>
    <s v="In implementare"/>
    <s v="AA4"/>
    <n v="1516687.94"/>
    <n v="267650.8"/>
    <s v="POC/64/1/1"/>
    <n v="1"/>
    <s v="Axa 1"/>
  </r>
  <r>
    <n v="3"/>
    <x v="1"/>
    <x v="1"/>
    <x v="14"/>
    <n v="104449"/>
    <s v="Agrotransilvania cluster - cluster inovativ specializat în domeniul bioeconomiei"/>
    <s v="ASOCIAŢIA “CLUSTERUL AGRO-FOOD-IND NAPOCA"/>
    <s v="Obiectivul proiectului: Creșterea capacității de CDI în domeniul bioeconomiei și consolidarea imaginii pe plan național și internațional a AgroTransilvania Cluster, ca și cluster inovativ de specializare inteligentă, prin crearea „Centrului de Cercetări Avansate pentru Produse şi Procese Alimentare Inovative”."/>
    <s v="9"/>
    <n v="1"/>
    <n v="2016"/>
    <s v="8"/>
    <n v="31"/>
    <n v="2021"/>
    <n v="85"/>
    <x v="4"/>
    <s v="Nord Vest"/>
    <m/>
    <m/>
    <s v="Cluj Napoca"/>
    <s v="Privat"/>
    <s v="059"/>
    <n v="8508551.2464999985"/>
    <n v="1501509.0434999999"/>
    <n v="7249934.1500000004"/>
    <n v="227225"/>
    <n v="17487219.439999998"/>
    <s v="In implementare"/>
    <s v="AA2"/>
    <n v="3489065.5000000005"/>
    <n v="615717.35000000009"/>
    <s v="POC/64/1/1"/>
    <n v="1"/>
    <s v="Axa 1"/>
  </r>
  <r>
    <n v="4"/>
    <x v="1"/>
    <x v="1"/>
    <x v="14"/>
    <n v="104219"/>
    <s v="Cluster Mobilier Transilvan – cluster inovativ de interes european"/>
    <s v="ASOCIAȚIA CLUSTER MOBILIER TRANSILVAN"/>
    <s v="Dezvoltarea la nivelul Cluster Mobilier Transilvan a unei infrastructuri de CDI în domeniul materialelor și consolidarea imaginii entității ca și cluster inovativ cu reprezentativitate regională, națională și europeană, până în anul 2020."/>
    <s v="9"/>
    <n v="1"/>
    <n v="2016"/>
    <s v="8"/>
    <n v="31"/>
    <n v="2021"/>
    <n v="85"/>
    <x v="4"/>
    <s v="Nord Vest"/>
    <m/>
    <m/>
    <s v="Cluj Napoca"/>
    <s v="Privat"/>
    <s v="059"/>
    <n v="5509233.0185000002"/>
    <n v="972217.5915000001"/>
    <n v="4866927.9400000004"/>
    <n v="227225"/>
    <n v="11575603.550000001"/>
    <s v="In implementare"/>
    <s v="AA2"/>
    <n v="3840473.4"/>
    <n v="677730.54"/>
    <s v="POC/64/1/1"/>
    <n v="1"/>
    <s v="Axa 1"/>
  </r>
  <r>
    <n v="5"/>
    <x v="1"/>
    <x v="1"/>
    <x v="4"/>
    <n v="103415"/>
    <s v="DEZVOLTAREA INOVATIVĂ A UNOR SISTEME ROBOTICE PENTRU REABILITARE ŞI ASISTARE ÎN ÎMBĂTRÂNIREA SĂNĂTOASĂ "/>
    <s v="UNIVERSITATEA TEHNICA DIN CLUJ-NAPOCA "/>
    <s v="AgeWell intenționează să crească și să exploateze experienţa şi rezultatele anterioare ale unui specialist din străinătate şi a unei echipe interdisciplinare cu competențe complementare integrând specialiști în robotica medicală și cadre medicale (neurologi, kinetoterapeuţi) pentru a crea un pol de competență în reabilitare în cadrul Universității  Tehnice din Cluj-Napoca, instituție care va livra soluții europene relevante pe plan medical, pregătite pentru realizarea transferului tehnologic, soluții care corespund provocărilor și pericolelor curente în ceea ce privește îmbătrânirea sănătoasă, stil de viață și sănătate publică."/>
    <s v="9"/>
    <n v="1"/>
    <n v="2016"/>
    <s v="9"/>
    <n v="1"/>
    <n v="2020"/>
    <n v="84.435339999999997"/>
    <x v="4"/>
    <s v="Nord Vest"/>
    <m/>
    <m/>
    <s v="Cluj Napoca"/>
    <s v="Public"/>
    <s v="060"/>
    <n v="6755200"/>
    <n v="1244800"/>
    <n v="0"/>
    <n v="8000"/>
    <n v="8008000"/>
    <s v="Finalizat"/>
    <s v="AA4"/>
    <n v="6201328.71"/>
    <n v="1096772.22"/>
    <s v="POC/61/1/1"/>
    <n v="1"/>
    <s v="Axa 1"/>
  </r>
  <r>
    <n v="6"/>
    <x v="1"/>
    <x v="1"/>
    <x v="4"/>
    <n v="103509"/>
    <s v="Materiale active unicomponente pentru celule solare organice bazate pe compuşi pi-conjugati autoasamblaţi (SMOSCS)"/>
    <s v="UNIVERSITATEA BABEȘ-BOLYAI, CLUJ-NAPOCA"/>
    <s v="Obiectivul principal al proiectului de cercetare îl reprezinta obþinerea de materiale active pentru celule solare noi si inovative, capabile sa conduca la dezvoltarea de tehnologii ecologice, ieftine si eficiente precum si la o crestere a fiabilitatii acestora si crearea la Cluj a unui pol de excelenta la nivel mondial în domeniul celulelor fotovoltaice "/>
    <s v="9"/>
    <n v="1"/>
    <n v="2016"/>
    <s v="9"/>
    <n v="1"/>
    <n v="2020"/>
    <n v="84.435339999999997"/>
    <x v="4"/>
    <s v="Nord Vest"/>
    <m/>
    <m/>
    <s v="Cluj Napoca"/>
    <s v="Public"/>
    <s v="060"/>
    <n v="7276617"/>
    <n v="1340883"/>
    <n v="0"/>
    <n v="316000"/>
    <n v="8933500"/>
    <s v="Finalizat"/>
    <s v="AA2"/>
    <n v="6673070.6000000006"/>
    <n v="1229777.8200000003"/>
    <s v="POC/61/1/1"/>
    <n v="1"/>
    <s v="Axa 1"/>
  </r>
  <r>
    <n v="7"/>
    <x v="1"/>
    <x v="1"/>
    <x v="4"/>
    <n v="103427"/>
    <s v="Sisteme inteligente privind siguranța populației prin controlul şi reducerea expunerii la radon corelate cu optimizarea eficienţei energetice a locuinţelor din aglomerări urbane importante din România "/>
    <s v="UNIVERSITATEA BABEȘ-BOLYAI, CLUJ-NAPOCA"/>
    <s v="Creşterea siguranţei şi sănătăţii populaţiei, îmbunătăţirea calităţii mediului interior şi optimizarea eficienţei energetice a locuinţelor prin dezvoltarea unor sisteme inteligente integrate pentru monitorizarea, controlul şi reducerea expunerii la radon şi la alţi poluanţi casnici aerieni în 5 aglomerări urbane din România (Bucureşti, Cluj-Napoca, Iaşi, Sibiu şi Timişoara), pe baza cercetării inovatoare interdisciplinare. "/>
    <s v="9"/>
    <n v="1"/>
    <n v="2016"/>
    <s v="9"/>
    <n v="1"/>
    <n v="2020"/>
    <n v="84.435339999999997"/>
    <x v="4"/>
    <s v="Nord Vest"/>
    <m/>
    <m/>
    <s v="Cluj Napoca"/>
    <s v="Public"/>
    <s v="060"/>
    <n v="7273872.7000000002"/>
    <n v="1340377.3"/>
    <n v="0"/>
    <n v="311000"/>
    <n v="8925250"/>
    <s v="Finalizat _x000a_(ajuns la teremen; fara nota de finalizare)"/>
    <s v="AA2"/>
    <n v="6926518.4700000007"/>
    <n v="1276498.3700000001"/>
    <s v="POC/61/1/1"/>
    <n v="1"/>
    <s v="Axa 1"/>
  </r>
  <r>
    <n v="8"/>
    <x v="1"/>
    <x v="1"/>
    <x v="4"/>
    <n v="104004"/>
    <s v="IMAGING-BASED, NON-INVASIVE DIAGNOSIS OF PERSISTENT ATRIAL FIBRILLATION"/>
    <s v="SPITALUL CLINIC JUDEŢEAN DE URGENŢĂ CLUJ-NAPOCA"/>
    <s v="Obiectivul principal al acestui proiect este de a dezvolta un instrument bazat pe imagistică medicală pentru a determina originea fibrilaţiei atriale persistente. Rezultatul proiectului este o nouă metodă de diagnosticare pentru pacienţii care suferă de această boală."/>
    <s v="9"/>
    <n v="1"/>
    <n v="2016"/>
    <s v="9"/>
    <n v="1"/>
    <n v="2020"/>
    <n v="84.435339999999997"/>
    <x v="4"/>
    <s v="Nord Vest"/>
    <m/>
    <m/>
    <s v="Cluj Napoca"/>
    <s v="Public"/>
    <s v="060"/>
    <n v="7151700.8971000006"/>
    <n v="1317864.3528999994"/>
    <n v="0"/>
    <n v="84696"/>
    <n v="8554261.25"/>
    <s v="Finalizat _x000a_(ajuns la teremen; fara nota de finalizare)"/>
    <s v="AA2"/>
    <n v="5965388.3999999994"/>
    <n v="1089670.2899999998"/>
    <s v="POC/61/1/1"/>
    <n v="1"/>
    <s v="Axa 1"/>
  </r>
  <r>
    <n v="9"/>
    <x v="1"/>
    <x v="1"/>
    <x v="4"/>
    <n v="103413"/>
    <s v="Imobilizarea la scară nano a enzimelor și procese microfluidice utilizate în sisteme biocatalitice"/>
    <s v="UNIVERSITATEA BABEȘ-BOLYAI, CLUJ-NAPOCA"/>
    <s v="Proiectul își propune dezvoltarea unor sisteme metabolice artificiale inteligente - cu ajutorul enzimelor depuse pe suporturi nano și integrate în dispozitive microfluidice - în vederea producerii de compuși relevanți industrial, cum ar fi forme de mare enatiopuritate ale unor aminoacizi, amine, aminoalcooli și alcooli"/>
    <s v="9"/>
    <n v="1"/>
    <n v="2016"/>
    <s v="9"/>
    <n v="1"/>
    <n v="2020"/>
    <n v="84.435339999999997"/>
    <x v="4"/>
    <s v="Nord Vest"/>
    <m/>
    <m/>
    <s v="Cluj Napoca"/>
    <s v="Public"/>
    <s v="060"/>
    <n v="7276617"/>
    <n v="1340883"/>
    <n v="0"/>
    <n v="5000"/>
    <n v="8622500"/>
    <s v="Finalizat"/>
    <s v="AA2"/>
    <n v="7021318.6100000013"/>
    <n v="1294009.31"/>
    <s v="POC/61/1/1"/>
    <n v="1"/>
    <s v="Axa 1"/>
  </r>
  <r>
    <n v="10"/>
    <x v="1"/>
    <x v="1"/>
    <x v="4"/>
    <n v="103587"/>
    <s v="Hiperuricemia induce INflamaţie: Ţintirea rolului central al acidului uric în bolile reumatologice şi cardiovasculare"/>
    <s v="UNIVERSITATEA DE MEDICINĂ ŞI FARMACIE  “IULIU HAŢIEGANU” CLUJ-NAPOCA"/>
    <s v="1. Evaluarea capaciatatii acidului uric de a induce aprentare metabolica (metabolic imprinting) a sistemului imun nespecific, innascut.2. Validarea epigenetica si moleculara a cailor patogenetice identificate anterior la pacientii cu guta si boli cardiovasculare. 3. Evaluarea determinismului variantelor genice ale unor factori cheie asociati cu aceste procese inflamatorii si epigenetice in susceptibilitatea, severitatea clinica si raspunsul la tratament in guta si bolile cardiovasculare. 4. Evaluarea capacitatii tratamentului - in baza modulatorilor epigenetici- de a restaura echilibrul imun in statusul hiperinflamator indus de acidul uric. "/>
    <s v="9"/>
    <n v="1"/>
    <n v="2016"/>
    <s v="9"/>
    <n v="1"/>
    <n v="2020"/>
    <n v="84.435339999999997"/>
    <x v="4"/>
    <s v="Nord Vest"/>
    <m/>
    <m/>
    <s v="Cluj Napoca"/>
    <s v="Public"/>
    <s v="060"/>
    <n v="7276616.1900000004"/>
    <n v="1340882.8500000001"/>
    <n v="0"/>
    <n v="734830.96"/>
    <n v="9352330"/>
    <s v="Finalizat _x000a_(ajuns la teremen; fara nota de finalizare)"/>
    <s v="AA2"/>
    <n v="6562011.4299999997"/>
    <n v="1296423.1499999999"/>
    <s v="POC/61/1/1"/>
    <n v="1"/>
    <s v="Axa 1"/>
  </r>
  <r>
    <n v="11"/>
    <x v="1"/>
    <x v="1"/>
    <x v="4"/>
    <n v="103375"/>
    <s v="Impactul clinic și economic al terapiilor personalizate țintite cu anti – microarnuri în reconvertirea rezistenței tumorilor maligne pulmonare "/>
    <s v="UNIVERSITATEA DE MEDICINĂ ȘI FARMACIE _x000a_„IULIU HAȚIEGANU” CLUJ NAPOCA _x000a_"/>
    <s v="Obiectivul general al acestui studiu este resensibilizarea celulelor tumorale pulmonare la acțiunea chimioterapiei pe bază de platină, cu ajutorul unui medicament țintit anti-miR-155 pe bază de liposomi, într-un mod eficient, precis, și non-toxic. În urma finalizării cu succes a prezentului proiect, vom arăta că țintirea specifică a acestui microARN are potențialul de a participa, alături de chimioterapia tradițională, la eliminarea completă a celulelor tumorale și la prevenirea recidivelor. celulelor tumorale. "/>
    <s v="9"/>
    <n v="1"/>
    <n v="2016"/>
    <s v="5"/>
    <n v="1"/>
    <n v="2021"/>
    <n v="84.435339999999997"/>
    <x v="4"/>
    <s v="Nord Vest"/>
    <m/>
    <m/>
    <s v="Cluj Napoca"/>
    <s v="Public"/>
    <s v="060"/>
    <n v="7254133.0598720014"/>
    <n v="1336739.8201279994"/>
    <n v="0"/>
    <n v="646928.12"/>
    <n v="9237801"/>
    <s v="In implementare"/>
    <s v="AA3"/>
    <n v="6698745.4299999997"/>
    <n v="1147553.8600000001"/>
    <s v="POC/61/1/1"/>
    <n v="1"/>
    <s v="Axa 1"/>
  </r>
  <r>
    <n v="12"/>
    <x v="1"/>
    <x v="1"/>
    <x v="4"/>
    <n v="103774"/>
    <s v="Dezvoltarea unei platforme de nanoscreening bazată pe SERS-TFF pentru detecția timpurie și evaluarea progresiei bolii în cazul cancerului de sân folosind probe de sânge "/>
    <s v="Universitatea de Medicină și Farmacie Iuliu Hațieganu Cluj-Napoca"/>
    <s v="Dezvoltarea unei platforme de nano-screening bazată pe tehnica SERS-TFF care să aibă o funcționalitate duală: detecția timpurie și determinarea evoluției cancerului de sân în baza unor analize de sânge. "/>
    <s v="9"/>
    <n v="2"/>
    <n v="2016"/>
    <s v="9"/>
    <n v="2"/>
    <n v="2020"/>
    <n v="84.435339999999997"/>
    <x v="4"/>
    <s v="Nord Vest"/>
    <m/>
    <m/>
    <s v="Cluj Napoca"/>
    <s v="Public"/>
    <s v="060"/>
    <n v="7273112.0898120003"/>
    <n v="1340237.1401880002"/>
    <n v="0"/>
    <n v="548819.77"/>
    <n v="9162169"/>
    <s v="Finalizat _x000a_(ajuns la teremen; fara nota de finalizare)"/>
    <s v="AA3"/>
    <n v="7243586.5000000019"/>
    <n v="1334967.1099999999"/>
    <s v="POC/61/1/1"/>
    <n v="1"/>
    <s v="Axa 1"/>
  </r>
  <r>
    <n v="13"/>
    <x v="1"/>
    <x v="1"/>
    <x v="4"/>
    <n v="103557"/>
    <s v="ABORDARI GENOMICE SI MICROFLUIDICE IN BLOCAREA INVAZIEI SI A METASTAZARII CANCERULUI DE SAN"/>
    <s v="INSTITUTUL ONCOLOGIC “PROF DR. ION CHIRICUTA” CLUJ-NAPOCA  "/>
    <s v="Obiectivul general al acestui proiect vizează caracterizarea și țintirea selectivă a invazivitatii celulelor tumorale în vederea îmbunătățirii raspunsului la tratament în cancerul de sân."/>
    <s v="9"/>
    <n v="2"/>
    <n v="2016"/>
    <s v="9"/>
    <n v="2"/>
    <n v="2020"/>
    <n v="84.435339999999997"/>
    <x v="4"/>
    <s v="Nord Vest"/>
    <m/>
    <m/>
    <s v="Cluj Napoca"/>
    <s v="Public"/>
    <s v="060"/>
    <n v="7276617"/>
    <n v="1340883"/>
    <n v="0"/>
    <n v="1015958"/>
    <n v="9633458"/>
    <s v="Finalizat _x000a_(ajuns la teremen; fara nota de finalizare)"/>
    <s v="AA2"/>
    <n v="7206667.9200000009"/>
    <n v="1180677.1399999994"/>
    <s v="POC/61/1/1"/>
    <n v="1"/>
    <s v="Axa 1"/>
  </r>
  <r>
    <n v="14"/>
    <x v="1"/>
    <x v="1"/>
    <x v="4"/>
    <n v="105258"/>
    <s v="Dezvoltarea și modelarea bioproceselor pentru obținerea de 1,3-propandiol (PD) și acid citric din glicerol brut, cu aplicații în industria alimentară"/>
    <s v="UNIVERSITATEA DE ȘTIINȚE AGRICOLE ȘI MEDICINA VETERINARĂ DIN CLUJ-NAPOCA "/>
    <s v="Utilizarea, exploatarea și dezvoltarea în continuare a stadiului tehnicii în domeniul bio-produselor obținute din glicerol cu aplicații în industria alimelor funcționale, precum și dezvoltarea de cercetării condusă de utilizarea de glicerol brut pentru producția de compuși cu  valoare adăugată, precum și produse finite de valoare, valorificarea proceselor biotehnologice"/>
    <s v="9"/>
    <n v="5"/>
    <n v="2016"/>
    <s v="9"/>
    <n v="5"/>
    <n v="2020"/>
    <n v="84.435339999999997"/>
    <x v="4"/>
    <s v="Nord Vest"/>
    <m/>
    <m/>
    <s v="Cluj Napoca"/>
    <s v="Public"/>
    <s v="060"/>
    <n v="5424561.2400000002"/>
    <n v="999599.39"/>
    <n v="0"/>
    <n v="233471.5"/>
    <n v="6657632.1299999999"/>
    <s v="Finalizat"/>
    <s v="AA1"/>
    <n v="4412000.0899999989"/>
    <n v="813085.1"/>
    <s v="POC/61/1/1"/>
    <n v="1"/>
    <s v="Axa 1"/>
  </r>
  <r>
    <n v="15"/>
    <x v="1"/>
    <x v="1"/>
    <x v="4"/>
    <n v="103321"/>
    <s v="Metode de optimizare riemanniene pentru învățare profundă"/>
    <s v="INSTITUTUL ROMÂN DE ȘTIINȚĂ ȘI TEHNOLOGIE "/>
    <s v="Proiectul DeepRiemann se ocupă cu punerea în aplicare a noțiunilor de geometrie riemanniană în analiza și proiectarea algoritmilor de ordinul întâi și al doilea pentru rețele neuronale în învățare profundă._x000a__x000a_În proiect se studiază antrenarea unei rețele neuronale prin folosirea unor unelte de geometria informației și optimizarea varietăților, ca o problemă de optimizare definită peste o varietate statistică. Proiectul este deosebit de inovator și interdisciplinar, cu competențe de la învățarea automată la statistică, optimizare și geometrie diferențială, iar obiectivele proiectului sunt multiple și includ rezultate ale cercetării atât teoretice, cât și aplicate._x000a_"/>
    <s v="9"/>
    <n v="27"/>
    <n v="2016"/>
    <s v="2"/>
    <n v="27"/>
    <n v="2021"/>
    <n v="84.435339999999997"/>
    <x v="4"/>
    <s v="Nord Vest"/>
    <m/>
    <m/>
    <s v="Cluj Napoca"/>
    <s v="Public"/>
    <s v="060"/>
    <n v="7276617"/>
    <n v="1340883"/>
    <n v="0"/>
    <n v="72000"/>
    <n v="8689500"/>
    <s v="Finalizat _x000a_(ajuns la teremen; fara nota de finalizare)"/>
    <s v="AA3"/>
    <n v="6635073.370000001"/>
    <n v="1064704.6800000002"/>
    <s v="POC/61/1/1"/>
    <n v="1"/>
    <s v="Axa 1"/>
  </r>
  <r>
    <n v="16"/>
    <x v="1"/>
    <x v="1"/>
    <x v="4"/>
    <n v="103319"/>
    <s v="Dezvoltare automată de software _x000a_prin abstractizare în modele computaționale profunde, distribuite_x000a__x000a_"/>
    <s v="INSTITUTUL ROMÂN DE ȘTIINȚĂ ȘI TEHNOLOGIE "/>
    <s v="Obiectivul proiectului AutoWare este crearea unor metode disruptive pentru automatizarea dezvoltării de software și pentru simplificarea muncii programatorilor, prin aplicarea celor mai avansate tehnologii de învățare automată și a unor teorii cognitive."/>
    <s v="12"/>
    <n v="16"/>
    <n v="2016"/>
    <s v="6"/>
    <n v="16"/>
    <n v="2021"/>
    <n v="84.435339999999997"/>
    <x v="4"/>
    <s v="Nord Vest"/>
    <m/>
    <m/>
    <s v="Cluj Napoca"/>
    <s v="Public"/>
    <s v="060"/>
    <n v="7274674.8799999999"/>
    <n v="1340525.1200000001"/>
    <n v="0"/>
    <n v="71980"/>
    <n v="8687180"/>
    <s v="In implementare"/>
    <s v="AA5"/>
    <n v="6886195.2400000002"/>
    <n v="1235404.82"/>
    <s v="POC/61/1/1"/>
    <n v="1"/>
    <s v="Axa 1"/>
  </r>
  <r>
    <n v="17"/>
    <x v="1"/>
    <x v="3"/>
    <x v="8"/>
    <n v="104938"/>
    <s v="Aplicație web și mobile  de   evaluare temporală,   inovativă a capitalului uman la nivel organizațional  dezvoltată pe baza modelelor  de  evaluare psihologică validate empiric"/>
    <s v="SILVER BULLET SOFTWARE SRL Cluj Napoca"/>
    <s v="Dezvoltarea și comercializarea unui produs de tip aplicație web și mobile pentru evaluarea, monitorizarea și optimizarea utilizării capitalului uman în organizații bazat pe modele psihologice de interacțiune a principalilor factori organizaționali, de grup și individuali care influențează performanța în sarcini specifice în cadrul echipelor distribuite și modelarea acestora."/>
    <s v="9"/>
    <n v="8"/>
    <n v="2016"/>
    <s v="5"/>
    <n v="8"/>
    <n v="2018"/>
    <n v="85"/>
    <x v="4"/>
    <s v="Nord Vest"/>
    <m/>
    <m/>
    <s v="Cluj Napoca"/>
    <s v="Privat"/>
    <s v="061"/>
    <n v="673093.90300000005"/>
    <n v="118781.277"/>
    <n v="87986.13"/>
    <n v="102356.42"/>
    <n v="982217.7300000001"/>
    <s v="Finalizat"/>
    <s v="AA2"/>
    <n v="670791.60000000009"/>
    <n v="118374.99"/>
    <s v="POC/63/1/3"/>
    <n v="1"/>
    <s v="Axa 1"/>
  </r>
  <r>
    <n v="18"/>
    <x v="1"/>
    <x v="3"/>
    <x v="11"/>
    <n v="105654"/>
    <s v="Realizarea transferului de cunoştinţe acumulate şi tehnologii dezvoltate de INCDO-INOE 2000, Filiala ICIA în domeniul Materiale pentru implementarea lor la întreprinderi din Romania "/>
    <s v="Institutul National de Cercetare Dezvoltare pentru Optoelectronica INOE 2000"/>
    <s v="Realizarea transferului de cunostinte acumulate si tehnologii dezvoltate de INCDO-INOE 2000, Filiala ICIA în domeniul Materiale pentru implementarea lor la IMM-uri din Romania, TREND, are ca scop principal transferul cunostinþelor dobândite de INCDO-INOE 2000, Filiala ICIA Cluj-Napoca în domeniul Materiale catre întreprinderile care îsi dezvolta afaceri cerute de piaþa în domeniul zeoliþilor, pentru valorificarea superioara a tufului vulcanic zeolitic existent în depozite din România."/>
    <s v="9"/>
    <n v="1"/>
    <n v="2016"/>
    <s v="9"/>
    <n v="1"/>
    <n v="2022"/>
    <n v="83.72"/>
    <x v="4"/>
    <s v="Nord Vest"/>
    <m/>
    <m/>
    <s v="Cluj Napoca"/>
    <s v="Public"/>
    <s v="062"/>
    <n v="10667027.243600002"/>
    <n v="2074285.7563999984"/>
    <n v="1315802"/>
    <n v="50000"/>
    <n v="14107115"/>
    <s v="In implementare"/>
    <s v="AA5"/>
    <n v="5568748.7299999995"/>
    <n v="1082782.1399999999"/>
    <s v="POC/71/1/4"/>
    <n v="1"/>
    <s v="Axa 1"/>
  </r>
  <r>
    <n v="19"/>
    <x v="1"/>
    <x v="3"/>
    <x v="11"/>
    <n v="105774"/>
    <s v="Transfer de cunoștințe în aplicații clinice ale biogenomicii în oncologie și domenii conexe"/>
    <s v="UNIVERSITATEA DE MEDICINĂ ȘI FARMACIE „IULIU HAȚIEGANU”CLUJ - NAPOCA"/>
    <s v="Obiectivul proiectului este dezvoltarea, prin transfer de cunoștințe, în parteneriat cu minimum 10 firme, de produse și servicii noi/îmbunătățite, inovative, cerute de piață, derivate prin aplicații practice ale biogenomicii în oncologie, într-o perioadă de 60 de luni. Efectul pozitiv pe termen lung constă în creșterea calității serviciilor medicale pentru pacientul cu cancer și creșterea rentabilității pe piață a firmelor partenere."/>
    <s v="9"/>
    <n v="1"/>
    <n v="2016"/>
    <s v="9"/>
    <n v="1"/>
    <n v="2021"/>
    <n v="83.72"/>
    <x v="4"/>
    <s v="Nord Vest"/>
    <m/>
    <m/>
    <s v="Cluj Napoca"/>
    <s v="Public"/>
    <s v="062"/>
    <n v="11252251.601500001"/>
    <n v="2188087.1484999992"/>
    <n v="4379127.5"/>
    <n v="45000"/>
    <n v="17864466.25"/>
    <s v="In implementare"/>
    <s v="AA4"/>
    <n v="5186372.8099999987"/>
    <n v="989900.28"/>
    <s v="POC/71/1/4"/>
    <n v="1"/>
    <s v="Axa 1"/>
  </r>
  <r>
    <n v="20"/>
    <x v="1"/>
    <x v="3"/>
    <x v="11"/>
    <n v="105533"/>
    <s v="CREȘTEREA CAPACITĂȚII DE TRANSFER TEHNOLOGIC și DE CUNOȘTINȚE A INCDTIM CLUJ ÎN DOMENIUL BIOECONOMIEI"/>
    <s v="INSTITUTUL NATIONAL DE CERCETARE DEZVOLTARE PENTRU TEHNOLOGII IZOTOPICE SI MOLECULARE "/>
    <s v="Obiectiv general: Valorificarea prin transfer tehnologic a rezultatelor cercetării și a cunoștințelor cu caracter aplicativ din INCDTIM către mediul privat și implementarea de mecanisme instituționale care să conducă la dezvoltarea pe baze sustenabile a relației laboratoare de cercetare-mediu economic în domeniul inovației tehnologice. Rezultă astfel și integrarea activităților de transfer tehnologic ale INCDTIM în cadrul unui ecosistem eficace și eficient de inovare."/>
    <s v="9"/>
    <n v="1"/>
    <n v="2016"/>
    <s v="9"/>
    <n v="1"/>
    <n v="2021"/>
    <n v="83.72"/>
    <x v="4"/>
    <s v="Nord Vest"/>
    <m/>
    <m/>
    <s v="Cluj Napoca"/>
    <s v="Public"/>
    <s v="062"/>
    <n v="11302200"/>
    <n v="2197800"/>
    <n v="1975000"/>
    <n v="55000"/>
    <n v="15530000"/>
    <s v="In implementare"/>
    <s v="AA2"/>
    <n v="9141776.6599999983"/>
    <n v="1796505.7499999998"/>
    <s v="POC/71/1/4"/>
    <n v="1"/>
    <s v="Axa 1"/>
  </r>
  <r>
    <n v="21"/>
    <x v="1"/>
    <x v="3"/>
    <x v="11"/>
    <n v="105742"/>
    <s v="Parteneriate pentru transfer de cunoștințe şi tehnologie în vederea dezvoltării de circuite integrate specializate pentru creșterea eficienței energetice a noilor generații de vehicule "/>
    <s v="UNIVERSITATEA TEHNICA DIN CLUJ-NAPOCA"/>
    <s v="Obiectivul general al proiectului PartEnerIC este transferul de cunostinte si tehnologie dintre Universitatea Tehnica din Cluj Napoca si intreprinderile cu activitati de cercetare-dezvoltare in domeniul circuitelor integrate pentru industria auto, in scopul dezvoltarii de noi tehnici si metodologii de proiectare, verificare, caracterizare si modelare a principalelor tipuri de circuite integrate de mare eficienta pentru managementul puterii in industria auto, validate prin realizarea de prototipuri si medii de modelare-simulare a acestora, precum si comercializarea rezultatelor de cercetare catre mediul privat care isi dezvolta afaceri cerute de piata. _x000a_Proiectul urmareste sa ofere acestor întreprinderi acces la serviciile de cercetare avansata ale Universitatii Tehnice din Cluj-Napoca (UTC-N), precum si posibilitatea de a incheia parteneriate cu UTC-N, in vederea dobandirii de cunostinte si competente necesare elaborarii unor produse inovatoare, semnificativ imbunatatite,_x000a_identificate ca fiind cerute de piata. _x000a_"/>
    <s v="9"/>
    <n v="1"/>
    <n v="2016"/>
    <s v="8"/>
    <n v="1"/>
    <n v="2022"/>
    <n v="83.72"/>
    <x v="4"/>
    <s v="Nord Vest"/>
    <m/>
    <m/>
    <s v="Cluj Napoca"/>
    <s v="Public"/>
    <s v="062"/>
    <n v="5807694.3753920011"/>
    <n v="1129350.9846079992"/>
    <n v="1391062.71"/>
    <n v="98486"/>
    <n v="8426594.0700000003"/>
    <s v="In implementare"/>
    <s v="AA3"/>
    <n v="4333847.4000000004"/>
    <n v="745411.17000000016"/>
    <s v="POC/71/1/4"/>
    <n v="1"/>
    <s v="Axa 1"/>
  </r>
  <r>
    <n v="22"/>
    <x v="1"/>
    <x v="3"/>
    <x v="8"/>
    <n v="119878"/>
    <s v="Tehnologie inovativa de realizare a pulberilor destinate producerii aliajelor cu memoria formei"/>
    <s v="ECOTEHNIC CONTROL SRL"/>
    <s v="Obiectivul general al proiectului constă în testarea şi implementarea unor tehnologii inovative de producere a unor pulberi aliate tip Cu–Zn–Al utilizate la obtinerea aliajelor cu memoria formei prin procedeul de sinterizare si care sa asigure pieselor realizate din aceste aliaje caracteristici tehnice superioare de memorie a formei si rezistenta la coroziune. Pentru realizarea acestui obiectiv se vor testa tehnologii de producere a pulberilor din aliaje cu memoria formei pe baza de Cu, toate acestea în condiţii de productivitate şi de protecţie a mediului ridicate utilizând un procedeu de fabricare conform revendicarii din Brevetul de invenţie nr. RO 00129302."/>
    <s v="9"/>
    <n v="27"/>
    <n v="2017"/>
    <s v="9"/>
    <n v="27"/>
    <n v="2019"/>
    <n v="85.000000595397793"/>
    <x v="4"/>
    <s v="Nord Vest"/>
    <m/>
    <m/>
    <s v="Cluj Napoca"/>
    <s v="Privat"/>
    <s v="061"/>
    <n v="713808.5"/>
    <n v="125966.2"/>
    <n v="93308.3"/>
    <n v="34193"/>
    <n v="967276"/>
    <s v="Finalizat"/>
    <s v="AA"/>
    <n v="713791.96000000008"/>
    <n v="125963.28000000001"/>
    <s v="POC/63/1/3"/>
    <n v="1"/>
    <s v="Axa 1"/>
  </r>
  <r>
    <n v="23"/>
    <x v="1"/>
    <x v="3"/>
    <x v="8"/>
    <n v="106167"/>
    <s v="ADSERVISTA – Serviciu de publicitate online de tip semantic bazat pe inteligenta artificiala "/>
    <s v="ZA CLOUD SRL"/>
    <s v="Obiectivul general al proiectului este realizarea in 18 luni a unui model functional pentru platforma de publicitate online de tip semantic (semantic advertisting server) bazându­se pe algoritmi de Inteligență Artificială  in scopul de a optimiza relatiile intre jucatorii pe piata de publicitate online, de a creste rezultatele colaborarii lor cu minim 20% si de a obtine rapoarte de conversie mai mari cu cel putin 25% pentru cumparatorii de publicitate. "/>
    <s v="9"/>
    <n v="27"/>
    <n v="2017"/>
    <s v="3"/>
    <n v="27"/>
    <n v="2019"/>
    <n v="85.000000000000014"/>
    <x v="4"/>
    <s v="Nord Vest"/>
    <m/>
    <m/>
    <s v="Cluj Napoca"/>
    <s v="Privat"/>
    <s v="061"/>
    <n v="706567.09"/>
    <n v="124688.31"/>
    <n v="92361.73"/>
    <n v="27584.11"/>
    <n v="951201.23999999987"/>
    <s v="Finalizat"/>
    <s v="AA1"/>
    <n v="705115.14999999991"/>
    <n v="124432.07"/>
    <s v="POC/63/1/3"/>
    <n v="1"/>
    <s v="Axa 1"/>
  </r>
  <r>
    <n v="24"/>
    <x v="1"/>
    <x v="3"/>
    <x v="8"/>
    <n v="113030"/>
    <s v="Dezvoltarea  unor noi formulari dermatocosmetice pe baza unor  ingrediente active inovatoare  pentru tratamentul cutanat anti-ageing"/>
    <s v="AVIVA COSMETICS SRL"/>
    <s v="Obiectivul operațional al acestui proiect este îmbunătățirea unei formulări cosmetice anti-ageing (Anti-Ageing Light Day Cream) elaborată în teza de doctorat intitulată „Analiza unor Antioxidanți utilizați în Cosmetică prin Metode Cromatografice/ Analysis of some Antioxidants used in Cosmetics by Chromatographic Methods” și dezvoltarea ei într-un produs vandabil pe piața cosmetică autohtonă. De asemenea, se propune dezvoltarea și formularea unor produse cosmetice complementare, pentru tratamentul anti-ageing, în scopul dezvoltării unei game unitare, precum și studiul eficacității acestor formulări"/>
    <s v="10"/>
    <n v="4"/>
    <n v="2017"/>
    <s v="10"/>
    <n v="4"/>
    <n v="2019"/>
    <n v="84.999999041413716"/>
    <x v="4"/>
    <s v="Nord Vest"/>
    <m/>
    <m/>
    <s v="Cluj Napoca"/>
    <s v="Privat"/>
    <s v="061"/>
    <n v="576369.6"/>
    <n v="101712.29"/>
    <n v="75342.47"/>
    <n v="18577.04"/>
    <n v="772001.4"/>
    <s v="Finalizat"/>
    <s v="AA1"/>
    <n v="576352.14"/>
    <n v="101709.18000000002"/>
    <s v="POC/63/1/3"/>
    <n v="1"/>
    <s v="Axa 1"/>
  </r>
  <r>
    <n v="25"/>
    <x v="1"/>
    <x v="3"/>
    <x v="8"/>
    <n v="113593"/>
    <s v="ECHIPAMENT DE LUCRAT SUBSTRATUL ARABIL ADAPTAT TEHNOLOGIEI CONSERVATIVE IN CONTEXTUL SCHIMBARILOR CLIMATICE"/>
    <s v="AGROFERM GCB SRL"/>
    <s v="Obiectivul principal al proiectului este realizarea unui produs inovativ în scopul producerii și comercializării, care va fi destinat lucrărilor minime ale solului în vederea conservării şi menținerii fertilității solurilor de cultură si care sa asigure, totodată, protejarea resurselor naturale si a sănătății consumatorilor, precum si reducerea decalajelor economice si tehnologice fata de nivelul mediu al Uniunii Europene."/>
    <s v="10"/>
    <n v="12"/>
    <n v="2017"/>
    <s v="10"/>
    <n v="12"/>
    <n v="2019"/>
    <n v="85.000000120487201"/>
    <x v="4"/>
    <s v="Nord Vest"/>
    <m/>
    <m/>
    <s v="Poeni, Sat Valea Draganului"/>
    <s v="Privat"/>
    <s v="061"/>
    <n v="705469.18"/>
    <n v="124494.56"/>
    <n v="92218.2"/>
    <n v="48905.5"/>
    <n v="971087.44"/>
    <s v="Reziliat"/>
    <s v="AA1"/>
    <n v="0"/>
    <n v="0"/>
    <s v="POC/63/1/3"/>
    <n v="1"/>
    <s v="Axa 1"/>
  </r>
  <r>
    <n v="26"/>
    <x v="1"/>
    <x v="3"/>
    <x v="8"/>
    <n v="113124"/>
    <s v="Diagnosticarea si monitorizarea evolutiei afectiunilor parodontale cu ajutorul ultrasonografiei parodontiului marginal"/>
    <s v="CHIFOR RESEARCH SRL"/>
    <s v="Obiectivul general al proiectului propus spre finantare consta in cresterea competitivitatii si a performantei societatii prin inovare, prin introducerea pe piata a unui serviciu nou de diagnosticare si monitorizare, in medicina dentara, a evolutiei afectiunilor parodontale cu ajutorul ultrasonografiei parodontiului marginal."/>
    <s v="10"/>
    <n v="12"/>
    <n v="2017"/>
    <s v="10"/>
    <n v="12"/>
    <n v="2019"/>
    <n v="84.999999282764023"/>
    <x v="4"/>
    <s v="Nord Vest"/>
    <m/>
    <m/>
    <s v="Cluj Napoca"/>
    <s v="Privat"/>
    <s v="061"/>
    <n v="711063.04000000004"/>
    <n v="125481.72"/>
    <n v="92949.47"/>
    <n v="30940"/>
    <n v="960434.23"/>
    <s v="Finalizat"/>
    <s v="AA2"/>
    <n v="706823.50999999989"/>
    <n v="124733.57"/>
    <s v="POC/63/1/3"/>
    <n v="1"/>
    <s v="Axa 1"/>
  </r>
  <r>
    <n v="27"/>
    <x v="2"/>
    <x v="2"/>
    <x v="2"/>
    <n v="119086"/>
    <s v="DEZVOLTARE TEHNOLOGICĂ ŞI INOVARE IN DOMENIUL ASISTENTEI SOCIALE LA DOMNICILIU PRIN APLICATIA DEZVOLTATA DE POLYSOFT SRL"/>
    <s v="POLYSOFT SRL"/>
    <s v="DEZVOLTARE TEHNOLOGICĂ ŞI INOVARE IN DOMENIUL ASISTENTEI SOCIALE LA DOMNICILIU PRIN APLICATIA DEZVOLTATA DE POLYSOFT SRL"/>
    <s v="10"/>
    <n v="9"/>
    <n v="2017"/>
    <s v="3"/>
    <n v="9"/>
    <n v="2020"/>
    <n v="85"/>
    <x v="4"/>
    <s v="Nord Vest"/>
    <m/>
    <m/>
    <s v="Cluj Napoca"/>
    <s v="Privat"/>
    <s v="066"/>
    <n v="756992.66"/>
    <n v="133586.94"/>
    <n v="420803.4"/>
    <n v="58429.370000000112"/>
    <n v="1369812.37"/>
    <s v="Finalizat"/>
    <s v="AA1"/>
    <n v="404617.68"/>
    <n v="71403.100000000006"/>
    <s v="POC/46/2/2"/>
    <n v="1"/>
    <s v="Axa 2"/>
  </r>
  <r>
    <n v="28"/>
    <x v="2"/>
    <x v="2"/>
    <x v="2"/>
    <n v="115618"/>
    <s v="PLATFORMA INOVATIVA DE TIP DATA CENTER MODULAR"/>
    <s v="BUSINESS SERVICE CONSULT INTERNATIONAL SRL"/>
    <s v="PLATFORMA INOVATIVA DE TIP DATA CENTER MODULAR"/>
    <s v="6"/>
    <n v="16"/>
    <n v="2017"/>
    <s v="12"/>
    <n v="16"/>
    <n v="2019"/>
    <n v="85"/>
    <x v="4"/>
    <s v="Nord Vest"/>
    <m/>
    <m/>
    <s v="Cluj Napoca"/>
    <s v="Privat"/>
    <s v="066"/>
    <n v="3410001.74"/>
    <n v="601765.01"/>
    <n v="1364614.75"/>
    <n v="1021512.4900000002"/>
    <n v="6397893.9900000002"/>
    <s v="Finalizat"/>
    <s v="AA1"/>
    <n v="3324491.54"/>
    <n v="586674.96"/>
    <s v="POC/46/2/2"/>
    <n v="1"/>
    <s v="Axa 2"/>
  </r>
  <r>
    <n v="29"/>
    <x v="2"/>
    <x v="2"/>
    <x v="2"/>
    <n v="116487"/>
    <s v="ACTIVAREA ORAȘELOR INTELIGENTE CU ZONIZ SMARTCITY"/>
    <s v="GLOBAL E BUSINESS SOLUTION GROUP SRL"/>
    <s v="ACTIVAREA ORAȘELOR INTELIGENTE CU ZONIZ SMARTCITY"/>
    <s v="8"/>
    <n v="9"/>
    <n v="2017"/>
    <s v="2"/>
    <n v="9"/>
    <n v="2019"/>
    <n v="85"/>
    <x v="4"/>
    <s v="Nord Vest"/>
    <m/>
    <m/>
    <s v="Cluj Napoca"/>
    <s v="Privat"/>
    <s v="066"/>
    <n v="1411250.21"/>
    <n v="249044.15"/>
    <n v="766896.24"/>
    <n v="52936.949999999721"/>
    <n v="2480127.5499999993"/>
    <s v="Finalizat"/>
    <m/>
    <n v="1390901.16"/>
    <n v="245453.14"/>
    <s v="POC/46/2/2"/>
    <n v="1"/>
    <s v="Axa 2"/>
  </r>
  <r>
    <n v="30"/>
    <x v="2"/>
    <x v="2"/>
    <x v="2"/>
    <n v="116028"/>
    <s v="MOQUPS - Aplicație online inovativă, bazată pe tehnologii cloud, pentru realizarea machetelor software, design grafic și prototipuri interactive într-un mediu colaborativ"/>
    <s v="EVERCODER SOFTWARE SRL"/>
    <s v="MOQUPS - Aplicație online inovativă, bazată pe tehnologii cloud, pentru realizarea machetelor software, design grafic și prototipuri interactive într-un mediu colaborativ"/>
    <s v="5"/>
    <n v="25"/>
    <n v="2017"/>
    <s v="5"/>
    <n v="25"/>
    <n v="2020"/>
    <n v="85"/>
    <x v="4"/>
    <s v="Nord Vest"/>
    <m/>
    <m/>
    <s v="Cluj Napoca"/>
    <s v="Privat"/>
    <s v="066"/>
    <n v="3434052.7"/>
    <n v="606009.30000000005"/>
    <n v="2435574"/>
    <n v="169480"/>
    <n v="6645116"/>
    <s v="Reziliat"/>
    <m/>
    <n v="-5.8207660913467407E-11"/>
    <n v="0"/>
    <s v="POC/46/2/2"/>
    <n v="1"/>
    <s v="Axa 2"/>
  </r>
  <r>
    <n v="31"/>
    <x v="2"/>
    <x v="2"/>
    <x v="2"/>
    <n v="116105"/>
    <s v="INSTRUMENT INFORMATIC INOVATIV PENTRU INSTRUIREA SI TESTAREA CONTROLORILOR DE TRAFIC AERIAN"/>
    <s v="SIM SOFT DISTRIBUTION SRL"/>
    <s v="INSTRUMENT INFORMATIC INOVATIV PENTRU INSTRUIREA SI TESTAREA CONTROLORILOR DE TRAFIC AERIAN"/>
    <s v="8"/>
    <n v="2"/>
    <n v="2017"/>
    <s v="10"/>
    <n v="2"/>
    <n v="2019"/>
    <n v="85"/>
    <x v="4"/>
    <s v="Nord Vest"/>
    <m/>
    <m/>
    <s v="Cluj Napoca"/>
    <s v="Privat"/>
    <s v="066"/>
    <n v="3029107.69"/>
    <n v="534548.41"/>
    <n v="970606.89999999991"/>
    <n v="382771.96999999974"/>
    <n v="4917034.97"/>
    <s v="Finalizat"/>
    <s v="suspendare"/>
    <n v="2435533.31"/>
    <n v="429800.00999999995"/>
    <s v="POC/46/2/2"/>
    <n v="1"/>
    <s v="Axa 2"/>
  </r>
  <r>
    <n v="32"/>
    <x v="2"/>
    <x v="2"/>
    <x v="2"/>
    <n v="116081"/>
    <s v="DEZVOLTAREA UNEI PLATFORME INTELIGENTE PENTRU MONITORIZARE RUTIERĂ – ”MR - IOT”"/>
    <s v="DRAGAN SI ASOCIATII SRL-D"/>
    <s v="DEZVOLTAREA UNEI PLATFORME INTELIGENTE PENTRU MONITORIZARE RUTIERĂ – ”MR - IOT”"/>
    <s v="8"/>
    <n v="1"/>
    <n v="2017"/>
    <s v="10"/>
    <n v="3"/>
    <n v="2019"/>
    <n v="85"/>
    <x v="4"/>
    <s v="Nord Vest"/>
    <m/>
    <m/>
    <s v="Cluj Napoca"/>
    <s v="Privat"/>
    <s v="066"/>
    <n v="2810731.55"/>
    <n v="496011.45"/>
    <n v="1050150"/>
    <n v="74125.200000000186"/>
    <n v="4431018.2"/>
    <s v="Finalizat"/>
    <s v="suspendare"/>
    <n v="2431737.9099999997"/>
    <n v="429208.41"/>
    <s v="POC/46/2/2"/>
    <n v="1"/>
    <s v="Axa 2"/>
  </r>
  <r>
    <n v="33"/>
    <x v="2"/>
    <x v="2"/>
    <x v="2"/>
    <n v="117534"/>
    <s v="DEZVOLTAREA UNUI SISTEM DEDICAT DE LICITAȚIE ELECTRONICĂ ON – LINE PENTRU IMM– 24Auction"/>
    <s v="LIFE IS HARD SA"/>
    <s v="DEZVOLTAREA UNUI SISTEM DEDICAT DE LICITAȚIE ELECTRONICĂ ON – LINE PENTRU IMM– 24Auction"/>
    <s v="8"/>
    <n v="2"/>
    <n v="2017"/>
    <s v="2"/>
    <n v="2"/>
    <n v="2019"/>
    <n v="85"/>
    <x v="4"/>
    <s v="Nord Vest"/>
    <m/>
    <m/>
    <s v="Cluj Napoca"/>
    <s v="Privat"/>
    <s v="066"/>
    <n v="998501.3"/>
    <n v="176206.11"/>
    <n v="586565.55000000005"/>
    <n v="144612.02000000002"/>
    <n v="1905884.9800000002"/>
    <s v="Finalizat"/>
    <m/>
    <n v="948702.3899999999"/>
    <n v="167418.08000000002"/>
    <s v="POC/46/2/2"/>
    <n v="1"/>
    <s v="Axa 2"/>
  </r>
  <r>
    <n v="34"/>
    <x v="2"/>
    <x v="2"/>
    <x v="2"/>
    <n v="116673"/>
    <s v="INOTIC - PROGRAMMATIC CONSULTING ONLINE PLATFORM"/>
    <s v="INOVO FINANCE SRL"/>
    <s v="INOTIC - PROGRAMMATIC CONSULTING ONLINE PLATFORM"/>
    <s v="8"/>
    <n v="11"/>
    <n v="2017"/>
    <s v="8"/>
    <n v="11"/>
    <n v="2019"/>
    <n v="85"/>
    <x v="4"/>
    <s v="Nord Vest"/>
    <m/>
    <m/>
    <s v="Floresti"/>
    <s v="Privat"/>
    <s v="066"/>
    <n v="1394266.36"/>
    <n v="246047"/>
    <n v="686761.59000000008"/>
    <n v="23719.079999999609"/>
    <n v="2350794.0299999998"/>
    <s v="Finalizat"/>
    <m/>
    <n v="1104825.74"/>
    <n v="194969.25"/>
    <s v="POC/46/2/2"/>
    <n v="1"/>
    <s v="Axa 2"/>
  </r>
  <r>
    <n v="35"/>
    <x v="2"/>
    <x v="2"/>
    <x v="2"/>
    <n v="116247"/>
    <s v="„PLATFORMĂ INOVATIVĂ INTELLIGENT ENVIRONMENT CU ASISTENT VIRTUAL DE INTELIGENȚĂ ARTIFICIALĂ”"/>
    <s v="SPHERIK TECHNOLOGIES SRL"/>
    <s v="„PLATFORMĂ INOVATIVĂ INTELLIGENT ENVIRONMENT CU ASISTENT VIRTUAL DE INTELIGENȚĂ ARTIFICIALĂ”"/>
    <s v="8"/>
    <n v="3"/>
    <n v="2017"/>
    <s v="2"/>
    <n v="3"/>
    <n v="2019"/>
    <n v="85"/>
    <x v="4"/>
    <s v="Nord Vest"/>
    <m/>
    <m/>
    <s v="Cluj Napoca"/>
    <s v="Privat"/>
    <s v="066"/>
    <n v="823125.91"/>
    <n v="145257.51"/>
    <n v="423863.52999999991"/>
    <n v="130122.05000000005"/>
    <n v="1522369"/>
    <s v="Finalizat"/>
    <s v="AA1"/>
    <n v="697957.58000000019"/>
    <n v="123168.97"/>
    <s v="POC/46/2/2"/>
    <n v="1"/>
    <s v="Axa 2"/>
  </r>
  <r>
    <n v="36"/>
    <x v="2"/>
    <x v="2"/>
    <x v="2"/>
    <n v="115854"/>
    <s v="InvestoApp – platformă online bazată pe inteligență artificială pentru managementul și realizarea investițiilor"/>
    <s v="INVESTO CORP SRL"/>
    <s v="InvestoApp – platformă online bazată pe inteligență artificială pentru managementul și realizarea investițiilor"/>
    <s v="6"/>
    <n v="20"/>
    <n v="2017"/>
    <s v="9"/>
    <n v="20"/>
    <n v="2019"/>
    <n v="85"/>
    <x v="4"/>
    <s v="Nord Vest"/>
    <m/>
    <m/>
    <s v="Cluj Napoca"/>
    <s v="Privat"/>
    <s v="066"/>
    <n v="2625437.94"/>
    <n v="463312.58"/>
    <n v="1307178.1800000002"/>
    <n v="45"/>
    <n v="4395973.7"/>
    <s v="Finalizat"/>
    <s v="AA1"/>
    <n v="1964905.04"/>
    <n v="346747.94000000006"/>
    <s v="POC/46/2/2"/>
    <n v="1"/>
    <s v="Axa 2"/>
  </r>
  <r>
    <n v="37"/>
    <x v="2"/>
    <x v="2"/>
    <x v="2"/>
    <n v="115579"/>
    <s v="PLATFORMĂ INTELIGENTĂ PENTRU EFICIENTIZAREA ACTIVITĂȚII COMPANIILOR DIN SECTORUL IMOBILIAR"/>
    <s v="REAL ESTATE BUSINESS SOLUTIONS SRL"/>
    <s v="PLATFORMĂ INTELIGENTĂ PENTRU EFICIENTIZAREA ACTIVITĂȚII COMPANIILOR DIN SECTORUL IMOBILIAR"/>
    <s v="6"/>
    <n v="28"/>
    <n v="2017"/>
    <s v="9"/>
    <n v="28"/>
    <n v="2020"/>
    <n v="85"/>
    <x v="4"/>
    <s v="Nord Vest"/>
    <m/>
    <m/>
    <s v="Cluj Napoca"/>
    <s v="Privat"/>
    <s v="066"/>
    <n v="2360732.2000000002"/>
    <n v="416599.8"/>
    <n v="1307252"/>
    <n v="56430"/>
    <n v="4141014"/>
    <s v="Finalizat"/>
    <s v="AA2+suspendare"/>
    <n v="1887692.2200000002"/>
    <n v="333122.15000000002"/>
    <s v="POC/46/2/2"/>
    <n v="1"/>
    <s v="Axa 2"/>
  </r>
  <r>
    <n v="38"/>
    <x v="2"/>
    <x v="2"/>
    <x v="2"/>
    <n v="116285"/>
    <s v="DEZVOLTAREA UNEI APLICATII INFORMATICE DE CALCUL A SUMELOR PARTIALE IN EVIDENTA TEMPORARA A STOCURILOR DIN INTERIORUL SPATIILOR LOGISTICE"/>
    <s v="LACAN TECHNOLOGIES RO SRL"/>
    <s v="DEZVOLTAREA UNEI APLICATII INFORMATICE DE CALCUL A SUMELOR PARTIALE IN EVIDENTA TEMPORARA A STOCURILOR DIN INTERIORUL SPATIILOR LOGISTICE"/>
    <s v="8"/>
    <n v="7"/>
    <n v="2017"/>
    <s v="8"/>
    <n v="7"/>
    <n v="2019"/>
    <n v="85"/>
    <x v="1"/>
    <s v="Centru"/>
    <m/>
    <m/>
    <s v="Cluj Napoca"/>
    <s v="Privat"/>
    <s v="066"/>
    <n v="1489904.8"/>
    <n v="372476.2"/>
    <n v="784014"/>
    <n v="308804.20000000019"/>
    <n v="2955199.2"/>
    <s v="Finalizat"/>
    <s v="AA2"/>
    <n v="850298"/>
    <n v="141582"/>
    <s v="POC/46/2/2"/>
    <n v="1"/>
    <s v="Axa 2"/>
  </r>
  <r>
    <n v="39"/>
    <x v="2"/>
    <x v="2"/>
    <x v="2"/>
    <n v="115930"/>
    <s v="ASISTENT PENTRU NUTRIȚIE ȘI ANTRENAMENT BAZAT PE I.A."/>
    <s v="ART DYNASTY SRL"/>
    <s v="ASISTENT PENTRU NUTRIȚIE ȘI ANTRENAMENT BAZAT PE I.A."/>
    <s v="8"/>
    <n v="9"/>
    <n v="2017"/>
    <s v="8"/>
    <n v="9"/>
    <n v="2020"/>
    <n v="85"/>
    <x v="4"/>
    <s v="Nord Vest"/>
    <m/>
    <m/>
    <s v="Cluj Napoca"/>
    <s v="Privat"/>
    <s v="066"/>
    <n v="2586200.4500000002"/>
    <n v="456388.32"/>
    <n v="1556454.52"/>
    <n v="0"/>
    <n v="4599043.29"/>
    <s v="Finalizat"/>
    <s v="AA1"/>
    <n v="2471447.21"/>
    <n v="436137.30999999994"/>
    <s v="POC/46/2/2"/>
    <n v="1"/>
    <s v="Axa 2"/>
  </r>
  <r>
    <n v="40"/>
    <x v="2"/>
    <x v="2"/>
    <x v="2"/>
    <n v="115905"/>
    <s v="Dezvoltarea de produse TIC integrabile pe verticala in economia reala"/>
    <s v=" COMKNOW SRL"/>
    <s v="Dezvoltarea de produse TIC integrabile pe verticala in economia reala"/>
    <s v="9"/>
    <n v="6"/>
    <n v="2017"/>
    <s v="9"/>
    <n v="6"/>
    <n v="2019"/>
    <n v="85"/>
    <x v="4"/>
    <s v="Nord Vest"/>
    <m/>
    <m/>
    <s v="Cluj Napoca"/>
    <s v="Privat"/>
    <s v="066"/>
    <n v="1126999.17"/>
    <n v="198882.21"/>
    <n v="858082.41999999993"/>
    <n v="620311.74000000022"/>
    <n v="2804275.54"/>
    <s v="Reziliat"/>
    <m/>
    <n v="11609.73"/>
    <n v="2048.77"/>
    <s v="POC/46/2/2"/>
    <n v="1"/>
    <s v="Axa 2"/>
  </r>
  <r>
    <n v="41"/>
    <x v="2"/>
    <x v="2"/>
    <x v="2"/>
    <n v="115932"/>
    <s v="DEZVOLTAREA UNEI PLATFORME INOVATIVE DE MARKETING INTERACTIV PENTRU SUSŢINEREA CREŞTERII ANTREPRENORIALE ŞI COMPETITIVITĂŢII ORGANIZAŢIILOR"/>
    <s v="LINKSCREENS SRL"/>
    <s v="DEZVOLTAREA UNEI PLATFORME INOVATIVE DE MARKETING INTERACTIV PENTRU SUSŢINEREA CREŞTERII ANTREPRENORIALE ŞI COMPETITIVITĂŢII ORGANIZAŢIILOR"/>
    <s v="8"/>
    <n v="4"/>
    <n v="2017"/>
    <s v="8"/>
    <n v="4"/>
    <n v="2020"/>
    <n v="85"/>
    <x v="4"/>
    <s v="Nord Vest"/>
    <m/>
    <m/>
    <s v="Cluj Napoca"/>
    <s v="Privat"/>
    <s v="066"/>
    <n v="3257406.29"/>
    <n v="574836.4"/>
    <n v="3748862.55"/>
    <n v="218484.39999999944"/>
    <n v="7799589.6399999997"/>
    <s v="Reziliat"/>
    <m/>
    <n v="0"/>
    <n v="0"/>
    <s v="POC/46/2/2"/>
    <n v="1"/>
    <s v="Axa 2"/>
  </r>
  <r>
    <n v="42"/>
    <x v="2"/>
    <x v="2"/>
    <x v="2"/>
    <n v="115897"/>
    <s v="Dezvoltarea unui framework flexibil și scalabil pentru video colaborare cu aplicații în domenii precum telecomunicații, educație și formare profesională, sănătate și mediul de afaceri"/>
    <s v="HYPERMEDIA SRL"/>
    <s v="Dezvoltarea unui framework flexibil și scalabil pentru video colaborare cu aplicații în domenii precum telecomunicații, educație și formare profesională, sănătate și mediul de afaceri"/>
    <s v="8"/>
    <n v="10"/>
    <n v="2017"/>
    <s v="8"/>
    <n v="10"/>
    <n v="2020"/>
    <n v="85"/>
    <x v="4"/>
    <s v="Nord Vest"/>
    <m/>
    <m/>
    <s v="Cluj Napoca"/>
    <s v="Privat"/>
    <s v="066"/>
    <n v="3136946.25"/>
    <n v="553578.75"/>
    <n v="892850"/>
    <n v="30750"/>
    <n v="4614125"/>
    <s v="Finalizat"/>
    <m/>
    <n v="3030906.9099999997"/>
    <n v="534865.91"/>
    <s v="POC/46/2/2"/>
    <n v="1"/>
    <s v="Axa 2"/>
  </r>
  <r>
    <n v="43"/>
    <x v="2"/>
    <x v="2"/>
    <x v="2"/>
    <n v="115940"/>
    <s v="DEZVOLTAREA PRODUSULUI TIC UNICORNSPACE, INSTRUMENT DE PROTOTIPARE, DESIGN VIZUAL SI GENERATOR DE COD CU APLICABILITATE IN SECTOARELE INDUSTRII CREATIVE, SANATATE SI TIC PENTRU INTEGRAREA PE VERTICALA A SOLUTIILOR TIC"/>
    <s v="EVO FORGE SRL"/>
    <s v="DEZVOLTAREA PRODUSULUI TIC UNICORNSPACE, INSTRUMENT DE PROTOTIPARE, DESIGN VIZUAL SI GENERATOR DE COD CU APLICABILITATE IN SECTOARELE INDUSTRII CREATIVE, SANATATE SI TIC PENTRU INTEGRAREA PE VERTICALA A SOLUTIILOR TIC"/>
    <s v="8"/>
    <n v="16"/>
    <n v="2017"/>
    <s v="11"/>
    <n v="16"/>
    <n v="2019"/>
    <n v="85"/>
    <x v="4"/>
    <s v="Nord Vest"/>
    <m/>
    <m/>
    <s v="Cluj Napoca"/>
    <s v="Privat"/>
    <s v="066"/>
    <n v="3208791.77"/>
    <n v="566257.37"/>
    <n v="735384.85"/>
    <n v="14025.549999999814"/>
    <n v="4524459.54"/>
    <s v="Finalizat"/>
    <s v="AA1"/>
    <n v="3055909.4600000004"/>
    <n v="539278.14999999991"/>
    <s v="POC/46/2/2"/>
    <n v="1"/>
    <s v="Axa 2"/>
  </r>
  <r>
    <n v="44"/>
    <x v="1"/>
    <x v="3"/>
    <x v="11"/>
    <n v="105565"/>
    <s v="Tehnologii avansate pentru vehicule electrice urbane inteligente"/>
    <s v="Universitatea Tehnica din Cluj-Napoca"/>
    <s v="Obiectivul principal al proiectului vizează întărirea şi diversificarea interacţiunii Universităţii Tehnice din Cluj-Napoca cu mediul de afaceri, regional şi naţional, într-un domeniu strategic la nivel naţional şi european, domeniul Transportului inteligent, ecologic şi integrat, prin valorificarea potenţialului infrastructurilor CDI dezvoltate/modernizate în UTCN în perioada 2007-2013. "/>
    <s v="9"/>
    <n v="1"/>
    <n v="2016"/>
    <s v="9"/>
    <n v="1"/>
    <n v="2021"/>
    <n v="83.72"/>
    <x v="4"/>
    <s v="Nord Vest"/>
    <m/>
    <m/>
    <s v="Cluj Napoca; Brasov"/>
    <s v="Public"/>
    <s v="062"/>
    <n v="11040501.1171"/>
    <n v="2146910.6328999996"/>
    <n v="2446875"/>
    <n v="48387"/>
    <n v="15682673.75"/>
    <s v="In implementare"/>
    <s v="AA3"/>
    <n v="10011599.65"/>
    <n v="1886453.3699999996"/>
    <s v="POC/71/1/4"/>
    <n v="1"/>
    <s v="Axa 1"/>
  </r>
  <r>
    <n v="45"/>
    <x v="1"/>
    <x v="3"/>
    <x v="11"/>
    <n v="105616"/>
    <s v="Micro-invertoare cu densitate mare de putere și eficiență ridicată pentru surse regenerabile de energie"/>
    <s v="Universitatea Tehnica din Cluj-Napoca"/>
    <s v="Obiectivul proiectului MICROINV este intensificarea rapoartelor de colaborare dintre UTCN și mediul privat într-un domeniu de importanță majoră și anume eficientizarea sistemelor de conversie a energiei din surse regenerabile. Întărirea și ramificarea relațiilor de colaborare prin transfer de ”know-how” dinspre mediul academic spre mediul privat va duce la efecte benefice de dezvoltare pentru ambele tipuri de organizații"/>
    <s v="9"/>
    <n v="1"/>
    <n v="2016"/>
    <s v="9"/>
    <n v="1"/>
    <n v="2021"/>
    <n v="83.72"/>
    <x v="4"/>
    <s v="Nord Vest"/>
    <m/>
    <m/>
    <s v="Cluj Napoca"/>
    <s v="Public"/>
    <s v="062"/>
    <n v="6340743.5"/>
    <n v="1233006.5"/>
    <n v="1210000"/>
    <n v="50000"/>
    <n v="8833750"/>
    <s v="In implementare"/>
    <s v="AA2"/>
    <n v="5267730.28"/>
    <n v="907575.61999999988"/>
    <s v="POC/71/1/4"/>
    <n v="1"/>
    <s v="Axa 1"/>
  </r>
  <r>
    <n v="46"/>
    <x v="2"/>
    <x v="2"/>
    <x v="2"/>
    <n v="115683"/>
    <s v="Platforma colaborativă online pentru clustere si membrii acestora"/>
    <s v="ONLINE SOFTWARE SYSTEMS SRL"/>
    <s v="Platforma colaborativă online pentru clustere si membrii acestora"/>
    <s v="8"/>
    <n v="29"/>
    <n v="2017"/>
    <s v="6"/>
    <n v="29"/>
    <n v="2019"/>
    <n v="85"/>
    <x v="4"/>
    <s v="Nord Vest"/>
    <m/>
    <m/>
    <s v="Cluj Napoca"/>
    <s v="Privat"/>
    <s v="066"/>
    <n v="2498290.04"/>
    <n v="440874.71"/>
    <n v="1327520.5899999999"/>
    <n v="28500"/>
    <n v="4295185.34"/>
    <s v="Finalizat"/>
    <s v="AA1"/>
    <n v="1944169.42"/>
    <n v="343092.29"/>
    <s v="POC/46/2/2"/>
    <n v="1"/>
    <s v="Axa 2"/>
  </r>
  <r>
    <n v="47"/>
    <x v="1"/>
    <x v="3"/>
    <x v="11"/>
    <n v="119601"/>
    <s v="Optimizarea nutriţională a produselor alimentare pe bază de stuguri şi fructe de pădure, prin îmbogăţire cu resveratrol, în scopul intensificării aportului de antioxidanţi în alimentaţie "/>
    <s v="Universitatea de Stiinte Agricole si Medicina Veterinara dun Cluj Napoca"/>
    <s v="Obiectivul general al proiectului consta în obþinerea unui produs îmbogaþit nutriþional, pe substrat constituit din resurse autohtone de fructe de padure (mure, afine, coacaze, merisoare) si struguri prin cresterea conþinutului acestora în resveratrol natural, important principiu activ cu proprietaþi antioxidante; si transferul tehnologic în parteneriat  cu PARAPHARM SRL"/>
    <s v="5"/>
    <n v="30"/>
    <n v="2018"/>
    <s v="5"/>
    <n v="30"/>
    <n v="2023"/>
    <n v="83.72"/>
    <x v="4"/>
    <s v="Nord Vest"/>
    <m/>
    <m/>
    <s v="Cluj Napoca"/>
    <s v="Public"/>
    <s v="062"/>
    <n v="4121316.72"/>
    <n v="801421.84"/>
    <n v="896617.19"/>
    <n v="20000"/>
    <n v="5839355.75"/>
    <s v="In implementare"/>
    <s v="suspendare"/>
    <n v="707273.54"/>
    <n v="137525.94"/>
    <s v="POC/71/1/4"/>
    <n v="1"/>
    <s v="Axa 1"/>
  </r>
  <r>
    <n v="48"/>
    <x v="1"/>
    <x v="3"/>
    <x v="11"/>
    <n v="119675"/>
    <s v="Obţinerea unui produs alimentar de tip supliment, pe substrat natural de Apium graveolens L optimizat nutriţional prin îmbogăţire cu seleniu şi vitamine, în scopul îmbunătăţirii calităţii vieţii."/>
    <s v="Universitatea de Stiinte Agricole si Medicina Veterinara dun Cluj Napoca"/>
    <s v="Obiectivul principal al propunerii de proiect consta în elaborarea, proiectarea si implementarea metodologiei de obþinere a unui produs alimentar cu calitaþi nutritive îmbunataþite, reformulat sub forma de supliment, valorificând, prin metodologii inovatoare, soiurile indigene de Apium graveolens L. (þelina)."/>
    <s v="5"/>
    <n v="30"/>
    <n v="2018"/>
    <s v="5"/>
    <n v="30"/>
    <n v="2023"/>
    <n v="83.72"/>
    <x v="4"/>
    <s v="Nord Vest"/>
    <m/>
    <m/>
    <s v="Cluj Napoca"/>
    <s v="Public"/>
    <s v="062"/>
    <n v="4121316.72"/>
    <n v="801421.84"/>
    <n v="896617.19"/>
    <n v="20000"/>
    <n v="5839355.75"/>
    <s v="In implementare"/>
    <s v="suspendare"/>
    <n v="670439.44000000006"/>
    <n v="130378.54"/>
    <s v="POC/71/1/4"/>
    <n v="1"/>
    <s v="Axa 1"/>
  </r>
  <r>
    <n v="49"/>
    <x v="1"/>
    <x v="1"/>
    <x v="1"/>
    <n v="121574"/>
    <s v="Centru de Cercetare şi Dezvoltare privind diagnosticul şi tratamentul accidentelor vasculare cerebrale"/>
    <s v="CENTRUL MEDICAL TRANSILVANIA SRL"/>
    <s v="Obiectivul general al proiectului este dezvoltarea si modernizarea capacitatii si infrastructurii de CDI a societatii, realizabil prin infiintarea unui centru de Cercetare - Dezvoltare in domeniul Sanatatii privind una dintre cele mai raspandite cauze de morbiditate si mortalitate din Romania - accidentul vascular cerebral (AVC)-, cu departamente de cercetare specializate in care vor fi realizate studii privind urgentele neurovasculare. "/>
    <s v="6"/>
    <n v="4"/>
    <n v="2018"/>
    <s v="6"/>
    <n v="4"/>
    <n v="2021"/>
    <n v="85"/>
    <x v="4"/>
    <s v="Nord Vest"/>
    <m/>
    <m/>
    <s v="Cluj Napoca"/>
    <s v="Privat"/>
    <s v="059"/>
    <n v="11494093.380000001"/>
    <n v="2028369.42"/>
    <n v="5795341.21"/>
    <n v="4277806.79"/>
    <n v="23595610.800000001"/>
    <s v="In implementare"/>
    <s v="AA1"/>
    <n v="4617238.3100000005"/>
    <n v="814806.75"/>
    <s v="POC/65/1/1"/>
    <n v="1"/>
    <s v="Axa 1"/>
  </r>
  <r>
    <n v="50"/>
    <x v="1"/>
    <x v="1"/>
    <x v="1"/>
    <n v="121349"/>
    <s v="Construirea  unui centru de cercetare pentru eco-nano-tehnologii şi materiale avansate în domeniul sculelor aşchietoare în vederea creşterii performanţei în cercetare şi a cooperării internaţionale"/>
    <s v="GUHRING SRL"/>
    <s v="Obiectivul general al proiectului propus spre finantare vizeaza cresterea performantei in cercetare - dezvoltare a SC GUHRING SRL pe piata internationala de profil prin construirea unui centru CDI pentru eco-nano-tehnologii si materiale avansate, compus din 6 noi laboratoare de cercetare – dezvoltare si inovare tehnologica si dotarea acestora cu utilaje si echipamente de cercetare de ultima generatie, care va conduce la cresterea capacitatii de cercetare si la dezvoltarea durabila si sustenabila a potentialului de inovare_x000a_tehnologica pentru realizarea si omologarea de prototipuri cu valoare adaugata mare, folosind nano-tehnologii si materiale polimerice."/>
    <s v="6"/>
    <n v="5"/>
    <n v="2018"/>
    <s v="6"/>
    <n v="5"/>
    <n v="2021"/>
    <n v="85"/>
    <x v="4"/>
    <s v="Nord Vest"/>
    <m/>
    <m/>
    <s v="Cluj Napoca"/>
    <s v="Privat"/>
    <s v="059"/>
    <n v="20214588.649999999"/>
    <n v="3567280.35"/>
    <n v="23781869"/>
    <n v="23546636.48"/>
    <n v="71110374.480000004"/>
    <s v="In implementare"/>
    <s v="AA3"/>
    <n v="18542577.509999998"/>
    <n v="2461966.2999999998"/>
    <s v="POC/65/1/1"/>
    <n v="1"/>
    <s v="Axa 1"/>
  </r>
  <r>
    <n v="51"/>
    <x v="2"/>
    <x v="2"/>
    <x v="3"/>
    <n v="127185"/>
    <s v="Construire infrastructura de comunicatii in banda larga cu retele de tip NGN in judetul Cluj"/>
    <s v="DAM SERVICE SRL"/>
    <s v="Obiectivul general al proiectului il reprezinta construirea unei infrastructuri de comunicatii electronice pentru conectarea localitatiilor aferente prezentului proiect la internet. Investitia face parte dintr-un program de dezvoltare a reelelor de telecomunicatii din tara noastra prin care se propune dezvoltarea de reele avansate de comunicaii electronice în localitati din zona alba NGA. "/>
    <s v="6"/>
    <n v="5"/>
    <n v="2019"/>
    <s v="6"/>
    <n v="5"/>
    <n v="2022"/>
    <n v="85"/>
    <x v="4"/>
    <s v="Nord Vest"/>
    <m/>
    <m/>
    <s v=" Alunis; Ghirolt; Apahida; Corpadea; Belis; Bobalna; Babdiu; Cremenea; Osorhel; Razbuneni; Suaras; Borsa; Ciumafaia; Giula; Ceanu Mare; Boian; Boldut; Chinteni; Deusu; Macicasu; Sanmartin; Vechea; Chiuiesti; Strambu; Cornesti; Lujerdiu; Stoiana; Calarasi; Caseiu; Guga; Dabaca; Paglis; Iclod; Orman; Jichisu de Jos; Mica; Nires; Mociu; Boteni; Ghirisu Roman; Margau; Panticeu; Cublesu Somesan; Darja; Petricestii de Jos; Craesti; Livada; Ploscos; Valea Florilor; Poieni; Morlaca; Suatu; Aruncuta; Sancraiu; Braisoru; Sanmartin; Ceaba; Vad; Curtuiusu Dejului; Vultureni; Badesti; Chidea; Faurei; Taga; Nasal;"/>
    <s v="Privat"/>
    <s v="046"/>
    <n v="11481224.130000001"/>
    <n v="2026098.37"/>
    <n v="1500813.61"/>
    <n v="2818028.77"/>
    <n v="17826164.879999999"/>
    <s v="In implementare"/>
    <m/>
    <n v="3830723.73"/>
    <n v="676010.07"/>
    <s v="POC/366/2/1"/>
    <n v="1"/>
    <s v="Axa 2"/>
  </r>
  <r>
    <n v="52"/>
    <x v="1"/>
    <x v="9"/>
    <x v="0"/>
    <n v="124831"/>
    <s v="Registrul Regional al Patologiei Cerebro-Spinale, REGIOPaCS"/>
    <s v="SPITALUL CLINIC JUDETEAN DE URGENTA CLUJ-NAPOCA"/>
    <s v="Realizarea primului Registru al Patologiilor Cerebro-Spinale, atât din Regiunea de N-V, cât şi din România, care să permită stocarea datelor clinice şi imagistice ale pacienţilor într-un data center de tip CLOUD. Acest registru va fi administrat si exploatat prin intermediul unor software-uri specifice, care să permită stocarea standardizată a datelor, si analiza acestor date de dimensiuni mari prin intermediul unor metadate simple."/>
    <s v="4"/>
    <n v="15"/>
    <n v="2020"/>
    <s v="10"/>
    <n v="15"/>
    <n v="2022"/>
    <n v="85"/>
    <x v="4"/>
    <s v="Nord Vest"/>
    <m/>
    <m/>
    <s v="Cluj Napoca"/>
    <s v="Public"/>
    <s v="058"/>
    <n v="4249688.05"/>
    <n v="749944.95"/>
    <n v="0"/>
    <n v="19999.14"/>
    <n v="5019632.1399999997"/>
    <s v="In implementare"/>
    <s v="AA1+suspendare"/>
    <n v="232024"/>
    <n v="0"/>
    <s v="POC/398/1/1/"/>
    <n v="1"/>
    <s v="Axa 1"/>
  </r>
  <r>
    <n v="53"/>
    <x v="1"/>
    <x v="7"/>
    <x v="0"/>
    <n v="108473"/>
    <s v="Centrul Suport Orizont 2020-UBB (CeSO2020-UBB)"/>
    <s v="UNIVERSITATEA &quot;BABES-BOLYAI&quot;"/>
    <s v="Obiectivul general al proiectului consta in cresterea implicarii universitatii cat si a altor actori interesati din mediul academic si din mediul de afaceri, in cercetare la nivelul Uniunii Europene prin masuri concrete de stimulare a participarii la competitii internationale in special in cadrul programului de finantare Orizont 2020."/>
    <s v="4"/>
    <n v="16"/>
    <n v="2020"/>
    <s v="7"/>
    <n v="16"/>
    <n v="2023"/>
    <n v="85"/>
    <x v="4"/>
    <s v="Nord Vest"/>
    <m/>
    <m/>
    <s v="Cluj Napoca"/>
    <s v="Public"/>
    <s v="060"/>
    <n v="2524813.16"/>
    <n v="445555.26"/>
    <n v="0"/>
    <n v="5950"/>
    <n v="2976318.42"/>
    <s v="In implementare"/>
    <m/>
    <n v="75270.69"/>
    <n v="13283.06"/>
    <s v="POC/80/1/2/"/>
    <n v="1"/>
    <s v="Axa 1"/>
  </r>
  <r>
    <n v="54"/>
    <x v="1"/>
    <x v="9"/>
    <x v="0"/>
    <n v="124493"/>
    <s v="Cloud Cercetare UTCN-CLOUDUT"/>
    <s v="UNIVERSITATEA TEHNICA DIN CLUJ - NAPOCA"/>
    <s v="Creşterea capacităţii de cercetare în scopul ridicării nivelului de competitivitate ştiinţifică pe plan internaţional al UTCN, prin crearea unei infrastructuri de tip cloud, numita CLOUDUT, integrabilă în structuri naţionale şi internaţionale de tip CLOUD şi INFRASTRUCTURI MASIVE DE DATE, care sa permită cercetarea şi dezvoltarea în domeniile big data, deep learning, date spaţiale şi IoT, precum şi utilizarea acestor tehnologii într-o gamă largă de aplicaţii inginereşti, economice şi administrative, solicitate de mediul economic regional si naţional. Infrastructura CLOUDUT va extinde posibilitatea de participare în proiecte de cercetare naţionale şi internaţionale de tip Orizont 2020._x000a_"/>
    <s v="4"/>
    <n v="21"/>
    <n v="2020"/>
    <s v="4"/>
    <n v="21"/>
    <n v="2022"/>
    <n v="85"/>
    <x v="4"/>
    <s v="Nord Vest"/>
    <m/>
    <m/>
    <s v="Cluj Napoca"/>
    <s v="Public"/>
    <s v="058"/>
    <n v="4207500"/>
    <n v="742500"/>
    <n v="0"/>
    <n v="5000"/>
    <n v="4955000"/>
    <s v="In implementare"/>
    <m/>
    <n v="492360.68"/>
    <n v="16082.05"/>
    <s v="POC/398/1/1/"/>
    <n v="1"/>
    <s v="Axa 1"/>
  </r>
  <r>
    <n v="55"/>
    <x v="1"/>
    <x v="9"/>
    <x v="0"/>
    <n v="124155"/>
    <s v="Dezvoltarea infrastructurii cloud a Universității Babeș-Bolyai Cluj-Napoca pentru realizarea unui sistem integrat de management academic și suport decizional bazat pe BigSmart Data - SmartCloudDSS"/>
    <s v="UNIVERSITATEA &quot;BABES-BOLYAI&quot;"/>
    <s v="Obiectivul general al proiectului: Modernizarea infrastructurii cloud a Universitatii Babes-Bolyai Cluj-Napoca prin realizarea unui sistem integrat de management academic_x000a_si suport decizional bazat pe Big&amp;Smart Data."/>
    <s v="4"/>
    <n v="22"/>
    <n v="2020"/>
    <s v="12"/>
    <n v="22"/>
    <n v="2021"/>
    <n v="85"/>
    <x v="4"/>
    <s v="Nord Vest"/>
    <m/>
    <m/>
    <s v="Cluj Napoca"/>
    <s v="Public"/>
    <s v="058"/>
    <n v="4250000"/>
    <n v="750000"/>
    <n v="0"/>
    <n v="32844"/>
    <n v="5032844"/>
    <s v="In implementare"/>
    <s v="AA1"/>
    <n v="464990.77"/>
    <n v="35009.230000000003"/>
    <s v="POC/398/1/1/"/>
    <n v="1"/>
    <s v="Axa 1"/>
  </r>
  <r>
    <n v="56"/>
    <x v="1"/>
    <x v="7"/>
    <x v="0"/>
    <n v="108428"/>
    <s v="CeS-UTCN – Excelenta Stiintifica si Specializare Inteligenta prin crearea unui Centru Suport dedicat facilitarii accesului entitatilor publice si private la proiecte/competitii CDI"/>
    <s v="UNIVERSITATEA TEHNICA DIN CLUJ - NAPOCA"/>
    <s v="Obiectivul general al proiectului vizeaza cresterea participarii romanesti in activitatile/proiectele de cercetare la nivelul Uniunii Europene, prin crearea unui Centru Suport - CeS-UTCN cu rolul de a sprijini entitatile de cercetare din UTCN (dar nu limitatuv) de a participa la competitiile programului cadru Orizont 2020 dar si de a oferi suport in implementarea proiectelele internationale castigate deja. "/>
    <s v="4"/>
    <n v="30"/>
    <n v="2020"/>
    <s v="7"/>
    <n v="30"/>
    <n v="2023"/>
    <n v="85"/>
    <x v="4"/>
    <s v="Nord Vest"/>
    <m/>
    <m/>
    <s v="Cluj Napoca"/>
    <s v="Public"/>
    <s v="060"/>
    <n v="1926715.27"/>
    <n v="340008.6"/>
    <n v="0"/>
    <n v="4500"/>
    <n v="2271223.87"/>
    <s v="In implementare"/>
    <m/>
    <n v="208022.3"/>
    <n v="17977.7"/>
    <s v="POC/80/1/2/"/>
    <n v="1"/>
    <s v="Axa 1"/>
  </r>
  <r>
    <n v="57"/>
    <x v="1"/>
    <x v="9"/>
    <x v="0"/>
    <n v="125371"/>
    <s v="Creșterea capacității de cercetare a UMF Iuliu Hațieganu Cluj Napoca, prin dezvoltarea unei infrastructuri de tip CLOUD conectata la resursele globale de informare"/>
    <s v="UNIVERSITATEA DE MEDICINA SI FARMACIE ,, IULIU HATIEGANU&quot; CLUJ NAPOCA"/>
    <s v="Obiectivul general al proiectului este cresterea capacitatii de cercetare a UMF Iuliu Hatieganu Cluj Napoca, prin dezvoltarea unei infrastructuri de tip CLOUD, infrastructura care va furniza resursele informatice si de comunicatii necesare atat pentru stocarea si analiza volumelor mari de date care rezulta din activitatea de cercetare a universitatii, cat si pentru schimbul de date stiintifice la nivel european si international."/>
    <s v="5"/>
    <n v="7"/>
    <n v="2020"/>
    <s v="11"/>
    <n v="7"/>
    <n v="2021"/>
    <n v="85"/>
    <x v="4"/>
    <s v="Nord Vest"/>
    <m/>
    <m/>
    <s v="Cluj Napoca"/>
    <s v="Public"/>
    <s v="058"/>
    <n v="4238287.84"/>
    <n v="747933.14"/>
    <n v="0"/>
    <n v="23800"/>
    <n v="5010020.9799999995"/>
    <s v="In implementare"/>
    <m/>
    <n v="63136.78"/>
    <n v="11141.77"/>
    <s v="POC/398/1/1/"/>
    <n v="1"/>
    <s v="Axa 1"/>
  </r>
  <r>
    <n v="58"/>
    <x v="2"/>
    <x v="2"/>
    <x v="9"/>
    <n v="129841"/>
    <s v="Realizarea unui algoritm bazat pe inteligenta artificiala in cadrul societatii POWERSOFT BUSINESS SOLUTIONS SRL"/>
    <s v="POWERSOFT BUSINESS SOLUTIONS SRL"/>
    <s v="Obiectivul general al proiectului este cercetarea unui algoritm , care se pliaza pe o noua viziune bazandu-se pe diferite mecanisme de predictie, astfel încat pe baza datelor care sunt puse la dispozitia sistemului respectiv si pe baza proprietatilor structurale a bazei de date sa se ajunga la o prognoza rapida si îndestulatoare. Astfel utilizatorii acestui sistem reusesc sa aiba acces la un instrument extrem de util , care ofera suportul necesar în luarea deciziilor strategice ideale, fiind sustinute de date concrete."/>
    <s v="5"/>
    <n v="29"/>
    <n v="2020"/>
    <s v="5"/>
    <n v="29"/>
    <n v="2023"/>
    <n v="85"/>
    <x v="4"/>
    <s v="Nord Vest"/>
    <m/>
    <m/>
    <s v="Cluj Napoca"/>
    <s v="Privat"/>
    <s v="066"/>
    <n v="3923698.97"/>
    <n v="692417.46"/>
    <n v="1104890.1499999999"/>
    <n v="699247.85"/>
    <n v="6420254.4299999997"/>
    <s v="In implementare"/>
    <m/>
    <n v="577960.85"/>
    <n v="101993.09"/>
    <s v="POC/524/2/2"/>
    <n v="1"/>
    <s v="Axa 2"/>
  </r>
  <r>
    <n v="59"/>
    <x v="2"/>
    <x v="2"/>
    <x v="9"/>
    <n v="130016"/>
    <s v="Dezvoltarea unei aplicații TIC inovative, ca metodă de terapie pentru copii cu probleme de dezvoltare"/>
    <s v="CRAFTING SOFTWARE INNOVATION SRL"/>
    <s v="Obiectivul general al programului este de a asigura trecerea de la outsourcing la dezvoltarea bazata pe inovare, precum si colaborarea între întreprinderile centrare pe domeniul TIC, precum si colaborarea între întreprinderile centrare pe domeniul TIC si clusterele din domeniu, pentru asigurarea unui acces rapid si facil la implementarea rezultatelor cercetarii / dezvoltarii în scopul obþinerii de produse inovatoare. Obiectivul general al proiectului de fata este dezvoltarea unei aplicatii inovative sub forma unei platforme interactive de jocuri terapeutice pentru copii cu probleme de dezvoltare."/>
    <s v="5"/>
    <n v="29"/>
    <n v="2020"/>
    <s v="5"/>
    <n v="29"/>
    <n v="2021"/>
    <n v="85"/>
    <x v="4"/>
    <s v="Nord Vest"/>
    <m/>
    <m/>
    <s v="Cluj Napoca"/>
    <s v="Privat"/>
    <s v="066"/>
    <n v="2867278.35"/>
    <n v="505990.29"/>
    <n v="979206.07"/>
    <n v="413216.32"/>
    <n v="4765691.03"/>
    <s v="In implementare"/>
    <m/>
    <n v="997812.03"/>
    <n v="176084.46"/>
    <s v="POC/524/2/2"/>
    <n v="1"/>
    <s v="Axa 2"/>
  </r>
  <r>
    <n v="60"/>
    <x v="1"/>
    <x v="3"/>
    <x v="5"/>
    <n v="121344"/>
    <s v="Programe de formare și psihoeducaționale bazate pe modele de prevenție și intervenție inovative în sănătatea emoțională"/>
    <s v="PENTRU CUPLU SRL"/>
    <s v="Obiect ivul general este de dezvolta si promova programe de formare si psihoeducationale bazate pe modele noi, inovative, validate empiric in domeniul psihologiei cu aplicare practica in domeniul sanatatii emotionale a copiilor, parintilor si cuplurilor."/>
    <s v="6"/>
    <n v="19"/>
    <n v="2020"/>
    <s v="12"/>
    <n v="19"/>
    <n v="2021"/>
    <n v="85"/>
    <x v="4"/>
    <s v="Nord Vest"/>
    <m/>
    <m/>
    <s v="Cluj Napoca"/>
    <s v="Privat"/>
    <s v="061"/>
    <n v="670665.6"/>
    <n v="167666.4"/>
    <n v="93148"/>
    <n v="26702"/>
    <n v="958182"/>
    <s v="In implementare"/>
    <m/>
    <n v="24852.639999999999"/>
    <n v="6213.16"/>
    <s v="POC/62/1/3"/>
    <n v="1"/>
    <s v="Axa 1"/>
  </r>
  <r>
    <n v="61"/>
    <x v="1"/>
    <x v="3"/>
    <x v="5"/>
    <n v="108954"/>
    <s v="Sisteme de recomandare pentru date de dimensiuni mari"/>
    <s v="MIBREX SOFT SRL"/>
    <s v="Obiectivul proiectului este de a răspunde unor nevoi de piaţă reale prin crearea de soluţii optime, fezabile şi sustenabile, care pot fi comercializate şi care produc efecte economice după lansarea lor pe piaţă, bazate pe rezultatele cercetării ştiinţifice din domeniul Cibernetică şi statistică, aplicate ca nouă tehnologie in IT."/>
    <s v="6"/>
    <n v="24"/>
    <n v="2020"/>
    <s v="10"/>
    <n v="24"/>
    <n v="2021"/>
    <n v="85"/>
    <x v="4"/>
    <s v="Nord Vest"/>
    <m/>
    <m/>
    <s v="Cluj Napoca"/>
    <s v="Privat"/>
    <s v="061"/>
    <n v="713296.96"/>
    <n v="125875.93"/>
    <n v="93241.44"/>
    <n v="72863.509999999995"/>
    <n v="1005277.8399999999"/>
    <s v="In implementare"/>
    <m/>
    <n v="60360.92"/>
    <n v="10651.93"/>
    <s v="POC/62/1/3"/>
    <n v="1"/>
    <s v="Axa 1"/>
  </r>
  <r>
    <n v="62"/>
    <x v="1"/>
    <x v="3"/>
    <x v="5"/>
    <n v="109466"/>
    <s v="Servicii chirurgicale inovative ghidate imagistic prin metode de vizualizare tisulară intraoperatorie"/>
    <s v="NIPNTUCK SRL-D"/>
    <s v="Obiectivul general - Dezvoltarea de servicii inovative in domeniul chirurgiei plastice si a microchirurgiei reconstructive bazate pe rezultate ale cercetarii stiintifice."/>
    <s v="6"/>
    <n v="29"/>
    <n v="2020"/>
    <s v="12"/>
    <n v="29"/>
    <n v="2021"/>
    <n v="85"/>
    <x v="4"/>
    <s v="Nord Vest"/>
    <m/>
    <m/>
    <s v="Cluj Napoca"/>
    <s v="Privat"/>
    <s v="061"/>
    <n v="708470.83"/>
    <n v="125024.25"/>
    <n v="92610.559999999998"/>
    <n v="22285"/>
    <n v="948390.6399999999"/>
    <s v="In implementare"/>
    <m/>
    <n v="32997.17"/>
    <n v="5823.03"/>
    <s v="POC/62/1/3"/>
    <n v="1"/>
    <s v="Axa 1"/>
  </r>
  <r>
    <n v="63"/>
    <x v="1"/>
    <x v="3"/>
    <x v="5"/>
    <n v="114981"/>
    <s v="Ciclu de fabricaţie redus a pieselor greu solicitate prin aplicarea unui procedeu inovativ care combina metalizarea cu durificarea prin ecruisare"/>
    <s v="RECONDUR SRL"/>
    <s v="Obiectivul general al proiectului constă în testarea şi implementarea unui procedeu inovativ de producere a pieselor solicitate la uzura realizate din oteluri nealiate sau slab aliate ca suport si pe care se depun straturi durificabile prin metalizare, iar apoi aceste straturi de supun unui tratament de durificare prin improscare cu alice din otel. Acest procedeu se poate aplica cu succes si la reconditionarea pieselor uzate si durificarea zonelor solicitate la uzare in scopul cresterii duratei de functionare a acestora"/>
    <s v="6"/>
    <n v="30"/>
    <n v="2020"/>
    <s v="12"/>
    <n v="30"/>
    <n v="2021"/>
    <n v="85"/>
    <x v="4"/>
    <s v="Nord Vest"/>
    <m/>
    <m/>
    <s v="Cluj Napoca"/>
    <s v="Privat"/>
    <s v="061"/>
    <n v="712437.71"/>
    <n v="125724.29"/>
    <n v="93130"/>
    <n v="36823.440000000002"/>
    <n v="968115.44"/>
    <s v="In implementare"/>
    <m/>
    <n v="0"/>
    <n v="0"/>
    <s v="POC/62/1/3"/>
    <n v="1"/>
    <s v="Axa 1"/>
  </r>
  <r>
    <n v="64"/>
    <x v="2"/>
    <x v="2"/>
    <x v="9"/>
    <n v="129898"/>
    <s v="IBL - dezvoltarea unei soluții inovative și accesibile de automatizare"/>
    <s v="PRODIGY IT SOLUTIONS SRL"/>
    <s v="Obiectivul general al proiectului a fost stabilit,  în sensul ca prin implementarea prezentului proiect ce vizeaza automatizarea inteligenta, se va contribui la cresterea impactului sectorului TIC în viata profesionala a angajatilor din orice domeniu, asigurând astfel o diminuare de costuri, o crestere a flexibilitaþii si a acuratetei derularii proceselor, astfel generându-se, conform teoriei economice, competitivitate în mai multe ramuri economice. "/>
    <s v="7"/>
    <n v="9"/>
    <n v="2020"/>
    <s v="7"/>
    <n v="9"/>
    <n v="2023"/>
    <n v="85"/>
    <x v="4"/>
    <s v="Nord Vest"/>
    <m/>
    <m/>
    <s v="Cluj Napoca"/>
    <s v="Privat"/>
    <s v="066"/>
    <n v="7430424.5999999996"/>
    <n v="1311251.3999999999"/>
    <n v="2428035.86"/>
    <n v="0"/>
    <n v="11169711.859999999"/>
    <s v="In implementare"/>
    <m/>
    <n v="2140124.0499999998"/>
    <n v="377668.94"/>
    <s v="POC/524/2/2"/>
    <n v="1"/>
    <s v="Axa 2"/>
  </r>
  <r>
    <n v="65"/>
    <x v="1"/>
    <x v="3"/>
    <x v="5"/>
    <n v="122348"/>
    <s v="INTELMARK 2.0"/>
    <s v="ARTIFICIAL INTELLIGENCE EXPERT SRL"/>
    <s v="Cresterea competitivitaTtii companiei ARTIFICIAL INTELLIGENCE EXPERT SRL prin dezvoltarea si punerea in productie de servicii inovative, bazate pe inteligenta artificiala (AI), pentru crearea de teste moleculare de diagnostic, inclusiv precoce, tratamentul personalizat, monitorizarea si prognosticul în oncologie."/>
    <s v="7"/>
    <n v="10"/>
    <n v="2020"/>
    <s v="7"/>
    <n v="10"/>
    <n v="2022"/>
    <n v="85"/>
    <x v="4"/>
    <s v="Nord Vest"/>
    <m/>
    <m/>
    <s v="Cluj Napoca"/>
    <s v="Privat"/>
    <s v="061"/>
    <n v="574262.55000000005"/>
    <n v="101340.45"/>
    <n v="75067"/>
    <n v="191300"/>
    <n v="941970"/>
    <s v="In implementare"/>
    <m/>
    <n v="84148.47"/>
    <n v="5966.73"/>
    <s v="POC/62/1/3"/>
    <n v="1"/>
    <s v="Axa 1"/>
  </r>
  <r>
    <n v="66"/>
    <x v="1"/>
    <x v="3"/>
    <x v="5"/>
    <n v="111216"/>
    <s v="DEZVOLTAREA UNUI SERVICIU INOVATIV DE DETERMINARE A BOLII PARODONTALE PRIN EXAMINARI IMAGISTICE"/>
    <s v="3D X-RAY SRL (fost PETRUTIU ADRIAN STEFAN)"/>
    <s v="Scopul prezentului plan de afaceri este de a dezvolta servicii inovative pe baza rezultatelor obtinute din cercetarea doctorala, prin dezvoltarea unui protocol de examinare care sa permita identificarea imagistica a pacientilor cu diverse forme de afectare parodontala. În functie de gradul afectarii, pacientul va fi încadrat într-o anumita clasa de risc."/>
    <s v="7"/>
    <n v="10"/>
    <n v="2020"/>
    <s v="7"/>
    <n v="10"/>
    <n v="2022"/>
    <n v="85"/>
    <x v="4"/>
    <s v="Nord Vest"/>
    <m/>
    <m/>
    <s v="Turda"/>
    <s v="Privat"/>
    <s v="061"/>
    <n v="713937.06"/>
    <n v="125988.88"/>
    <n v="93325.11"/>
    <n v="27611.919999999998"/>
    <n v="960862.97000000009"/>
    <s v="In implementare"/>
    <m/>
    <n v="15102.9"/>
    <n v="2665.21"/>
    <s v="POC/62/1/3"/>
    <n v="1"/>
    <s v="Axa 1"/>
  </r>
  <r>
    <n v="67"/>
    <x v="1"/>
    <x v="3"/>
    <x v="5"/>
    <n v="110891"/>
    <s v="Depistarea precoce a melanomului, carcinomului bazocelular si limfomului cutanat-stabilirea marginii de excizie complete a carcinomului bazocelular prin fluorescenta si chirurgie micrografica"/>
    <s v="Ungureanu Loredana"/>
    <s v="Obiectivul general va fi acela de a inova si a optimiza practica actuala în ceea ce priveste adresarea nevoilor pacienþilor cu cancer de piele – malanoame, carcinoame bazocelulare si limfoame cutanate."/>
    <s v="7"/>
    <n v="16"/>
    <n v="2020"/>
    <s v="1"/>
    <n v="16"/>
    <n v="2022"/>
    <n v="85"/>
    <x v="4"/>
    <s v="Nord Vest"/>
    <m/>
    <m/>
    <s v="Cluj Napoca"/>
    <s v="Privat"/>
    <s v="061"/>
    <n v="713745.47"/>
    <n v="125955.08"/>
    <n v="93300.06"/>
    <n v="22152.880000000001"/>
    <n v="955153.48999999987"/>
    <s v="In implementare"/>
    <m/>
    <n v="21978.57"/>
    <n v="3878.57"/>
    <s v="POC/62/1/3"/>
    <n v="1"/>
    <s v="Axa 1"/>
  </r>
  <r>
    <n v="68"/>
    <x v="1"/>
    <x v="1"/>
    <x v="7"/>
    <n v="126436"/>
    <s v="Dezvoltarea infrastructurii ACTRIS-UBB cu scopul de a contribui la cercetarea pan-europeana privind compozitia atmosferei si schimbarile climatice (ACTRIS-UBB)"/>
    <s v="UNIVERSITATEA &quot;BABES-BOLYAI&quot;"/>
    <s v="ACTRIS-RI reprezinta o retea nationala de facilitati echipate cu instrumente pentru cercetarea aerosolilor, norilor si a gazelor cu durata scurta de viata, ACTRIS-RI monitorizarea componentele atmosferice cu ciclu de viata scurt (observatii cu un inalt nivel de calitate) pentru a imbunatati controlul calitatii aerului, pentru a monitoriza tendintele climatice, pentru a avertiza cu privire la hazardurile atmosferice si pentru a acumula cunostinte despre procesele care influenteaza manifestarea acestor hazarduri in atmosfera "/>
    <s v="7"/>
    <n v="17"/>
    <n v="2020"/>
    <s v="1"/>
    <n v="17"/>
    <n v="2024"/>
    <n v="85"/>
    <x v="4"/>
    <s v="Nord Vest"/>
    <m/>
    <m/>
    <s v="Cluj Napoca"/>
    <s v="Public"/>
    <s v="058"/>
    <n v="18826852.309999999"/>
    <n v="3322385.7"/>
    <n v="0"/>
    <n v="115520.57"/>
    <n v="22264758.579999998"/>
    <s v="In implementare"/>
    <m/>
    <n v="473735.27"/>
    <n v="26264.73"/>
    <s v="POC/448/1/1"/>
    <n v="1"/>
    <s v="Axa 1"/>
  </r>
  <r>
    <n v="69"/>
    <x v="2"/>
    <x v="2"/>
    <x v="9"/>
    <n v="129874"/>
    <s v="PROIECTARE ȘI DEZVOLTARE A UNUI PRODUS SOFTWARE DE MONITORIZARE - Machine Vision"/>
    <s v="SITLINE TECHNOLOGY SRL"/>
    <s v="Obiectivul general al proiectul propune crearea unei platforma care sa aiba arhitectura deschisa, extensibilitatea sa se poate face si prin folosirea unor produse software open source bine cunoscute la nivel global si in aceeasi timp sa ajute la crearea unor solutii prin fluxuri de procesare gata pregatite care sa fie folosite ca si puncte de pornire diseminand practici validate."/>
    <s v="7"/>
    <n v="22"/>
    <n v="2020"/>
    <s v="7"/>
    <n v="22"/>
    <n v="2021"/>
    <n v="85"/>
    <x v="4"/>
    <s v="Nord Vest"/>
    <m/>
    <m/>
    <s v="Cluj Napoca"/>
    <s v="Privat"/>
    <s v="066"/>
    <n v="2661342.94"/>
    <n v="469648.75"/>
    <n v="1121260.04"/>
    <n v="385414.93"/>
    <n v="4637666.66"/>
    <s v="In implementare"/>
    <m/>
    <n v="422395.46"/>
    <n v="74540.37"/>
    <s v="POC/524/2/2"/>
    <n v="1"/>
    <s v="Axa 2"/>
  </r>
  <r>
    <n v="70"/>
    <x v="2"/>
    <x v="2"/>
    <x v="9"/>
    <n v="128960"/>
    <s v="Platformă inovativă pentru măsurarea audienței TV, identificarea automată a telespectatorilor și corelarea cu date analitice din platforme de socializare online"/>
    <s v="CICADA TECHNOLOGIES SRL"/>
    <s v="Obiectivul general al proiectului, este cresterea competitivitaþii companiei CICADA TECHNOLOGIES S.R.L prin dezvoltarea unui produs propriu, cu aplicabilitate în domeniul marketingului. Produsul consta intr-o platforma software inovativa pentru masurarea audientelor TV si identificarea automata a telespectatorilor din fata televizoarelor, informatii care sunt corelate cu date relevante despre publicul telespectator, extrase de pe platformele de socializare online."/>
    <s v="8"/>
    <n v="11"/>
    <n v="2020"/>
    <s v="11"/>
    <n v="11"/>
    <n v="2022"/>
    <n v="85"/>
    <x v="4"/>
    <s v="Nord Vest"/>
    <m/>
    <m/>
    <s v="Cluj Napoca"/>
    <s v="Privat"/>
    <s v="066"/>
    <n v="7733358.46"/>
    <n v="1364710.3"/>
    <n v="2228942.31"/>
    <n v="367641.5"/>
    <n v="11694652.57"/>
    <s v="In implementare"/>
    <m/>
    <n v="2695500.18"/>
    <n v="210970.62"/>
    <s v="POC/524/2/2"/>
    <n v="1"/>
    <s v="Axa 2"/>
  </r>
  <r>
    <n v="71"/>
    <x v="2"/>
    <x v="2"/>
    <x v="9"/>
    <n v="129916"/>
    <s v="DEZVOLTAREA UNUI SISTEM INFORMATIC DE GENERARE AUTOMATĂ A CODULUI SURSĂ PENTRU APLICATIILE SOFTWARE PROTOTIP ȘI A ECOSISTEMULUI AFERENT CICLULUI DE DEZVOLTARE UTILIZ ND COMPONENTE DE INTELIGENTĂ ARTIFICIALĂ – DOOD ROBOT"/>
    <s v="MYIT SOFTWARE SRL"/>
    <s v="Obiectivul general al proiectului consta în dezvoltarea unei aplicatii informatice si a unei metodologii de lucru care sa conduca la crearea unui cadru de servicii TIC de tip „cloud”, care sa impulsioneze cresterea competivitatii economice a sectorului de IMM prin simplificarea si eficientizarea activitatilor IT din cadrul intreprinderilor. Serviciile oferite vor fi de tip BaaS, SaaS, PaaS si vor putea fi oferite tuturor agentilor economici interesati, în special întreprinderilor din sectorul TIC."/>
    <s v="8"/>
    <n v="18"/>
    <n v="2020"/>
    <s v="8"/>
    <n v="18"/>
    <n v="2023"/>
    <n v="85"/>
    <x v="4"/>
    <s v="Nord Vest"/>
    <m/>
    <m/>
    <s v="Cluj Napoca, sat Chinteni"/>
    <s v="Privat"/>
    <s v="066"/>
    <n v="6864090.9400000004"/>
    <n v="1211310.1499999999"/>
    <n v="3253383.69"/>
    <n v="1224611.01"/>
    <n v="12553395.789999999"/>
    <s v="In implementare"/>
    <m/>
    <n v="1555456.05"/>
    <n v="224175.43"/>
    <s v="POC/524/2/2"/>
    <n v="1"/>
    <s v="Axa 2"/>
  </r>
  <r>
    <n v="72"/>
    <x v="2"/>
    <x v="2"/>
    <x v="9"/>
    <n v="129400"/>
    <s v="Platforma bioinformatica pentru diagnosticul precoce al cancerului colorectal și bronhopulmonar"/>
    <s v="FRONTIER MANAGEMENT CONSULTING"/>
    <s v="Obiectivul general al proiectului PROMED consta in cresterea contributiei sectorului TIC prin trecerea de la outsourcing la dezvoltarea bazata pe inovare si obtinerea unui produs software inovativ si a unui serviciu inovativ, care vor oferi un diagnostic precoce in cancerul pulmonar si colorectal."/>
    <s v="8"/>
    <n v="20"/>
    <n v="2020"/>
    <s v="8"/>
    <n v="20"/>
    <n v="2023"/>
    <n v="85"/>
    <x v="4"/>
    <s v="Nord Vest"/>
    <m/>
    <m/>
    <s v="Cluj Napoca, sat Chinteni"/>
    <s v="Privat"/>
    <s v="066"/>
    <n v="11618677.65"/>
    <n v="2050354.88"/>
    <n v="3271044.29"/>
    <n v="2158628.14"/>
    <n v="19098704.960000001"/>
    <s v="In implementare"/>
    <m/>
    <n v="267394.74"/>
    <n v="0"/>
    <s v="POC/524/2/2"/>
    <n v="1"/>
    <s v="Axa 2"/>
  </r>
  <r>
    <n v="73"/>
    <x v="2"/>
    <x v="2"/>
    <x v="9"/>
    <n v="129200"/>
    <s v="Dezvoltare platforma de administrare ierarhica - CrossA"/>
    <s v="GLOBAL E BUSINESS SOLUTION GROUP SRL"/>
    <s v="Obiectivul general al prezentului proiect este dezvoltarea unui produs inovativ, sub forma unei platforme de administrare ierarhica, care are ca scop administrarea si gestionarea unor sisteme ierarhice ale organizatiilor mari, cum ar fi federatiile sportive, asociatiile_x000a_profesionale sau de business, organizatii de voluntariat, etc."/>
    <s v="9"/>
    <n v="18"/>
    <n v="2020"/>
    <s v="3"/>
    <n v="18"/>
    <n v="2022"/>
    <n v="85"/>
    <x v="4"/>
    <s v="Nord Vest"/>
    <m/>
    <m/>
    <s v="Cluj Napoca"/>
    <s v="Privat"/>
    <s v="066"/>
    <n v="5696971.7800000003"/>
    <n v="1005347.94"/>
    <n v="2213093.56"/>
    <n v="1706560.95"/>
    <n v="10621974.23"/>
    <s v="In implementare"/>
    <m/>
    <n v="2200088.5499999998"/>
    <n v="230920.09"/>
    <s v="POC/524/2/2"/>
    <n v="1"/>
    <s v="Axa 2"/>
  </r>
  <r>
    <s v="TOTAL CLUJ"/>
    <x v="0"/>
    <x v="0"/>
    <x v="0"/>
    <m/>
    <m/>
    <m/>
    <m/>
    <m/>
    <m/>
    <m/>
    <m/>
    <m/>
    <m/>
    <m/>
    <x v="0"/>
    <m/>
    <m/>
    <m/>
    <m/>
    <m/>
    <m/>
    <n v="363165723.23287594"/>
    <n v="66071413.827124"/>
    <n v="107612290.72000001"/>
    <n v="52599417.410000011"/>
    <n v="589448845.19000006"/>
    <m/>
    <m/>
    <n v="212011840.93000004"/>
    <n v="36513408.989999995"/>
    <m/>
    <m/>
    <m/>
  </r>
  <r>
    <s v="JUDEŢUL CONSTANTA"/>
    <x v="0"/>
    <x v="0"/>
    <x v="0"/>
    <m/>
    <m/>
    <m/>
    <m/>
    <m/>
    <m/>
    <m/>
    <m/>
    <m/>
    <m/>
    <m/>
    <x v="0"/>
    <m/>
    <m/>
    <m/>
    <m/>
    <m/>
    <m/>
    <m/>
    <m/>
    <m/>
    <m/>
    <m/>
    <m/>
    <m/>
    <m/>
    <m/>
    <m/>
    <m/>
    <m/>
  </r>
  <r>
    <n v="1"/>
    <x v="1"/>
    <x v="3"/>
    <x v="11"/>
    <n v="105531"/>
    <s v="Cercetări asupra dezvoltării de materiale avansate şi optimizare multiscalară prin integrarea materialelor nano-structurate în sisteme energetice avansate"/>
    <s v="UNIVERSITATEA OVIDIUS CONSTANŢA"/>
    <s v="Scopul proiectului este facilitarea accesului unui grup de întreprinderi interesate in dezvoltarea de produse si servicii cu valoare adaugata ridicata prin transferul de cunostinþe din activitatea de cercetare, la expertiza avansata din cadrul UOC-INSAE in domeniul dezvoltarii de materiale nano-structurate si al integrarii acestora in sisteme energetice complexe si accesul la facilitaþile existente pe platforma de cercetare HyRES din cadrul institutului."/>
    <s v="9"/>
    <n v="1"/>
    <n v="2016"/>
    <s v="9"/>
    <n v="1"/>
    <n v="2021"/>
    <n v="83.72"/>
    <x v="6"/>
    <s v="Sud Est"/>
    <m/>
    <m/>
    <s v="Constanta"/>
    <s v="Public"/>
    <s v="062"/>
    <n v="6067114.3078000005"/>
    <n v="1179797.1921999995"/>
    <n v="948026"/>
    <n v="60000"/>
    <n v="8254937.5"/>
    <s v="In implementare"/>
    <s v="AA3"/>
    <n v="2936036.9199999995"/>
    <n v="570886.9"/>
    <s v="POC/71/1/4"/>
    <n v="1"/>
    <s v="Axa 1"/>
  </r>
  <r>
    <n v="2"/>
    <x v="2"/>
    <x v="2"/>
    <x v="2"/>
    <n v="115978"/>
    <s v="MARGO - UN START PENTRU IMM-URI COMPETITIVE"/>
    <s v="YUKA MOBILI SRL"/>
    <s v="MARGO - UN START PENTRU IMM-URI COMPETITIVE"/>
    <s v="8"/>
    <n v="17"/>
    <n v="2017"/>
    <s v="8"/>
    <n v="17"/>
    <n v="2020"/>
    <n v="85"/>
    <x v="6"/>
    <s v="Sud Est"/>
    <m/>
    <m/>
    <s v="Constanta"/>
    <s v="Privat"/>
    <s v="066"/>
    <n v="3468174.25"/>
    <n v="612030.75"/>
    <n v="2049045"/>
    <n v="621062.5"/>
    <n v="6750312.5"/>
    <s v="Finalizat"/>
    <s v="AA1"/>
    <n v="3096365.1100000008"/>
    <n v="605005.59000000008"/>
    <s v="POC/46/2/2"/>
    <n v="1"/>
    <s v="Axa 2"/>
  </r>
  <r>
    <n v="3"/>
    <x v="2"/>
    <x v="2"/>
    <x v="2"/>
    <n v="115665"/>
    <s v="Un sistem informatic inovativ - o colectie de servicii integrate"/>
    <s v="MULTISOFT SRL"/>
    <s v="Un sistem informatic inovativ - o colectie de servicii integrate"/>
    <s v="6"/>
    <n v="28"/>
    <n v="2017"/>
    <s v="6"/>
    <n v="28"/>
    <n v="2019"/>
    <n v="85"/>
    <x v="6"/>
    <s v="Sud Est"/>
    <m/>
    <m/>
    <s v="Constanta"/>
    <s v="Privat"/>
    <s v="066"/>
    <n v="1368912.79"/>
    <n v="241572.85"/>
    <n v="1078008.7500000002"/>
    <n v="32923.929999999702"/>
    <n v="2721418.3200000003"/>
    <s v="Finalizat"/>
    <m/>
    <n v="1361630.91"/>
    <n v="240287.8"/>
    <s v="POC/46/2/2"/>
    <n v="1"/>
    <s v="Axa 2"/>
  </r>
  <r>
    <n v="4"/>
    <x v="2"/>
    <x v="2"/>
    <x v="2"/>
    <n v="115991"/>
    <s v="PLATFORMA CLOUD SAAS INOVATIVA DE ARHIVARE ELECTRONICA EDI SI NON EDI INTEGRATA CU SISTEM DE MANAGEMENT A DOCUMENTELOR"/>
    <s v="DIRECT CONSULTING &amp; ADVERTISING SRL"/>
    <s v="PLATFORMA CLOUD SAAS INOVATIVA DE ARHIVARE ELECTRONICA EDI SI NON EDI INTEGRATA CU SISTEM DE MANAGEMENT A DOCUMENTELOR"/>
    <s v="8"/>
    <n v="4"/>
    <n v="2017"/>
    <s v="8"/>
    <n v="4"/>
    <n v="2020"/>
    <n v="85"/>
    <x v="6"/>
    <s v="Sud Est"/>
    <m/>
    <m/>
    <s v="Mangalia"/>
    <s v="Privat"/>
    <s v="066"/>
    <n v="1547343.33"/>
    <n v="273060.59000000003"/>
    <n v="651027.91000000015"/>
    <n v="441382.50999999978"/>
    <n v="2912814.34"/>
    <s v="Finalizat"/>
    <m/>
    <n v="1454578"/>
    <n v="256690.21999999994"/>
    <s v="POC/46/2/2"/>
    <n v="1"/>
    <s v="Axa 2"/>
  </r>
  <r>
    <n v="5"/>
    <x v="2"/>
    <x v="2"/>
    <x v="3"/>
    <n v="127127"/>
    <s v="Dezvoltarea infrastructurii de comunicatii in banda larga de mare viteza in judetul Constanta"/>
    <s v="INVOKER TRANS IT SRL"/>
    <s v="Obiectivul principal al proiectului este dezvoltarea infrastructurii de comunicaþii în banda larga de mare viteza in localitatile albe din punct de vedere al conexiunii NGA din judetul Constant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6"/>
    <s v="Sud Est"/>
    <m/>
    <m/>
    <s v="Topalau; Garliciu; Amzacea; Albesti; Targusor; sat Plopeni; Saraiu; sat Arsa; sat Tataru; sat Osmancea; sat Baltagesti; sat Crisan; sat Ciobanita; Ciungani; Ludestii de Jos; Stejarel; Ociu; Brotuna; Prihodiste; Dincu;"/>
    <s v="Privat"/>
    <s v="046"/>
    <n v="7462452.79"/>
    <n v="1316903.43"/>
    <n v="1798181.38"/>
    <n v="2009600.85"/>
    <n v="12587138.450000001"/>
    <s v="In implementare"/>
    <m/>
    <n v="3051034.94"/>
    <n v="538417.91999999993"/>
    <s v="POC/366/2/1"/>
    <n v="1"/>
    <s v="Axa 2"/>
  </r>
  <r>
    <n v="6"/>
    <x v="1"/>
    <x v="9"/>
    <x v="0"/>
    <n v="124883"/>
    <s v="CLOUD si infrastructuri masive de date la Universitatea Maritimă din Constanța"/>
    <s v="UNIVERSITATEA MARITIMA DIN CONSTANTA"/>
    <s v="Obiectivul general este creşterea capacităţii de cercetare în scopul ridicării nivelului de competitivitate ştiinţifică pe plan internaţional al Universitaţii Maritime din Constanţa, prin crearea de infrastructuri CLOUD / centre de date cu performanţă înaltă, care să fie integrate în structuri internaţionale de tip CLOUD şi INFRASTRUCTURI MASIVE DE DATE._x000a_Obiectivul general este creşterea capacităţii de cercetare în scopul ridicării nivelului de competitivitate ştiinţifică pe plan internaţional al_x000a_Universitaţii Maritime din Constanţa, prin crearea de infrastructuri CLOUD / centre de date cu performanţă înaltă, care să fie integrate în structuri internaţionale de tip CLOUD şi INFRASTRUCTURI MASIVE DE DATE."/>
    <s v="4"/>
    <n v="16"/>
    <n v="2020"/>
    <s v="4"/>
    <n v="16"/>
    <n v="2021"/>
    <n v="85"/>
    <x v="6"/>
    <s v="Sud Est"/>
    <m/>
    <m/>
    <s v="Constanta"/>
    <s v="Public"/>
    <s v="058"/>
    <n v="4095016.76"/>
    <n v="722650.01"/>
    <n v="0"/>
    <n v="11900"/>
    <n v="4829566.7699999996"/>
    <s v="In implementare"/>
    <m/>
    <n v="481766.67"/>
    <n v="0"/>
    <s v="POC/398/1/1/"/>
    <n v="1"/>
    <s v="Axa 1"/>
  </r>
  <r>
    <n v="7"/>
    <x v="1"/>
    <x v="9"/>
    <x v="0"/>
    <n v="124984"/>
    <s v="Dezvoltarea infrastructurii de calcul numeric a Universitatii Ovidius din Constanta, pentru modelare numerică, simulare și procesare de structuri masive de date prin realizarea unui Centru de Date de tip Cloud"/>
    <s v="UNIVERSITATEA OVIDIUS DIN CONSTANTA"/>
    <s v="Obiectivul general al proiectului este reprezentat de cresterea capacitatii de cercetare a Universitatii Ovidius in vederea ridicarii nivelului de competitivitate stiintifica pe plan international prin crearea unui Centru de Date mobil si a unei infrastructuri Cloud de inalta performantain vederea integrarii in structuri international de tip Cloud si infrastructuri masive de date."/>
    <s v="5"/>
    <n v="29"/>
    <n v="2020"/>
    <s v="1"/>
    <n v="29"/>
    <n v="2022"/>
    <n v="85"/>
    <x v="6"/>
    <s v="Sud Est"/>
    <m/>
    <m/>
    <s v="Constanta"/>
    <s v="Public"/>
    <s v="058"/>
    <n v="4248282.29"/>
    <n v="749696.87"/>
    <n v="0"/>
    <n v="20000"/>
    <n v="5017979.16"/>
    <s v="In implementare"/>
    <m/>
    <n v="21689.51"/>
    <n v="3827.5599999999995"/>
    <s v="POC/398/1/1/"/>
    <n v="1"/>
    <s v="Axa 1"/>
  </r>
  <r>
    <n v="8"/>
    <x v="2"/>
    <x v="2"/>
    <x v="9"/>
    <n v="129680"/>
    <s v="Sistem informatic integrat de identitate, gestiune si intermediere de plati pentru activitati-servicii si control acces"/>
    <s v="RADCOM SRL"/>
    <s v="Obiectivul general al proiectului este ca societatea sa dezvolte produse si servicii TIC inovative si sa dezvolte capacitatea si infrastructura de cercetare-dezvoltare-inovare, conducand la cresterea competitivitatii econimice a societatii."/>
    <s v="6"/>
    <n v="25"/>
    <n v="2020"/>
    <s v="12"/>
    <n v="25"/>
    <n v="2022"/>
    <n v="85"/>
    <x v="6"/>
    <s v="Sud Est"/>
    <m/>
    <m/>
    <s v="Constanta"/>
    <s v="Privat"/>
    <s v="066"/>
    <n v="10127478.550000001"/>
    <n v="1787202.08"/>
    <n v="5665873.5300000003"/>
    <n v="2012842.55"/>
    <n v="19593396.710000001"/>
    <s v="In implementare"/>
    <m/>
    <n v="1000000"/>
    <n v="0"/>
    <s v="POC/524/2/2"/>
    <n v="1"/>
    <s v="Axa 2"/>
  </r>
  <r>
    <n v="9"/>
    <x v="1"/>
    <x v="10"/>
    <x v="0"/>
    <n v="108048"/>
    <s v="Proiect  de cercetare-dezvoltare-inovare cu măsuri suport pentru consolidarea participării la EIT Raw Materials- EITRM-OUC"/>
    <s v="UNIVERSITATEA OVIDIUS DIN CONSTANTA"/>
    <s v="Obiectivul general al proiectului îl reprezinta sprijinirea participarii organizatiilor de cercetare dezvoltare si inovare din România la activitatile si proiectele derulate în cadrul Comunitatii pentru Inovare si Cunoastere specializata în managementul durabil al materiilor prime si materialelor avansate -EIT Raw Materials, ca parte a Institutului European pentru Inovare si Tehnologie –EIT."/>
    <s v="2"/>
    <n v="9"/>
    <n v="2021"/>
    <s v="6"/>
    <n v="30"/>
    <n v="2023"/>
    <n v="85"/>
    <x v="6"/>
    <s v="Sud Est"/>
    <m/>
    <m/>
    <s v="Constanta"/>
    <s v="Public"/>
    <s v="060"/>
    <n v="1396890"/>
    <n v="246510"/>
    <n v="0"/>
    <n v="366600"/>
    <n v="2010000"/>
    <s v="In implementare"/>
    <m/>
    <n v="0"/>
    <n v="0"/>
    <s v="POC/77/1/2"/>
    <n v="1"/>
    <s v="Axa 1"/>
  </r>
  <r>
    <s v="TOTAL CLUJ"/>
    <x v="0"/>
    <x v="0"/>
    <x v="0"/>
    <m/>
    <m/>
    <m/>
    <m/>
    <m/>
    <m/>
    <m/>
    <m/>
    <m/>
    <m/>
    <m/>
    <x v="0"/>
    <m/>
    <m/>
    <m/>
    <m/>
    <m/>
    <m/>
    <n v="39781665.0678"/>
    <n v="7129423.7721999995"/>
    <n v="12190162.57"/>
    <n v="5576312.3399999999"/>
    <n v="64677563.749999993"/>
    <m/>
    <m/>
    <n v="13403102.060000001"/>
    <n v="2215115.9900000002"/>
    <m/>
    <m/>
    <m/>
  </r>
  <r>
    <s v="JUDEŢUL COVASNA"/>
    <x v="0"/>
    <x v="0"/>
    <x v="0"/>
    <m/>
    <m/>
    <m/>
    <m/>
    <m/>
    <m/>
    <m/>
    <m/>
    <m/>
    <m/>
    <m/>
    <x v="0"/>
    <m/>
    <m/>
    <m/>
    <m/>
    <m/>
    <m/>
    <m/>
    <m/>
    <m/>
    <m/>
    <m/>
    <m/>
    <m/>
    <m/>
    <m/>
    <m/>
    <m/>
    <m/>
  </r>
  <r>
    <n v="1"/>
    <x v="1"/>
    <x v="3"/>
    <x v="8"/>
    <n v="119828"/>
    <s v="Crearea de instrumente software pentru proiectare nanomateriale noi, avansate, compuși activi farmaceutic și pentru evaluarea farmacologică și toxicologică a acestora"/>
    <s v="AB INITIO RESEARCH SERVICES SRL-D"/>
    <s v="Obiectivul general al proiectului este dezvoltarea unui pachet de software comercial inovativ utilizat în designul materiilor avansate, nanomaterialelor și substanțelor farmaceutice, într-o perioadă de  24 de luni, care să răspundă nevoilor pieței identificate în cadrul SNCDI și care aparține unui domeniu de specializare inteligentă și sănătate. Rezultatele atinse vor influența în mod direct și pozitiv activitățile de cercetare-dezvoltare în România, prin urmare vor influența impactul economic a acestor activități pe plan național.    "/>
    <s v="9"/>
    <n v="27"/>
    <n v="2017"/>
    <s v="9"/>
    <n v="27"/>
    <n v="2019"/>
    <n v="84.999999638510033"/>
    <x v="1"/>
    <s v="Centru"/>
    <m/>
    <m/>
    <s v="Sfantu Gheorghe"/>
    <s v="Privat"/>
    <s v="061"/>
    <n v="705413.79"/>
    <n v="124484.79"/>
    <n v="92210.99"/>
    <n v="8924.6"/>
    <n v="931034.17"/>
    <s v="Finalizat"/>
    <s v="AA1"/>
    <n v="705411.07"/>
    <n v="124476.49"/>
    <s v="POC/63/1/3"/>
    <n v="1"/>
    <s v="Axa 1"/>
  </r>
  <r>
    <n v="2"/>
    <x v="1"/>
    <x v="3"/>
    <x v="5"/>
    <n v="122390"/>
    <s v="Echipament pentru reducerea consumului de energie electrică și sursă neintreruptibilă de energie"/>
    <s v="TE-K 26 SYSTEM S.R.L."/>
    <s v="Obiectivul general al proiectului propus spre finantare este reprezentat de valorificarea unei idei tehnologice brevetabile privitoare la realizarea unor UPS-uri (surse neîntreruptibile de energie, folosite pe lânga calculatoare, servere si alte istalatii electrice care necesita sursa de energie constanta) de catre SC TE-K 26 SYSTEM SRL la un pret mult mai scazut, datorita diminuarii investitiei în acumulatoare."/>
    <s v="1"/>
    <n v="21"/>
    <n v="2021"/>
    <s v="1"/>
    <n v="21"/>
    <n v="2023"/>
    <n v="85"/>
    <x v="1"/>
    <s v="Centru"/>
    <m/>
    <m/>
    <s v="Sfantu Gheorghe"/>
    <s v="Privat"/>
    <s v="061"/>
    <n v="617882.43000000005"/>
    <n v="109038.08"/>
    <n v="80768.929999999993"/>
    <n v="146070"/>
    <n v="953759.44"/>
    <s v="In implementare"/>
    <m/>
    <n v="0"/>
    <n v="0"/>
    <s v="POC/62/1/3"/>
    <n v="1"/>
    <s v="Axa 1"/>
  </r>
  <r>
    <s v="TOTAL COVASNA"/>
    <x v="0"/>
    <x v="0"/>
    <x v="0"/>
    <m/>
    <m/>
    <m/>
    <m/>
    <m/>
    <m/>
    <m/>
    <m/>
    <m/>
    <m/>
    <m/>
    <x v="0"/>
    <m/>
    <m/>
    <m/>
    <m/>
    <m/>
    <m/>
    <n v="1323296.2200000002"/>
    <n v="233522.87"/>
    <n v="172979.91999999998"/>
    <n v="154994.6"/>
    <n v="1884793.6099999999"/>
    <m/>
    <m/>
    <n v="705411.07"/>
    <n v="124476.49"/>
    <m/>
    <m/>
    <m/>
  </r>
  <r>
    <s v="JUDEŢUL DAMBOVITA"/>
    <x v="0"/>
    <x v="0"/>
    <x v="0"/>
    <m/>
    <m/>
    <m/>
    <m/>
    <m/>
    <m/>
    <m/>
    <m/>
    <m/>
    <m/>
    <m/>
    <x v="0"/>
    <m/>
    <m/>
    <m/>
    <m/>
    <m/>
    <m/>
    <m/>
    <m/>
    <m/>
    <m/>
    <m/>
    <m/>
    <m/>
    <m/>
    <m/>
    <m/>
    <m/>
    <m/>
  </r>
  <r>
    <n v="1"/>
    <x v="1"/>
    <x v="1"/>
    <x v="1"/>
    <n v="103195"/>
    <s v="Sisteme de Simulare a Realității Virtuale si Testare componente fizice în Mediu Simulat Virtual – instrument de înaltă tehnologie utilizat în dezvoltarea noilor modele de vehicule  "/>
    <s v="RENAULT TECHNOLOGIE ROUMANIE SRL"/>
    <s v="Obiectivul general al proiectului propus spre finanțare este reprezentat de dezvoltarea activității de cercetare-dezvoltare a SC RENAULT TECHNOLOGIE ROUMANIE SRL prin modernizarea departamentelor de CD existente și dotarea acestora cu echipamente și instrumente de cercetare în scopul obținerii de produse inovative în sectorul de automobile, cu valoare adăugată mare, competitive atât pe piața națională cât şi cea internațională."/>
    <s v="9"/>
    <n v="8"/>
    <n v="2016"/>
    <s v="10"/>
    <n v="8"/>
    <n v="2019"/>
    <n v="85"/>
    <x v="3"/>
    <s v="Sud Muntenia"/>
    <m/>
    <m/>
    <s v="Titu"/>
    <s v="Privat"/>
    <s v="059"/>
    <n v="4696102.5080000004"/>
    <n v="828723.97200000007"/>
    <n v="5524826.4800000004"/>
    <n v="8417771.75"/>
    <n v="19467424.710000001"/>
    <s v="Finalizat"/>
    <s v="AA5"/>
    <n v="4555667.33"/>
    <n v="803941.28"/>
    <s v="POC/65/1/1"/>
    <n v="1"/>
    <s v="Axa 1"/>
  </r>
  <r>
    <n v="2"/>
    <x v="1"/>
    <x v="3"/>
    <x v="10"/>
    <n v="105188"/>
    <s v="CONSTRUCTII METALICE ECOLOGICE SI SUSTENABILE PRIN TEHNOLOGII EFICIENTE DE FABRICARE TOP  MetEco AMBIENT "/>
    <s v="TOP AMBIENT SRL"/>
    <s v="Obiectivul general al proiectului, conform programului (POC 2-14-2020, Axa prioritară 1, Acţiunea 1.2.1) este de a stimula inovarea întreprinderii nou-înființate (Top Ambient SRL), prin valorificarea potenţialului ideii brevetate (Brevet nr. 123527 / 30.04.2013) pentru dezvoltarea de produse (constructii metalice ecologice si sustenabile) şi tehnologie eficientă de fabricare (profile metalice).  Atât pentru produsele menţionate, căt şi pentru tehnologia asociată acestora, întreprinderea inovatoare deţine două (2) pre-contracte ferme."/>
    <s v="9"/>
    <n v="9"/>
    <n v="2016"/>
    <s v="9"/>
    <n v="9"/>
    <n v="2018"/>
    <n v="85"/>
    <x v="3"/>
    <s v="Sud Muntenia"/>
    <m/>
    <m/>
    <s v="Crevedia"/>
    <s v="Privat"/>
    <s v="061"/>
    <n v="5414113.6100000003"/>
    <n v="955431.81"/>
    <n v="0"/>
    <n v="1064929.8899999999"/>
    <n v="7434475.3099999996"/>
    <s v="Finalizat"/>
    <s v="AA5"/>
    <n v="5295010.74"/>
    <n v="896945.72"/>
    <s v="POC/66/1/3"/>
    <n v="1"/>
    <s v="Axa 1"/>
  </r>
  <r>
    <n v="3"/>
    <x v="1"/>
    <x v="3"/>
    <x v="10"/>
    <n v="104873"/>
    <s v="SISTEM RAPID DE MONITORIZARE SI CARTARE INTERACTIVA"/>
    <s v="PROSIG EXPERT SRL"/>
    <s v="Obiectivul General: Introducerea inovarii in intreprinderea nou-infiintata inovatoare „Prosig Expert_x000a_SRL”, pentru dezvoltarea de produse si procese noi, in scopul productiei si comercializarii, prin valorificarea rezultatelor de cercetare-dezvoltare obtinute in cadrul tezei de doctorat „Aplicarea tehnologiilor laser la studiul topografic al bazinului hidrografic Somes-Tisa”, ca baza de pornire pentru dezvoltarea noilor produse si procese, identificate de aplicantul „Prosig Expert” ca fiind cerute de piata pe baza de pre-contracte ferme detinute de aplicant._x000a_"/>
    <s v="9"/>
    <n v="16"/>
    <n v="2016"/>
    <s v="9"/>
    <n v="16"/>
    <n v="2018"/>
    <n v="85"/>
    <x v="3"/>
    <s v="Sud Muntenia"/>
    <m/>
    <m/>
    <s v="Targoviste"/>
    <s v="Privat"/>
    <s v="061"/>
    <n v="5712085"/>
    <n v="1008015"/>
    <n v="0"/>
    <n v="1011700"/>
    <n v="7731800"/>
    <s v="Finalizat"/>
    <s v="AA3"/>
    <n v="5683770.1799999997"/>
    <n v="1003017.87"/>
    <s v="POC/66/1/3"/>
    <n v="1"/>
    <s v="Axa 1"/>
  </r>
  <r>
    <n v="4"/>
    <x v="2"/>
    <x v="2"/>
    <x v="2"/>
    <n v="115705"/>
    <s v="CaseBond"/>
    <s v="PHOENIX IT SRL"/>
    <s v="CaseBond"/>
    <s v="6"/>
    <n v="16"/>
    <n v="2017"/>
    <s v="12"/>
    <n v="16"/>
    <n v="2018"/>
    <n v="85"/>
    <x v="3"/>
    <s v="Sud Muntenia"/>
    <m/>
    <m/>
    <s v="Targoviste"/>
    <s v="Privat"/>
    <s v="066"/>
    <n v="2251640.89"/>
    <n v="397348.39"/>
    <n v="1494030.9000000004"/>
    <n v="657762.10000000009"/>
    <n v="4800782.2800000012"/>
    <s v="Finalizat"/>
    <m/>
    <n v="2148432.41"/>
    <n v="379135.12"/>
    <s v="POC/46/2/2"/>
    <n v="1"/>
    <s v="Axa 2"/>
  </r>
  <r>
    <n v="5"/>
    <x v="1"/>
    <x v="3"/>
    <x v="10"/>
    <n v="104350"/>
    <s v="SISTEM DE MONITORIZARE ȘI INSPECȚIE AVANSATĂ AERIANĂ ȘI TERESTRĂ A INFRASTRUCTURILOR CRITICE -SMIATIC"/>
    <s v="ENERGY&amp;ECO CONCEPT SRL"/>
    <s v="Obiectivul general al proiectului îl constituie stimularea inovării în cadrul SC ENERGY &amp; ECO CONCEPT SRL prin realizarea unui sistem inteligent de monitorizare și inspecţie avansată a infrastructurilor critice (IC) - SMIATIC, bazat pe utilizarea unor drone aeriene cu autonomie crescută, care achiziţionează informaţii provenite de la un ansamblu de senzori, în vederea detectării eventualelor evenimente apărute în zona operaţională. În cadrul soluţiei tehnice, se vor dezvolta algoritmi inovativi care stau la baza realizării unor pachete software de procesare şi prelucrare a imaginilor video, în vederea identificării şi soluţionării eventualelor incidente, defecte şi impedimente. De asemenea, în cadrul proiectului se va dezvolta atât o componentă software de generare a planului de management al zborului pentru dronele aflate în misiune, cât şi soluţii inovative de reîncărcare, inclusiv wireless sau în zbor, a acestor drone. "/>
    <s v="9"/>
    <n v="8"/>
    <n v="2016"/>
    <s v="9"/>
    <n v="8"/>
    <n v="2018"/>
    <n v="85"/>
    <x v="3"/>
    <s v="Sud Muntenia"/>
    <m/>
    <m/>
    <s v="Aninoasa"/>
    <s v="Privat"/>
    <s v="061"/>
    <n v="5722324.6439999994"/>
    <n v="1009821.9960000003"/>
    <n v="0"/>
    <n v="663486.93999999994"/>
    <n v="7395633.5800000001"/>
    <s v="Finalizat"/>
    <s v="AA4"/>
    <n v="5709808.9699999997"/>
    <n v="1007613.3399999999"/>
    <s v="POC/66/1/3"/>
    <n v="1"/>
    <s v="Axa 1"/>
  </r>
  <r>
    <n v="6"/>
    <x v="2"/>
    <x v="2"/>
    <x v="3"/>
    <n v="127299"/>
    <s v="Imbunatatirea infrastructurii in banda larga si a accesului la internet in judetele Prahova si Dambovita "/>
    <s v="Cloudsys Telecom SRL"/>
    <s v="Obiectivul principal al proiectului este dezvoltarea infrastructurii de internet in banda larga, in zonele albe NGA din judetele Prahova si Dambovit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12"/>
    <n v="2019"/>
    <s v="3"/>
    <n v="12"/>
    <n v="2022"/>
    <n v="85"/>
    <x v="3"/>
    <s v="Sud Muntenia"/>
    <m/>
    <m/>
    <s v="Pucheni; Crivatu; Hodarasti; Ibrianu; Glod; Chiojdeanca; Nucet; Trenu; Hatcrau; Ologeni; Nucsoara de Jos; Nucsoara de Sus; Bratesti; Habud; Plaiu Cornului; Stancesti; Melicesti;"/>
    <s v="Privat"/>
    <s v="046"/>
    <n v="5767238.3200000003"/>
    <n v="1017747.92"/>
    <n v="2907851.26"/>
    <n v="1656650.92"/>
    <n v="11349488.42"/>
    <s v="In implementare"/>
    <m/>
    <n v="1449302.74"/>
    <n v="255759.3"/>
    <s v="POC/366/2/1"/>
    <n v="1"/>
    <s v="Axa 2"/>
  </r>
  <r>
    <n v="7"/>
    <x v="2"/>
    <x v="2"/>
    <x v="9"/>
    <n v="129354"/>
    <s v="Aplicatie pentru comanda si controlul unei retele de drone utilizata in misiuni de cautare si salvare in situatii de urgenta (SkyNet)"/>
    <s v="TEHNOBAT CONSULTING SRL"/>
    <s v="Proiectul propune realizarea unei aplicatii software complexe pentru gestionarea completa si autonoma a unei retele de drone aeriene capabila sa execute misiuni de cautare si salvare în situatii de urgenta, în zone cu acoperire larga si acces dificil, precum si alte misiuni de tip supraveghere si inspectie aeriana."/>
    <s v="3"/>
    <n v="25"/>
    <n v="2020"/>
    <s v="3"/>
    <n v="19"/>
    <n v="2023"/>
    <n v="85"/>
    <x v="3"/>
    <s v="Sud Muntenia"/>
    <m/>
    <m/>
    <s v="Gura Ocnitei, Sat Sacueni"/>
    <s v="Privat"/>
    <s v="066"/>
    <n v="6426388.5300000003"/>
    <n v="1134068.56"/>
    <n v="1793498.02"/>
    <n v="0"/>
    <n v="9353955.1099999994"/>
    <s v="Reziliat"/>
    <m/>
    <n v="0"/>
    <n v="0"/>
    <s v="POC/524/2/2"/>
    <n v="1"/>
    <s v="Axa 2"/>
  </r>
  <r>
    <n v="8"/>
    <x v="2"/>
    <x v="2"/>
    <x v="9"/>
    <n v="130057"/>
    <s v="Cercetare si dezvoltare, calificare, certificare, testare si pregatire de lansare comerciala proiect ,,Platforma de servicii pentru Conectivitate Inteligenta 5G/IoT - E-SIM, OTA - HTTP, DM - IoT"/>
    <s v="SIMARTIS TELECOM SRL"/>
    <s v="Obiectiv principal este cercetarea, proiectarea şi implementarea unui sistem de management a dispozitivelor compatibile eSIM denumit eSIM RSP precum şi actualizări majore la nivel funcţional, cu elemente de noutate şi originalitate pentru platformele curente OTA SIM Management şi Device Management, n scopul de a efectua configurarea la distanţă a planurilor celulare existente pe o cartelă eSIM."/>
    <s v="6"/>
    <n v="5"/>
    <n v="2020"/>
    <s v="6"/>
    <n v="5"/>
    <n v="2023"/>
    <n v="85"/>
    <x v="3"/>
    <s v="Sud Muntenia"/>
    <m/>
    <m/>
    <s v="Tartasesti, sat Gulia"/>
    <s v="Privat"/>
    <s v="066"/>
    <n v="6458604.8899999997"/>
    <n v="1139753.77"/>
    <n v="2824975.9"/>
    <n v="1060392.18"/>
    <n v="11483726.74"/>
    <s v="In implementare"/>
    <m/>
    <n v="212362.27"/>
    <n v="37475.69"/>
    <s v="POC/524/2/2"/>
    <n v="1"/>
    <s v="Axa 2"/>
  </r>
  <r>
    <n v="9"/>
    <x v="2"/>
    <x v="2"/>
    <x v="9"/>
    <n v="129405"/>
    <s v="Solutie Inovativa  Colaborativa pentru post productia audio-video utilizand mecanisme de Inteligenta Artificiala"/>
    <s v="COMPANIA DE SUNET SRL"/>
    <s v="Obiectivul general il constituie diversificarea serviciilor si cresterea productivitatii firmei COMPANIA DE SUNET srl prin dezvoltarea unei Solutii Inovative &amp; Colaborative pentru post-productia audio-video de inalta rezolutie utilizand mecanisme de Inteligenta Artificiala."/>
    <s v="7"/>
    <n v="30"/>
    <n v="2020"/>
    <s v="7"/>
    <n v="30"/>
    <n v="2022"/>
    <n v="85"/>
    <x v="3"/>
    <s v="Sud Muntenia"/>
    <m/>
    <m/>
    <s v="Crevedia, sat Cocani"/>
    <s v="Privat"/>
    <s v="066"/>
    <n v="8406988.1300000008"/>
    <n v="1483586.13"/>
    <n v="2900336.49"/>
    <n v="179061.91"/>
    <n v="12969972.660000002"/>
    <s v="In implementare"/>
    <m/>
    <n v="2905142.61"/>
    <n v="94857.39"/>
    <s v="POC/524/2/2"/>
    <n v="1"/>
    <s v="Axa 2"/>
  </r>
  <r>
    <n v="10"/>
    <x v="2"/>
    <x v="2"/>
    <x v="9"/>
    <n v="129731"/>
    <s v="Platforma de automatizare infrastructura IT, augmentata cu tehnologii de vanzare produse digitale"/>
    <s v="8000 PLUS DESIGN SOLUTIONS SRL"/>
    <s v="Obiectivul general al proiectuluiexperimental pentru realizarea unei platforme solftware inovatoare care va furniza instrumente de creare, optimizare si promovare automatizat a magazinelor online cu accent pe piaþa digital, care va integra pe verticala solutiile TIC obtinute prin abordarea domeniilor stiintifice: -Sisteme informatice avansate pentru e-servicii; -Noi metode manageriale, de marketing si dezvoltare antreprenoriala pentru competitivitate organizationala; -Tehnologie, organizatie si schimbare culturala; -Patrimoniul material/nonmaterial, turismul cultural; -industriile creative; -Capitalul uman, cultural si social;  -Calculatoare si sisteme automate;  -Tehnologia societatii informationale."/>
    <s v="8"/>
    <n v="6"/>
    <n v="2020"/>
    <s v="8"/>
    <n v="6"/>
    <n v="2022"/>
    <n v="85"/>
    <x v="3"/>
    <s v="Sud Muntenia"/>
    <m/>
    <m/>
    <s v="Targoviste"/>
    <s v="Privat"/>
    <s v="066"/>
    <n v="4534206"/>
    <n v="800154"/>
    <n v="1476920"/>
    <n v="974966"/>
    <n v="7786246"/>
    <s v="In implementare"/>
    <m/>
    <n v="448632.57"/>
    <n v="79170.45"/>
    <s v="POC/524/2/2"/>
    <n v="1"/>
    <s v="Axa 2"/>
  </r>
  <r>
    <n v="11"/>
    <x v="2"/>
    <x v="2"/>
    <x v="9"/>
    <n v="129993"/>
    <s v="IoT MEDICAL ASSET MANAGEMENT SOFTWARE"/>
    <s v="IMADO SRL"/>
    <s v="Obiectivul general al proiectului este cresterea competitivitatii economice a firmei IMADO SRL, prin activitati de inovare si inglobarea tehnologiilor TIC si realizarea unui produs inovativ nou, prin dezvoltarea unui aplicatii software inovative de management a activelor din spitale si optimizarea utilizarii acestora de catre stakeholderii interesati."/>
    <s v="8"/>
    <n v="11"/>
    <n v="2020"/>
    <s v="8"/>
    <n v="11"/>
    <n v="2023"/>
    <n v="85"/>
    <x v="3"/>
    <s v="Sud Muntenia"/>
    <m/>
    <m/>
    <s v="Targoviste"/>
    <s v="Privat"/>
    <s v="066"/>
    <n v="10632592.24"/>
    <n v="1876339.8"/>
    <n v="3693521.8"/>
    <n v="1049826.79"/>
    <n v="17252280.629999999"/>
    <s v="In implementare"/>
    <m/>
    <n v="973852"/>
    <n v="171856.24"/>
    <s v="POC/524/2/2"/>
    <n v="1"/>
    <s v="Axa 2"/>
  </r>
  <r>
    <n v="12"/>
    <x v="2"/>
    <x v="2"/>
    <x v="9"/>
    <n v="129143"/>
    <s v="E-CIRCLE - Platforma Inovativa pentru Economia Circulara"/>
    <s v="VERTET OIL SRL"/>
    <s v="Obiectivul general al proiectul îl reprezinta sustinerea inovarii si cresterea productivitatii societatii Vertet Oil SRL prin crearea unei platforme inovative (E-CIRCLE) pentru gestionarea integrata a deseurilor in vederea implementarii conceptului de economie circulara cu ajutorul a patru componente digitale: OPEN DATA si OPEN PLATFORM, AI (ARTIFICIAL INTELIGENCE), precum si CLOUD COMPUTING."/>
    <s v="8"/>
    <n v="21"/>
    <n v="2020"/>
    <s v="8"/>
    <n v="21"/>
    <n v="2022"/>
    <n v="85"/>
    <x v="3"/>
    <s v="Sud Muntenia"/>
    <m/>
    <m/>
    <s v="Targoviste"/>
    <s v="Privat"/>
    <s v="066"/>
    <n v="10426922.050000001"/>
    <n v="1840045.07"/>
    <n v="4305759.4800000004"/>
    <n v="3249521.65"/>
    <n v="19822248.25"/>
    <s v="In implementare"/>
    <m/>
    <n v="110500"/>
    <n v="19500"/>
    <s v="POC/524/2/2"/>
    <n v="1"/>
    <s v="Axa 2"/>
  </r>
  <r>
    <s v="TOTAL DAMBOVITA"/>
    <x v="0"/>
    <x v="0"/>
    <x v="0"/>
    <m/>
    <m/>
    <m/>
    <m/>
    <m/>
    <m/>
    <m/>
    <m/>
    <m/>
    <m/>
    <m/>
    <x v="0"/>
    <m/>
    <m/>
    <m/>
    <m/>
    <m/>
    <m/>
    <n v="76449206.812000006"/>
    <n v="13491036.418000001"/>
    <n v="26921720.330000002"/>
    <n v="19986070.129999999"/>
    <n v="136848033.69"/>
    <m/>
    <m/>
    <n v="29492481.819999997"/>
    <n v="4749272.4000000004"/>
    <m/>
    <m/>
    <m/>
  </r>
  <r>
    <s v="JUDEŢUL DOLJ"/>
    <x v="0"/>
    <x v="0"/>
    <x v="0"/>
    <m/>
    <m/>
    <m/>
    <m/>
    <m/>
    <m/>
    <m/>
    <m/>
    <m/>
    <m/>
    <m/>
    <x v="0"/>
    <m/>
    <m/>
    <m/>
    <m/>
    <m/>
    <m/>
    <m/>
    <m/>
    <m/>
    <m/>
    <m/>
    <m/>
    <m/>
    <m/>
    <m/>
    <m/>
    <m/>
    <m/>
  </r>
  <r>
    <n v="1"/>
    <x v="1"/>
    <x v="1"/>
    <x v="4"/>
    <n v="103454"/>
    <s v="Genomică FUncțională în infecţii SEvere/ FUSE "/>
    <s v="Universitatea de medicina si farmacie din Craiova "/>
    <s v="Obiectiv general 1: descrierea interacțiunii dintre genomul gazdă și flora bacteriană și fungică (bacteriom și micobiom), și efectele sale asupra imunității la persoanele sănătoase._x000a_Obiectiv general 2: identificarea dezechilibrelor dintre aceste interacțiuni la pacienții cu sepsis și asocierea cu vulnerabilitatea și severitatea sepsisului, pentru a proiecta noi strategii terapeutice._x000a_"/>
    <s v="9"/>
    <n v="1"/>
    <n v="2016"/>
    <s v="12"/>
    <n v="1"/>
    <n v="2020"/>
    <n v="84.435339999999997"/>
    <x v="9"/>
    <s v="Sud Vest"/>
    <m/>
    <m/>
    <s v="Craiova"/>
    <s v="Public"/>
    <s v="060"/>
    <n v="7257102.7555640005"/>
    <n v="1337287.0544360001"/>
    <n v="0"/>
    <n v="219231.31"/>
    <n v="8813621.120000001"/>
    <s v="Finalizat _x000a_(ajuns la teremen; fara nota de finalizare)"/>
    <s v="AA3+suspendare"/>
    <n v="6885036.0199999986"/>
    <n v="1268990.75"/>
    <s v="POC/61/1/1"/>
    <n v="1"/>
    <s v="Axa 1"/>
  </r>
  <r>
    <n v="2"/>
    <x v="1"/>
    <x v="1"/>
    <x v="4"/>
    <n v="103633"/>
    <s v="Consolidarea capacitatii de cercetare-dezvoltare in imagistica si tehnologie avansata pentru proceduri medicale minim invazive"/>
    <s v="Universitatea de medicina si farmacie din Craiova "/>
    <s v="Obiectivul general al proiectului constă în crearea unui nucleu de înaltă competență științifică şi tehnologică, la standarde internationale, în cadrul Universităţi din Craiova (UCV), pentru promovarea cercetării și inovației în medicină, sub conducerea unui specialist romano-american, Dr. Gabriel Gruionu cu peste 20 ani de experiență în științe și inginerie biomedicală de la Harvard Medical School, USA. Dr. Gruionu este originar din Craiova, a terminat cursurile Facultății de Matematică de la UCV și a lucrat în colaborare cu grupul de la Craiova neîntrerupt în tot acest timp. Acum vrea să extindă și să diversifice aceasta colaborare prin prezentul program de cercetare. "/>
    <s v="9"/>
    <n v="8"/>
    <n v="2016"/>
    <s v="9"/>
    <n v="8"/>
    <n v="2020"/>
    <n v="84.435339999999997"/>
    <x v="9"/>
    <s v="Sud Vest"/>
    <m/>
    <m/>
    <s v="Craiova"/>
    <s v="Public"/>
    <s v="060"/>
    <n v="7216366.5300000003"/>
    <n v="1329780.47"/>
    <n v="0"/>
    <n v="360595"/>
    <n v="8906742"/>
    <s v="Finalizat"/>
    <s v="AA4"/>
    <n v="6889099.8100000005"/>
    <n v="1254255.1600000001"/>
    <s v="POC/61/1/1"/>
    <n v="1"/>
    <s v="Axa 1"/>
  </r>
  <r>
    <n v="3"/>
    <x v="1"/>
    <x v="3"/>
    <x v="8"/>
    <n v="104769"/>
    <s v="Metoda inovativa de prevenţie, diagnostic precoce, monitorizare si tratament pentru boala renala cronica diabetica, cauza majora de morbiditate si mortalitate"/>
    <s v="INTERLAB MEDICAL SRL"/>
    <s v="Obiectivul general al proiectului se refera la cresterea competitivitatii societatii INTERLAB MEDICAL SRL pe piata medicala prin introducere inovării în activitatea proprie prin efectuarea unor explorari biochimice si imagistice care sa permita dezvoltarea unui proces substanțial îmbunătățit de depistare precoce a bolii cronice renale (BCR) bazata pe rezultatele cercetarii efectuate in cadrul tezei de doctorat a directorului de proiect."/>
    <s v="9"/>
    <n v="16"/>
    <n v="2016"/>
    <s v="12"/>
    <n v="16"/>
    <n v="2017"/>
    <n v="85"/>
    <x v="9"/>
    <s v="Sud Vest"/>
    <m/>
    <m/>
    <s v="Craiova"/>
    <s v="Privat"/>
    <s v="061"/>
    <n v="696107.46"/>
    <n v="122842.49"/>
    <n v="90994.45"/>
    <n v="32903.230000000003"/>
    <n v="942847.62999999989"/>
    <s v="Finalizat"/>
    <s v="AA2"/>
    <n v="682788.85999999987"/>
    <n v="120492.13"/>
    <s v="POC/63/1/3"/>
    <n v="1"/>
    <s v="Axa 1"/>
  </r>
  <r>
    <n v="4"/>
    <x v="1"/>
    <x v="3"/>
    <x v="10"/>
    <n v="105076"/>
    <s v="Stabilirea unui protocol imagistic inovator de optimizare a diagnosticului precoce al anomaliilor fetale majore"/>
    <s v="ENDOGYN A.M. SRL"/>
    <s v="Obiectivul general al proiectului este cresterea competitivitatii firmei ENDOGYN A.M. SRL pe piata nationala si europeana prin crearea si aplicarea unui protocol investigational  imagistic ultrasonografic inovativ in vederea optimizarii metodei de detectie precoce a anomaliilor fetale.  Proiectul porneste de la cercetarea efectuata in cadrul tezei de doctorat: „FEZABILITATEA ECOGRAFIEI MORFOLOGICE ȘI GENETICE ÎN PRIMUL TRIMESTRU DE SARCINĂ (CHALLENGES IN SONOGRAPHIC DETECTION OF FETAL STRUCTURAL ABNORMALITIES AT THE 11–13 - WEEKS SCAN)”, a directorului de proiect, Lector Doctor Dominic – Gabriel Iliescu."/>
    <s v="9"/>
    <n v="8"/>
    <n v="2016"/>
    <s v="9"/>
    <n v="8"/>
    <n v="2018"/>
    <n v="85"/>
    <x v="9"/>
    <s v="Sud Vest"/>
    <m/>
    <m/>
    <s v="Craiova"/>
    <s v="Privat"/>
    <s v="061"/>
    <n v="1639539.075"/>
    <n v="289330.42500000005"/>
    <n v="0"/>
    <n v="25769.03"/>
    <n v="1954638.53"/>
    <s v="Finalizat"/>
    <s v="AA3"/>
    <n v="1605983.6899999997"/>
    <n v="283408.87999999995"/>
    <s v="POC/66/1/3"/>
    <n v="1"/>
    <s v="Axa 1"/>
  </r>
  <r>
    <n v="5"/>
    <x v="1"/>
    <x v="3"/>
    <x v="11"/>
    <n v="106021"/>
    <s v="SISTEM DE TRACŢIUNE INTELIGENT, EFICIENT ENERGETIC PENTRU NOI GENERAŢII DE MAŞINI FEROVIARE UŞOARE"/>
    <s v="Universitatea din Craiova"/>
    <s v="Obiectivul general al proiectului este creşterea competitivităţii economice atât a unor întreprinderi mari cât şi a unor întreprinderi mici, care, prin dezvoltarea de legături şi sinergii între întreprinderile respective şi centrele de cercetare şi dezvoltare din învăţământul superior create în ultimii ani, permit promovarea investiţiilor pentru elaborarea unui sistem de tracţiune inteligent, eficient energetic, pentru noi generaţii de maşini feroviare uşoare, simultan cu realizarea de modele experimentale care să ajute la verificări mai rapide ale soluţiilor inteligente propuse. "/>
    <s v="9"/>
    <n v="5"/>
    <n v="2016"/>
    <s v="9"/>
    <n v="5"/>
    <n v="2021"/>
    <n v="83.72"/>
    <x v="9"/>
    <s v="Sud Vest"/>
    <m/>
    <m/>
    <s v="Craiova"/>
    <s v="Public"/>
    <s v="062"/>
    <n v="5887120.9124000007"/>
    <n v="1144796.0875999993"/>
    <n v="1122000"/>
    <n v="6000"/>
    <n v="8159917"/>
    <s v="In implementare"/>
    <s v="AA3"/>
    <n v="5257800.4400000004"/>
    <n v="896117.30999999982"/>
    <s v="POC/71/1/4"/>
    <n v="1"/>
    <s v="Axa 1"/>
  </r>
  <r>
    <n v="6"/>
    <x v="1"/>
    <x v="3"/>
    <x v="11"/>
    <n v="105736"/>
    <s v="CERCETĂRI ŞI TRANSFER DE CUNOŞTINTE ÎN DOMENIUL TEHNOLOGIILOR ŞI INSTRUMENTELOR SOFTWARE PENTRU INFORMATIZAREA PROCESELOR INDUSTRIALE"/>
    <s v="Universitatea din Craiova"/>
    <s v="Obiectivul general al proiectului este creșterea interacțiunii Universității din Craiova (UCV) cu mediul industrial, bazată pe facilitarea accesului întreprinderilor la expertiza ştiinţifică și infrastructura de cercetare a Universității din Craiova, Facultatea de Automatică, Calculatoare și Electronică, în scopul transferării rezultatelor de cercetare către întreprinderile industriale. Atingerea acestui obiectiv se va concretiza prin obţinerea unor instrumente software aplicabile direct în mediul industrial specific întreprinderilor din regiune dar şi din ţară. "/>
    <s v="9"/>
    <n v="5"/>
    <n v="2016"/>
    <s v="9"/>
    <n v="5"/>
    <n v="2021"/>
    <n v="83.72"/>
    <x v="9"/>
    <s v="Sud Vest"/>
    <m/>
    <m/>
    <s v="Craiova"/>
    <s v="Public"/>
    <s v="062"/>
    <n v="4645920.8432"/>
    <n v="903435.1568"/>
    <n v="600000"/>
    <n v="29032"/>
    <n v="6178388"/>
    <s v="In implementare"/>
    <s v="AA3"/>
    <n v="4048030.93"/>
    <n v="733342.4"/>
    <s v="POC/71/1/4"/>
    <n v="1"/>
    <s v="Axa 1"/>
  </r>
  <r>
    <n v="7"/>
    <x v="1"/>
    <x v="3"/>
    <x v="11"/>
    <n v="105687"/>
    <s v="Parteneriate pentru transfer de cunoștinţe, cercetare tehnologică și aplicată pentru soluţii inovative de sisteme inteligente destinate creşterii eficienței energetice"/>
    <s v="Universitatea din Craiova"/>
    <s v="Obiectivul general - Realizarea unor parteneriate pe termen lung, pentru transfer de cunoștinţe, cercetare tehnologică și aplicată pentru soluţii inovative de sisteme inteligente destinate creşterii eficientei energetice, între Universitatea din Craiova şi întreprinderi."/>
    <s v="9"/>
    <n v="8"/>
    <n v="2016"/>
    <s v="9"/>
    <n v="8"/>
    <n v="2021"/>
    <n v="83.72"/>
    <x v="9"/>
    <s v="Sud Vest"/>
    <m/>
    <m/>
    <s v="Craiova"/>
    <s v="Public"/>
    <s v="062"/>
    <n v="5929520.0692000007"/>
    <n v="1153040.9307999993"/>
    <n v="917692"/>
    <n v="14400"/>
    <n v="8014653"/>
    <s v="In implementare"/>
    <s v="AA3"/>
    <n v="5342381.08"/>
    <n v="986299.74000000011"/>
    <s v="POC/71/1/4"/>
    <n v="1"/>
    <s v="Axa 1"/>
  </r>
  <r>
    <n v="8"/>
    <x v="1"/>
    <x v="3"/>
    <x v="8"/>
    <n v="119868"/>
    <s v="Abordare  diagnostica si terapeutica bidirectionala a pacientului cu diabet zaharat si boala parodontala "/>
    <s v="DENTIMAGISTIC SRL"/>
    <s v="Obiectivul general al proiectului este acela de a dezvolta un serviciu bidirecţional de diagnostic şi tratament al afecţiunilor parodontale la pacienţii cu diabet zaharat, pornind de la o evaluare si apreciere precisă a gradului de evoluţie a bolii parodontale, precum şi a afecţiunii metabolice la aceşti pacienţi. Rolul acestei cercetări este acela de a crea o bază de date utilă în detectarea patologiei parodontale la pacienţii diabetici în scopul abordării în echipă a managementului pacientului diabetic."/>
    <s v="9"/>
    <n v="27"/>
    <n v="2017"/>
    <s v="3"/>
    <n v="27"/>
    <n v="2019"/>
    <n v="84.999999690697123"/>
    <x v="9"/>
    <s v="Sud Vest"/>
    <m/>
    <m/>
    <s v="Craiova"/>
    <s v="Privat"/>
    <s v="061"/>
    <n v="687028.86"/>
    <n v="121240.39"/>
    <n v="89807.7"/>
    <n v="29405.5"/>
    <n v="927482.45"/>
    <s v="Finalizat"/>
    <m/>
    <n v="635441.94000000006"/>
    <n v="112136.78000000001"/>
    <s v="POC/63/1/3"/>
    <n v="1"/>
    <s v="Axa 1"/>
  </r>
  <r>
    <n v="9"/>
    <x v="1"/>
    <x v="3"/>
    <x v="8"/>
    <n v="119903"/>
    <s v="Algoritm standardizat, inovativ pentru depistarea precoce a formatiunilor tumorale ovariene cu potential malign    "/>
    <s v="Open Medical SRL "/>
    <s v="Obiectivul general al proiectului este cresterea competitivitatii societatii SC OPEN MEDICAL SRL pe piata medicala prin introducerea in platforma de servicii medicale a unei noi metode de diagnostic bazata pe un proces inovativ, un algoritm standardizat, pentru depistarea precoce a formatiunilor tumorale ovariene cu potential malign. Proiectul are ca punct de plecare Teza de doctorat a Directorului de proiect Dr. Dijmarescu Anda Lorena, cu titlul: „Corespondenţe clinice şi paraclinice în tumorile epiteliale ale ovarului”."/>
    <s v="9"/>
    <n v="27"/>
    <n v="2017"/>
    <s v="11"/>
    <n v="27"/>
    <n v="2018"/>
    <n v="84.99999946112726"/>
    <x v="9"/>
    <s v="Sud Vest"/>
    <m/>
    <m/>
    <s v="Craiova"/>
    <s v="Privat"/>
    <s v="061"/>
    <n v="709815.08"/>
    <n v="125261.49"/>
    <n v="92786.29"/>
    <n v="7771.57"/>
    <n v="935634.42999999993"/>
    <s v="Finalizat"/>
    <m/>
    <n v="707463.2699999999"/>
    <n v="124846.46"/>
    <s v="POC/63/1/3"/>
    <n v="1"/>
    <s v="Axa 1"/>
  </r>
  <r>
    <n v="10"/>
    <x v="1"/>
    <x v="3"/>
    <x v="8"/>
    <n v="119867"/>
    <s v="Algoritm de diagnostic si management al ischemiei cardiace "/>
    <s v="Cadiax Med SRL"/>
    <s v="Obiectivul general al proiectului se refera la realizarea de produse, tehnologii/procese noi sau semnificativ îmbunătăţite în scopul producţiei şi comercializării, prin introducerea pe piața medicala a unui nou serviciu „Algoritm de diagnostic si management al ischemiei cardiace -ADMIC-” bazata pe rezultatele cercetării efectuate in cadrul tezei de doctorat a directorului de proiect."/>
    <s v="9"/>
    <n v="27"/>
    <n v="2017"/>
    <s v="9"/>
    <n v="27"/>
    <n v="2019"/>
    <n v="84.999998980713912"/>
    <x v="9"/>
    <s v="Sud Vest"/>
    <m/>
    <m/>
    <s v="Craiova"/>
    <s v="Privat"/>
    <s v="061"/>
    <n v="708829.45"/>
    <n v="125087.56"/>
    <n v="92657.46"/>
    <n v="34447.33"/>
    <n v="961021.79999999993"/>
    <s v="Finalizat"/>
    <m/>
    <n v="703749.51000000024"/>
    <n v="124191.09"/>
    <s v="POC/63/1/3"/>
    <n v="1"/>
    <s v="Axa 1"/>
  </r>
  <r>
    <n v="11"/>
    <x v="2"/>
    <x v="2"/>
    <x v="2"/>
    <n v="118302"/>
    <s v="DEZVOLTAREA UNOR GAME DE PRODUSE/SERVICII TIC CU APLICABILITATE IN RESTUL ECONOMIEI ROMANESTI PENTRU INTEGRAREA PE VERTICALA A SOLUTIILOR TIC"/>
    <s v="SYNCHRO SRL"/>
    <s v="DEZVOLTAREA UNOR GAME DE PRODUSE/SERVICII TIC CU APLICABILITATE IN RESTUL ECONOMIEI ROMANESTI PENTRU INTEGRAREA PE VERTICALA A SOLUTIILOR TIC"/>
    <s v="8"/>
    <n v="10"/>
    <n v="2017"/>
    <s v="8"/>
    <n v="10"/>
    <n v="2019"/>
    <n v="85"/>
    <x v="9"/>
    <s v="Sud Vest"/>
    <m/>
    <m/>
    <s v="Craiova"/>
    <s v="Privat"/>
    <s v="066"/>
    <n v="240398.56"/>
    <n v="42423.28"/>
    <n v="165820.5"/>
    <n v="32268.309999999998"/>
    <n v="480910.64999999997"/>
    <s v="Finalizat"/>
    <m/>
    <n v="211008.15"/>
    <n v="37236.729999999996"/>
    <s v="POC/46/2/2"/>
    <n v="1"/>
    <s v="Axa 2"/>
  </r>
  <r>
    <n v="12"/>
    <x v="2"/>
    <x v="2"/>
    <x v="2"/>
    <n v="115921"/>
    <s v="CRESTEREA COMPETITIVITATII SC INTELIVE METRICS SRL PRIN DEZVOLTAREA UNEI SOLUTII INFORMATICE INOVATOARE"/>
    <s v="INTELIVE METRICS SRL"/>
    <s v="CRESTEREA COMPETITIVITATII SC INTELIVE METRICS SRL PRIN DEZVOLTAREA UNEI SOLUTII INFORMATICE INOVATOARE"/>
    <s v="9"/>
    <n v="28"/>
    <n v="2017"/>
    <s v="9"/>
    <n v="28"/>
    <n v="2020"/>
    <n v="85"/>
    <x v="9"/>
    <s v="Sud Vest"/>
    <m/>
    <m/>
    <s v="Craiova"/>
    <s v="Privat"/>
    <s v="066"/>
    <n v="1557406.55"/>
    <n v="274836.45"/>
    <n v="378297"/>
    <n v="121662"/>
    <n v="2332202"/>
    <s v="Finalizat"/>
    <m/>
    <n v="1436390.5700000003"/>
    <n v="253480.95000000007"/>
    <s v="POC/46/2/2"/>
    <n v="1"/>
    <s v="Axa 2"/>
  </r>
  <r>
    <n v="13"/>
    <x v="2"/>
    <x v="2"/>
    <x v="2"/>
    <n v="115586"/>
    <s v="CRESTEREA CONTRIBUTIEI SECTORULUI TIC PENTRU COMPETITIVITATEA ECONOMICĂ PRIN DEZVOLTAREA UNEI PLATFORME ELECTRONICE INOVATIVE E-RETAIL"/>
    <s v="DEMIUMA COMIMPEX SRL"/>
    <s v="CRESTEREA CONTRIBUTIEI SECTORULUI TIC PENTRU COMPETITIVITATEA ECONOMICĂ PRIN DEZVOLTAREA UNEI PLATFORME ELECTRONICE INOVATIVE E-RETAIL"/>
    <s v="6"/>
    <n v="29"/>
    <n v="2017"/>
    <s v="6"/>
    <n v="29"/>
    <n v="2019"/>
    <n v="85"/>
    <x v="9"/>
    <s v="Sud Vest"/>
    <m/>
    <m/>
    <s v="Craiova"/>
    <s v="Privat"/>
    <s v="066"/>
    <n v="2984077.07"/>
    <n v="526601.82999999996"/>
    <n v="1767040.1"/>
    <n v="842349.61000000034"/>
    <n v="6120068.6100000003"/>
    <s v="Finalizat"/>
    <s v="AA1"/>
    <n v="2974396.86"/>
    <n v="524893.54"/>
    <s v="POC/46/2/2"/>
    <n v="1"/>
    <s v="Axa 2"/>
  </r>
  <r>
    <n v="14"/>
    <x v="1"/>
    <x v="3"/>
    <x v="11"/>
    <n v="106020"/>
    <s v="SOLUŢII INTELIGENTE DE CREŞTEREA SECURITĂŢII ŞI COMPETITIVITĂŢII PRIN MONITORIZARE, DIAGNOZĂ, REDUCEREA EFECTELOR ENERGETICE NEDORITE ŞI CREŞTEREA EFICIENŢEI ENERGETICE LA GENERARE ŞI LA CONSUMATORI INDUSTRIALI"/>
    <s v="Universitatea din Craiova"/>
    <s v="Obiectivul general al proiectului este creşterea competitivităţii economice atăt a unor întreprinderi mari cât şi a unor întreprinderi mici, care, prin dezvoltarea de legături şi sinergii între întreprinderile respective şi centrele de cercetare şi dezvoltare din învăţământul superior create în ultimii ani, permit promovarea investiţiilor pentru elaborarea de Soluţii inteligente pentru creşterea securităţii şi competitivităţii grupurilor energetice de putere prin monitorizare, diagnoză şi prin reducerea efectelor energetice nedorite şi creşterea eficienţei energetice la generare şi la consumatori industriali, simultan cu realizarea de instalaţii-pilot care să ajute la verificări mai rapide ale soluţiilor inteligente propuse. "/>
    <s v="9"/>
    <n v="8"/>
    <n v="2016"/>
    <s v="9"/>
    <n v="8"/>
    <n v="2021"/>
    <n v="83.72"/>
    <x v="9"/>
    <s v="Sud Vest"/>
    <m/>
    <m/>
    <s v="Craiova"/>
    <s v="Public"/>
    <s v="062"/>
    <n v="5217791.2332000006"/>
    <n v="1014639.7667999994"/>
    <n v="910899"/>
    <n v="6000"/>
    <n v="7149330"/>
    <s v="In implementare"/>
    <s v="AA2"/>
    <n v="4442407.38"/>
    <n v="803258.53"/>
    <s v="POC/71/1/4"/>
    <n v="1"/>
    <s v="Axa 1"/>
  </r>
  <r>
    <n v="15"/>
    <x v="2"/>
    <x v="2"/>
    <x v="3"/>
    <n v="126953"/>
    <s v="Realizarea infrastructurii de broadband în zonele albe NGA din judeţul Bihor"/>
    <s v="INVITE SYSTEMS SRL"/>
    <s v="Obiectivul principal al proiectului este dezvoltarea infrastructurii de internet in banda larga, in zonele albe NGA din judetul Dolj,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2"/>
    <n v="25"/>
    <n v="2019"/>
    <s v="2"/>
    <n v="25"/>
    <n v="2022"/>
    <n v="85"/>
    <x v="9"/>
    <s v="Sud Vest"/>
    <m/>
    <m/>
    <s v="Bralostita; sat Sfarcea; sat Valea Fantanilor; sat Schitu; Bulzesti; sat Seculesti; sat Infratirea; sat Stoicesti; sat Fratila; Cernatesti; sat Tiu; Grecesti; sat Barboi; Gangiova; sat Comosteni; Melinesti; sat Ohaba; sat Bodaiestii de Sus; Secu; sat Smadovicioara de Secu; sat Sumandra; Sopot; sat Bascov; sat Belot; Valea Stanciului; sat Horezu Poienari; Vela; sat Gubucea;"/>
    <s v="Privat"/>
    <s v="046"/>
    <n v="11468792.710000001"/>
    <n v="2023904.58"/>
    <n v="1839912.99"/>
    <n v="2913412.98"/>
    <n v="18246023.260000002"/>
    <s v="In implementare"/>
    <m/>
    <n v="8738663.75"/>
    <n v="1542117.13"/>
    <s v="POC/366/2/1"/>
    <n v="1"/>
    <s v="Axa 2"/>
  </r>
  <r>
    <n v="16"/>
    <x v="2"/>
    <x v="2"/>
    <x v="9"/>
    <n v="129325"/>
    <s v="AIDAA (Artificial Intelligence Data Automation Assistant) - platforma software inovativa pentru procesarea automata a informatiilor pentru afaceri"/>
    <s v="DEMIUMA COMIMPEX SRL"/>
    <s v="OBIECTUL GENERAL AL PROIECTULUI il constituie cresterea productivitatii si a vanzarilor companiei Demiuma Comimpex SRL prin realizarea unui produs inovativ si complex de marketig – AIDAA (Artificial Intelligence Data Automation Assistant) platforma software inovativa pentru procesarea automata a informatiilor pentru afaceri atat pentru domeniul online, cat si pentru campaniile desfasurata in cadrul propriilor magazine."/>
    <s v="1"/>
    <n v="15"/>
    <n v="2020"/>
    <s v="1"/>
    <n v="15"/>
    <n v="2022"/>
    <n v="85"/>
    <x v="9"/>
    <s v="Sud Vest"/>
    <m/>
    <m/>
    <s v="Craiova"/>
    <s v="Privat"/>
    <s v="066"/>
    <n v="10227939.42"/>
    <n v="1804930.46"/>
    <n v="6161761.8399999999"/>
    <n v="3190052.07"/>
    <n v="21384683.789999999"/>
    <s v="In implementare"/>
    <m/>
    <n v="8611164.120000001"/>
    <n v="1454355.9300000002"/>
    <s v="POC/524/2/2"/>
    <n v="1"/>
    <s v="Axa 2"/>
  </r>
  <r>
    <n v="17"/>
    <x v="1"/>
    <x v="7"/>
    <x v="0"/>
    <n v="107885"/>
    <s v="HUB-UCv - Centru Suport pentru Proiecte CD InternaĹŁionale pentru regiunea Oltenia"/>
    <s v="UNIVERSITATEA DIN CRAIOVA"/>
    <s v="Obiectivul general al proiectului constă în crearea unui centru suport pentru regiunea de Sud-Vest, cu rolul de a creşte capacitatea de participare la competiţiile europene pentru proiecte de cercetare-dezvoltare internaţionale a tuturor entităţilor care solicită sprijinul, precum si a Universitatii din Craiova."/>
    <s v="4"/>
    <n v="15"/>
    <n v="2020"/>
    <s v="8"/>
    <n v="15"/>
    <n v="2023"/>
    <n v="85"/>
    <x v="9"/>
    <s v="Sud Vest"/>
    <m/>
    <m/>
    <s v="Craiova"/>
    <s v="Public"/>
    <s v="060"/>
    <n v="2382820.42"/>
    <n v="420497.72"/>
    <n v="0"/>
    <n v="30000"/>
    <n v="2833318.1399999997"/>
    <s v="In implementare"/>
    <s v="suspendare"/>
    <n v="120840"/>
    <n v="0"/>
    <s v="POC/80/1/2/"/>
    <n v="1"/>
    <s v="Axa 1"/>
  </r>
  <r>
    <n v="18"/>
    <x v="1"/>
    <x v="9"/>
    <x v="0"/>
    <n v="124488"/>
    <s v="Cresterea capacitatii de cercetare a Universitatii din Craiova prin investitii in infrastructuri de tip Cloud si Big Data."/>
    <s v="UNIVERSITATEA DIN CRAIOVA"/>
    <s v="Obiectivul general al proiectului vizează creşterea capacităţii de cercetare a Universitatii din Craiova prin realizarea de investiţii în infrastructura de tip CLOUD şi integrarea acesteia în structuri internaţionale de tip CLOUD şi infrastructuri masive de date, in scopul ridicarii nivelului de competitivitate stiintifica. "/>
    <s v="4"/>
    <n v="21"/>
    <n v="2020"/>
    <s v="4"/>
    <n v="21"/>
    <n v="2021"/>
    <n v="85"/>
    <x v="9"/>
    <s v="Sud Vest"/>
    <m/>
    <m/>
    <s v="Craiova"/>
    <s v="Public"/>
    <s v="058"/>
    <n v="4199933.1100000003"/>
    <n v="741164.66"/>
    <n v="0"/>
    <n v="11900"/>
    <n v="4952997.7700000005"/>
    <s v="In implementare"/>
    <m/>
    <n v="0"/>
    <n v="0"/>
    <s v="POC/398/1/1/"/>
    <n v="1"/>
    <s v="Axa 1"/>
  </r>
  <r>
    <n v="19"/>
    <x v="1"/>
    <x v="4"/>
    <x v="6"/>
    <n v="121863"/>
    <s v="Inovarea locomotivei electrice LEMA in scopul cresterii eficientei energetice"/>
    <s v="SOFTRONIC SRL"/>
    <s v="Obiectivul general al proiectului urmareste îmbunataţirea substanţiala a performanþelor energetice ale locomotivei LEMA prin cresterea eficienþei frânarii recuperative. Obiectivul va fi atins prin obiective specifice al caror rezultat se va obþine prin activitaþi de cercetare derulate în parteneriat cu o organizaþie de cercetare."/>
    <s v="6"/>
    <n v="22"/>
    <n v="2020"/>
    <s v="1"/>
    <n v="22"/>
    <n v="2023"/>
    <n v="85"/>
    <x v="9"/>
    <s v="Sud Vest"/>
    <m/>
    <m/>
    <s v="Craiova"/>
    <s v="Privat"/>
    <s v="064"/>
    <n v="2734252.57"/>
    <n v="482515.13"/>
    <n v="1977844.14"/>
    <n v="901270.7"/>
    <n v="6095882.54"/>
    <s v="In implementare"/>
    <m/>
    <n v="463664.41"/>
    <n v="18741.53"/>
    <s v="POC/163/1/3/"/>
    <n v="1"/>
    <s v="Axa 1"/>
  </r>
  <r>
    <n v="20"/>
    <x v="1"/>
    <x v="3"/>
    <x v="5"/>
    <n v="109722"/>
    <s v="SISTEM  INOVATIV EXPERT COMPUTERIZAT  BAZAT PE RETELE NEURONALE PENTRU CLASIFICAREA SI PROGNOSTICUL FORMATIUNILOR TUMORALE HEPATICE"/>
    <s v="ONCOMETRICS SRL"/>
    <s v="Obiectivul general al proiectului este cresterea competitivitaþii intreprinderii SC ONCOMETRICS SRL pe piaþa medicala prin introducerea în platforma de servicii medicale a unui nou sistem expert computerizat bazat pe reþele neuronale pentru clasificarea si prognosticul formatiunilor tumorale hepatice."/>
    <s v="6"/>
    <n v="24"/>
    <n v="2020"/>
    <s v="6"/>
    <n v="24"/>
    <n v="2022"/>
    <n v="85"/>
    <x v="9"/>
    <s v="Sud Vest"/>
    <m/>
    <m/>
    <s v="Craiova"/>
    <s v="Privat"/>
    <s v="061"/>
    <n v="713880.93"/>
    <n v="125978.98"/>
    <n v="93317.81"/>
    <n v="14193.84"/>
    <n v="947371.55999999994"/>
    <s v="In implementare"/>
    <m/>
    <n v="125000.3"/>
    <n v="9868.51"/>
    <s v="POC/62/1/3"/>
    <n v="1"/>
    <s v="Axa 1"/>
  </r>
  <r>
    <n v="21"/>
    <x v="1"/>
    <x v="3"/>
    <x v="5"/>
    <n v="109022"/>
    <s v="Terapie personalizata in functie de profilul imunohistochimic al fragmentelor tumorale in carcinoamele gastric/ GASTROTRET"/>
    <s v="NOVAMED RESEARCH CENTER SRL"/>
    <s v="Obiectivul general al proiectului este acela de a implementa un serviciu medical inovativ de de diagnostic precoce, stadializare si terapie personalizata in carcinoamele gastrice, bazat pe rezultatele cercetarii efectuate in cadrul tezei de doctorat a directorului de proiect."/>
    <s v="6"/>
    <n v="25"/>
    <n v="2020"/>
    <s v="6"/>
    <n v="25"/>
    <n v="2022"/>
    <n v="85"/>
    <x v="9"/>
    <s v="Sud Vest"/>
    <m/>
    <m/>
    <s v="Craiova"/>
    <s v="Privat"/>
    <s v="061"/>
    <n v="713050.99"/>
    <n v="125832.53"/>
    <n v="93209.27"/>
    <n v="42662.5"/>
    <n v="974755.29"/>
    <s v="In implementare"/>
    <m/>
    <n v="35886.15"/>
    <n v="6332.85"/>
    <s v="POC/62/1/3"/>
    <n v="1"/>
    <s v="Axa 1"/>
  </r>
  <r>
    <n v="22"/>
    <x v="1"/>
    <x v="3"/>
    <x v="5"/>
    <n v="108758"/>
    <s v="SOFTWARE INOVATIV PENTRU SIMULAREA VIBRATIILOR  IN PREZENTA INCERTITUDINILOR PARAMETRICE"/>
    <s v="FLUID STRUCT SRL"/>
    <s v="Obiectivul general al proiectului se refera la cresterea competitivitaþii întreprinderii FLUID STRUCT SRL pe piaþa de software prin introducerea în practica a unui program software inovativ de analiza cu elemente finite pentru studiul vibraþiilor neliniare si aleatoare."/>
    <s v="6"/>
    <n v="26"/>
    <n v="2020"/>
    <s v="6"/>
    <n v="26"/>
    <n v="2022"/>
    <n v="85"/>
    <x v="9"/>
    <s v="Sud Vest"/>
    <m/>
    <m/>
    <s v="Craiova"/>
    <s v="Privat"/>
    <s v="061"/>
    <n v="712492.26"/>
    <n v="125733.93"/>
    <n v="93136.24"/>
    <n v="18847.28"/>
    <n v="950209.71"/>
    <s v="In implementare"/>
    <m/>
    <n v="76799.259999999995"/>
    <n v="3851.25"/>
    <s v="POC/62/1/3"/>
    <n v="1"/>
    <s v="Axa 1"/>
  </r>
  <r>
    <n v="23"/>
    <x v="1"/>
    <x v="3"/>
    <x v="5"/>
    <n v="122578"/>
    <s v="Serviciu inovativ de screening si diagnostic precoce in tumorile maligne oculare si perioculare/SSDTOP"/>
    <s v="ATB VISION CARE SRL"/>
    <s v="Obiectivul general al proiectului este de a dezvolta in perioada de implementare prin activitatile de cercetare industriala si dezvoltare experimentala un serviciu inovativ de screening si diagnostic precoce in tumorile maligne oculare si perioculare, ce are la baza rezultatele activitatii de cercetare realizate in cadrul tezei de doctorat a directorului de proiect cu titlul ,,Studiul clinic, histopatologic, imunohistochimic si genetic al carcinoamelor de pleoapa&quot;"/>
    <s v="6"/>
    <n v="30"/>
    <n v="2020"/>
    <s v="6"/>
    <n v="30"/>
    <n v="2021"/>
    <n v="85"/>
    <x v="9"/>
    <s v="Sud Vest"/>
    <m/>
    <m/>
    <s v="Craiova"/>
    <s v="Privat"/>
    <s v="061"/>
    <n v="710948.31"/>
    <n v="125461.45"/>
    <n v="92934.42"/>
    <n v="31624"/>
    <n v="960968.18"/>
    <s v="In implementare"/>
    <m/>
    <n v="84098.75"/>
    <n v="14840.95"/>
    <s v="POC/62/1/3"/>
    <n v="1"/>
    <s v="Axa 1"/>
  </r>
  <r>
    <n v="24"/>
    <x v="1"/>
    <x v="1"/>
    <x v="7"/>
    <n v="127115"/>
    <s v="Platformă de Dezvoltare Tehnologică pentru Tehnologii &quot;Green&quot; în Aviație și Fabricație Ecologică cu Valoare Adăugată Superioară; TGA- Technologies for Green Aviation"/>
    <s v="INSTITUTUL NATIONAL DE CERCETARE-DEZVOLTARE AEROSPATIALA &quot;ELIE CARAFOLI&quot; - I.N.C.A.S. BUCURESTI"/>
    <s v="Obiectivul general al proiectului îl reprezinta dezvoltarea unui centru de tehnologii avansate pentru industria aerospaþiala bazat pe principiile Industry 4.0, ca o componenta de baza a infrastructurii unice de cercetare a INCAS (AEROSPATIAL), concomitent cu asigurarea mediului de valorificare a potentialului inovativ asociat dezvoltarilor tehnologice de tip ”Green” în domeniul aerospatial."/>
    <s v="7"/>
    <n v="14"/>
    <n v="2020"/>
    <s v="3"/>
    <n v="14"/>
    <n v="2024"/>
    <n v="85"/>
    <x v="9"/>
    <s v="Sud Vest"/>
    <m/>
    <m/>
    <s v="Ghercesti"/>
    <s v="Public"/>
    <s v="058"/>
    <n v="72043227.189999998"/>
    <n v="12713510.68"/>
    <n v="0"/>
    <n v="478182.78"/>
    <n v="85234920.650000006"/>
    <s v="In implementare"/>
    <m/>
    <n v="296028.84999999998"/>
    <n v="9864.15"/>
    <s v="POC/448/1/1"/>
    <n v="1"/>
    <s v="Axa 1"/>
  </r>
  <r>
    <n v="25"/>
    <x v="2"/>
    <x v="2"/>
    <x v="9"/>
    <n v="129906"/>
    <s v="Dezvoltarea unui sistem de telecitire a contoarelor de utilitati (electricitate, gaz, apa) – TEL-EGA"/>
    <s v="ROM ELECTRONIC COMPANY SRL"/>
    <s v="Obiectivul general al proiectului consta in dezvoltarea competitivitatii economice a firmelor partenere in proiect - ROM ELECTRONIC COMPANY SRL si ROFIND SOLUTIONS SRL – prin sprijin acordat activitatilor de cercetare-dezvoltare-inovare in scopul dezvoltarii unui sistem de telecitire a contoarelor de utilitati casnice (electricitate, gaz, apa) – TEL - EGA - utilizand infrastructura bazata pe protocolul LoRaWan, in orasul Craiova si imprejurimi (o zona cu o raza de 2-3 km in mediul urban, utilizand frecventa 868 MHz, respectiv o zona cu_x000a_o raza de 10-15 km in mediul rural, utilizand frecventa 433 MHz)."/>
    <s v="8"/>
    <n v="5"/>
    <n v="2020"/>
    <s v="2"/>
    <n v="5"/>
    <n v="2023"/>
    <n v="85"/>
    <x v="9"/>
    <s v="Sud Vest"/>
    <m/>
    <m/>
    <s v="Craiova"/>
    <s v="Privat"/>
    <s v="066"/>
    <n v="7074907.4900000002"/>
    <n v="1248513.08"/>
    <n v="2870622.7"/>
    <n v="0"/>
    <n v="11194043.27"/>
    <s v="In implementare"/>
    <m/>
    <n v="0"/>
    <n v="0"/>
    <s v="POC/524/2/2"/>
    <n v="1"/>
    <s v="Axa 2"/>
  </r>
  <r>
    <s v="TOTAL DOLJ"/>
    <x v="0"/>
    <x v="0"/>
    <x v="0"/>
    <m/>
    <m/>
    <m/>
    <m/>
    <m/>
    <m/>
    <m/>
    <m/>
    <m/>
    <m/>
    <m/>
    <x v="0"/>
    <m/>
    <m/>
    <m/>
    <m/>
    <m/>
    <m/>
    <n v="158359269.84856403"/>
    <n v="28448646.581435993"/>
    <n v="19450733.91"/>
    <n v="9393981.0399999972"/>
    <n v="215652631.38000003"/>
    <m/>
    <m/>
    <n v="60374124.099999987"/>
    <n v="10582922.75"/>
    <m/>
    <m/>
    <m/>
  </r>
  <r>
    <s v="JUDEŢUL GALATI"/>
    <x v="0"/>
    <x v="0"/>
    <x v="0"/>
    <m/>
    <m/>
    <m/>
    <m/>
    <m/>
    <m/>
    <m/>
    <m/>
    <m/>
    <m/>
    <m/>
    <x v="0"/>
    <m/>
    <m/>
    <m/>
    <m/>
    <m/>
    <m/>
    <m/>
    <m/>
    <m/>
    <m/>
    <m/>
    <m/>
    <m/>
    <m/>
    <m/>
    <m/>
    <m/>
    <m/>
  </r>
  <r>
    <n v="1"/>
    <x v="1"/>
    <x v="1"/>
    <x v="1"/>
    <n v="108511"/>
    <s v="INFIINTAREA UNUI CENTRU DE CERCETARE PENTRU MATERIALE AVANSATE SI MEMBRANE POLIMERICE NANOSTRUCTURALE"/>
    <s v="GRUPUL DE MASURATORI SI DIAGNOZA SRL Galati"/>
    <s v="Obiectivul principal al proiectului il constituie cresterea capacitatii de cercetare-dezvoltare a companiei Grupul de Masuratori si Diagnoza SRL prin infiintarea unui centru de cercetare in domeniul materialelor avansate pentru membrane polimerice nanostructurale care sa conduca pe termen mediu si lung la cresterea competitivitatii firmei pe piata. Investiție se va concretizată prin construirea unei clădiri ce va avea ca scop crearea unui centru regional și dotarea acestuia cu echipamente de cercetare. În plus, acest centru va valorifica potențialul CD și baza materială aflată în cadrul societății Grupul de Măsurători și Diagnoză S.R.L"/>
    <s v="11"/>
    <n v="7"/>
    <n v="2016"/>
    <s v="11"/>
    <n v="7"/>
    <n v="2019"/>
    <n v="85"/>
    <x v="6"/>
    <s v="Sud Est"/>
    <m/>
    <m/>
    <s v="Galati; Sat Vanatori"/>
    <s v="Privat"/>
    <s v="059"/>
    <n v="3825756.449"/>
    <n v="675133.49100000004"/>
    <n v="1928952.83"/>
    <n v="1784040.55"/>
    <n v="8213883.3200000003"/>
    <s v="Reziliat"/>
    <s v="AA1"/>
    <n v="0"/>
    <n v="0"/>
    <s v="POC/65/1/1"/>
    <n v="1"/>
    <s v="Axa 1"/>
  </r>
  <r>
    <n v="2"/>
    <x v="1"/>
    <x v="3"/>
    <x v="11"/>
    <n v="105803"/>
    <s v="Transfer de cunoștințe privind creșterea eficienței energetice și sisteme inteligente de putere"/>
    <s v="UNIVERSITATEA „DUNĂREA DE JOS” DIN GALAȚI"/>
    <s v="Obiectivul general al proiectului îl reprezintă creșterea transferului de cunoștințe tehnologice și personal cu competențe CDI între Universitatea „Dunărea de Jos” din Galați și întreprinderi care dezvoltă afaceri în domeniul energiei electrice cu rezultate cerute de piață. Proiectul vizează constituirea de parteneriate între Universitatea „Dunărea de Jos” din Galați și întreprinderile interesate să obțină cunoștințe, inclusiv abilități și competențe privind creșterea eficienței energetice și sisteme inteligente de putere în vederea obținerii unei soluții competitive, tehnice și economice, pentru un sistem inteligent de tip Filtru Activ de Putere (FAP). "/>
    <s v="9"/>
    <n v="1"/>
    <n v="2016"/>
    <s v="9"/>
    <n v="1"/>
    <n v="2021"/>
    <n v="83.72"/>
    <x v="6"/>
    <s v="Sud Est"/>
    <m/>
    <m/>
    <s v="Galati"/>
    <s v="Public"/>
    <s v="062"/>
    <n v="9852437.6714399997"/>
    <n v="1915882.5285599995"/>
    <n v="4655725.8099999996"/>
    <n v="136129.03"/>
    <n v="16560175.039999997"/>
    <s v="In implementare"/>
    <s v="AA2"/>
    <n v="6183926.0999999987"/>
    <n v="1172642.8100000003"/>
    <s v="POC/71/1/4"/>
    <n v="1"/>
    <s v="Axa 1"/>
  </r>
  <r>
    <n v="3"/>
    <x v="2"/>
    <x v="2"/>
    <x v="2"/>
    <n v="115869"/>
    <s v="ESV – APLICATIE DE COMUNICATII MOBILE SECURIZATE"/>
    <s v="EUROPEAN FUNDS INVEST SRL"/>
    <s v="ESV – APLICATIE DE COMUNICATII MOBILE SECURIZATE"/>
    <s v="8"/>
    <n v="24"/>
    <n v="2017"/>
    <s v="6"/>
    <n v="24"/>
    <n v="2019"/>
    <n v="85"/>
    <x v="6"/>
    <s v="Sud Est"/>
    <m/>
    <m/>
    <s v="Galati"/>
    <s v="Privat"/>
    <s v="066"/>
    <n v="3061016.43"/>
    <n v="540179.37"/>
    <n v="810680.96999999974"/>
    <n v="231210.3900000006"/>
    <n v="4643087.16"/>
    <s v="Reziliat"/>
    <m/>
    <n v="315197"/>
    <n v="55623"/>
    <s v="POC/46/2/2"/>
    <n v="1"/>
    <s v="Axa 2"/>
  </r>
  <r>
    <n v="4"/>
    <x v="2"/>
    <x v="2"/>
    <x v="2"/>
    <n v="116428"/>
    <s v="TEMPO – solutie pentru cresterea relevantei in relatia cu clientul si oferirea de beneficii de fidelitate pentru stimularea vanzarilor"/>
    <s v="EXPREMIO MARKETING SRL"/>
    <s v="TEMPO – solutie pentru cresterea relevantei in relatia cu clientul si oferirea de beneficii de fidelitate pentru stimularea vanzarilor"/>
    <s v="8"/>
    <n v="8"/>
    <n v="2017"/>
    <s v="2"/>
    <n v="8"/>
    <n v="2020"/>
    <n v="85"/>
    <x v="6"/>
    <s v="Sud Est"/>
    <m/>
    <m/>
    <s v="Galati"/>
    <s v="Privat"/>
    <s v="066"/>
    <n v="2477925.66"/>
    <n v="437281"/>
    <n v="813694.44"/>
    <n v="150666.41"/>
    <n v="3879567.5100000002"/>
    <s v="Finalizat"/>
    <s v="AA1"/>
    <n v="2327379.62"/>
    <n v="410714.04999999993"/>
    <s v="POC/46/2/2"/>
    <n v="1"/>
    <s v="Axa 2"/>
  </r>
  <r>
    <n v="5"/>
    <x v="2"/>
    <x v="2"/>
    <x v="2"/>
    <n v="119223"/>
    <s v="DEZVOLTAREA APLICATIILOR TIC INOVATIVE MULTIMODALE ADAPTATE LA NEVOILE CLIENTULUI"/>
    <s v="XCOMM TELECOM SRL"/>
    <s v="DEZVOLTAREA APLICATIILOR TIC INOVATIVE MULTIMODALE ADAPTATE LA NEVOILE CLIENTULUI"/>
    <s v="8"/>
    <n v="4"/>
    <n v="2017"/>
    <s v="2"/>
    <n v="4"/>
    <n v="2019"/>
    <n v="85"/>
    <x v="5"/>
    <s v="Nord Est"/>
    <m/>
    <m/>
    <s v="Galati"/>
    <s v="Privat"/>
    <s v="066"/>
    <n v="2876730.33"/>
    <n v="507658.29"/>
    <n v="2036651.88"/>
    <n v="0"/>
    <n v="5421040.5"/>
    <s v="Reziliat"/>
    <s v="AA1"/>
    <n v="0"/>
    <n v="0"/>
    <s v="POC/46/2/2"/>
    <n v="1"/>
    <s v="Axa 2"/>
  </r>
  <r>
    <n v="6"/>
    <x v="2"/>
    <x v="2"/>
    <x v="2"/>
    <n v="115732"/>
    <s v="SISTEM DE SUPORT DECIZIONAL PENTRU VITICULTURA DE PRECIZIE"/>
    <s v="MIRA TECHNOLOGIES GROUP SRL"/>
    <s v="SISTEM DE SUPORT DECIZIONAL PENTRU VITICULTURA DE PRECIZIE"/>
    <s v="8"/>
    <n v="4"/>
    <n v="2017"/>
    <s v="8"/>
    <n v="4"/>
    <n v="2019"/>
    <n v="85"/>
    <x v="6"/>
    <s v="Sud Est"/>
    <m/>
    <m/>
    <s v="Galati"/>
    <s v="Privat"/>
    <s v="066"/>
    <n v="2505119.34"/>
    <n v="442079.88"/>
    <n v="918663.86999999965"/>
    <n v="385366.3200000003"/>
    <n v="4251229.41"/>
    <s v="Reziliat"/>
    <m/>
    <n v="0"/>
    <n v="0"/>
    <s v="POC/46/2/2"/>
    <n v="1"/>
    <s v="Axa 2"/>
  </r>
  <r>
    <n v="7"/>
    <x v="2"/>
    <x v="2"/>
    <x v="2"/>
    <n v="115945"/>
    <s v="APLICAȚIE INFORMATICA INOVATIVA BAZATA PE MODELE MATEMATICE PENTRU OPTIMIZAREA BUGETELOR DE MARKETING"/>
    <s v="CONVEX NETWORK SRL"/>
    <s v="APLICAȚIE INFORMATICA INOVATIVA BAZATA PE MODELE MATEMATICE PENTRU OPTIMIZAREA BUGETELOR DE MARKETING"/>
    <s v="8"/>
    <n v="4"/>
    <n v="2017"/>
    <s v="1"/>
    <n v="4"/>
    <n v="2020"/>
    <n v="85"/>
    <x v="6"/>
    <s v="Sud Est"/>
    <m/>
    <m/>
    <s v="Galati"/>
    <s v="Privat"/>
    <s v="066"/>
    <n v="3480898.89"/>
    <n v="614276.28"/>
    <n v="1099479.2000000002"/>
    <n v="276400.08"/>
    <n v="5471054.4500000002"/>
    <s v="Finalizat"/>
    <s v="AA2"/>
    <n v="3142203.65"/>
    <n v="554506.52"/>
    <s v="POC/46/2/2"/>
    <n v="1"/>
    <s v="Axa 2"/>
  </r>
  <r>
    <n v="8"/>
    <x v="2"/>
    <x v="2"/>
    <x v="2"/>
    <n v="118840"/>
    <s v="AKADEMIA.RO – SPECIALIZARE INTELIGENTA, TESTARE SI RECRUTARE IN DOMENIUL TEHNOLOGIEI INFORMATIEI"/>
    <s v="HD PHOTO PRINT SOLUTIONS SRL"/>
    <s v="AKADEMIA.RO – SPECIALIZARE INTELIGENTA, TESTARE SI RECRUTARE IN DOMENIUL TEHNOLOGIEI INFORMATIEI"/>
    <s v="9"/>
    <n v="22"/>
    <n v="2017"/>
    <s v="10"/>
    <n v="22"/>
    <n v="2020"/>
    <n v="85"/>
    <x v="6"/>
    <s v="Sud Est"/>
    <m/>
    <m/>
    <s v="Galati"/>
    <s v="Privat"/>
    <s v="066"/>
    <n v="2922549.31"/>
    <n v="515743.99"/>
    <n v="931446.85000000056"/>
    <n v="0"/>
    <n v="4369740.1500000004"/>
    <s v="Finalizat"/>
    <s v="AA3"/>
    <n v="2639854.1500000004"/>
    <n v="465856.6"/>
    <s v="POC/46/2/2"/>
    <n v="1"/>
    <s v="Axa 2"/>
  </r>
  <r>
    <n v="9"/>
    <x v="2"/>
    <x v="2"/>
    <x v="2"/>
    <n v="119148"/>
    <s v="CONTROL PANEL – SISTEM DE ADMINISTRARE SERVERE SI DOMENII WEB"/>
    <s v="ACTIVE HD PRINTING SOLUTIONS SRL"/>
    <s v="CONTROL PANEL – SISTEM DE ADMINISTRARE SERVERE SI DOMENII WEB"/>
    <s v="9"/>
    <n v="22"/>
    <n v="2017"/>
    <s v="10"/>
    <n v="22"/>
    <n v="2020"/>
    <n v="85"/>
    <x v="6"/>
    <s v="Sud Est"/>
    <m/>
    <m/>
    <s v="Galati"/>
    <s v="Privat"/>
    <s v="066"/>
    <n v="2999407.46"/>
    <n v="529307.19999999995"/>
    <n v="945807.5"/>
    <n v="0"/>
    <n v="4474522.16"/>
    <s v="Finalizat"/>
    <s v="AA2"/>
    <n v="2690000.08"/>
    <n v="474705.9"/>
    <s v="POC/46/2/2"/>
    <n v="1"/>
    <s v="Axa 2"/>
  </r>
  <r>
    <n v="10"/>
    <x v="2"/>
    <x v="2"/>
    <x v="2"/>
    <n v="116371"/>
    <s v="SISTEM INTEGRAT TIC, ACCESIBIL, PENTRU CONTROLUL MICROCLIMATULUI, OPTIMIZAREA INTELIGENTĂ A PRODUCȚIEI ȘI A CONSUMULUI DE APĂ ȘI SUBSTANȚE NUTRITIVE, ÎN VEDEREA CREȘTERII COMPETITIVITĂȚII ECONOMICE A PRODUCĂTORILOR AGRICOLI- SOLATIC"/>
    <s v="TOPALIS ENGINEERING SRL"/>
    <s v="SISTEM INTEGRAT TIC, ACCESIBIL, PENTRU CONTROLUL MICROCLIMATULUI, OPTIMIZAREA INTELIGENTĂ A PRODUCȚIEI ȘI A CONSUMULUI DE APĂ ȘI SUBSTANȚE NUTRITIVE, ÎN VEDEREA CREȘTERII COMPETITIVITĂȚII ECONOMICE A PRODUCĂTORILOR AGRICOLI- SOLATIC"/>
    <s v="8"/>
    <n v="4"/>
    <n v="2017"/>
    <s v="8"/>
    <n v="4"/>
    <n v="2020"/>
    <n v="85"/>
    <x v="6"/>
    <s v="Sud Est"/>
    <m/>
    <m/>
    <s v="Galati"/>
    <s v="Privat"/>
    <s v="066"/>
    <n v="1899630.81"/>
    <n v="335228.96999999997"/>
    <n v="637863.23"/>
    <n v="59344.780000000261"/>
    <n v="2932067.7900000005"/>
    <s v="Finalizat"/>
    <s v="AA1"/>
    <n v="1769296.1800000006"/>
    <n v="304971.52999999997"/>
    <s v="POC/46/2/2"/>
    <n v="1"/>
    <s v="Axa 2"/>
  </r>
  <r>
    <n v="11"/>
    <x v="2"/>
    <x v="2"/>
    <x v="2"/>
    <n v="115783"/>
    <s v="EDUVR APPS – APLICATIE PENTRU GENERAREA CURSURILOR MULTIMEDIA INTERACTIVE FOLOSIND REALITATE VIRTUALA SI AUGMENTATA"/>
    <s v="ALTFACTOR SRL"/>
    <s v="EDUVR APPS – APLICATIE PENTRU GENERAREA CURSURILOR MULTIMEDIA INTERACTIVE FOLOSIND REALITATE VIRTUALA SI AUGMENTATA"/>
    <s v="8"/>
    <n v="10"/>
    <n v="2017"/>
    <s v="12"/>
    <n v="10"/>
    <n v="2019"/>
    <n v="85"/>
    <x v="6"/>
    <s v="Sud Est"/>
    <m/>
    <m/>
    <s v="Galati"/>
    <s v="Privat"/>
    <s v="066"/>
    <n v="2375888.12"/>
    <n v="419274.38"/>
    <n v="832137.5"/>
    <n v="123946.5"/>
    <n v="3751246.5"/>
    <s v="Finalizat"/>
    <s v="AA1"/>
    <n v="2344921.5400000005"/>
    <n v="413809.68"/>
    <s v="POC/46/2/2"/>
    <n v="1"/>
    <s v="Axa 2"/>
  </r>
  <r>
    <n v="12"/>
    <x v="2"/>
    <x v="2"/>
    <x v="3"/>
    <n v="127135"/>
    <s v="Investitii in infrastructura broadband in judetul Galati"/>
    <s v="NETWORK INNOVATION FUTURE  SRL"/>
    <s v="Obiectivul principal al proiectului este realizarea de investitii in infrastructura broadband in zonele albe NGA din judetul Galati,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6"/>
    <s v="Sud Est"/>
    <m/>
    <m/>
    <s v="Draguseni; Toflea; Cavadinesti; Balasesti; Ganesti; Fundeanu; Ceresti; Balabanesti; Adam; Cotoroata; Cirlomanesti; Lungesti; Bursucani; Ciurestii Noi; Cauiesti; Vadeni; Ciuresti; Stietesti; Ghinghesti; Comanesti; Pupezeni; Cositeni;"/>
    <s v="Privat"/>
    <s v="046"/>
    <n v="11490170.35"/>
    <n v="2027677.09"/>
    <n v="1501983.04"/>
    <n v="2767306.78"/>
    <n v="17787137.260000002"/>
    <s v="In implementare"/>
    <m/>
    <n v="5352183.05"/>
    <n v="944502.88"/>
    <s v="POC/366/2/1"/>
    <n v="1"/>
    <s v="Axa 2"/>
  </r>
  <r>
    <n v="13"/>
    <x v="2"/>
    <x v="2"/>
    <x v="9"/>
    <n v="130084"/>
    <s v="LinDA – Sistem de monitorizare, diagnoza si integrare inteligenta a proceselor tehnologice in cloud"/>
    <s v="REDANS SRL"/>
    <s v="Obiectivul general este obţinerea unui prototip de sistem hard/soft inovativ ce va funcţiona în Cloud cu scop de monitorizare, diagnoza şi integrare inteligenta a proceselor tehnologice în domenii diverse."/>
    <s v="6"/>
    <n v="18"/>
    <n v="2020"/>
    <s v="6"/>
    <n v="18"/>
    <n v="2023"/>
    <n v="85"/>
    <x v="6"/>
    <s v="Sud Est"/>
    <m/>
    <m/>
    <s v="Galati"/>
    <s v="Privat"/>
    <s v="066"/>
    <n v="8049980.6200000001"/>
    <n v="1420584.81"/>
    <n v="2720379.09"/>
    <n v="587171.96"/>
    <n v="12778116.48"/>
    <s v="In implementare"/>
    <m/>
    <n v="932491.15"/>
    <n v="164557.25"/>
    <s v="POC/524/2/2"/>
    <n v="1"/>
    <s v="Axa 2"/>
  </r>
  <r>
    <n v="14"/>
    <x v="2"/>
    <x v="2"/>
    <x v="9"/>
    <n v="129817"/>
    <s v="Inovatie printr-o solutie personalizată de e-learning  în cadrul clusterului ITC „Dunarea de Jos&quot;"/>
    <s v="DATAWARE CONSULTING SRL"/>
    <s v="Obiectivul general al proiectului il reprezinta dezvoltarea prin inovare a capacitatii firmelor partenere, Synergetix Educational si Dataware Consulting, de a raspunde cu produse competitive de e-educatie, bazate pe strategii personalizate de instruire si pe solutii tehnice inovatoare, la nevoia sistemului educational de a asigura generatii mai bine pregatite de absolventi si promovarea unui model viabil de implementare a rezultatelor cercetarii si dezvoltarii in produse inovatoare in cadrul mediului colaborativ al cluster-ului IT&amp;C Dunarea de Jos."/>
    <s v="7"/>
    <n v="6"/>
    <n v="2020"/>
    <s v="7"/>
    <n v="6"/>
    <n v="2023"/>
    <n v="85"/>
    <x v="6"/>
    <s v="Sud Est"/>
    <m/>
    <m/>
    <s v="Galati"/>
    <s v="Privat"/>
    <s v="066"/>
    <n v="8721387.3599999994"/>
    <n v="1539068.36"/>
    <n v="2862825.08"/>
    <n v="1252571.3500000001"/>
    <n v="14375852.149999999"/>
    <s v="In implementare"/>
    <m/>
    <n v="1519913.9"/>
    <n v="268220.09999999998"/>
    <s v="POC/524/2/2"/>
    <n v="1"/>
    <s v="Axa 2"/>
  </r>
  <r>
    <n v="15"/>
    <x v="1"/>
    <x v="1"/>
    <x v="7"/>
    <n v="127065"/>
    <s v="Sistem integrat pentru cercetarea si monitorizarea complexa a mediului in aria fluviului Dunarea, REXDAN"/>
    <s v="UNIVERSITATEA „DUNĂREA DE JOS” DIN GALAŢI"/>
    <s v="Obiectivul general este cresterea capacitatii de cercetare a Universitatii “Dunarea de Jos” din Galati in domeniul de specializare inteligenta: Energie, mediu, schimbari climatice in bazinul hidrografic al Dunarii in virtutea includerii infrastructurii finantate prin proiect in Roadmap-ul naþional al infrastructurilor de cercetare din România 2017-2027, aprobat prin Ordinul ministrului cercetarii si inovarii nr. 624/03.10.2017 si pentru asigurarea sinergiilor cu proiectul Danubius RI si cu proiectul ACTRIS, ambele incluse in Forumul de Strategie Europeana privind Infrastructurile de Cercetare (European Strategy Forum on Research Infrastructures - ESFRI)."/>
    <s v="7"/>
    <n v="10"/>
    <n v="2020"/>
    <s v="1"/>
    <n v="10"/>
    <n v="2024"/>
    <n v="85"/>
    <x v="6"/>
    <s v="Sud Est"/>
    <m/>
    <m/>
    <s v="Galati"/>
    <s v="Public"/>
    <s v="058"/>
    <n v="78098088.659999996"/>
    <n v="13782015.640000001"/>
    <n v="0"/>
    <n v="91992"/>
    <n v="91972096.299999997"/>
    <s v="In implementare"/>
    <m/>
    <n v="4009674.6900000004"/>
    <n v="366843.22"/>
    <s v="POC/448/1/1"/>
    <n v="1"/>
    <s v="Axa 1"/>
  </r>
  <r>
    <n v="16"/>
    <x v="2"/>
    <x v="2"/>
    <x v="9"/>
    <n v="129318"/>
    <s v="Platforma de inovare deschisa pentru gestionarea creativitatii colaborative in Marketingul Digital  - AiMedia"/>
    <s v="THECON SRL"/>
    <s v="Obiectivul general al proiectului propus este dezvoltarea unei platforme de digital marketing care sa raspunda cerinþelor moderne de  promovare online."/>
    <s v="9"/>
    <n v="1"/>
    <n v="2020"/>
    <s v="9"/>
    <n v="1"/>
    <n v="2023"/>
    <n v="85"/>
    <x v="6"/>
    <s v="Sud Est"/>
    <m/>
    <m/>
    <s v="Galati"/>
    <s v="Privat"/>
    <s v="066"/>
    <n v="9664282.0099999998"/>
    <n v="1705461.53"/>
    <n v="3173894.82"/>
    <n v="413238.27"/>
    <n v="14956876.629999999"/>
    <s v="In implementare"/>
    <m/>
    <n v="1250548.23"/>
    <n v="220684.98"/>
    <s v="POC/524/2/2"/>
    <n v="1"/>
    <s v="Axa 2"/>
  </r>
  <r>
    <s v="TOTAL GALATI"/>
    <x v="0"/>
    <x v="0"/>
    <x v="0"/>
    <m/>
    <m/>
    <m/>
    <m/>
    <m/>
    <m/>
    <m/>
    <m/>
    <m/>
    <m/>
    <m/>
    <x v="0"/>
    <m/>
    <m/>
    <m/>
    <m/>
    <m/>
    <m/>
    <n v="154301269.47043997"/>
    <n v="27406852.809560001"/>
    <n v="25870186.109999999"/>
    <n v="8259384.4200000018"/>
    <n v="215837692.81"/>
    <m/>
    <m/>
    <n v="34477589.339999996"/>
    <n v="5817638.5200000005"/>
    <m/>
    <m/>
    <m/>
  </r>
  <r>
    <s v="JUDEŢUL GIURGIU"/>
    <x v="0"/>
    <x v="0"/>
    <x v="0"/>
    <m/>
    <m/>
    <m/>
    <m/>
    <m/>
    <m/>
    <m/>
    <m/>
    <m/>
    <m/>
    <m/>
    <x v="0"/>
    <m/>
    <m/>
    <m/>
    <m/>
    <m/>
    <m/>
    <m/>
    <m/>
    <m/>
    <m/>
    <m/>
    <m/>
    <m/>
    <m/>
    <m/>
    <m/>
    <m/>
    <m/>
  </r>
  <r>
    <n v="1"/>
    <x v="1"/>
    <x v="3"/>
    <x v="8"/>
    <n v="119692"/>
    <s v="TEHNOLOGIE INOVATOARE DE VALORIFICARE A DESEURILOR NEPERICULOASE DE TIP NAMOL INDUSTRIAL PENTRU REALIZAREA  MATERIALELOR DE CONSTRUCTIE CARAMIZI SI TENCUIELI "/>
    <s v="PRO MEDIU DUNAREAN SRL"/>
    <s v="Obiectivul principal al proiectului il reprezinta lansarea in productie a caramizilor si tencuielii realizate pe baza namolului rezultat de la statia de preepurare aflata in gestiunea SC PRO MEDIU DUNAREAN SRL. Astfel, prin prezentul proiect se realizeaza implementarea unei tehnologii inovative de valorificare si reutilizare a deseurilor rezultate din tratarea apelor uzate provenite din procese industriale inlaturandu-se impactul negativ asupra mediului si a sanatatii umane. "/>
    <s v="9"/>
    <n v="9"/>
    <n v="2016"/>
    <s v="7"/>
    <n v="9"/>
    <n v="2018"/>
    <n v="85"/>
    <x v="3"/>
    <s v="Sud Muntenia"/>
    <m/>
    <m/>
    <s v="Giurgiu"/>
    <s v="Privat"/>
    <s v="061"/>
    <n v="697803.56449999998"/>
    <n v="123141.80550000002"/>
    <n v="91216.15"/>
    <n v="244253.7"/>
    <n v="1156415.22"/>
    <s v="Finalizat"/>
    <s v="AA1"/>
    <n v="691392.91"/>
    <n v="122010.53"/>
    <s v="POC/63/1/3"/>
    <n v="1"/>
    <s v="Axa 1"/>
  </r>
  <r>
    <n v="2"/>
    <x v="1"/>
    <x v="3"/>
    <x v="10"/>
    <n v="104269"/>
    <s v="Prototip pentru validare nanotehnologie inovatoare şi linie de producţie"/>
    <s v="Process Innovation Nucleus SRL"/>
    <s v="Obiectivul proiectului_x000a_Prin prezentul proiect, societatea Process Innovation Nucleus S.R.L. (PIN) urmăreşte cercetarea-dezvoltarea unei noi metode industriale de producere a nanopulberilor şi a echipamentului aferent şi, ulterior, introducerea în producţia la scară largă şi vânzarea unor astfel de echipamente. Noua tehnologie va permite o productivitate foarte ridicată şi costuri reduse faţă de metodele convenţionale,  la o calitate foarte înaltă, într-un timp mai scurt de procesare. Ca şi activitate conexă, se urmăreşte inclusiv comercializarea nanopulberilor astfel produse._x000a_"/>
    <s v="9"/>
    <n v="8"/>
    <n v="2016"/>
    <s v="9"/>
    <n v="8"/>
    <n v="2018"/>
    <n v="85"/>
    <x v="3"/>
    <s v="Sud Muntenia"/>
    <m/>
    <m/>
    <s v="Mihailesti"/>
    <s v="Privat"/>
    <s v="061"/>
    <n v="5513808.3985000001"/>
    <n v="973025.01150000002"/>
    <n v="0"/>
    <n v="75088.789999999994"/>
    <n v="6561922.2000000002"/>
    <s v="Finalizat"/>
    <s v="AA3"/>
    <n v="5485030.3099999996"/>
    <n v="967946.52"/>
    <s v="POC/66/1/3"/>
    <n v="1"/>
    <s v="Axa 1"/>
  </r>
  <r>
    <n v="3"/>
    <x v="1"/>
    <x v="3"/>
    <x v="10"/>
    <n v="104809"/>
    <s v="METODA INOVATIVA PENTRU FUNCTIONALIZAREA SUPRAFETELOR IMPLANTURILOR DENTARE CU SCOPUL IMBUNATATIRII OSTEOINTEGRARII/MIFID"/>
    <s v="DENTIX MILLENNIUM SRL"/>
    <s v="Obiectivul general al acestui proiect este creşterea competitivităţii SC DENTIX MILLENNIUM SRL pe piata nationala a implanturilor dentare prin introducerea in productie a unui implant cu acoperire cu nanotuburi de titan ce permit funcţionalizarea suprafeţei prin adaugarea de proteină osteoindutoare, NPs-Ag, antibiotice sau anti-inflamatoare, bazat pe rezultatele de cercetare-dezvoltare efectuate în cadrul  societăţii în ultimii doi ani. Atingerea acestui obiectiv va duce la :_x000a_• Realizarea unei cifre de afaceri mai mare de peste 19 ori încă din primul an de funcţionare;_x000a_• Locuri de muncă create - menţinute – trei ani de  la sfârşitul perioadei de implementare: Creşterea numărului de angajaţi cu 7 persoane_x000a_• Brevete rezultate din proiect: 1 brevet pentru implant dentar cu suprafaţa funcţionalizată_x000a_"/>
    <s v="9"/>
    <n v="8"/>
    <n v="2016"/>
    <s v="9"/>
    <n v="8"/>
    <n v="2018"/>
    <n v="85"/>
    <x v="3"/>
    <s v="Sud Muntenia"/>
    <m/>
    <m/>
    <s v="Sabareni"/>
    <s v="Privat"/>
    <s v="061"/>
    <n v="5737500"/>
    <n v="1012500"/>
    <n v="0"/>
    <n v="1409400"/>
    <n v="8159400"/>
    <s v="Finalizat"/>
    <s v="AA3"/>
    <n v="5724704.5299999993"/>
    <n v="1010241.9600000001"/>
    <s v="POC/66/1/3"/>
    <n v="1"/>
    <s v="Axa 1"/>
  </r>
  <r>
    <n v="4"/>
    <x v="2"/>
    <x v="2"/>
    <x v="2"/>
    <m/>
    <s v="DEZVOLTARE PLATFORMĂ COLABORATIVĂ ÎN DOMENIUL CERCETĂRII"/>
    <s v="SANIMED INTERNATIONAL IMPEX SRL"/>
    <s v="DEZVOLTARE PLATFORMĂ COLABORATIVĂ ÎN DOMENIUL CERCETĂRII"/>
    <s v="9"/>
    <n v="22"/>
    <n v="2017"/>
    <s v="9"/>
    <n v="22"/>
    <n v="2019"/>
    <n v="85"/>
    <x v="3"/>
    <s v="Sud Muntenia"/>
    <m/>
    <m/>
    <s v="Comuna Călugăreni"/>
    <s v="Privat"/>
    <s v="066"/>
    <n v="2551444.27"/>
    <n v="450254.87"/>
    <n v="1190748.2799999998"/>
    <n v="316160.0700000003"/>
    <n v="4508607.49"/>
    <s v="Reziliat"/>
    <m/>
    <n v="0"/>
    <n v="0"/>
    <s v="POC/46/2/2"/>
    <n v="1"/>
    <s v="Axa 2"/>
  </r>
  <r>
    <n v="5"/>
    <x v="1"/>
    <x v="3"/>
    <x v="8"/>
    <n v="105518"/>
    <s v="Sistem Mobil de Informare si Dirijare Optica a Traficului"/>
    <s v="Global Electronics Solutions SRL"/>
    <s v="Obiectivul general al proiectului il reprezinta valorificarea sprijinului public si privat acordat microintreprinderii start-up pentru dotarea tehnologica si de personal, in scopul cercetarii/dezvoltarii, introducerii in fabricatie si comercializarii rezultatelor CD referitoare la un nou produs numit Sistem Mobil de Informare si Dirijare Optica a Traficului  - SMIDOT, avand la baza conceptul si rezultatele brevetului de inventie nr  RO125937 B1 / 30.07.2012, intitulat  „Element programabil de semnalizare optica, multifunctional, policrom si poligrafic” ."/>
    <s v="11"/>
    <n v="15"/>
    <n v="2017"/>
    <s v="2"/>
    <n v="15"/>
    <n v="2020"/>
    <n v="85"/>
    <x v="3"/>
    <s v="Sud Muntenia"/>
    <m/>
    <m/>
    <s v="Bulbucata, Sat Teisori"/>
    <s v="Privat"/>
    <s v="061"/>
    <n v="661342.5"/>
    <n v="116707.5"/>
    <n v="86450"/>
    <n v="35000"/>
    <n v="899500"/>
    <s v="Finalizat"/>
    <s v="AA4"/>
    <n v="660607.95000000019"/>
    <n v="116577.85"/>
    <s v="POC/63/1/3"/>
    <n v="1"/>
    <s v="Axa 1"/>
  </r>
  <r>
    <n v="6"/>
    <x v="1"/>
    <x v="1"/>
    <x v="1"/>
    <n v="121358"/>
    <s v="Crearea unui Centru de Cercetare Dezvoltare în Recuperarea Medicală şi Bioreconstrucţie RECUMED"/>
    <s v="Sanimed International Impex SRL"/>
    <s v="Obiectivul general al proiectului: realizarea unui Centru de Cercetare-Dezvoltare în Recuperare Medicala si Bioreconstrucþie, într-un interval de maxim 24 luni;"/>
    <s v="6"/>
    <n v="7"/>
    <n v="2018"/>
    <s v="10"/>
    <n v="15"/>
    <n v="2019"/>
    <n v="85"/>
    <x v="3"/>
    <s v="Sud Muntenia"/>
    <m/>
    <m/>
    <s v="Comuna Calugareni"/>
    <s v="Privat"/>
    <s v="059"/>
    <n v="12379851.16"/>
    <n v="2184679.62"/>
    <n v="9709687.1799999997"/>
    <n v="7131178.6900000004"/>
    <n v="31405396.650000002"/>
    <s v="Finalizat"/>
    <s v="AA1"/>
    <n v="12274390.659999998"/>
    <n v="2166068.9399999995"/>
    <s v="POC/65/1/1"/>
    <n v="1"/>
    <s v="Axa 1"/>
  </r>
  <r>
    <n v="7"/>
    <x v="2"/>
    <x v="2"/>
    <x v="3"/>
    <n v="127136"/>
    <s v="Investitii in infrastructura broadband in judetele Giurgiu si Teleorman"/>
    <s v="NETWORK INNOVATION FUTURE  SRL"/>
    <s v="Obiectivul principal al proiectului este realizarea de investitii in infrastructura broadband in zonele albe NGA din judetele Giurgiu si Teleorman,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n v="2019"/>
    <s v="7"/>
    <n v="12"/>
    <n v="2022"/>
    <n v="85"/>
    <x v="8"/>
    <s v="Sud Muntenia"/>
    <s v=" Sud Vest"/>
    <m/>
    <s v=" Gostinu; Prundu; Pietrele; Pietrisu; Frasinu; Vartoape; Vartoapele de Sus; Vartoapele de Jos; Draghinesti; Ulmeni; Ciurari Deal; Urluiu; Brosteanca;"/>
    <s v="Privat"/>
    <s v="046"/>
    <n v="7481958.4500000002"/>
    <n v="1320345.6200000001"/>
    <n v="1364367.31"/>
    <n v="1929500.96"/>
    <n v="12096172.34"/>
    <s v="In implementare"/>
    <m/>
    <n v="2806058.36"/>
    <n v="495186.78"/>
    <s v="POC/366/2/1"/>
    <n v="1"/>
    <s v="Axa 2"/>
  </r>
  <r>
    <n v="8"/>
    <x v="2"/>
    <x v="2"/>
    <x v="9"/>
    <n v="129003"/>
    <s v="Sistem IT inovativ bazat pe inteligenta artificiala si realitate augmentata pentru evidenta si mentenanta structurilor complexe de resurse si mijloace fixe ale companiilor si institutiilor - WINNER"/>
    <s v="LIGHTNING NET SRL"/>
    <s v="Obiectivul General al proiectului il reprezinta cresterea gradului de colaborare intre intreprinderi centrate pe domeniul TIC prin realizarea unei platforme bazata pe inteligenta artificiala si realitate augmentata pentru evidenta si mentenanta structurilor complexe de resurse si mijloace fixe ale companiilor si institutiilor, cu rolul de a eficientiza activitatea echipelor de mentenanta din teren."/>
    <s v="12"/>
    <n v="17"/>
    <n v="2019"/>
    <s v="6"/>
    <n v="17"/>
    <n v="2021"/>
    <n v="85"/>
    <x v="3"/>
    <s v="Sud Muntenia"/>
    <m/>
    <m/>
    <s v="Giurgiu"/>
    <s v="Privat"/>
    <s v="066"/>
    <n v="11597104.49"/>
    <n v="2046547.86"/>
    <n v="4849481.5199999996"/>
    <n v="1522870.41"/>
    <n v="20016004.279999997"/>
    <s v="In implementare"/>
    <m/>
    <n v="8960393.7599999998"/>
    <n v="1187068.31"/>
    <s v="POC/524/2/2"/>
    <n v="1"/>
    <s v="Axa 2"/>
  </r>
  <r>
    <n v="9"/>
    <x v="2"/>
    <x v="2"/>
    <x v="9"/>
    <n v="128975"/>
    <s v="Platforma inovatoare de gestionare prin inteligenta artificiala a proceselor  de lucru in fabrici si depozite - PleIT - Perpetual Low Energy IoT"/>
    <s v="SMART LEAGUE SRL"/>
    <s v="Obiectivul general al proiectului il reprezinta sporirea capacitatii de cercetare dezvoltare a societatii SMART LEAGUE S.R.L. in vederea cercetarii si dezvoltarii a unei solutii integrate care imbina o serie de inovatii privind utilizarea retelelor de comunicatii cu energie scazuta pe distante mari si surse de alimentare alternative pentru obtinerea unor sisteme independente energetic si eficiente din punct de vedere al mentenantei, cu aplicabilitate in diverse domenii de afaceri precum agricultura, mediu, orase inteligente, utilitati, logistica, productie, etc._x000a_Pentru realizarea acestui obiectiv in etapa de cercetare dezvoltare, precum si in etapa de punere pe piata a produsului inovativ, societatea va primi sprijin din partea Clusterului Technology Hub din care face parte."/>
    <s v="3"/>
    <n v="19"/>
    <n v="2020"/>
    <s v="3"/>
    <n v="19"/>
    <n v="2023"/>
    <n v="85"/>
    <x v="3"/>
    <s v="Sud Muntenia"/>
    <m/>
    <m/>
    <s v="Giurgiu"/>
    <s v="Privat"/>
    <s v="066"/>
    <n v="9768807.6799999997"/>
    <n v="1723907.23"/>
    <n v="3627410"/>
    <n v="0"/>
    <n v="15120124.91"/>
    <s v="In implementare"/>
    <m/>
    <n v="788763.28"/>
    <n v="139193.51999999999"/>
    <s v="POC/524/2/2"/>
    <n v="1"/>
    <s v="Axa 2"/>
  </r>
  <r>
    <n v="10"/>
    <x v="2"/>
    <x v="2"/>
    <x v="9"/>
    <n v="129459"/>
    <s v="Dezvoltarea platformei informatice MicroMed in vederea cresterii competitivitatii S.C. Medicamed Market SRL"/>
    <s v="MEDICAMED MARKET SRL"/>
    <s v="Obiectivul general al proiectului il reprezinta cresterea competitivitatii economice a societatii la nivel national prin dezvoltarea unui produs inovativ TIC, respectiv realizarea unei aplicatii informatice inovative cu aplicabilitate in domeniul microbiologiei."/>
    <s v="4"/>
    <n v="7"/>
    <n v="2020"/>
    <s v="4"/>
    <n v="7"/>
    <n v="2023"/>
    <n v="85"/>
    <x v="3"/>
    <s v="Sud Muntenia"/>
    <m/>
    <m/>
    <s v="Calugareni"/>
    <s v="Privat"/>
    <s v="066"/>
    <n v="9761885.8699999992"/>
    <n v="1722685.76"/>
    <n v="3585041.22"/>
    <n v="78713.75"/>
    <n v="15148326.6"/>
    <s v="In implementare"/>
    <m/>
    <n v="1254883.31"/>
    <n v="95714.67"/>
    <s v="POC/524/2/2"/>
    <n v="1"/>
    <s v="Axa 2"/>
  </r>
  <r>
    <n v="11"/>
    <x v="2"/>
    <x v="2"/>
    <x v="9"/>
    <n v="129869"/>
    <s v="Platforma avansata de tip cloud pentru stocare, arhivare si interogare fisiere de imagistica medicala utilizand standardul DICOM"/>
    <s v="SANIMED INTERNATIONAL DISTRIBUTION SRL"/>
    <s v="Obiectivul general al proiectului consta in cresterea competitivitatii economice a S.C. SANIMED INTERNATIONAL DISTRIBUTION S.R.L., sustinerea inovarii in cadrul sectorului TIC si desfasurare unor activitati de cercetare-dezvoltare tehnologica, prin crearea unei platforme avansate de tip cloud pentru  stocare, arhivare si interogare fisiere de imagistica medicala utilizand standardul DICOM."/>
    <s v="6"/>
    <n v="18"/>
    <n v="2020"/>
    <s v="7"/>
    <n v="18"/>
    <n v="2022"/>
    <n v="85"/>
    <x v="3"/>
    <s v="Sud Muntenia"/>
    <m/>
    <m/>
    <s v="Calugareni"/>
    <s v="Privat"/>
    <s v="066"/>
    <n v="14292118.470000001"/>
    <n v="2522138.5"/>
    <n v="6369913.1900000004"/>
    <n v="3404989.84"/>
    <n v="26589160"/>
    <s v="Reziliat"/>
    <m/>
    <n v="137574.83999999997"/>
    <n v="0"/>
    <s v="POC/524/2/2"/>
    <n v="1"/>
    <s v="Axa 2"/>
  </r>
  <r>
    <n v="12"/>
    <x v="2"/>
    <x v="2"/>
    <x v="9"/>
    <n v="129926"/>
    <s v="Sanimed - unitate medicala virtuala"/>
    <s v="SANIMED INTERNATIONAL IMPEX SRL"/>
    <s v="Obiectivul general al proiectului propus este „Sprijinirea cresterii valorii adaugate generate de sectorul TIC prin crearea unei unitati medicale virtuale (spital virtual) in Romania”._x000a_"/>
    <s v="6"/>
    <n v="18"/>
    <n v="2020"/>
    <s v="6"/>
    <n v="18"/>
    <n v="2022"/>
    <n v="85"/>
    <x v="3"/>
    <s v="Sud Muntenia"/>
    <m/>
    <m/>
    <s v="Calugareni"/>
    <s v="Privat"/>
    <s v="066"/>
    <n v="13979743.279999999"/>
    <n v="2467013.52"/>
    <n v="9506504.5299999993"/>
    <n v="3911503.66"/>
    <n v="29864764.989999998"/>
    <s v="Reziliat"/>
    <m/>
    <n v="1750000"/>
    <n v="0"/>
    <s v="POC/524/2/2"/>
    <n v="1"/>
    <s v="Axa 2"/>
  </r>
  <r>
    <n v="13"/>
    <x v="1"/>
    <x v="4"/>
    <x v="6"/>
    <n v="121266"/>
    <s v="Dezvoltarea unui serviciu inovativ in cadrul SC Holland Farming Agro SRL"/>
    <s v="HOLLAND FARMING AGRO SRL"/>
    <s v="Obiectivul general al proiectului este diversificarea activitatii Holland Farming Agro SRL prin cercetarea si dezvoltarea unui serviciu integrat de analiza a solului, propunere a culturilor potrivite tipului de sol analizat, precum si monitorizare a implementarii propunerilor, pentru comercializarea serviciului pe piata, dar si introducerea pe piata a unei platforme online inovative de gestionare a culturii."/>
    <s v="9"/>
    <n v="1"/>
    <n v="2020"/>
    <s v="3"/>
    <n v="1"/>
    <n v="2022"/>
    <n v="85"/>
    <x v="3"/>
    <s v="Sud Muntenia"/>
    <m/>
    <m/>
    <s v="Floresti, Stoenesti"/>
    <s v="Privat"/>
    <s v="061"/>
    <n v="2700026.07"/>
    <n v="476475.19"/>
    <n v="1795069.73"/>
    <n v="1010204.46"/>
    <n v="5981775.4500000002"/>
    <s v="In implementare"/>
    <m/>
    <n v="111641.37999999999"/>
    <n v="0"/>
    <s v="POC/163/1/3/"/>
    <n v="1"/>
    <s v="Axa 1"/>
  </r>
  <r>
    <s v="TOTAL GIURGIU"/>
    <x v="0"/>
    <x v="0"/>
    <x v="0"/>
    <m/>
    <m/>
    <m/>
    <m/>
    <m/>
    <m/>
    <m/>
    <m/>
    <m/>
    <m/>
    <m/>
    <x v="0"/>
    <m/>
    <m/>
    <m/>
    <m/>
    <m/>
    <m/>
    <n v="97123394.202999994"/>
    <n v="17139422.487"/>
    <n v="42175889.109999992"/>
    <n v="21068864.330000002"/>
    <n v="177507570.13"/>
    <m/>
    <m/>
    <n v="40645441.290000007"/>
    <n v="6300009.0800000001"/>
    <m/>
    <m/>
    <m/>
  </r>
  <r>
    <s v="JUDEŢUL Gorj"/>
    <x v="0"/>
    <x v="0"/>
    <x v="0"/>
    <m/>
    <m/>
    <m/>
    <m/>
    <m/>
    <m/>
    <m/>
    <m/>
    <m/>
    <m/>
    <m/>
    <x v="0"/>
    <m/>
    <m/>
    <m/>
    <m/>
    <m/>
    <m/>
    <m/>
    <m/>
    <m/>
    <m/>
    <m/>
    <m/>
    <m/>
    <m/>
    <m/>
    <m/>
    <m/>
    <m/>
  </r>
  <r>
    <n v="1"/>
    <x v="1"/>
    <x v="1"/>
    <x v="14"/>
    <n v="107754"/>
    <s v="Conectarea sectorului cercetare-dezvoltare-inovare cu mediul de afaceri prin animarea și promovarea CLUSTERULUI INOVATIV - MANAGEMENTUL ENERGIEI SI DEZVOLTARII DURABILE"/>
    <s v="ASOCIAȚIA CLUSTER INOVATIV MANAGEMENTUL ENERGIEI ȘI DEZVOLTĂRII DURABILE"/>
    <s v="Obiectivul general al proiectului este creștereacapacitațiiștiințifice în domeniile de specializare inteligenta: resurse energetice conventionale, neconventionale și regenerabileși tehnologii curate de producere a energiei pe baza combustibililor fosili  prin investiții în cercetare–dezvoltare, dobândirea de competente și know-how în managementul clusterului, identificarea și transferul de bune practici și cunoștințe de la  partenerii cu care se va intra în colaborare"/>
    <s v="11"/>
    <n v="7"/>
    <n v="2016"/>
    <s v="11"/>
    <n v="7"/>
    <n v="2021"/>
    <n v="85"/>
    <x v="9"/>
    <s v="Sud Vest"/>
    <m/>
    <m/>
    <s v="Targu Jiu"/>
    <s v="Privat"/>
    <s v="059"/>
    <n v="4789211.0999999996"/>
    <n v="845154.90000000037"/>
    <n v="4414156"/>
    <n v="87635"/>
    <n v="10136157"/>
    <s v="Reziliat"/>
    <m/>
    <n v="0"/>
    <n v="0"/>
    <s v="POC/64/1/1"/>
    <n v="1"/>
    <s v="Axa 1"/>
  </r>
  <r>
    <n v="2"/>
    <x v="1"/>
    <x v="3"/>
    <x v="11"/>
    <n v="105628"/>
    <s v="UTILIZAREA DEŞEURILOR DIN INDUSTRIILE EXTRACTIVĂ, ENERGETICĂ ŞI METALURGICĂ DREPT SURSE ALTERNATIVE DE MATERII PRIME LA FABRICAREA PRODUSELOR REFRACTARE TERMOIZOLATOARE ŞI A MATERIALELOR DE CONSTRUCŢII"/>
    <s v="Universitatea &quot;Constantin Brancusi&quot; Targu Jiu"/>
    <s v="Obiectivul UCB este de a transfera în cadrul proiectului cunoaştere şi expertiză, susţinute de suportul unei infrastructuri de cercetare-dezvoltare ultramodernă, asigurată în cadrul “Centrului regional de cercetare pentru tehnologii energetice durabile” prin achiziţia de aparate şi echipamente de ultimă generaţie, în perioada 2011-2014, cu fonduri europene nerambursabile accesate prin programele specifice de CD (LIFE 10+, POS-CCE). "/>
    <s v="9"/>
    <n v="8"/>
    <n v="2016"/>
    <s v="2"/>
    <n v="8"/>
    <n v="2022"/>
    <n v="83.72"/>
    <x v="9"/>
    <s v="Sud Vest"/>
    <m/>
    <m/>
    <s v="Targu Jiu"/>
    <s v="Public"/>
    <s v="062"/>
    <n v="6230831.6980000008"/>
    <n v="1211633.3019999992"/>
    <n v="792000"/>
    <n v="58064"/>
    <n v="8292529"/>
    <s v="In implementare"/>
    <s v="AA5"/>
    <n v="3418063.0200000005"/>
    <n v="605783.99"/>
    <s v="POC/71/1/4"/>
    <n v="1"/>
    <s v="Axa 1"/>
  </r>
  <r>
    <n v="3"/>
    <x v="2"/>
    <x v="2"/>
    <x v="2"/>
    <n v="115676"/>
    <s v="Dezvoltarea unei soluții inovative de management SaaS pentru domeniile HoReCa și Retail"/>
    <s v="SOFTTEHNICA SRL"/>
    <s v="Dezvoltarea unei soluții inovative de management SaaS pentru domeniile HoReCa și Retail"/>
    <s v="8"/>
    <n v="3"/>
    <n v="2017"/>
    <s v="4"/>
    <n v="3"/>
    <n v="2020"/>
    <n v="85"/>
    <x v="9"/>
    <s v="Sud Vest"/>
    <m/>
    <m/>
    <s v="Targu Jiu"/>
    <s v="Privat"/>
    <s v="066"/>
    <n v="2566246.0499999998"/>
    <n v="452866.95"/>
    <n v="1190457"/>
    <n v="891944.54999999981"/>
    <n v="5101514.55"/>
    <s v="Finalizat"/>
    <s v="AA1"/>
    <n v="2513395.98"/>
    <n v="443540.43000000005"/>
    <s v="POC/46/2/2"/>
    <n v="1"/>
    <s v="Axa 2"/>
  </r>
  <r>
    <n v="4"/>
    <x v="2"/>
    <x v="2"/>
    <x v="9"/>
    <n v="129077"/>
    <s v="HOLOTRAIN - Platforma inovatoare de training in realitatea augmentata asistat de holograme fotorealistice interactive"/>
    <s v="SOFTTEHNICA SRL"/>
    <s v="Obiectivul general al proiectului este reprezentat de crearea unei platforme inovatoare de training in realitatea augmentata, asistat de holograme fotorealistice interactive, care va permite interactiunea personalizata , bi-directională si scalabila pentru un numar mare de cursanti simultan instructorul HoloTrain."/>
    <s v="4"/>
    <n v="7"/>
    <n v="2020"/>
    <s v="4"/>
    <n v="7"/>
    <n v="2023"/>
    <n v="85"/>
    <x v="9"/>
    <s v="Sud Vest"/>
    <m/>
    <m/>
    <s v="Targu Jiu"/>
    <s v="Privat"/>
    <s v="066"/>
    <n v="11159150.58"/>
    <n v="1969261.86"/>
    <n v="4219692.21"/>
    <n v="2475735.84"/>
    <n v="19823840.489999998"/>
    <s v="In implementare"/>
    <m/>
    <n v="4105060.07"/>
    <n v="530304.72"/>
    <s v="POC/524/2/2"/>
    <n v="1"/>
    <s v="Axa 2"/>
  </r>
  <r>
    <s v="TOTAL GORJ"/>
    <x v="0"/>
    <x v="0"/>
    <x v="0"/>
    <m/>
    <m/>
    <m/>
    <m/>
    <m/>
    <m/>
    <m/>
    <m/>
    <m/>
    <m/>
    <m/>
    <x v="0"/>
    <m/>
    <m/>
    <m/>
    <m/>
    <m/>
    <m/>
    <n v="24745439.428000003"/>
    <n v="4478917.0120000001"/>
    <n v="10616305.210000001"/>
    <n v="3513379.3899999997"/>
    <n v="43354041.039999999"/>
    <m/>
    <m/>
    <n v="10036519.07"/>
    <n v="1579629.14"/>
    <m/>
    <m/>
    <m/>
  </r>
  <r>
    <s v="JUDEŢUL HARGHITA"/>
    <x v="0"/>
    <x v="0"/>
    <x v="0"/>
    <m/>
    <m/>
    <m/>
    <m/>
    <m/>
    <m/>
    <m/>
    <m/>
    <m/>
    <m/>
    <m/>
    <x v="0"/>
    <m/>
    <m/>
    <m/>
    <m/>
    <m/>
    <m/>
    <m/>
    <m/>
    <m/>
    <m/>
    <m/>
    <m/>
    <m/>
    <m/>
    <m/>
    <m/>
    <m/>
    <m/>
  </r>
  <r>
    <n v="1"/>
    <x v="2"/>
    <x v="2"/>
    <x v="2"/>
    <n v="115714"/>
    <s v="DEZVOLTAREA PLATFORMEI ELECTRONICE – PIATA GELIOR"/>
    <s v="ENETIX SOFTWARE SRL"/>
    <s v="DEZVOLTAREA PLATFORMEI ELECTRONICE – PIATA GELIOR"/>
    <s v="5"/>
    <n v="25"/>
    <n v="2017"/>
    <s v="11"/>
    <n v="30"/>
    <n v="2020"/>
    <n v="85"/>
    <x v="1"/>
    <s v="Centru"/>
    <m/>
    <m/>
    <s v="Miercurea Ciuc"/>
    <s v="Privat"/>
    <s v="066"/>
    <n v="1256972.6599999999"/>
    <n v="221818.7"/>
    <n v="684616.8"/>
    <n v="82498"/>
    <n v="2245906.16"/>
    <s v="Finalizat"/>
    <s v="AA1+suspendare"/>
    <n v="1038747.26"/>
    <n v="183308.34000000003"/>
    <s v="POC/46/2/2"/>
    <n v="1"/>
    <s v="Axa 2"/>
  </r>
  <r>
    <n v="2"/>
    <x v="2"/>
    <x v="2"/>
    <x v="2"/>
    <n v="115790"/>
    <s v="DEZVOLTAREA ȘI PUNEREA PE PIAȚĂ A APLICAȚIEI KPEYE"/>
    <s v="MAGIC SOLUTIONS SRL"/>
    <s v="DEZVOLTAREA ȘI PUNEREA PE PIAȚĂ A APLICAȚIEI KPEYE"/>
    <s v="6"/>
    <n v="29"/>
    <n v="2017"/>
    <s v="10"/>
    <n v="15"/>
    <n v="2019"/>
    <n v="85"/>
    <x v="1"/>
    <s v="Centru"/>
    <m/>
    <m/>
    <s v="Miercurea Ciuc"/>
    <s v="Privat"/>
    <s v="066"/>
    <n v="1013197.28"/>
    <n v="178799.52"/>
    <n v="827731.2"/>
    <n v="103650.31999999983"/>
    <n v="2123378.3199999998"/>
    <s v="Finalizat"/>
    <s v="AA2"/>
    <n v="866287.72000000009"/>
    <n v="152874.29"/>
    <s v="POC/46/2/2"/>
    <n v="1"/>
    <s v="Axa 2"/>
  </r>
  <r>
    <n v="3"/>
    <x v="2"/>
    <x v="2"/>
    <x v="3"/>
    <n v="127128"/>
    <s v="Dezvoltarea infrastructurii de comunicatii in banda larga de mare viteza in judetul Harghita"/>
    <s v="INVOKER TRANS IT SRL"/>
    <s v="Obiectivul principal al proiectului este dezvoltarea infrastructurii de comunicatii in banda larga de mare viteza in localitatile albe din punct de vedere al conexiunii NGA din judetul Harghit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1"/>
    <s v="Centru"/>
    <m/>
    <m/>
    <s v="Bilbor; Voslabeni; Cetatuia; Plaiestii de Sus; Casinu Nou; Izvoru Muresului; Sub Cetate; Dirjiu; Martinis; Imper; Ocland; Iacobeni; Filpea; Vidacut; Ulies; Calnaci; Sacel;"/>
    <s v="Privat"/>
    <s v="046"/>
    <n v="7482385.71"/>
    <n v="1320421.01"/>
    <n v="1858370.42"/>
    <n v="3881620.88"/>
    <n v="14542798.02"/>
    <s v="In implementare"/>
    <m/>
    <n v="3487213.31"/>
    <n v="615390.56999999995"/>
    <s v="POC/366/2/1"/>
    <n v="1"/>
    <s v="Axa 2"/>
  </r>
  <r>
    <n v="4"/>
    <x v="2"/>
    <x v="2"/>
    <x v="9"/>
    <n v="129891"/>
    <s v="Dezvoltarea si proiectarea unui produs software integral de administrare si monitorizare intreprinderi de catre societatea Web-Guru SRL"/>
    <s v="WEB-GURU SRL"/>
    <s v="Obiectivul general este dezvoltarea unui software integrat pentru gestionarea, monitorizarea si administrarea firmelor pe mai multe nivele. Prezentul proiect abordeaza realizarea unui software care integreaza mai multe module necesare pentru monitorizarea firmelor, astfel reprezinta o unealta special destinata pentru administratorii firmelor, si nu numai."/>
    <s v="8"/>
    <n v="7"/>
    <n v="2020"/>
    <s v="8"/>
    <n v="7"/>
    <n v="2023"/>
    <n v="85"/>
    <x v="1"/>
    <s v="Centru"/>
    <m/>
    <m/>
    <s v="Miercurea Ciuc"/>
    <s v="Privat"/>
    <s v="066"/>
    <n v="3774519.72"/>
    <n v="666091.65"/>
    <n v="2039519.62"/>
    <n v="452641.49"/>
    <n v="6932772.4800000004"/>
    <s v="Reziliat"/>
    <m/>
    <n v="0"/>
    <n v="0"/>
    <s v="POC/524/2/2"/>
    <n v="1"/>
    <s v="Axa 2"/>
  </r>
  <r>
    <s v="TOTAL HARGHITA"/>
    <x v="0"/>
    <x v="0"/>
    <x v="0"/>
    <m/>
    <m/>
    <m/>
    <m/>
    <m/>
    <m/>
    <m/>
    <m/>
    <m/>
    <m/>
    <m/>
    <x v="0"/>
    <m/>
    <m/>
    <m/>
    <m/>
    <m/>
    <m/>
    <n v="13527075.370000001"/>
    <n v="2387130.88"/>
    <n v="5410238.04"/>
    <n v="4520410.6899999995"/>
    <n v="25844854.98"/>
    <m/>
    <m/>
    <n v="5392248.29"/>
    <n v="951573.2"/>
    <m/>
    <m/>
    <m/>
  </r>
  <r>
    <s v="JUDEŢUL HUNEDOARA"/>
    <x v="0"/>
    <x v="0"/>
    <x v="0"/>
    <m/>
    <m/>
    <m/>
    <m/>
    <m/>
    <m/>
    <m/>
    <m/>
    <m/>
    <m/>
    <m/>
    <x v="0"/>
    <m/>
    <m/>
    <m/>
    <m/>
    <m/>
    <m/>
    <m/>
    <m/>
    <m/>
    <m/>
    <m/>
    <m/>
    <m/>
    <m/>
    <m/>
    <m/>
    <m/>
    <m/>
  </r>
  <r>
    <n v="1"/>
    <x v="2"/>
    <x v="2"/>
    <x v="3"/>
    <n v="127129"/>
    <s v="Dezvoltarea infrastructurii de comunicatii in banda larga de mare viteza in judetul Hunedoara"/>
    <s v="INVOKER TRANS IT SRL"/>
    <s v="Obiectivul principal al proiectului este dezvoltarea infrastructurii de comunicatii in banda larga de mare viteza in localitatile albe din punct de vedere al conexiunii NGA din judetul Hunedoar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2"/>
    <s v="Vest"/>
    <m/>
    <m/>
    <s v="Dobra; Rapoltu Mare; Banita; Valisoara; Branisca; Zam; sat Sibise; sat Vaidei; sat Romosel; Bucuresci; sat Tirnava de Cris; sat Boz; sat Bobilna; sat Mihaileni; Orastioara de Sus; sat Costesti; Luncoiu de Sus; sat Sesuri; sat Stanija; Orastioara de Jos; sat Bucium; sat Birtin; Vata de Sus; sat Ciungani; sat Ludestii de Jos; sat Stejarel; sat Ociu; sat Brotuna; sat Prihodiste; sat Dincu Mare; sat Cris; sat Rapoltel; sat Buces-Vulcan; sat Basarabasa; sat Grohotele; sat Pischinti; sat Jeledinti; sat Blajeni-Vulcan; Martinesti; sat Plai; Buces; sat Tatarastii de Cris; sat Dincu Mic; sat Tamasasa; sat Salatruc; sat Turmas;"/>
    <s v="Privat"/>
    <s v="046"/>
    <n v="11511361.99"/>
    <n v="2031416.81"/>
    <n v="2522332.39"/>
    <n v="3047372.17"/>
    <n v="19112483.359999999"/>
    <s v="In implementare"/>
    <m/>
    <n v="3450135.23"/>
    <n v="608847.39"/>
    <s v="POC/366/2/1"/>
    <n v="1"/>
    <s v="Axa 2"/>
  </r>
  <r>
    <s v="TOTAL HUNEDOARA"/>
    <x v="0"/>
    <x v="0"/>
    <x v="0"/>
    <m/>
    <m/>
    <m/>
    <m/>
    <m/>
    <m/>
    <m/>
    <m/>
    <m/>
    <m/>
    <m/>
    <x v="0"/>
    <m/>
    <m/>
    <m/>
    <m/>
    <m/>
    <m/>
    <n v="11511361.99"/>
    <n v="2031416.81"/>
    <n v="2522332.39"/>
    <n v="3047372.17"/>
    <n v="19112483.359999999"/>
    <m/>
    <m/>
    <n v="3450135.23"/>
    <n v="608847.39"/>
    <m/>
    <m/>
    <m/>
  </r>
  <r>
    <s v="JUDEŢUL IALOMITA"/>
    <x v="0"/>
    <x v="0"/>
    <x v="0"/>
    <m/>
    <m/>
    <m/>
    <m/>
    <m/>
    <m/>
    <m/>
    <m/>
    <m/>
    <m/>
    <m/>
    <x v="0"/>
    <m/>
    <m/>
    <m/>
    <m/>
    <m/>
    <m/>
    <m/>
    <m/>
    <m/>
    <m/>
    <m/>
    <m/>
    <m/>
    <m/>
    <m/>
    <m/>
    <m/>
    <m/>
  </r>
  <r>
    <n v="1"/>
    <x v="1"/>
    <x v="3"/>
    <x v="10"/>
    <n v="104235"/>
    <s v="TEHNOLOGII DE SINTEZA A UNOR COPOLIMERI ACRILICI FUNCTIONALI UTILIZAND INSTALATII DE SINTEZA NECONVENTIONALE CU EFICIENTA RIDICATA -COACNEC"/>
    <s v="Lambda MAT Bucuresti SRL"/>
    <s v="Obiectivul principal al proiectului consta in transpunerea la nivel industrial a echipamentelor de cercetare realizate in faza de demonstrator de COSFEL ACTUAL, implementarea si preluarea tehnologiilor dezvoltate de aceasta in conformitate cu rezultatul de cercetare achizitionat prin contractul NR.15/05.05.2015 cu titlul „Experimentarea polimerizarii in camp de microunde in strat controlat respectiv in sistem dispers”."/>
    <s v="9"/>
    <n v="8"/>
    <n v="2016"/>
    <s v="5"/>
    <n v="8"/>
    <n v="2018"/>
    <n v="85"/>
    <x v="3"/>
    <s v="Sud Muntenia"/>
    <m/>
    <m/>
    <s v="Slobozia"/>
    <s v="Privat"/>
    <s v="061"/>
    <n v="3934178.25"/>
    <n v="694266.75"/>
    <n v="0"/>
    <n v="276480"/>
    <n v="4904925"/>
    <s v="Finalizat"/>
    <s v="AA2"/>
    <n v="3867780.6000000006"/>
    <n v="682549.5199999999"/>
    <s v="POC/66/1/3"/>
    <n v="1"/>
    <s v="Axa 1"/>
  </r>
  <r>
    <n v="2"/>
    <x v="1"/>
    <x v="3"/>
    <x v="8"/>
    <n v="119792"/>
    <s v="Tehnologie de prelucrare inovativa a deseurilor de metale neferoase si a deee-urilor, utilizand  energia microundelor_x000a_"/>
    <s v="JUNKOEKO SRL"/>
    <s v="Obiectivul principal al proiectului propus il reprezinta cresterea capacitatii si infrastructurii de Cercetare-Dezvoltare a aplicantului prin realizarea unui echipament inovativ de topire in camp de microunde a deseurilor metalice neferoase si DEEE-uri (deseuri de echipamente electrice si electronice), prevazut cu un sistem inovator de filtrare a noxelor rezultate din topire. Diversificarea tehnologiilor pentru topirea si rafinarea metalelor din  deseuri neferoase si  DEEE-uri"/>
    <s v="10"/>
    <n v="4"/>
    <n v="2017"/>
    <s v="4"/>
    <n v="4"/>
    <n v="2019"/>
    <n v="85"/>
    <x v="3"/>
    <s v="Sud Muntenia"/>
    <m/>
    <m/>
    <s v="Slobozia"/>
    <s v="Privat"/>
    <s v="061"/>
    <n v="710340.24"/>
    <n v="125354.16"/>
    <n v="92854.94"/>
    <n v="20904.34"/>
    <n v="949453.68"/>
    <s v="Finalizat"/>
    <m/>
    <n v="634111.26"/>
    <n v="111901.96"/>
    <s v="POC/63/1/3"/>
    <n v="1"/>
    <s v="Axa 1"/>
  </r>
  <r>
    <n v="3"/>
    <x v="2"/>
    <x v="2"/>
    <x v="9"/>
    <n v="129987"/>
    <s v="SysCAD Application"/>
    <s v="SYSCAD SOLUTIONS SRL"/>
    <s v="Obiectivul principal al proiectului este cercetarea şi dezvoltarea unei suite de soluţii software inovative, extrem de uşor de folosit, soluţii software pentru accelerarea implementării cadastrului general şi a cadastrului sectorial, denumit in continuare SysCAD Application Suite."/>
    <s v="6"/>
    <n v="23"/>
    <n v="2020"/>
    <s v="6"/>
    <n v="23"/>
    <n v="2022"/>
    <n v="85"/>
    <x v="3"/>
    <s v="Sud Muntenia"/>
    <m/>
    <m/>
    <s v="Cazanesti"/>
    <s v="Privat"/>
    <s v="066"/>
    <n v="5029002"/>
    <n v="887470.93"/>
    <n v="2052919.43"/>
    <n v="967836.87"/>
    <n v="8937229.2299999986"/>
    <s v="In implementare"/>
    <m/>
    <n v="2413170.02"/>
    <n v="425853.53"/>
    <s v="POC/524/2/2"/>
    <n v="1"/>
    <s v="Axa 2"/>
  </r>
  <r>
    <s v="TOTAL IALOMITA"/>
    <x v="0"/>
    <x v="0"/>
    <x v="0"/>
    <m/>
    <m/>
    <m/>
    <m/>
    <m/>
    <m/>
    <m/>
    <m/>
    <m/>
    <m/>
    <m/>
    <x v="0"/>
    <m/>
    <m/>
    <m/>
    <m/>
    <m/>
    <m/>
    <n v="9673520.4900000002"/>
    <n v="1707091.84"/>
    <n v="2145774.37"/>
    <n v="1265221.21"/>
    <n v="14791607.909999998"/>
    <m/>
    <m/>
    <n v="6915061.8800000008"/>
    <n v="1220305.0099999998"/>
    <m/>
    <m/>
    <m/>
  </r>
  <r>
    <s v="JUDEŢUL IASI"/>
    <x v="0"/>
    <x v="0"/>
    <x v="0"/>
    <m/>
    <m/>
    <m/>
    <m/>
    <m/>
    <m/>
    <m/>
    <m/>
    <m/>
    <m/>
    <m/>
    <x v="0"/>
    <m/>
    <m/>
    <m/>
    <m/>
    <m/>
    <m/>
    <m/>
    <m/>
    <m/>
    <m/>
    <m/>
    <m/>
    <m/>
    <m/>
    <m/>
    <m/>
    <m/>
    <m/>
  </r>
  <r>
    <n v="1"/>
    <x v="1"/>
    <x v="1"/>
    <x v="4"/>
    <n v="104810"/>
    <s v="Polimeri coordinativi porosi noi cu liganzi organici de dimensiuni variabile pentru stocarea gazelor. POCPOLIG"/>
    <s v="Institutul de Chimie Macromoleculara &quot;Petru Poni&quot;"/>
    <s v="Obiectivul general al proiectului consta in cresterea capacitatii si calitatii activitatii de cercetare dezvoltare inovare (CDI)  prin atragerea de specialisti cu competente avansate,  deschiderea unei noi directii de cercetare in domeniul retelelor metalo-organice (RMO) si diversificarea gamei de servicii de cercetare  si transferul acestora catre partenerii industriali,  in scopul stimularii competitivitatii cercetarii stintifice romanesti la nivel european si a competitivitatii economice nationale/ regionale ale Institutului si ale actorilor economici in domeniul de specializare inteligenta eco-nano-tehnologii si materiale avansate._x000a_Proiectul POCPOLIG isi propune sa dezvolte noi materiale avansate nanostructurate, cu caracteristici functionale extinse, destinate pentru aplicatii de nisa, in domenii stiintifice si industriale actuale si viitoare._x000a_Obiectivul general al proiectului consta in cresterea capacitatii si calitatii activitatii de cercetare dezvoltare inovare (CDI)  prin atragerea de specialisti cu competente avansate,  deschiderea unei noi directii de cercetare in domeniul retelelor metalo-organice (RMO) si diversificarea gamei de servicii de cercetare  si transferul acestora catre partenerii industriali,  in scopul stimularii competitivitatii cercetarii stintifice romanesti la nivel european si a competitivitatii economice nationale/ regionale ale Institutului si ale actorilor economici in domeniul de specializare inteligenta eco-nano-tehnologii si materiale avansate._x000a_Proiectul POCPOLIG isi propune sa dezvolte noi materiale avansate nanostructurate, cu caracteristici functionale extinse, destinate pentru aplicatii de nisa, in domenii stiintifice si industriale actuale si viitoare._x000a_"/>
    <s v="9"/>
    <n v="8"/>
    <n v="2016"/>
    <s v="9"/>
    <n v="8"/>
    <n v="2020"/>
    <n v="84.435339999999997"/>
    <x v="5"/>
    <s v="Nord Est"/>
    <m/>
    <m/>
    <s v="Iasi"/>
    <s v="Public"/>
    <s v="060"/>
    <n v="7165347.8196919998"/>
    <n v="1320379.1103079999"/>
    <n v="0"/>
    <n v="466651.06"/>
    <n v="8952377.9900000002"/>
    <s v="Finalizat"/>
    <s v="AA6"/>
    <n v="6930573.3899999997"/>
    <n v="0"/>
    <s v="POC/61/1/1"/>
    <n v="1"/>
    <s v="Axa 1"/>
  </r>
  <r>
    <n v="2"/>
    <x v="1"/>
    <x v="1"/>
    <x v="4"/>
    <n v="103847"/>
    <s v="DIVERSIFICAREA ACTIVITATII DE CD PRIN ELABORAREA DE PLATFORME NANO-SENZORIALE PENTRU DETECŢIA ELECTROCHIMICA ŞI CUANTIFICAREA UNOR BIO- SI IMUNO-MARKERI CU APLICATII MEDICALE, DE MEDIU SI SECURITATE"/>
    <s v="Intelectro Iasi SRL"/>
    <s v="Obiectivul general al proiectului il constituie consolidarea capacității de CDI a SC Intelectro Iasi SRL în vederea pregătirii pentru participarea la Orizont 2020 si la alte programe europene, prin angajarea unui cercetător universitar cu o mare experienta pe o perioada egală cel puţin cu durata proiectului, si prin consolidarea si intinerirea resursei umane angajata in sectorul CDI al companiei, prin cooptarea de doctoranzi in faza de cercetare pentru teza de doctorat si, respectiv, doctori in stiinte ai Univ. Tehnice Iasi care au sustinut teza de doctorat in ultimii 5 ani. "/>
    <s v="9"/>
    <n v="8"/>
    <n v="2016"/>
    <s v="9"/>
    <n v="8"/>
    <n v="2020"/>
    <n v="84.435339999999997"/>
    <x v="5"/>
    <s v="Nord Est"/>
    <m/>
    <m/>
    <s v="Iasi"/>
    <s v="Privat"/>
    <s v="061"/>
    <n v="7276121.3794200011"/>
    <n v="1340791.6705799997"/>
    <n v="2524481.25"/>
    <n v="1027942.7"/>
    <n v="12169337"/>
    <s v="Finalizat"/>
    <s v="AA1"/>
    <n v="6369795.3299999991"/>
    <n v="1173872.25"/>
    <s v="POC/61/1/1"/>
    <n v="1"/>
    <s v="Axa 1"/>
  </r>
  <r>
    <n v="3"/>
    <x v="1"/>
    <x v="1"/>
    <x v="4"/>
    <n v="104089"/>
    <s v="CERCETARE-DEZVOLTARE DE MATERIALE COMPOZITE INOVATIVE NANOSTRUCTURATE, ACTIVABILE IN CAMP DE RADIOFRECVENTA SI DE MICROUNDE, PENTRU TEHNOLOGII REVERSIBILE DE ASAMBLARE CU APLICATII INTERSECTORIALE"/>
    <s v="ALL GREEN SRL"/>
    <s v="Obiectivul general al proiectului il constituie consolidarea capacității de CDI a SC ALL GREEN SRL în vederea pregătirii pentru participarea la Orizont 2020 si la alte programe europene, prin angajarea unui cercetător universitar cu o mare experienta pe o perioada egală cel puţin cu durata proiectului, si prin consolidarea si intinerirea resursei umane angajata in sectorul CDI al companiei, prin cooptarea de doctoranzi in faza de cercetare pentru teza de doctorat si, respectiv, doctori in stiinte ai Univ. Tehnice Iasi care au sustinut teza de doctorat in ultimii 5 ani. "/>
    <s v="9"/>
    <n v="16"/>
    <n v="2016"/>
    <s v="9"/>
    <n v="16"/>
    <n v="2020"/>
    <n v="84.435339999999997"/>
    <x v="5"/>
    <s v="Nord Est"/>
    <m/>
    <m/>
    <s v="Iasi"/>
    <s v="Privat"/>
    <s v="061"/>
    <n v="7276513.4800000004"/>
    <n v="1340863.92"/>
    <n v="2522993.6"/>
    <n v="1085238"/>
    <n v="12225609"/>
    <s v="Finalizat _x000a_(ajuns la teremen; fara nota de finalizare)"/>
    <s v="AA4"/>
    <n v="6762862.8100000024"/>
    <n v="1246308.3100000003"/>
    <s v="POC/61/1/1"/>
    <n v="1"/>
    <s v="Axa 1"/>
  </r>
  <r>
    <n v="4"/>
    <x v="1"/>
    <x v="3"/>
    <x v="10"/>
    <n v="104962"/>
    <s v="BRAIN-IN - Sisteme de automatizare inteligente pentru managementul cladirilor, productiei si automatizari industriale"/>
    <s v="BUILDING TECHNOLOGY GROUP R SRL"/>
    <s v="In acest proiect se urmareste crearea lui BRAIN-IN  soft - convertor de limbaj al Sistemelor de Automatizare Inteligente (SAI) pentru cladiri inteligente, managementul productiei si automatizari industriale bazat pe inovarea – imbunatatirea unei platforme software denumita SMART  CONVERT care la acest moment are proprietatea de a aduce la un punct comun tehnologiile: PROFIBUS, LON, CAN, MODBUS. Inovarea consta in integrarea in SMART CONVERT a doua noi tipuri de protocoale de comunicatii (KNX si un limbaj wireless), transformand platforma initiala intr-un produs foarte flexibil si competitiv, care va detine si caracteristici standardizate pentru 5 aplicabilitati ce se pot combina in functie de nevoile si structura cladirilor, productiei si industriei: optimizare consumuri energie, asigurare securitate, confort, optimizare management productie, automatizari industriale, oprimizare functionalitati specifice spitalelor."/>
    <s v="9"/>
    <n v="27"/>
    <n v="2016"/>
    <s v="9"/>
    <n v="27"/>
    <n v="2018"/>
    <n v="85"/>
    <x v="5"/>
    <s v="Nord Est"/>
    <m/>
    <m/>
    <s v="Iasi"/>
    <s v="Privat"/>
    <s v="061"/>
    <n v="5122148.62"/>
    <n v="903908.58000000007"/>
    <n v="0"/>
    <n v="1207083.72"/>
    <n v="7233140.9199999999"/>
    <s v="Finalizat"/>
    <s v="AA7"/>
    <n v="4992852.5500000007"/>
    <n v="888219.64999999991"/>
    <s v="POC/66/1/3"/>
    <n v="1"/>
    <s v="Axa 1"/>
  </r>
  <r>
    <n v="5"/>
    <x v="1"/>
    <x v="3"/>
    <x v="11"/>
    <n v="106611"/>
    <s v="DEZVOLTARE EXPERIMENTALĂ ÎN PARTENERIAT PUBLIC PRIVAT PENTRU CREAREA DE PLATFORME CLOUD AUTOHTONE CU CARACTERISTICI AVANSATE DE PROTECȚIE A DATELOR"/>
    <s v="Universitatea &quot;Alexandru Ioan Cuza&quot; din Iași"/>
    <s v="Principalul obiectiv al proiectului PrivateSky îl constituie transferul de cunoștințe rezultate în urma activității de cercetare desfășurate în cadrul Facultății de Informatică, Universitatea “Alexandru Ioan Cuza” din Iași (UAIC) către industria de IT._x000a_Ideea nou introdusă de acest proiect este concretizată prin utilizarea unei arhitecturi Cloud inovative bazată pe coreografii executabile în crearea de noi tehnologii, instrumente și metode pentru dezvoltarea de software în cloud._x000a_"/>
    <s v="9"/>
    <n v="1"/>
    <n v="2016"/>
    <s v="9"/>
    <n v="1"/>
    <n v="2021"/>
    <n v="83.72"/>
    <x v="5"/>
    <s v="Nord Est"/>
    <m/>
    <m/>
    <s v="Iasi"/>
    <s v="Public"/>
    <s v="062"/>
    <n v="11224742.256000001"/>
    <n v="2182737.743999999"/>
    <n v="1808937.5"/>
    <n v="50000"/>
    <n v="15266417.5"/>
    <s v="In implementare"/>
    <s v="AA6"/>
    <n v="9657047.370000001"/>
    <n v="1877654.06"/>
    <s v="POC/71/1/4"/>
    <n v="1"/>
    <s v="Axa 1"/>
  </r>
  <r>
    <n v="6"/>
    <x v="1"/>
    <x v="3"/>
    <x v="11"/>
    <n v="105689"/>
    <s v="Parteneriate pentru transfer de cunoştinţe în domeniul materialelor polimere_x000a_ folosite în ingineria biomedicală "/>
    <s v="INSTITUTUL DE CHIMIE MACROMOLECULARĂ “PETRU PONI&quot; "/>
    <s v="Obiectivul general: Creşterea competitivităţii economice a 5 întreprinderi în perioada 2016-2020,_x000a_în urma transferului de cunoştinţe ce vizează expertiza ştiinţifică şi tehnologică în proiectarea şi_x000a_realizarea de sisteme polimere multifuncţionale, care pot stimula un răspuns biologic specific şi care permit aderarea şi proliferarea unui anumit tip de celule, funcţie de ţesutul ce trebuie tratat._x000a_"/>
    <s v="9"/>
    <n v="8"/>
    <n v="2016"/>
    <s v="3"/>
    <n v="8"/>
    <n v="2022"/>
    <n v="83.72"/>
    <x v="5"/>
    <s v="Nord Est"/>
    <m/>
    <m/>
    <s v="Iasi"/>
    <s v="Public"/>
    <s v="062"/>
    <n v="11218480"/>
    <n v="2181520"/>
    <n v="2370000"/>
    <n v="70978.25"/>
    <n v="15840978.25"/>
    <s v="In implementare"/>
    <s v="AA5"/>
    <n v="7576272.3000000007"/>
    <n v="0"/>
    <s v="POC/71/1/4"/>
    <n v="1"/>
    <s v="Axa 1"/>
  </r>
  <r>
    <n v="7"/>
    <x v="1"/>
    <x v="3"/>
    <x v="11"/>
    <n v="105524"/>
    <s v="PRODUSE ȘI TEHNOLOGII ECOINOVATOARE PENTRU EFICIENȚĂ ENERGETICĂ ÎN CONSTRUCȚII"/>
    <s v="Universitatea Tehnica Gheorghe Asachi din Iasi"/>
    <s v="Obiectivul general al proiectului este creşterea eficienţei energetice la consumator, înțelegând prin consumator construcţiile civile, industriale şi agricole care adăpostesc funcţiuni multiple, denumite într-un cuvânt clădiri. _x000a_Proiectul va dezvolta interacțiunea dintre Facultatea de Construcţii şi Instalații din cadrul Universității Tehnice „Gh. Asachi” din Iași cu mediul de afaceri din domeniul construcţiilor, prin finanțarea accesului întreprinderilor la expertiză extinsă și la facilitățile oferite în laboratoarele facultăţii, în scopul comercializării rezultatelor de cercetare privind asigurarea eficienței energetice, către consumatorul exprimat prin construcțiile civile, industriale și agricole, concepute şi executate de către întreprinderile cu activitate în domeniul construcţiilor."/>
    <s v="9"/>
    <n v="23"/>
    <n v="2016"/>
    <s v="5"/>
    <n v="22"/>
    <n v="2022"/>
    <n v="83.72"/>
    <x v="5"/>
    <s v="Nord Est"/>
    <m/>
    <m/>
    <s v="Iasi"/>
    <s v="Public"/>
    <s v="062"/>
    <n v="6244465.5"/>
    <n v="1214284.5"/>
    <n v="1260000"/>
    <n v="144000"/>
    <n v="8862750"/>
    <s v="In implementare"/>
    <s v="AA4"/>
    <n v="3764649.9200000004"/>
    <n v="618951.32000000018"/>
    <s v="POC/71/1/4"/>
    <n v="1"/>
    <s v="Axa 1"/>
  </r>
  <r>
    <n v="8"/>
    <x v="1"/>
    <x v="1"/>
    <x v="12"/>
    <n v="107464"/>
    <s v="Institutul de Chimie Macromoleculara “Petru Poni” - Pol interdisciplinar de specializare inteligenta prin cercetare-inovare si transfer tehnologic in (bio/nano)materiale polimere si (eco)tehnologii"/>
    <s v="Institutul de Chimie Macromoleculara „Petru Poni” Iasi"/>
    <s v="Obiectivul general al proiectului Institutul de Chimie Macromoleculara “Petru Poni” – Pol interdisciplinar de specializare inteligenta prin cercetare-inovare si transfer tehnologic in (bio/nano)materiale polimere si (eco)tehnologii (InoMatPol) consta in cresterea capacitatii, calitatii si eficientei activitatii CDI prin deschiderea de noi directii de cercetare si diversificarea gamei de servicii de cercetare orientate in special catre industrie – conform cerintelor de inovare ale agentilor economici din cadrul structurilor de tip cluster, in scopul stimularii competitivitatii cercetarii stintifice romanesti la nivel european si a competitivitatii economice nationale/ regionale ale Institutului si ale actorilor economici in domeniul de specializare inteligenta eco-nano-tehnologii si materiale avansate."/>
    <s v="10"/>
    <n v="10"/>
    <n v="2016"/>
    <s v="7"/>
    <n v="10"/>
    <n v="2020"/>
    <n v="85"/>
    <x v="5"/>
    <s v="Nord Est"/>
    <m/>
    <m/>
    <s v="Iasi"/>
    <s v="Public"/>
    <s v="058"/>
    <n v="53796306.284999996"/>
    <n v="9493465.8150000051"/>
    <n v="0"/>
    <n v="7182196.9000000004"/>
    <n v="70471969"/>
    <s v="Finalizat"/>
    <s v="AA3"/>
    <n v="53311768.259999998"/>
    <n v="0"/>
    <s v="POC/70/1/1"/>
    <n v="1"/>
    <s v="Axa 1"/>
  </r>
  <r>
    <n v="9"/>
    <x v="1"/>
    <x v="1"/>
    <x v="12"/>
    <n v="107563"/>
    <s v="CENTRU REGIONAL DE CERCETĂRI AVANSATE PENTRU BOLI EMERGENTE, ZOONOZE ȘI SIGURANȚĂ ALIMENTARĂ-ROVETEMERG"/>
    <s v="UNIVERSITATEA DE STIINTE AGRICOLE SI MEDICINA VETERINARA „ION IONESCU DE LA BRAD” Iasi"/>
    <s v="Scopul proiectului ROVETEMERG este de a dezvolta un Centru regional de cercetare avansată capabil sa efectueze cercetare interdisciplinară, aplicată și experimentală, privind microorganismele înalt patogene cu potențial de răspândire în masă, bolile infecțioase (re-) emergente și rare, rezistența microbiană la medicamente, siguranța microbiologica a alimentelor, rezultatele obținute având menirea de a îmbunătăți sănătatea animalelor, omului și mediului, în spiritul conceptului One Health.  "/>
    <s v="10"/>
    <n v="13"/>
    <n v="2016"/>
    <s v="4"/>
    <n v="12"/>
    <n v="2021"/>
    <n v="85"/>
    <x v="5"/>
    <s v="Nord Est"/>
    <m/>
    <m/>
    <s v="Iasi"/>
    <s v="Public"/>
    <s v="058"/>
    <n v="30363445"/>
    <n v="5358255"/>
    <n v="0"/>
    <n v="3978998"/>
    <n v="39700698"/>
    <s v="In implementare"/>
    <s v="AA7"/>
    <n v="14530428.090000002"/>
    <n v="1819083.6999999997"/>
    <s v="POC/70/1/1"/>
    <n v="1"/>
    <s v="Axa 1"/>
  </r>
  <r>
    <n v="10"/>
    <x v="1"/>
    <x v="3"/>
    <x v="8"/>
    <n v="113382"/>
    <s v="Dezvoltarea și producerea generatorului cu rotor exterior și flux radial antrenat de o turbină eoliană cu ax vertical"/>
    <s v=" GEN MOTOR SRL (solicitant initial la depunere: VÎRLAN BOGDAN)"/>
    <s v="Principalul obiectiv al proiectului este acela  de a scoate pe piață un produs nou, inovativ: un generator electric cu rotor exterior și flux radial antrenat  turbină verticală, pe baza rezultatelor obținute de directorul de proiect în timpul stagiului doctoral finalizat. "/>
    <s v="10"/>
    <n v="4"/>
    <n v="2017"/>
    <s v="1"/>
    <n v="4"/>
    <n v="2019"/>
    <n v="85.000000595720564"/>
    <x v="5"/>
    <s v="Nord Est"/>
    <m/>
    <m/>
    <s v="Iasi"/>
    <s v="Privat"/>
    <s v="061"/>
    <n v="713421.75"/>
    <n v="125897.95"/>
    <n v="93257.75"/>
    <n v="145255.72"/>
    <n v="1077833.17"/>
    <s v="Finalizat"/>
    <s v="AA1"/>
    <n v="702561.19"/>
    <n v="123981.38000000002"/>
    <s v="POC/63/1/3"/>
    <n v="1"/>
    <s v="Axa 1"/>
  </r>
  <r>
    <n v="11"/>
    <x v="1"/>
    <x v="3"/>
    <x v="8"/>
    <n v="109591"/>
    <s v="Consolidarea capacitatii SC PROSUPPORT CONSULTING SRL de exploatare , introducere in productie si comercializare a unui produs inovativ rezultat al activitatii de cercetare-dezvoltare"/>
    <s v="PROSUPPORT CONSULTING SRL"/>
    <s v="Proiectul are ca obiectiv general îmbunătățirea capacității start-up-ului SC ProSupport Consulting SRL de inovare și derulare a unor activități de cercetare-dezvoltare de avangardă într-un domeniu de specializare inteligentă (4. Eco-nano-tehnologii și materiale avansate/4.4.2 Materiale polimerice, nanomateriale, nanotehnologii)pentru introducerea în producție a unui nou produs inovator (platforme senzoriale prevăzute cu microelectrozi interdigitați printați pe substraturi nanodielectrice flexibile) cu aplicabilitate într-un domeniu nou, Internetul Tuturor Lucrurilor (ITL)."/>
    <s v="10"/>
    <n v="4"/>
    <n v="2017"/>
    <s v="10"/>
    <n v="4"/>
    <n v="2019"/>
    <n v="85.000000000000014"/>
    <x v="5"/>
    <s v="Nord Est"/>
    <m/>
    <m/>
    <s v="Iasi; Valea Lupului"/>
    <s v="Privat"/>
    <s v="061"/>
    <n v="713989.8"/>
    <n v="125998.2"/>
    <n v="93332"/>
    <n v="86064"/>
    <n v="1019384"/>
    <s v="Finalizat"/>
    <s v="AA1"/>
    <n v="708323.74"/>
    <n v="124998.27"/>
    <s v="POC/63/1/3"/>
    <n v="1"/>
    <s v="Axa 1"/>
  </r>
  <r>
    <n v="12"/>
    <x v="2"/>
    <x v="2"/>
    <x v="2"/>
    <n v="115881"/>
    <s v="”LOGIOS - CERCETAREA SI DEZVOLTAREA UNUI SISTEM INOVATIV DE E-LEARNING DEDICAT MEDIILOR DE INVATAMÂNT UNIVERSITAR SI PREUNIVERSITAR”"/>
    <s v="RED POINT SOFTWARE SOLUTIONS SRL"/>
    <s v="”LOGIOS - CERCETAREA SI DEZVOLTAREA UNUI SISTEM INOVATIV DE E-LEARNING DEDICAT MEDIILOR DE INVATAMÂNT UNIVERSITAR SI PREUNIVERSITAR”"/>
    <s v="8"/>
    <n v="2"/>
    <n v="2017"/>
    <s v="12"/>
    <n v="2"/>
    <n v="2019"/>
    <n v="85"/>
    <x v="5"/>
    <s v="Nord Est"/>
    <m/>
    <m/>
    <s v="Iasi"/>
    <s v="Privat"/>
    <s v="066"/>
    <n v="972346.38"/>
    <n v="171590.54"/>
    <n v="518393.82000000007"/>
    <n v="170528.28000000003"/>
    <n v="1832859.02"/>
    <s v="Finalizat"/>
    <s v="AA3"/>
    <n v="859600.7300000001"/>
    <n v="151694.24000000002"/>
    <s v="POC/46/2/2"/>
    <n v="1"/>
    <s v="Axa 2"/>
  </r>
  <r>
    <n v="13"/>
    <x v="2"/>
    <x v="2"/>
    <x v="2"/>
    <n v="115605"/>
    <s v="QODEMO – TEHNOLOGIE SPECIALIZATA PENTRU MAKER MOVEMENT"/>
    <s v="FORTYFOUR SRL"/>
    <s v="QODEMO – TEHNOLOGIE SPECIALIZATA PENTRU MAKER MOVEMENT"/>
    <s v="8"/>
    <n v="7"/>
    <n v="2017"/>
    <s v="8"/>
    <n v="7"/>
    <n v="2020"/>
    <n v="85"/>
    <x v="5"/>
    <s v="Nord Est"/>
    <m/>
    <m/>
    <s v=" Iasi"/>
    <s v="Privat"/>
    <s v="066"/>
    <n v="3413951.66"/>
    <n v="602462.06000000006"/>
    <n v="803986.69"/>
    <n v="0"/>
    <n v="4820400.41"/>
    <s v="Reziliat"/>
    <m/>
    <n v="0"/>
    <n v="0"/>
    <s v="POC/46/2/2"/>
    <n v="1"/>
    <s v="Axa 2"/>
  </r>
  <r>
    <n v="14"/>
    <x v="2"/>
    <x v="2"/>
    <x v="2"/>
    <n v="115686"/>
    <s v="ECOSISTEM MULTIFUNCTIONAL PENTRU INTEGRAREA SERVICIILOR MEDICALE DE TIP “SELF-MANAGEMENT DISEASE” (EMIM)"/>
    <s v="ROMSOFT SRL"/>
    <s v="ECOSISTEM MULTIFUNCTIONAL PENTRU INTEGRAREA SERVICIILOR MEDICALE DE TIP “SELF-MANAGEMENT DISEASE” (EMIM)"/>
    <s v="8"/>
    <n v="31"/>
    <n v="2017"/>
    <s v="8"/>
    <n v="31"/>
    <n v="2020"/>
    <n v="85"/>
    <x v="5"/>
    <s v="Nord Est"/>
    <m/>
    <m/>
    <s v="Iasi"/>
    <s v="Privat"/>
    <s v="066"/>
    <n v="2399640.0299999998"/>
    <n v="423465.89"/>
    <n v="2008125"/>
    <n v="92451.410000000149"/>
    <n v="4923682.33"/>
    <s v="Finalizat"/>
    <s v="AA1"/>
    <n v="2146543.4700000002"/>
    <n v="378801.72"/>
    <s v="POC/46/2/2"/>
    <n v="1"/>
    <s v="Axa 2"/>
  </r>
  <r>
    <n v="15"/>
    <x v="2"/>
    <x v="2"/>
    <x v="2"/>
    <n v="116445"/>
    <s v="“DEZVOLTAREA UNEI SOLUȚII TIC INOVATIVE CERTIFICATE PENTRU PROTEJAREA CONFIDENȚIALITĂȚII DATELOR DE PE DISPOZITIVELE MOBILE PRIN ȘTERGERE DEFINITIVĂ”"/>
    <s v="NERA COMPUTERS SRL"/>
    <s v="“DEZVOLTAREA UNEI SOLUȚII TIC INOVATIVE CERTIFICATE PENTRU PROTEJAREA CONFIDENȚIALITĂȚII DATELOR DE PE DISPOZITIVELE MOBILE PRIN ȘTERGERE DEFINITIVĂ”"/>
    <s v="8"/>
    <n v="16"/>
    <n v="2017"/>
    <s v="8"/>
    <n v="16"/>
    <n v="2019"/>
    <n v="85"/>
    <x v="5"/>
    <s v="Nord Est"/>
    <m/>
    <m/>
    <s v="Iasi"/>
    <s v="Privat"/>
    <s v="066"/>
    <n v="2074115.77"/>
    <n v="366020.43"/>
    <n v="1603999.7999999998"/>
    <n v="100826.91999999993"/>
    <n v="4144962.92"/>
    <s v="Reziliat"/>
    <m/>
    <n v="0"/>
    <n v="0"/>
    <s v="POC/46/2/2"/>
    <n v="1"/>
    <s v="Axa 2"/>
  </r>
  <r>
    <n v="16"/>
    <x v="2"/>
    <x v="2"/>
    <x v="2"/>
    <m/>
    <s v="SOLUTIE MOBILA DE COLECTARE SI INTRETINERE DATE PENTRU SISTEMELE DE TIP ASSET MANAGEMENT"/>
    <s v="FOCALITY SRL"/>
    <s v="SOLUTIE MOBILA DE COLECTARE SI INTRETINERE DATE PENTRU SISTEMELE DE TIP ASSET MANAGEMENT"/>
    <s v="5"/>
    <n v="25"/>
    <n v="2017"/>
    <s v="8"/>
    <n v="25"/>
    <n v="2018"/>
    <n v="85"/>
    <x v="5"/>
    <s v="Nord Est"/>
    <m/>
    <m/>
    <s v="Iasi"/>
    <s v="Privat"/>
    <s v="066"/>
    <n v="1643049.15"/>
    <n v="289949.84999999998"/>
    <n v="839936"/>
    <n v="275145.64999999991"/>
    <n v="3048080.65"/>
    <s v="Reziliat"/>
    <m/>
    <n v="0"/>
    <n v="0"/>
    <s v="POC/46/2/2"/>
    <n v="1"/>
    <s v="Axa 2"/>
  </r>
  <r>
    <n v="17"/>
    <x v="2"/>
    <x v="2"/>
    <x v="2"/>
    <n v="115624"/>
    <s v="Cercetare,dezvoltare si implementare a unei noi generatii de algoritmi de optimizare si reducere a consumului de materiale bazati pe calcul paralel intensiv pe tehnologie CUDA"/>
    <s v="GEMINI CAD SYSTEMS SRL"/>
    <s v="Cercetare,dezvoltare si implementare a unei noi generatii de algoritmi de optimizare si reducere a consumului de materiale bazati pe calcul paralel intensiv pe tehnologie CUDA"/>
    <s v="9"/>
    <n v="14"/>
    <n v="2017"/>
    <s v="6"/>
    <n v="14"/>
    <n v="2020"/>
    <n v="85"/>
    <x v="5"/>
    <s v="Nord Est"/>
    <m/>
    <m/>
    <s v="Iasi"/>
    <s v="Privat"/>
    <s v="066"/>
    <n v="2764316.04"/>
    <n v="487820.48"/>
    <n v="1576597.6800000002"/>
    <n v="188595.24000000022"/>
    <n v="5017329.4400000004"/>
    <s v="Finalizat"/>
    <m/>
    <n v="2565429.46"/>
    <n v="452722.84"/>
    <s v="POC/46/2/2"/>
    <n v="1"/>
    <s v="Axa 2"/>
  </r>
  <r>
    <n v="18"/>
    <x v="2"/>
    <x v="2"/>
    <x v="2"/>
    <n v="115919"/>
    <s v="CUTIE NEAGRA ȘI PLATFORMA TIP CRM PENTRU EVALUAREA SI DIMINUAREA RISCURILOR IN TRAFICUL RUTIER"/>
    <s v="EXPERT ACCIDENT RECONSTRUCTION SRL"/>
    <s v="CUTIE NEAGRA ȘI PLATFORMA TIP CRM PENTRU EVALUAREA SI DIMINUAREA RISCURILOR IN TRAFICUL RUTIER"/>
    <s v="8"/>
    <n v="3"/>
    <n v="2017"/>
    <s v="11"/>
    <n v="3"/>
    <n v="2019"/>
    <n v="85"/>
    <x v="5"/>
    <s v="Nord Est"/>
    <m/>
    <m/>
    <s v="Comuna Bârnova, sat Vișan"/>
    <s v="Privat"/>
    <s v="066"/>
    <n v="1555547.74"/>
    <n v="274508.42"/>
    <n v="473070.49"/>
    <n v="72029.310000000056"/>
    <n v="2375155.96"/>
    <s v="Finalizat"/>
    <s v="AA2"/>
    <n v="1455255.65"/>
    <n v="256809.80999999997"/>
    <s v="POC/46/2/2"/>
    <n v="1"/>
    <s v="Axa 2"/>
  </r>
  <r>
    <n v="19"/>
    <x v="2"/>
    <x v="2"/>
    <x v="2"/>
    <n v="117324"/>
    <s v="Nou produs inovativ software – Visio 3D MAG, platforma hardware si servicii pentru proiectarea interactiva de case din lemn, mobilier si amenajari interioare"/>
    <s v="3D MAG SRL"/>
    <s v="Nou produs inovativ software – Visio 3D MAG, platforma hardware si servicii pentru proiectarea interactiva de case din lemn, mobilier si amenajari interioare"/>
    <s v="8"/>
    <n v="8"/>
    <n v="2017"/>
    <s v="8"/>
    <n v="8"/>
    <n v="2020"/>
    <n v="85"/>
    <x v="5"/>
    <s v="Nord Est"/>
    <m/>
    <m/>
    <s v="Iasi"/>
    <s v="Privat"/>
    <s v="066"/>
    <n v="2465364.7799999998"/>
    <n v="435064.37"/>
    <n v="1232879.1499999999"/>
    <n v="0"/>
    <n v="4133308.3"/>
    <s v="Reziliat"/>
    <m/>
    <n v="63060"/>
    <n v="11128.24"/>
    <s v="POC/46/2/2"/>
    <n v="1"/>
    <s v="Axa 2"/>
  </r>
  <r>
    <n v="20"/>
    <x v="2"/>
    <x v="2"/>
    <x v="2"/>
    <n v="119805"/>
    <s v="Contact - Accesibilitate la purtator"/>
    <s v="LOGICA INFORMATICA RO SRL"/>
    <s v="Contact - Accesibilitate la purtator"/>
    <s v="11"/>
    <n v="20"/>
    <n v="2017"/>
    <s v="11"/>
    <n v="20"/>
    <n v="2019"/>
    <n v="85"/>
    <x v="5"/>
    <s v="Nord Est"/>
    <m/>
    <m/>
    <s v="Iasi"/>
    <s v="Privat"/>
    <s v="066"/>
    <n v="2408447.5499999998"/>
    <n v="425020.15"/>
    <n v="792618.29999999981"/>
    <n v="395359.54000000004"/>
    <n v="4021445.5399999996"/>
    <s v="Reziliat"/>
    <m/>
    <n v="0"/>
    <n v="0"/>
    <s v="POC/46/2/2"/>
    <n v="1"/>
    <s v="Axa 2"/>
  </r>
  <r>
    <n v="21"/>
    <x v="2"/>
    <x v="2"/>
    <x v="2"/>
    <n v="116086"/>
    <s v="APPSFLOW – DEZVOLTAREA SAAS A SISTEMULUI DE APLICATII CONFIGURABILE DE PROCESE DE BUSINESS CE ACCELEREAZA INITIATIVELE DE LUCRU INTELIGENT IN ORGANIZATII"/>
    <s v="APPSBROKER CONSULTING SRL"/>
    <s v="APPSFLOW – DEZVOLTAREA SAAS A SISTEMULUI DE APLICATII CONFIGURABILE DE PROCESE DE BUSINESS CE ACCELEREAZA INITIATIVELE DE LUCRU INTELIGENT IN ORGANIZATII"/>
    <s v="8"/>
    <n v="4"/>
    <n v="2017"/>
    <s v="8"/>
    <n v="4"/>
    <n v="2019"/>
    <n v="85"/>
    <x v="5"/>
    <s v="Nord Est"/>
    <m/>
    <m/>
    <s v="Iasi"/>
    <s v="Privat"/>
    <s v="066"/>
    <n v="3099588.19"/>
    <n v="546986.15"/>
    <n v="1690167.5499999998"/>
    <n v="68819.69000000041"/>
    <n v="5405561.5800000001"/>
    <s v="Finalizat"/>
    <m/>
    <n v="2656480.5900000003"/>
    <n v="468790.69"/>
    <s v="POC/46/2/2"/>
    <n v="1"/>
    <s v="Axa 2"/>
  </r>
  <r>
    <n v="22"/>
    <x v="1"/>
    <x v="3"/>
    <x v="11"/>
    <n v="119611"/>
    <s v="Constituirea şi implementarea de parteneriate pentru transfer de cunoştunţe între Institutul de Cercetări pentru Agricultură şi Mediu Iaşi şi mediul economic"/>
    <s v="Universitatea de Stiinte Agricole si Medicina Veterinara &quot;Ion Ionescu de la Brad&quot; Iasi"/>
    <s v="Obiectivul general este cresterea accesului mediului economic privat agricol la cunoastere. Accesul la cunoastere se va realiza prin valorificarea infrastructurii de cercetare Institutul de Cercetari pentru Agricultura si Mediu (ICAM) din cadrul Universitatii de tiinþe Agricole si Medicina Veterinara &quot;Ion Ionescu de la Brad&quot; Iasi (USAMV – Iasi). Valorificarea infrastructurii de cercetare se va realiza prin constituirea si implementarea de parteneriate cu întreprinderi din mediul economic agricol. În cadrul parteneriatelor se va realiza transfer de cunostinþe, respectiv de inovaþie si progres tehnic."/>
    <s v="6"/>
    <n v="5"/>
    <n v="2018"/>
    <s v="6"/>
    <n v="5"/>
    <n v="2023"/>
    <n v="83.72"/>
    <x v="5"/>
    <s v="Nord Est"/>
    <m/>
    <m/>
    <s v="Iasi"/>
    <s v="Public"/>
    <s v="062"/>
    <n v="10391745"/>
    <n v="2020755"/>
    <n v="0"/>
    <n v="2478375"/>
    <n v="14890875"/>
    <s v="In implementare"/>
    <m/>
    <n v="3061447.43"/>
    <n v="368028.87000000005"/>
    <s v="POC/71/1/4"/>
    <n v="1"/>
    <s v="Axa 1"/>
  </r>
  <r>
    <n v="23"/>
    <x v="1"/>
    <x v="1"/>
    <x v="1"/>
    <n v="121822"/>
    <s v="Înfiinţare departament cercetare metode inovative de tratare ale afecţiunlor aparatului neuro-locomotor"/>
    <s v="INTERNATIONAL MODELING COMPANY SRL"/>
    <s v="Obiectivul general al proiectului este înfiinţarea unui departament în vederea cercetarii de metode inovative pentru tratarea afecţiunilor aparatului neuro-locomotor prin concentrarea de resurse umane si materiale de vârf în domeniul sanataţii."/>
    <s v="6"/>
    <n v="11"/>
    <n v="2018"/>
    <s v="12"/>
    <n v="10"/>
    <n v="2020"/>
    <n v="85"/>
    <x v="5"/>
    <s v="Nord Est"/>
    <m/>
    <m/>
    <s v="Iasi"/>
    <s v="Privat"/>
    <s v="059"/>
    <n v="15184029.02"/>
    <n v="2679534.5299999998"/>
    <n v="7655812.96"/>
    <n v="8138565.6399999997"/>
    <n v="33657942.149999999"/>
    <s v="Finalizat _x000a_(ajuns la teremen; fara nota de finalizare)"/>
    <s v="AA2"/>
    <n v="8070553.7000000002"/>
    <n v="1424215.35"/>
    <s v="POC/65/1/1"/>
    <n v="1"/>
    <s v="Axa 1"/>
  </r>
  <r>
    <n v="24"/>
    <x v="1"/>
    <x v="1"/>
    <x v="1"/>
    <n v="121902"/>
    <s v="Infiinţare departament de cercetare programe software inovative pentru combaterea traficului ilegal de bunuri"/>
    <s v="O.V.A GENERAL CONSTRUCT SRL"/>
    <s v="Obiectivul general al proiectului este înfiinţarea unui departament de cercetare programe software inovative pentru combaterea traficului ilegal de bunuri de lux si de larg consum. "/>
    <s v="6"/>
    <n v="20"/>
    <n v="2018"/>
    <s v="12"/>
    <n v="20"/>
    <n v="2020"/>
    <n v="85"/>
    <x v="5"/>
    <s v="Nord Est"/>
    <m/>
    <m/>
    <s v="Iasi"/>
    <s v="Privat"/>
    <s v="059"/>
    <n v="5420818.5999999996"/>
    <n v="956615.05"/>
    <n v="2733185.85"/>
    <n v="8112424.2199999997"/>
    <n v="17223043.719999999"/>
    <s v="Finalizat _x000a_(ajuns la teremen; fara nota de finalizare)"/>
    <m/>
    <n v="5036943.17"/>
    <n v="888872.33"/>
    <s v="POC/65/1/1"/>
    <n v="1"/>
    <s v="Axa 1"/>
  </r>
  <r>
    <n v="25"/>
    <x v="2"/>
    <x v="2"/>
    <x v="3"/>
    <n v="126951"/>
    <s v="Realizarea infrastructurii de broadband in zonele albe NGA din judetul Iasi"/>
    <s v="INVITE SYSTEMS SRL"/>
    <s v="Obiectivul principal al proiectului este dezvoltarea infrastructurii de internet in banda larga, in zonele albe NGA din judetul Iasi, cu o larga raspandire a nodurilor de comunicatii si partea de transmisie a datelor (backbone si blackhaul), cat mai aproape de utilizatorul final si cu niveluri adecvate de simetrie si de interactivitate, pentru a garanta transmitere mai buna de informatii in ambele sensuri."/>
    <s v="6"/>
    <n v="13"/>
    <n v="2019"/>
    <s v="6"/>
    <n v="13"/>
    <n v="2022"/>
    <n v="85"/>
    <x v="5"/>
    <s v="Nord Est"/>
    <m/>
    <m/>
    <s v="Andrieseni; Glavanesti; Spineni; Buhaeni; Fantanele Dragaseni; Bivolari; Tabara; Buruienesti; Ciortesti; Coropceni; Serbesti; Deleni; Lungani; Crucea; Zmeu; Goesti; Popesti; Harpasesti; Doroscani; Obrijeni; Prisacani; Moreni; Macaresti; Sinesti; Osoi; Stornesti; Bocnita; Voinesti; Slobozia; Lungani; Schitu Stavnic; Vocotesti; "/>
    <s v="Privat"/>
    <s v="046"/>
    <n v="18337215.68"/>
    <n v="3235979.23"/>
    <n v="2397024.09"/>
    <n v="4360864.4800000004"/>
    <n v="28331083.48"/>
    <s v="In implementare"/>
    <m/>
    <n v="14928160.48"/>
    <n v="1367792.68"/>
    <s v="POC/366/2/1"/>
    <n v="1"/>
    <s v="Axa 2"/>
  </r>
  <r>
    <n v="26"/>
    <x v="2"/>
    <x v="2"/>
    <x v="9"/>
    <n v="129007"/>
    <s v="Cresterea contributiei sectorului TIC pentru competitivitatea economica prin dezvoltarea de produse TIC inovative cu aplicabilitate in restul economiei romanesti "/>
    <s v="URBIOLED SRL"/>
    <s v="Obiectivul general al proiectului este reprezentat de cresterea competivitaþii economice si dezvoltarea durabila a solicitantului, bazata pe inovare in sectorul Tehnologiei, Informaþiei si Comunicaþiilor, în conditii de crestere inteligenta, durabila si favorabila incluziunii."/>
    <s v="12"/>
    <n v="11"/>
    <n v="2019"/>
    <s v="12"/>
    <n v="11"/>
    <n v="2022"/>
    <n v="85"/>
    <x v="5"/>
    <s v="Nord Est"/>
    <m/>
    <m/>
    <s v="Iasi"/>
    <s v="Privat"/>
    <s v="066"/>
    <n v="14508995.640000001"/>
    <n v="2560411"/>
    <n v="6282358.0700000003"/>
    <n v="3455481.86"/>
    <n v="26807246.57"/>
    <s v="In implementare"/>
    <m/>
    <n v="6863260.0099999998"/>
    <n v="920693.12000000011"/>
    <s v="POC/524/2/2"/>
    <n v="1"/>
    <s v="Axa 2"/>
  </r>
  <r>
    <n v="27"/>
    <x v="2"/>
    <x v="2"/>
    <x v="9"/>
    <n v="129803"/>
    <s v="Sistem integrat pentru extragerea, prelucrarea si clasificarea informatiilor publice in timp real, folosind metode avansate de analiza semantica bazata pe machine learning -  MEDIAWIRE"/>
    <s v="AVAL NET SRL"/>
    <s v="Obiectivul general al proiectului propus spre finantare il reprezinta cresterea competitivitatii si a gradului de cercetare-dezvoltare si inovare a societatii Aval Net SRL, prin crearea unui produs software inovativ, si anume o platforma tehnica integrata pentru facilitarea accesului la informatii publice, denumita MEDIAWIRE."/>
    <s v="4"/>
    <n v="2"/>
    <n v="2020"/>
    <s v="4"/>
    <n v="2"/>
    <n v="2022"/>
    <n v="85"/>
    <x v="5"/>
    <s v="Nord Est"/>
    <m/>
    <m/>
    <s v="Iasi"/>
    <s v="Privat"/>
    <s v="066"/>
    <n v="14483124.93"/>
    <n v="2555845.5699999998"/>
    <n v="6699559.5"/>
    <n v="4510320.7"/>
    <n v="28248850.699999999"/>
    <s v="In implementare"/>
    <m/>
    <n v="7298699.29"/>
    <n v="1288005.76"/>
    <s v="POC/524/2/2"/>
    <n v="1"/>
    <s v="Axa 2"/>
  </r>
  <r>
    <n v="28"/>
    <x v="2"/>
    <x v="2"/>
    <x v="9"/>
    <n v="130039"/>
    <s v="PIST - Platforma inovativa pentru tranzactii financiare rapide si securizate"/>
    <s v="ELOQUENTIA SRL"/>
    <s v="Obiectivul general al proiectului este reprezentat de sporirea capacitatii de cercetare, dezvoltare si inovare a societatii ELOQUENTIA S.R.L., in vederea dezvoltarii unei platforme inovative, modulare, de tranzactionare in timp real, securizata, axata pe ultimele tehnologii TIC in domeniu, cu aplicabilitate in restul economiei romanesti pentru integrarea pe verticala a solutiilor TIC."/>
    <s v="4"/>
    <n v="9"/>
    <n v="2020"/>
    <s v="4"/>
    <n v="9"/>
    <n v="2022"/>
    <n v="85"/>
    <x v="5"/>
    <s v="Nord Est"/>
    <m/>
    <m/>
    <s v="Iasi"/>
    <s v="Privat"/>
    <s v="066"/>
    <n v="9310835.9399999995"/>
    <n v="1643088.69"/>
    <n v="3268649.27"/>
    <n v="0"/>
    <n v="14222573.899999999"/>
    <s v="In implementare"/>
    <m/>
    <n v="1383455.92"/>
    <n v="0"/>
    <s v="POC/524/2/2"/>
    <n v="1"/>
    <s v="Axa 2"/>
  </r>
  <r>
    <n v="29"/>
    <x v="1"/>
    <x v="9"/>
    <x v="0"/>
    <n v="124759"/>
    <s v="Research As A Service – Iași (RaaS-IS)"/>
    <s v="UNIVERSITATEA &quot;ALEXANDRU IOAN CUZA&quot; din IASI"/>
    <s v="Dezvoltarea cercetarii-dezvoltarii si inovarii prin crearea unui centru de tip cloud si infrastructuri masive de date (centrul RaaS-IS) care sa furnizeze resurse si servicii de stocare, procesare si analiza de date de mari dimensiuni pentru comunitatea academica, institutii de cercetare si echipe de cercetare din organizatii si companii din arealul Iasului si nord-estul Moldovei."/>
    <s v="4"/>
    <n v="21"/>
    <n v="2020"/>
    <s v="4"/>
    <n v="21"/>
    <n v="2022"/>
    <n v="85"/>
    <x v="5"/>
    <s v="Nord Est"/>
    <m/>
    <m/>
    <s v="Iasi"/>
    <s v="Public"/>
    <s v="058"/>
    <n v="4235531.5"/>
    <n v="747446.73"/>
    <n v="0"/>
    <n v="4760"/>
    <n v="4987738.2300000004"/>
    <s v="In implementare"/>
    <m/>
    <n v="124574.45"/>
    <n v="0"/>
    <s v="POC/398/1/1/"/>
    <n v="1"/>
    <s v="Axa 1"/>
  </r>
  <r>
    <n v="30"/>
    <x v="1"/>
    <x v="7"/>
    <x v="0"/>
    <n v="107524"/>
    <s v="BioNanoTech-Suport, Centru suport pentru proiecte Orizont 2020"/>
    <s v="INSTITUTUL DE CHIMIE MACROMOLECULARA 'PETRU PONI'"/>
    <s v="Proiectul BioNanoTech-Suport isi propune imbunatatirea participarii Romaniei in cadrul programului Orizont 2020 pe domeniile: ecomateriale avansate, nanomateriale si biotehnologii - focus beneficiari din regiunea de NE a Romaniei (institute de cercetare, universitati, intreprinderi innovative, etc.)"/>
    <s v="4"/>
    <n v="27"/>
    <n v="2020"/>
    <s v="7"/>
    <n v="24"/>
    <n v="2023"/>
    <n v="85"/>
    <x v="5"/>
    <s v="Nord Est"/>
    <m/>
    <m/>
    <s v="Iasi"/>
    <s v="Public"/>
    <s v="060"/>
    <n v="2550000"/>
    <n v="450000"/>
    <n v="0"/>
    <n v="20000"/>
    <n v="3020000"/>
    <s v="In implementare"/>
    <m/>
    <n v="373228.49"/>
    <n v="0"/>
    <s v="POC/80/1/2/"/>
    <n v="1"/>
    <s v="Axa 1"/>
  </r>
  <r>
    <n v="31"/>
    <x v="1"/>
    <x v="7"/>
    <x v="0"/>
    <n v="107417"/>
    <s v="ACCESS2020 - Centru Suport pentru elaborarea și implementarea proiectelor de cercetare-dezvoltare cu finanțare internaționala în domeniul tehnologiilor noi și emergente"/>
    <s v="UNIVERSITATEA TEHNICĂ &quot;GHEORGHE ASACHI&quot; DIN IAŞI"/>
    <s v="Obiectivul general al ACCESS2020 este creşterea gradului de participare şi a ratei de succes a organizaţiilor de cercetare şi a întreprinderilor din Regiunea Nord-Est la iniţiativele sau programele europene (în particular Orizont2020) ori internaţionale, prin crearea unui Centru Suport pentru Proiecte de Cercetare-Dezvoltare Internaţionale în Domeniul Tehnologiilor Noi şi Emergente în cadrul Universităţii Tehnice Gheorghe Asachi din Iaşi."/>
    <s v="4"/>
    <n v="30"/>
    <n v="2020"/>
    <s v="7"/>
    <n v="30"/>
    <n v="2023"/>
    <n v="85"/>
    <x v="5"/>
    <s v="Nord Est"/>
    <m/>
    <m/>
    <s v="Iasi"/>
    <s v="Public"/>
    <s v="060"/>
    <n v="2549840.83"/>
    <n v="449971.91"/>
    <n v="0"/>
    <n v="24500"/>
    <n v="3024312.74"/>
    <s v="In implementare"/>
    <m/>
    <n v="401502.32999999996"/>
    <n v="29206.35"/>
    <s v="POC/80/1/2/"/>
    <n v="1"/>
    <s v="Axa 1"/>
  </r>
  <r>
    <n v="32"/>
    <x v="2"/>
    <x v="2"/>
    <x v="9"/>
    <n v="129017"/>
    <s v="SmartBUSINESS PLATFORMĂ INOVATIVĂ de automatizare pe bază de informații comportamentale a proceselor de business"/>
    <s v="WEBMAGNAT SRL"/>
    <s v="Obiectivul general al proiectului este de a creste competitivitatea solicitantilor prin introducerea pe piata a unei platforme de automatizare a proceselor repetitive pe bază de informaţii comportamentale a proceselor de business._x000a_"/>
    <s v="4"/>
    <n v="16"/>
    <n v="2020"/>
    <s v="4"/>
    <n v="16"/>
    <n v="2022"/>
    <n v="85"/>
    <x v="8"/>
    <s v="Nord Est"/>
    <s v=" Centru"/>
    <m/>
    <s v="Iasi; Brasov"/>
    <s v="Privat"/>
    <s v="066"/>
    <n v="4049526.09"/>
    <n v="714622.23"/>
    <n v="1664904.84"/>
    <n v="585061.71"/>
    <n v="7014114.8700000001"/>
    <s v="In implementare"/>
    <m/>
    <n v="2695071.44"/>
    <n v="311602.39999999997"/>
    <s v="POC/524/2/2"/>
    <n v="1"/>
    <s v="Axa 2"/>
  </r>
  <r>
    <n v="33"/>
    <x v="2"/>
    <x v="2"/>
    <x v="9"/>
    <n v="129023"/>
    <s v="Dezvoltare marketplace veterinar inovativ"/>
    <s v="VETRO SOLUTIONS SRL"/>
    <s v="Obiectivul general al proiectului este cresterea competitivitaþii companiei Vetro Solutions SRL prin dezvoltarea unui produs software care sa digitalizeze industria veterinara de sanatate automatizând procesele redundante la care sunt supusi în acest moment membri acestui ecosistem si sa creeze legatura intre ei, facilitând astfel colaborarea si cresterea industriei la nivel national."/>
    <s v="5"/>
    <n v="29"/>
    <n v="2020"/>
    <s v="5"/>
    <n v="29"/>
    <n v="2023"/>
    <n v="85"/>
    <x v="5"/>
    <s v="Nord Est"/>
    <m/>
    <m/>
    <s v="Iasi"/>
    <s v="Privat"/>
    <s v="066"/>
    <n v="9458755.8000000007"/>
    <n v="1669192.18"/>
    <n v="4189562.04"/>
    <n v="460005.31"/>
    <n v="15777515.33"/>
    <s v="In implementare"/>
    <m/>
    <n v="1639807.68"/>
    <n v="284385.82999999996"/>
    <s v="POC/524/2/2"/>
    <n v="1"/>
    <s v="Axa 2"/>
  </r>
  <r>
    <n v="34"/>
    <x v="1"/>
    <x v="4"/>
    <x v="6"/>
    <n v="121823"/>
    <s v="Extracte  din microalge pentru industria alimentara – EMA"/>
    <s v="SPECCHIASOL ROMANIA SRL"/>
    <s v="Obiectivul proiectului este introducerea inovarii in activitatea companiei Specchiasol Romania SRL prin identificarea de tehnologii naturale de pastrare si prelucrare a produselor alimentare si infiintarea unei noi unitati de productie pentru fabricarea de aditivi naturali extrasi din microorganisme(microalge si cianobacterii)."/>
    <s v="6"/>
    <n v="17"/>
    <n v="2020"/>
    <s v="6"/>
    <n v="17"/>
    <n v="2023"/>
    <n v="85"/>
    <x v="5"/>
    <s v="Nord Est"/>
    <m/>
    <m/>
    <s v="iasi"/>
    <s v="Privat"/>
    <s v="064"/>
    <n v="7594877.54"/>
    <n v="1340272.52"/>
    <n v="3235166.33"/>
    <n v="1272576.5900000001"/>
    <n v="13442892.98"/>
    <s v="In implementare"/>
    <m/>
    <n v="0"/>
    <n v="0"/>
    <s v="POC/163/1/3/"/>
    <n v="1"/>
    <s v="Axa 1"/>
  </r>
  <r>
    <n v="35"/>
    <x v="2"/>
    <x v="2"/>
    <x v="9"/>
    <n v="129765"/>
    <s v="ROADN - PLATFORMA WEB PENTRU REALIZAREA PROFILELOR GENETICE"/>
    <s v="AREUS TECHNOLOGY SRL"/>
    <s v="Obiectivul general al proiectului este dezvoltarea unei aplicaþii TIC pe baza amprentei genetice ca unic e-service DTC GT (“Direct-to- Customer Genetic Testing”) la nivel naþional cu scopul cresterii competitivitaþii companiei S.C. AREUS TECHNOLOGY S.R.L. Scopul Proiectului Proiectul este implementat de consorþiul S.C. AREUS TECHNOLOGY S.R.L. - S.C. GENETIC LAB S.R.L., respectiv o companie centrata pe producþia de software si o companie care opereaza în domeniul medical, respectiv analize genetice. S.C. AREUS TECHNOLOGY S.R.L. este membra a clusterului SMART ALLIANCE, iar S.C. GENETIC LAB S.R.L. este membra a Clusterului Regional Inovativ EURONEST IT&amp;C Hub, ambele clustere centrate pe TIC."/>
    <s v="6"/>
    <n v="26"/>
    <n v="2020"/>
    <s v="6"/>
    <n v="26"/>
    <n v="2023"/>
    <n v="85"/>
    <x v="5"/>
    <s v="Nord Est"/>
    <m/>
    <m/>
    <s v="Iasi"/>
    <s v="Privat"/>
    <s v="066"/>
    <n v="6091202"/>
    <n v="1074918"/>
    <n v="1806710"/>
    <n v="0"/>
    <n v="8972830"/>
    <s v="In implementare"/>
    <m/>
    <n v="91763.79"/>
    <n v="16193.61"/>
    <s v="POC/524/2/2"/>
    <n v="1"/>
    <s v="Axa 2"/>
  </r>
  <r>
    <n v="36"/>
    <x v="1"/>
    <x v="3"/>
    <x v="5"/>
    <n v="120155"/>
    <s v="Vopsele si grunduri nano-structurate cu proprietati de ecranare electromagnetica,  cu impact in domeniul componentelor pentru autoturisme"/>
    <s v="MASKLOGIK SRL"/>
    <s v="Imbunătăţirea capacităţii tehnice si tehnologice si dezvoltarea start-up-ului inovativ Masklogik SRL care sa fructifice rezultatele tezei de doctorat intitulata „Contributii privind realizarea de compozite cu proprietati electrice predefinite pe baza reciclarii deseurilor electrice si electronice” dezvoltata in cadrul Univ. Tehnice Iasi  in vederea inovarii si realizarii de produse si tehnologii noi de tipul ‚vopsele si grunduri nano-structurate cu proprietati de ecranare electromagnetica’ în scopul producţiei şi comercializării acestora, cu precadere in sectorul economic al ‚componentelor pentru autoturisme’ care prezinta potential de crestere important"/>
    <s v="6"/>
    <n v="30"/>
    <n v="2020"/>
    <s v="6"/>
    <n v="30"/>
    <n v="2022"/>
    <n v="85"/>
    <x v="5"/>
    <s v="Nord Est"/>
    <m/>
    <m/>
    <s v="Iasi"/>
    <s v="Privat"/>
    <s v="061"/>
    <n v="713974.5"/>
    <n v="125995.5"/>
    <n v="93330"/>
    <n v="93752"/>
    <n v="1027052"/>
    <s v="In implementare"/>
    <m/>
    <n v="0"/>
    <n v="0"/>
    <s v="POC/62/1/3"/>
    <n v="1"/>
    <s v="Axa 1"/>
  </r>
  <r>
    <n v="37"/>
    <x v="1"/>
    <x v="3"/>
    <x v="5"/>
    <n v="122490"/>
    <s v="SISTEM PEDOMETRIC DE MONITORIZARE A MERSULUI SI ANALIZA POSTURALA"/>
    <s v="INNOVA MOTION SENSORS SRL"/>
    <s v="Proiectul isi propune realizarea si introducerea pe piata romaneasca a unui Sistem Pedometric alcatuit din 4 produse noi, innovatoare: senzorul pedometric, platforma pedometrica, pantofii inteligenti si ciorapii inteligenti. Produsele raspund unei oportunitati identificate din domeniul de specializare inteligenta si sanatate 4. ECO-NANO- TEHNOLOGII SI MATERIALE AVANSATE, 4.4.3. Materiale si tehnologii pentru sanatate."/>
    <s v="6"/>
    <n v="30"/>
    <n v="2020"/>
    <s v="8"/>
    <n v="30"/>
    <n v="2021"/>
    <n v="85"/>
    <x v="5"/>
    <s v="Nord Est"/>
    <m/>
    <m/>
    <s v="Iasi"/>
    <s v="Privat"/>
    <s v="061"/>
    <n v="712038.40000000002"/>
    <n v="125653.64"/>
    <n v="93076.85"/>
    <n v="10000"/>
    <n v="940768.89"/>
    <s v="In implementare"/>
    <m/>
    <n v="19977.560000000001"/>
    <n v="3525.45"/>
    <s v="POC/62/1/3"/>
    <n v="1"/>
    <s v="Axa 1"/>
  </r>
  <r>
    <n v="38"/>
    <x v="2"/>
    <x v="2"/>
    <x v="9"/>
    <n v="130052"/>
    <s v="SISTEME SOFTWARE CU ARHITECTURI VERSATILE DE MANAGEMENT AL ENERGIEI SI DE OPTIMIZARE A INDICATORILOR DE PERFORMANȚĂ ENERGETICA  A CLĂDIRILOR INTELIGENTE, DEZVOLTATE ÎN CADRUL CLUSTERULUI EURONEST ITC HUB"/>
    <s v="ALL GREEN SRL"/>
    <s v="Imbunatatirea capacitatii tehnice si tehnologice a parteneriatului de companii, aflate în colaborare în cadrul clusterului EURONEST IT&amp;C HUB, pe baza activitatilor de cercetare-dezvoltare-inovare si a realizarii practice de produse si tehnologii noi software de tipul‚ SISTEME SOFTWARE CU ARHITECTURI VERSATILE DE MANAGEMENT AL ENERGIEI SI DE OPTIMIZARE A INDICATORILOR DE PERFORMANA ENERGETICA A CLADIRILOR INTELIGENTE’ în scopul producþiei si  omercializarii acestora, cu precadere in sectorul economic de Energie – Cladiri inteligente, cu mare valoare adaugata, care prezinta potential de crestere important, si care va asigura cadrul tehnico-economic al dezvoltarii de noi domenii de afaceri si activitaþi inovatoare"/>
    <s v="8"/>
    <n v="14"/>
    <n v="2020"/>
    <s v="8"/>
    <n v="14"/>
    <n v="2022"/>
    <n v="85"/>
    <x v="5"/>
    <s v="Nord Est"/>
    <m/>
    <m/>
    <s v="Iasi"/>
    <s v="Privat"/>
    <s v="066"/>
    <n v="5308606.45"/>
    <n v="936812.91"/>
    <n v="2497188.2200000002"/>
    <n v="1138869.08"/>
    <n v="9881476.6600000001"/>
    <s v="In implementare"/>
    <m/>
    <n v="0"/>
    <n v="0"/>
    <s v="POC/524/2/2"/>
    <n v="1"/>
    <s v="Axa 2"/>
  </r>
  <r>
    <n v="39"/>
    <x v="2"/>
    <x v="2"/>
    <x v="9"/>
    <n v="129410"/>
    <s v="Sistem integrat iSense de monitorizare prin telemedicina a pacientilor, dezvoltat in cluster IT Iconic"/>
    <s v="BEACON WAVE SRL-D"/>
    <s v="Obiectivul general il reprezinta imbunatatirea metodelor de monitorizare a starii de sanatate a pacientilor prin realizarea unui sistem integrat portabil de monitorizare a pacientilor prin telemedicina, denumit iSense, în colaborare în cadrul unui cluster IT ICONIC."/>
    <s v="8"/>
    <n v="21"/>
    <n v="2020"/>
    <s v="8"/>
    <n v="21"/>
    <n v="2022"/>
    <n v="85"/>
    <x v="5"/>
    <s v="Nord Est"/>
    <m/>
    <m/>
    <s v="Iasi"/>
    <s v="Privat"/>
    <s v="066"/>
    <n v="6606581.3700000001"/>
    <n v="1165867.3"/>
    <n v="2187192.92"/>
    <n v="684027.2"/>
    <n v="10643668.789999999"/>
    <s v="In implementare"/>
    <m/>
    <n v="0"/>
    <n v="0"/>
    <s v="POC/524/2/2"/>
    <n v="1"/>
    <s v="Axa 2"/>
  </r>
  <r>
    <n v="40"/>
    <x v="1"/>
    <x v="3"/>
    <x v="5"/>
    <n v="122286"/>
    <s v="Sisteme software cu arhitecturi versatile de management al energiei si de optimizare a indicatorilor de performanță energetica a clădirilor inteligente"/>
    <s v="YourSubstitute SRL ( solicitant la depunere: Neagu Bogdan Constantin)"/>
    <s v="Obiectivul general il reprezinta îmbunatatirea capacitatii tehnice si tehnologice si dezvoltarea spin-off-ului inovativ YourSubstitute SRL care sa fructifice rezultatele tezei de doctorat intitulata „CONTRIBUTII PRIVIND OPTIMIZAREA STRUCTURII SI REGIMURILOR DE FUNCTIONARE ALE SISTEMELOR DE REPARTITIE SI DISTRIBUTIE A ENERGIEI ELECTRICE” dezvoltata in cadrul Universitatii Tehnice Iasi ."/>
    <s v="9"/>
    <n v="1"/>
    <n v="2020"/>
    <s v="9"/>
    <n v="1"/>
    <n v="2022"/>
    <n v="85"/>
    <x v="5"/>
    <s v="Nord Est"/>
    <m/>
    <m/>
    <s v="Iasi"/>
    <s v="Privat"/>
    <s v="061"/>
    <n v="713974.5"/>
    <n v="125995.5"/>
    <n v="93330"/>
    <n v="71142"/>
    <n v="1004442"/>
    <s v="In implementare"/>
    <m/>
    <n v="0"/>
    <n v="0"/>
    <s v="POC/62/1/3"/>
    <n v="1"/>
    <s v="Axa 1"/>
  </r>
  <r>
    <n v="41"/>
    <x v="1"/>
    <x v="1"/>
    <x v="7"/>
    <n v="127324"/>
    <s v="Centru de cercetare cu tehnici integrate pentru investigarea aerosolilor atmosferici în România (RECENT AIR)"/>
    <s v="UNIVERSITATEA &quot;ALEXANDRU IOAN CUZA&quot; din IASI"/>
    <s v="Obiectivul general al proictului vizeaza dezvoltarea unei noi componente de infrastructura care sa genereze/furnizeze date de încredere necesare pentru aflarea raspunsurilor la o serie de probleme semnalate recent la nivel internaþional de catre Agentia Europeana de Mediu._x000a_Environment Agency, EEA Report, 2017; European Environment Agency Report, Air quality in Europe-2017 report, ISSN 1977-8449,_x000a_Report No. 13, 2017), legate de aspecte precum:_x000a_i) Dezvoltarea unor acþiuni si activitaþi de colaborare la nivel global, European, naþional si local, în care sa fie implicate cele mai_x000a_multe sectoare economice si, implicit, publicul larg, în vederea elaborarii unor acte normative eficiente pentru diverse domenii si sectoare_x000a_economice;_x000a_ii) Identificarea unor soluþii holistice care sa implice dezvoltarea tehnologica, producerea unor schimbari structurale si_x000a_comportamentale, în efortul global de atingere a bunastarii umane si dezvoltarii sociale, cu protejarea capitalului natural si susþinerea_x000a_prosperitaþii economice, toate acestea facând parte din viziunea Uniunii Europene pentru anul 2050, legata de un trai mai bun în limitele_x000a_planetei Pamânt, cu gestionarea corespunzatoare a riscurilor induse de schimbarile climatice asupra resurselor existente la nivel global."/>
    <s v="9"/>
    <n v="4"/>
    <n v="2020"/>
    <s v="9"/>
    <n v="4"/>
    <n v="2023"/>
    <n v="85"/>
    <x v="8"/>
    <s v="Nord Est"/>
    <s v=" Sud Est"/>
    <m/>
    <s v="Iasi; Madarjac; Campulung Moldovenesc; Agigea; Tulnici;"/>
    <s v="Public"/>
    <s v="058"/>
    <n v="76066684.069999993"/>
    <n v="13423532.529999999"/>
    <n v="0"/>
    <n v="80741.5"/>
    <n v="89570958.099999994"/>
    <s v="In implementare"/>
    <m/>
    <n v="447451.08"/>
    <n v="0"/>
    <s v="POC/448/1/1"/>
    <n v="1"/>
    <s v="Axa 1"/>
  </r>
  <r>
    <n v="42"/>
    <x v="1"/>
    <x v="3"/>
    <x v="5"/>
    <n v="110744"/>
    <s v="NOI SERVICII INOVATIVE PENTRU CHIRURGIA DIFORMITATILOR FACIALE"/>
    <s v="MAXENDO MEDICA SRL"/>
    <s v="Obiectivul general al proiectului este dezvoltarea start-up-ului inovativ SC MAXENDO MEDICA SRL pe baza transferului unui rezultat de cercetare-dezvoltare, achizitionat de la o institutie de cercetare, în vederea realizarii de tehnologii/ procese noi sau semnificativ îmbunatatite, în scopul realizarii, punerii în aplicare si comercializarii de noi servicii si proceduri medicale de chirurgie maxilo-faciala."/>
    <s v="12"/>
    <n v="23"/>
    <n v="2020"/>
    <s v="6"/>
    <n v="23"/>
    <n v="2022"/>
    <n v="85"/>
    <x v="5"/>
    <s v="Nord Est"/>
    <m/>
    <m/>
    <s v="Iasi"/>
    <s v="Privat"/>
    <s v="061"/>
    <n v="671998.95"/>
    <n v="118588.05"/>
    <n v="87843"/>
    <n v="68640"/>
    <n v="947070"/>
    <s v="In implementare"/>
    <m/>
    <n v="0"/>
    <n v="0"/>
    <s v="POC/62/1/3"/>
    <n v="1"/>
    <s v="Axa 1"/>
  </r>
  <r>
    <n v="43"/>
    <x v="1"/>
    <x v="11"/>
    <x v="0"/>
    <n v="108983"/>
    <s v="Infra SupraChem Lab Centru de cercetari avansate in domeniul chimiei supramoleculare"/>
    <s v="INSTITUTUL DE CHIMIE MACROMOLECULARA &quot;PETRU PONI&quot;"/>
    <s v="Obiectivul general al proiectului Infra SupraChem Lab este de a crea o infrastructura avansata care sa deservesca grupul de lucru in_x000a_domeniul chimiei supramoleculare SupraChem Lab, grup creat in cadrul Proiectului Orizont 2020 WIDESPREAD 2-2014: ERA Chairs (667387) - SupraChem Lab Laboratory of Supramolecular Chemistry for Adaptive Delivery Systems ERA Chair initiative"/>
    <s v="2"/>
    <n v="25"/>
    <n v="2021"/>
    <s v="6"/>
    <n v="30"/>
    <n v="2023"/>
    <n v="85"/>
    <x v="5"/>
    <s v="Nord Est"/>
    <m/>
    <m/>
    <s v="Iasi"/>
    <s v="Public"/>
    <s v="060"/>
    <n v="16994421.079999998"/>
    <n v="2999015.49"/>
    <n v="0"/>
    <n v="2000000"/>
    <n v="21993436.57"/>
    <s v="In implementare"/>
    <m/>
    <n v="0"/>
    <n v="0"/>
    <s v="POC/81/1/2"/>
    <n v="1"/>
    <s v="Axa 1"/>
  </r>
  <r>
    <s v="TOTAL IASI"/>
    <x v="0"/>
    <x v="0"/>
    <x v="0"/>
    <m/>
    <m/>
    <m/>
    <m/>
    <m/>
    <m/>
    <m/>
    <m/>
    <m/>
    <m/>
    <m/>
    <x v="0"/>
    <m/>
    <m/>
    <m/>
    <m/>
    <m/>
    <m/>
    <n v="395866127.07011205"/>
    <n v="70731104.389887974"/>
    <n v="67197670.520000011"/>
    <n v="54378271.680000015"/>
    <n v="588173173.66000009"/>
    <m/>
    <m/>
    <n v="177489401.66999999"/>
    <n v="16495538.229999997"/>
    <m/>
    <m/>
    <m/>
  </r>
  <r>
    <s v="JUDEŢUL ILFOV"/>
    <x v="0"/>
    <x v="0"/>
    <x v="0"/>
    <m/>
    <m/>
    <m/>
    <m/>
    <m/>
    <m/>
    <m/>
    <m/>
    <m/>
    <m/>
    <m/>
    <x v="0"/>
    <m/>
    <m/>
    <m/>
    <m/>
    <m/>
    <m/>
    <m/>
    <m/>
    <m/>
    <m/>
    <m/>
    <m/>
    <m/>
    <m/>
    <m/>
    <m/>
    <m/>
    <m/>
  </r>
  <r>
    <n v="1"/>
    <x v="1"/>
    <x v="1"/>
    <x v="15"/>
    <n v="115989"/>
    <s v="Extreme Light Infrastructure – Nuclear Physics (ELI-NP)"/>
    <s v="INSTITUTUL NATIONAL DE CERCETARE-DEZVOLTARE PENTRU FIZICA SI INGINERIE NUCLEARA &quot;HORIA HULUBEI&quot; - IFIN-HH"/>
    <s v="Constructia in Romania a 2 facilitati stiintifice majore: High Power Laser System ( HPLS) si Gamma Beam System (GBS)."/>
    <s v="7"/>
    <n v="7"/>
    <n v="2016"/>
    <s v="6"/>
    <n v="30"/>
    <n v="2023"/>
    <n v="80"/>
    <x v="7"/>
    <s v="Bucuresti Ilfov"/>
    <m/>
    <m/>
    <s v="Magurele"/>
    <s v="Public"/>
    <s v="058"/>
    <n v="630299226.29000008"/>
    <n v="157574806.56999999"/>
    <n v="0"/>
    <n v="138487242.09999999"/>
    <n v="926361274.96000016"/>
    <s v="In implementare"/>
    <s v="AA3"/>
    <n v="497958452.31999999"/>
    <n v="0"/>
    <s v="POC/69/1/1"/>
    <n v="1"/>
    <s v="Axa 1"/>
  </r>
  <r>
    <n v="2"/>
    <x v="1"/>
    <x v="1"/>
    <x v="4"/>
    <n v="103528"/>
    <s v="Biosenzori electrochimici nanostructurați pentru diagnoză medicală și screening de compuși cu proprietăți farmaceutice: dezvoltare, caracterizarea suprafețelor și aplicații"/>
    <s v="Institutul Naţional de Cercetare-Dezvoltare pentru Fizica Materialelor"/>
    <s v="Obiectivul principal al proiectului este de a impulsiona activitatea noului laborator creat în cadrul INCDFM, L2. Producerea, procesarea și analiza materialelor pentru îmbunătăţirea calității vieții prin demararea de studii privind dezvoltarea de (bio)senzori nanostructurați pentru detecţia de (bio)molecule biomarkeri de afecțiuni medicale și pentru screening-ul de liganzi inhibitori și compuși cu proprietăți farmaceutice. Biosenzorii electrochimici oferă soluții în cadrul Bioeconomiei, în general, și în special în cadrul Biotehnologiei Medicale și Farmacetice prin reducerea costurilor de R&amp;D în Industria Farmaceutică și de Diagnoză Medicală"/>
    <s v="9"/>
    <n v="1"/>
    <n v="2016"/>
    <s v="6"/>
    <n v="1"/>
    <n v="2021"/>
    <n v="84.435339999999997"/>
    <x v="7"/>
    <s v="Bucuresti Ilfov"/>
    <m/>
    <m/>
    <s v="Magurele"/>
    <s v="Public"/>
    <s v="060"/>
    <n v="7276617"/>
    <n v="1340883"/>
    <n v="0"/>
    <n v="296816"/>
    <n v="8914316"/>
    <s v="In implementare"/>
    <s v="AA5"/>
    <n v="6523104.5700000003"/>
    <n v="1202177.8400000001"/>
    <s v="POC/61/1/1"/>
    <n v="1"/>
    <s v="Axa 1"/>
  </r>
  <r>
    <n v="3"/>
    <x v="1"/>
    <x v="1"/>
    <x v="4"/>
    <n v="103529"/>
    <s v="MATERIALE AVANSATE SPECIALE PE BAZA DE BOR SI DE PAMANTURI RARE"/>
    <s v="Institutul Naţional de Cercetare-Dezvoltare pentru Fizica Materialelor"/>
    <s v="Obiectivul general al proiectului consta in cresterea contributiei cercetarii romanesti la progresul cunoasterii de frontiera prin abordarea complexa (elaborare si studiu aprofundat si interdisciplinar) a unor noi materiale functionale avansate pe baza de bor si/sau pamanturi rare. Este vizata  dezvoltarea de noi sisteme cu proprietati supraconductoare, magnetice si structurale imbunatatite, inclusiv cu functionalitati combinate, care sa se preteze unei largi clase de aplicatii tehnologice.  "/>
    <s v="9"/>
    <n v="1"/>
    <n v="2016"/>
    <s v="8"/>
    <n v="1"/>
    <n v="2021"/>
    <n v="84.435339999999997"/>
    <x v="7"/>
    <s v="Bucuresti Ilfov"/>
    <m/>
    <m/>
    <s v="Magurele"/>
    <s v="Public"/>
    <s v="060"/>
    <n v="7276617"/>
    <n v="1340883"/>
    <n v="0"/>
    <n v="210000"/>
    <n v="8827500"/>
    <s v="In implementare"/>
    <s v="AA3"/>
    <n v="6243523.3099999987"/>
    <n v="1150664.7900000003"/>
    <s v="POC/61/1/1"/>
    <n v="1"/>
    <s v="Axa 1"/>
  </r>
  <r>
    <n v="4"/>
    <x v="1"/>
    <x v="3"/>
    <x v="8"/>
    <n v="104349"/>
    <s v="PLATFOMA DE MIGRARE AUTOMATIZATA IN CLOUD A APLICATIILOR SI SISTEMELOR INFORMATICE CLASICE Cloudifier.NET"/>
    <s v="CLOUDIFIER SRL"/>
    <s v="Obiectivul proiectului „PLATFORMA DE MIGRARE AUTOMATIZATA IN CLOUD A APLICATIILOR SI SISTEMELOR INFORMATICE CLASICE- Cloudifier.NET” este cercetarea, dezvoltarea si punerea in functiune in mediul comercial a produsului platforma  inovativ Cloudifier.NET, ce se adreseaza domeniului tehnologiilor informatiei si comunicatiilor. In cadrul acestui obiectiv mentionam si intentia de diseminare publica partiala a rezultatelor proiectului sub licenta European Public License. "/>
    <s v="9"/>
    <n v="9"/>
    <n v="2016"/>
    <s v="9"/>
    <n v="9"/>
    <n v="2018"/>
    <n v="80"/>
    <x v="7"/>
    <s v="Bucuresti Ilfov"/>
    <m/>
    <m/>
    <s v="Voluntari"/>
    <s v="Privat"/>
    <s v="061"/>
    <n v="638944.80000000005"/>
    <n v="159736.19999999995"/>
    <n v="88743"/>
    <n v="17806"/>
    <n v="905230"/>
    <s v="Finalizat"/>
    <s v="AA4"/>
    <n v="629419.40999999992"/>
    <n v="157354.85999999999"/>
    <s v="POC/63/1/3"/>
    <n v="1"/>
    <s v="Axa 1"/>
  </r>
  <r>
    <n v="5"/>
    <x v="1"/>
    <x v="3"/>
    <x v="8"/>
    <n v="106642"/>
    <s v="GoDrive CarBox - CUTIE NEAGRA IN CLOUD PENTRU AUTOMOBILE"/>
    <s v="GODRIVE SRL"/>
    <s v="Obiectivul principal al proiectului “GoDrive CarBox - CUTIE NEAGRA IN CLOUD PENTRU AUTOMOBILE” il reprezinta realizarea unei platforme completata de un dispozitiv incapsulat pentru monitorizarea, evaluarea si inregistrarea in timp real in mediu de tip cloud-computing si inspectarea prin dispozitive de tip  “smart” a functionarii automobilului personal prin tehnologii de tip Internetul Lucrurilor (Internet-of-Things sau IoT). "/>
    <s v="9"/>
    <n v="9"/>
    <n v="2016"/>
    <s v="9"/>
    <n v="9"/>
    <n v="2018"/>
    <n v="80"/>
    <x v="7"/>
    <s v="Bucuresti Ilfov"/>
    <m/>
    <m/>
    <s v="Mogosoaia"/>
    <s v="Privat"/>
    <s v="061"/>
    <n v="653389.60000000009"/>
    <n v="163347.39999999991"/>
    <n v="90748"/>
    <n v="18871"/>
    <n v="926356"/>
    <s v="Finalizat"/>
    <s v="AA3"/>
    <n v="569783.79"/>
    <n v="142445.93"/>
    <s v="POC/63/1/3"/>
    <n v="1"/>
    <s v="Axa 1"/>
  </r>
  <r>
    <n v="6"/>
    <x v="1"/>
    <x v="3"/>
    <x v="11"/>
    <n v="105532"/>
    <s v="PROMOVAREA TEHNOLOGIILOR NECONVENTIONALE ECO-EFICIENTE DE RECUPERARE A METALELOR UTILE DIN DESEURI INDUSTRIALE PRIN CREAREA DE PARTENERIATE PENTRU TRANSFER DE CUNOSTINTE CU AGENTI ECONOMICI"/>
    <s v="INSTITUTUL NAŢIONAL DE CERCETARE – DEZVOLTARE PENTRU METALE NEFEROASE ŞI RARE - IMNR"/>
    <s v="Proiectul urmareste satisfacerea nevoilor de cercetare ale intreprinderilor interesate pentru susţinerea activităţilor cu caracter economic in domenii stiintifice prioritare la nivel european si de interes pentru Romania, cum este cel al tehnologiilor avansate cu aplicatii in ecologizarea mediului. Tehnologia inovativa de valorificare/prelucrare a deseurilor cu continut de metale neferoase se va verifica/demonstra pe o instalatie prototip, iar implementarea ei in economie va avea un impact deosebit asupra reducerii poluarii mediului, a cresterii gradului de recuperare a metalelor neferoase, pretioase si critice continute in deseuri si a reintroducerii lor in circuitul economic"/>
    <s v="9"/>
    <n v="1"/>
    <n v="2016"/>
    <s v="2"/>
    <n v="1"/>
    <n v="2020"/>
    <n v="83.72"/>
    <x v="7"/>
    <s v="Bucuresti Ilfov"/>
    <m/>
    <m/>
    <s v="Pantelimon"/>
    <s v="Public"/>
    <s v="062"/>
    <n v="4073456.0412000003"/>
    <n v="792114.95879999967"/>
    <n v="784000"/>
    <n v="5000"/>
    <n v="5654571"/>
    <s v="Finalizat"/>
    <s v="AA2"/>
    <n v="4058154.66"/>
    <n v="789063.42"/>
    <s v="POC/71/1/4"/>
    <n v="1"/>
    <s v="Axa 1"/>
  </r>
  <r>
    <n v="7"/>
    <x v="1"/>
    <x v="3"/>
    <x v="11"/>
    <n v="105623"/>
    <s v="Parteneriat in exploatarea Tehnologiilor Generice Esentiale (TGE), utilizand o PLATforma de interactiune cu intreprinderile competitive (TGE-PLAT)"/>
    <s v="INSTITUTUL NAŢIONAL DE CERCETARE-DEZVOLTARE PENTRU  MICROTEHNOLOGIE - IMT BUCURESTI"/>
    <s v="Propunerea de proiect „Parteneriat in exploatarea in Tehnologiilor Generice Esentiale (TGE) utilizand o PLATforma de interactiune cu intreprinderile competitive” (TGE-PLAT)” este destinata parteneriatului pentru transferul de cunostiinte in domeniul definit de prioritatea de specializare inteligenta „Tehnologiile informatiei si comunicatiilor, spatiu si securitate”, cu cele 3 subdomenii, dar cu focalizare pe subdomeniul 2.3 (securitate)."/>
    <s v="9"/>
    <n v="8"/>
    <n v="2016"/>
    <s v="12"/>
    <n v="8"/>
    <n v="2021"/>
    <n v="83.72"/>
    <x v="7"/>
    <s v="Bucuresti Ilfov"/>
    <m/>
    <m/>
    <s v="Voluntari"/>
    <s v="Public"/>
    <s v="062"/>
    <n v="11249875"/>
    <n v="2187625"/>
    <n v="1900000"/>
    <n v="60000"/>
    <n v="15397500"/>
    <s v="In implementare"/>
    <s v="AA3"/>
    <n v="7149341.8900000006"/>
    <n v="1390072.9600000002"/>
    <s v="POC/71/1/4"/>
    <n v="1"/>
    <s v="Axa 1"/>
  </r>
  <r>
    <n v="8"/>
    <x v="1"/>
    <x v="3"/>
    <x v="11"/>
    <n v="106093"/>
    <s v="NOI TEHNOLOGII AVANSATE DE ACOPERIRE A SUPRAFETELOR FOLOSIND FASCICUL LASER DE MARE PUTERE IN VEDEREA CRESTERII FIABILITATII SI A PERFORMANTELOR MATERIALELOR"/>
    <s v="Institutul National de Cercetare Dezvoltare pentru Fizica Laserilor Plasmei si Radiatiei"/>
    <s v="Prezenta propunere de proiect propune dezvoltarea de noi solutii pentru obtinerea de produse si procese, precum si tehnologii noi si/sau îmbunatatite in vederea cresterii fiabilitatii si performantelor materialelor prin acoperiri functionale. O aplicatie extrem de importanta este reconditionarea si repararea de suprafete supuse uzurii datorate ciclului de lucru. "/>
    <s v="9"/>
    <n v="23"/>
    <n v="2016"/>
    <s v="9"/>
    <n v="23"/>
    <n v="2021"/>
    <n v="83.72"/>
    <x v="7"/>
    <s v="Bucuresti Ilfov"/>
    <m/>
    <m/>
    <s v="Magurele"/>
    <s v="Public"/>
    <s v="062"/>
    <n v="11138497.26"/>
    <n v="2165966.7400000002"/>
    <n v="2099880"/>
    <n v="165148"/>
    <n v="15569492"/>
    <s v="In implementare"/>
    <m/>
    <n v="6436313.21"/>
    <n v="1174958.5"/>
    <s v="POC/71/1/4"/>
    <n v="1"/>
    <s v="Axa 1"/>
  </r>
  <r>
    <n v="9"/>
    <x v="1"/>
    <x v="3"/>
    <x v="11"/>
    <n v="107514"/>
    <s v="Cresterea competitivitatii prin inovare si imbunatatirea proceselor de fabricatie cu iradieri gamma tehnologice"/>
    <s v="Institutul National de Cercetare Dezvoltare pentru Fizica si Inginerie Nucleara &quot;Horia Hulubei&quot;"/>
    <s v="Proiectul GAMMA PLUS isi propune sa sprijine intreprinderile din domeniul medico-farmaceutic sa utilizeze infrastructura si competentele departamentului de Iradieri cu Scopuri Multiple (IRASM) din IFIN-HH in procesele lor de productie si in dezvoltarea de produse sau servicii inovatoare. Pentru aceasta au fost stabilite 3 obiective principale:_x000a_ Transferul de cunostinte pentru introducerea iradierilor tehnologice cu radiatii gamma in fluxul de fabricatie al produselor medico-farmaceutice._x000a_ Dezvoltarea unor produse noi sau imbunatite prin utilizarea iradierii cu radiatii gamma. _x000a_ Cresterea competitivitatii economice prin introducerea noului procedeu de fabricatie si/sau optimizarea proceselor existente. _x000a_"/>
    <s v="9"/>
    <n v="27"/>
    <n v="2016"/>
    <s v="9"/>
    <n v="27"/>
    <n v="2021"/>
    <n v="83.72"/>
    <x v="7"/>
    <s v="Bucuresti Ilfov"/>
    <m/>
    <m/>
    <s v="Magurele"/>
    <s v="Public"/>
    <s v="062"/>
    <n v="6153420"/>
    <n v="1196580"/>
    <n v="1875000"/>
    <n v="92250"/>
    <n v="9317250"/>
    <s v="In implementare"/>
    <s v="AA4"/>
    <n v="1762518.55"/>
    <n v="341596.50999999995"/>
    <s v="POC/71/1/4"/>
    <n v="1"/>
    <s v="Axa 1"/>
  </r>
  <r>
    <n v="10"/>
    <x v="1"/>
    <x v="3"/>
    <x v="11"/>
    <n v="107697"/>
    <s v="Dezvoltarea unor soluții de furajare inovative pentru galinacee, în vederea obținerii de alimente accesibile, cu calități nutriționale imbunătățite"/>
    <s v="Institutul National de Cercetare-Dezvoltare  pentru Biologie si Nutritie Animala (IBNA Balotesti)"/>
    <s v="Obiectivul principal al proiectului este acela de a dezvolta, în parteneriat cu firmele private din domeniul avicol, soluții de furajare inovative pentru galinacee, în vederea obținerii de alimente accesibile, cu calități nutriționale imbunătățite"/>
    <s v="10"/>
    <n v="13"/>
    <n v="2016"/>
    <s v="10"/>
    <n v="13"/>
    <n v="2022"/>
    <n v="83.72"/>
    <x v="7"/>
    <s v="Bucuresti Ilfov"/>
    <m/>
    <m/>
    <s v="Balotesti"/>
    <s v="Public"/>
    <s v="062"/>
    <n v="4863374.13"/>
    <n v="945720.63"/>
    <n v="960000"/>
    <n v="79543.16"/>
    <n v="6848637.9199999999"/>
    <s v="In implementare"/>
    <s v="AA4"/>
    <n v="1788826.0800000005"/>
    <n v="410025.36999999982"/>
    <s v="POC/71/1/4"/>
    <n v="1"/>
    <s v="Axa 1"/>
  </r>
  <r>
    <n v="11"/>
    <x v="1"/>
    <x v="1"/>
    <x v="12"/>
    <n v="108159"/>
    <s v="CENTRUL DE INOVARE INTERDISCIPLINAR DE FOTONICA SI PLASMA PENTRU ECO-NANO TEHNOLOGII SI MATERIALE AVANSATE"/>
    <s v="INSTITUTUL NATIONAL DE CERCETARE-DEZVOLTARE PENTRU FIZICA LASERILOR, PLASMEI SI RADIATIEI  Magurele"/>
    <s v="Obiectivul general al proiectului il constituie cresterea capacitatii de cercetare-dezvoltare si de transfer de cunostinte a INFLPR Bucuresti prin crearea unui Centru de Inovare Interdisciplinar de Fotonica si Plasma pentru Eco-Nano Tehnologii Si Materiale Avansate care va deservi cerintelor de inovare ale companiilor din cluster-ul MHTC si din sectoarele economice competitive. Prin aceasta investitie se urmareste indeplinirea mai multor obiective incluse in strategia INFLPR de a se alinia la standardele, nevoile si performantele cerute de mediul industrial si programele de finantare a cercetarii in special cele  europene precum H2020."/>
    <s v="11"/>
    <n v="25"/>
    <n v="2016"/>
    <s v="12"/>
    <n v="31"/>
    <n v="2022"/>
    <n v="80"/>
    <x v="7"/>
    <s v="Bucuresti Ilfov"/>
    <m/>
    <m/>
    <s v="Magurele"/>
    <s v="Public"/>
    <s v="058"/>
    <n v="49250127.140000001"/>
    <n v="12312531.779999999"/>
    <n v="0"/>
    <n v="4991999.74"/>
    <n v="66554658.660000004"/>
    <s v="In implementare"/>
    <s v="AA4"/>
    <n v="15149071.200000007"/>
    <n v="2174613.63"/>
    <s v="POC/70/1/1"/>
    <n v="1"/>
    <s v="Axa 1"/>
  </r>
  <r>
    <n v="12"/>
    <x v="1"/>
    <x v="1"/>
    <x v="12"/>
    <n v="109640"/>
    <s v="Constituirea primului laborator de criminalistică nucleară in Romania"/>
    <s v="Institutul National de Cercetare Dezvoltare pentru Fizica si Inginerie Nucleara &quot;Horia Hulubei&quot;  Magurele"/>
    <s v="Prin acest proiect, IFIN-HH își propune constituirea primului laborator de criminalistică nucleară din România dedicat analizei materialelor ce conțin uraniu, plutoniu sau descendenți ai acestora. Acest obiectiv a fost definit în scopul consolidării capacităților de securitate națională și cercetare în domeniu. "/>
    <s v="12"/>
    <n v="19"/>
    <n v="2016"/>
    <s v="12"/>
    <n v="19"/>
    <n v="2021"/>
    <n v="80"/>
    <x v="7"/>
    <s v="Bucuresti Ilfov"/>
    <m/>
    <m/>
    <s v="Magurele"/>
    <s v="Public"/>
    <s v="058"/>
    <n v="7428338.3200000003"/>
    <n v="1857084.58"/>
    <n v="0"/>
    <n v="661822.21"/>
    <n v="9947245.1099999994"/>
    <s v="In implementare"/>
    <s v="AA4"/>
    <n v="1859116.7199999997"/>
    <n v="464779.17999999993"/>
    <s v="POC/70/1/1"/>
    <n v="1"/>
    <s v="Axa 1"/>
  </r>
  <r>
    <n v="13"/>
    <x v="1"/>
    <x v="3"/>
    <x v="8"/>
    <n v="114019"/>
    <s v="Dezvoltarea unui sistem automat inovativ de electroforeza in gel , cu aplicatii in diagnosticul clinic de laborator "/>
    <s v="S.A CLINICHEM SRL"/>
    <s v="Obiectivul general al proiectului AUTOELFO  este cresterea competitivitatii unei companii de tip start-up inovativ, prin dezvoltarea si implementarea unei  tehnologii de proiectare si realizare a unui sistem automat inovativ de electroforeza in gel si a unui nou biogel pentru separarea unei game de proteine din proba biologica umana (ser) care vor fi utilizate in laboratoare medicale din spitale si policlinici. Sistemul va permite utilizarea a doua tipuri de biogeluri ce vor separa: 1) 6 fractii proteice, 2)10 fractii proteice. Va avea software specializat pentru comenzi automatizari, prelucrare date, baza de date pacienti, eliberare buletin de analiza. Acest model (tip) de analizor este un concept nou, inovativ, care nu exista pe piata in acest moment dar pentru care cererea este ridicata. "/>
    <s v="10"/>
    <n v="4"/>
    <n v="2017"/>
    <s v="10"/>
    <n v="4"/>
    <n v="2019"/>
    <n v="80"/>
    <x v="7"/>
    <s v="Bucuresti Ilfov"/>
    <m/>
    <m/>
    <s v="Voluntari"/>
    <s v="Privat"/>
    <s v="061"/>
    <n v="663719.04"/>
    <n v="165929.76"/>
    <n v="92183.2"/>
    <n v="37770"/>
    <n v="959602"/>
    <s v="Reziliat"/>
    <m/>
    <n v="0"/>
    <n v="0"/>
    <s v="POC/63/1/3"/>
    <n v="1"/>
    <s v="Axa 1"/>
  </r>
  <r>
    <n v="14"/>
    <x v="1"/>
    <x v="3"/>
    <x v="8"/>
    <n v="106955"/>
    <s v="Dezvoltarea unei platforme hardware și software pentru prevenția și detecția atacurilor cibernetice_x000a__x000a__x000a_"/>
    <s v="POINTLET RESEARCH SRL"/>
    <s v="Obiectivul general al proiectului DEZVOLTAREA UNEI PLATFORME HARDWARE ȘI SOFTWARE PENTRU PREVENȚIA ȘI DETECȚIA ATACURILOR CIBERNETICE este reprezentat de:_x000a_1. Realizarea unui produs inovator in domeniul Tehnologii Informaționale și de Comunicații având ca bază de cercetare Cererea de Brevet pentru Invenția “Platformă hardware și software pentru prevenția și detecția atacurilor cibernetice”. Societatea beneficiară va concretiza la finele perioadei de implementare de 24 de luni prin obținerea unei platforme IT hardware și software pentru prevenția și detecția atacurilor cibernetice în rețelele de calculatoare, prin folosirea de tehnici avansate de calcul paralel în identificarea tiparelor de atac cibernetic și metode avansate de statistică a clusterelor pentru modelarea vectorilor de atac precum și a atacurilor distribuite cu identificarea celor mai bune măsuri de apărare prin reconfigurarea dinamică a echipamentelor de rețea. _x000a_2. Utilizarea de către echipa de implementarea a unor metode și procedee avansate tehnologic în etapa de introducerea în producție a rezultatelor cercetărilor efectuate în proiect urmărind realizarea produsului informatic innovator cu arhitectura definite pentru a veni în ajutorul utilizatorilor prin simplificarea procedurilor de preventie a atacurilor cibernetice asupra calculatoarelor si a retelelor de calculatoare; _x000a_3. Diversificarea activităţii inovatoare a societății, creşterea calităţii proceselor și produselor şi stimularea cererii de inovare din partea sectorului Tehnologiei Informației și Comunicațiilor._x000a_"/>
    <s v="10"/>
    <n v="4"/>
    <n v="2017"/>
    <s v="10"/>
    <n v="4"/>
    <n v="2019"/>
    <n v="80"/>
    <x v="7"/>
    <s v="Bucuresti Ilfov"/>
    <m/>
    <m/>
    <s v="Berceni"/>
    <s v="Privat"/>
    <s v="061"/>
    <n v="671716.8"/>
    <n v="167929.2"/>
    <n v="93294"/>
    <n v="88014.69"/>
    <n v="1020954.69"/>
    <s v="Finalizat"/>
    <s v="AA1"/>
    <n v="665682.88"/>
    <n v="166420.72"/>
    <s v="POC/63/1/3"/>
    <n v="1"/>
    <s v="Axa 1"/>
  </r>
  <r>
    <n v="15"/>
    <x v="1"/>
    <x v="3"/>
    <x v="8"/>
    <n v="113328"/>
    <s v="SC TERMOSOLAR AKTIV SRL - Realizarea de sisteme solare inovatoare cu o durata redusa de amortizare pentru utilizator"/>
    <s v="TERMOSOLAR AKTIV SRL"/>
    <s v="Obiectivul general al proiectului propus spre finantare este reprezentat de valorificarea unei idei tehnologice brevetabile privitoare la realizarea unui sistem solar pentru producerea de apa calda si caldura de catre SC TERMOSOLAR AKTIV SRL, inclusiv prin diversificarea sa in solutii inovative de producere de energie electrica si energie termica, in vederea dezvoltarii unor produse noi, cu valoare adaugata mare, competitive atat pe piata nationala cat si pe cea internationala"/>
    <s v="10"/>
    <n v="4"/>
    <n v="2017"/>
    <s v="10"/>
    <n v="4"/>
    <n v="2019"/>
    <n v="80"/>
    <x v="7"/>
    <s v="Bucuresti Ilfov"/>
    <m/>
    <m/>
    <s v="sat Petresti, com. Corbeanca"/>
    <s v="Privat"/>
    <s v="061"/>
    <n v="659073.6"/>
    <n v="164768.4"/>
    <n v="91538"/>
    <n v="17720"/>
    <n v="933100"/>
    <s v="Finalizat"/>
    <s v="AA1"/>
    <n v="643784.87"/>
    <n v="160946.22"/>
    <s v="POC/63/1/3"/>
    <n v="1"/>
    <s v="Axa 1"/>
  </r>
  <r>
    <n v="16"/>
    <x v="1"/>
    <x v="3"/>
    <x v="8"/>
    <n v="119873"/>
    <s v="DEZVOLTAREA SI REALIZAREA IN SISTEM CAD/CAM A INCALTAMINTEI INDIVIDUALIZATE SI TERAPEUTICE"/>
    <s v="Activ Protonic Art SRL"/>
    <s v="Obiectivul general al proiectului este îmbunătățirea semnificativă a tehnologiei de producere a încălțămintei individualizate și terapeutice prin dezvoltarea și implementarea unui sistem CAD / CAM inovativ de măsurare, proiectare și realizare a ansamblului superior și părților componente.  "/>
    <s v="10"/>
    <n v="12"/>
    <n v="2017"/>
    <s v="10"/>
    <n v="12"/>
    <n v="2019"/>
    <n v="80"/>
    <x v="7"/>
    <s v="Bucuresti Ilfov"/>
    <m/>
    <m/>
    <s v="Rudeni, Chitila"/>
    <s v="Privat"/>
    <s v="061"/>
    <n v="668315.16"/>
    <n v="167078.79"/>
    <n v="92821.55"/>
    <n v="24456"/>
    <n v="952671.50000000012"/>
    <s v="Finalizat"/>
    <s v="AA1"/>
    <n v="664136.84000000008"/>
    <n v="166034.22"/>
    <s v="POC/63/1/3"/>
    <n v="1"/>
    <s v="Axa 1"/>
  </r>
  <r>
    <n v="17"/>
    <x v="2"/>
    <x v="2"/>
    <x v="2"/>
    <n v="115800"/>
    <s v="APLICATIE INOVATIVA DE ADMINISTRARE A INFRASTRUCTURII IT VIRTUALIZATE"/>
    <s v="AD NET MARKET MEDIA SA"/>
    <s v="APLICATIE INOVATIVA DE ADMINISTRARE A INFRASTRUCTURII IT VIRTUALIZATE"/>
    <s v="10"/>
    <n v="11"/>
    <n v="2017"/>
    <s v="10"/>
    <n v="11"/>
    <n v="2019"/>
    <n v="80"/>
    <x v="7"/>
    <s v="Bucuresti Ilfov"/>
    <m/>
    <m/>
    <s v="Voluntari"/>
    <s v="Privat"/>
    <s v="066"/>
    <n v="3244698.63"/>
    <n v="811174.66"/>
    <n v="2560930.5"/>
    <n v="1257192.7199999997"/>
    <n v="7873996.5099999998"/>
    <s v="Finalizat"/>
    <s v="AA1"/>
    <n v="3212920.69"/>
    <n v="803232.09"/>
    <s v="POC/46/2/2"/>
    <n v="1"/>
    <s v="Axa 2"/>
  </r>
  <r>
    <n v="18"/>
    <x v="2"/>
    <x v="2"/>
    <x v="2"/>
    <n v="115920"/>
    <s v="CRESTEREA COMPETITIVITATII SC ARCADIA PROMO SRL PRIN DEZVOLTAREA UNEI SOLUTII INFORMATICE INOVATOARE – OGLINDA INTELIGENTA"/>
    <s v="ARCADIA PROMO SRL"/>
    <s v="CRESTEREA COMPETITIVITATII SC ARCADIA PROMO SRL PRIN DEZVOLTAREA UNEI SOLUTII INFORMATICE INOVATOARE – OGLINDA INTELIGENTA"/>
    <s v="8"/>
    <n v="3"/>
    <n v="2017"/>
    <s v="8"/>
    <n v="3"/>
    <n v="2020"/>
    <n v="80"/>
    <x v="7"/>
    <s v="Bucuresti Ilfov"/>
    <m/>
    <m/>
    <s v="Balotesti"/>
    <s v="Privat"/>
    <s v="066"/>
    <n v="1428365.6"/>
    <n v="357091.4"/>
    <n v="396783"/>
    <n v="108603.5"/>
    <n v="2290843.5"/>
    <s v="Reziliat"/>
    <m/>
    <n v="101338.71"/>
    <n v="25334.68"/>
    <s v="POC/46/2/2"/>
    <n v="1"/>
    <s v="Axa 2"/>
  </r>
  <r>
    <n v="19"/>
    <x v="1"/>
    <x v="1"/>
    <x v="4"/>
    <n v="105058"/>
    <s v="Proiectarea unui sistem prototip de monitorizare și prognoză bazat pe tehnici moderne ale teledetecției (Earth-Observation) pentru pădurile din România"/>
    <s v="Institutul National de Cercetare Dezvoltare în Silvicultura Marin Dracea"/>
    <s v="EO-ROFORMON va dezvolta un sistem prototip pentru monitorizarea și prognoza evoluției  fondului forestier bazat pe integrarea de date în situ și teledetecție. Proiectul va dezvolta modele de prognoza adaptate la condițiile forestiere din Romania, pentru studiul evoluției fondului forestier utilizând informații cu privire la trecutul istoric și situația prezentă a stării pădurilor, practicile de management forestier, precum și regimul perturbărilor naturale și antropice."/>
    <s v="9"/>
    <n v="9"/>
    <n v="2016"/>
    <s v="9"/>
    <n v="9"/>
    <n v="2020"/>
    <n v="84.435339999999997"/>
    <x v="7"/>
    <s v="Bucuresti Ilfov"/>
    <m/>
    <m/>
    <s v="Voluntari"/>
    <s v="Public"/>
    <s v="060"/>
    <n v="3114949.9457479999"/>
    <n v="574000.72425199999"/>
    <n v="0"/>
    <n v="194350"/>
    <n v="3883300.67"/>
    <s v="Finalizat _x000a_(ajuns la teremen; fara nota de finalizare)"/>
    <s v="AA3"/>
    <n v="2839057.5599999996"/>
    <n v="523236.11999999994"/>
    <s v="POC/61/1/1"/>
    <n v="1"/>
    <s v="Axa 1"/>
  </r>
  <r>
    <n v="20"/>
    <x v="1"/>
    <x v="3"/>
    <x v="11"/>
    <n v="105726"/>
    <s v="Materiale multifunctionale inteligente pentru aplicatii de inalta tehnologie"/>
    <s v="Institutul National de Cercetare Dezvoltare pentru Fizica Materialelor"/>
    <s v="Obiectivul major al proiectului consta in dezvoltarea, in colaborare cu partenerii industriali, de materiale multifunctionale inteligente pe baza carora sa se dezvolte aplicatii in domenii precum: automotive; tehnologia informatiei si comunicatii; cladiri inteligente; energie; automatizari industriale si domestice; securitate; sectoare de nisa ale economiei (materiale, dispozitive si tehnologii pentru infrastructuri mari: ELI-NP, CERN; tehnologii de reciclare a deseurilor, materiale biocompatibile pentru protezare, senzori integrati in tesuturi biologice)."/>
    <s v="9"/>
    <n v="5"/>
    <n v="2016"/>
    <s v="9"/>
    <n v="5"/>
    <n v="2021"/>
    <n v="83.72"/>
    <x v="7"/>
    <s v="Bucuresti Ilfov"/>
    <m/>
    <m/>
    <s v="Magurele"/>
    <s v="Public"/>
    <s v="062"/>
    <n v="11302200"/>
    <n v="2197800"/>
    <n v="2400000"/>
    <n v="50000"/>
    <n v="15950000"/>
    <s v="In implementare"/>
    <s v="AA4"/>
    <n v="7616208.5699999984"/>
    <n v="1480770.25"/>
    <s v="POC/71/1/4"/>
    <n v="1"/>
    <s v="Axa 1"/>
  </r>
  <r>
    <n v="21"/>
    <x v="1"/>
    <x v="3"/>
    <x v="11"/>
    <n v="105725"/>
    <s v="Analize fizico-chimice, materiale nanostructurate și dispozitive pentru aplicații în domeniul farmaceutic și medical din România "/>
    <s v="Institutul National de Cercetare Dezvoltare pentru Fizica Materialelor"/>
    <s v="Prezenta propunere de proiect are ca obiectiv general realizarea transferului de cunoștinte de la INCDFM la întreprinderi din domeniul economic al sănătății și industriei farmaceutice și a unui Centru de analize pentru industria farmaceutica, acreditat GMP (good manufacturing practice). "/>
    <s v="9"/>
    <n v="5"/>
    <n v="2016"/>
    <s v="9"/>
    <n v="5"/>
    <n v="2021"/>
    <n v="83.72"/>
    <x v="7"/>
    <s v="Bucuresti Ilfov"/>
    <m/>
    <m/>
    <s v="Magurele"/>
    <s v="Public"/>
    <s v="062"/>
    <n v="11302200"/>
    <n v="2197800"/>
    <n v="2515663"/>
    <n v="50000"/>
    <n v="16065663"/>
    <s v="In implementare"/>
    <s v="AA4"/>
    <n v="4732999.4400000004"/>
    <n v="920236.08"/>
    <s v="POC/71/1/4"/>
    <n v="1"/>
    <s v="Axa 1"/>
  </r>
  <r>
    <n v="22"/>
    <x v="1"/>
    <x v="1"/>
    <x v="12"/>
    <n v="108109"/>
    <s v="CENTRUL DE CERCETARE A MEDIULUI ȘI OBSERVAREA TERREI "/>
    <s v="Institutul National de Cercetare Dezvoltare pentru Optoelectronica Magurele"/>
    <s v="Obiectivul general: Crearea unei infrastructuri de nivel mondial pentru observarea și caracterizarea mediului prin metode optoelectronice avansate, relevantă pentru segmentul de sol din programul ESA de observare a Terrei, și componentă integrantă a infrastructurilor pan-europene de cercetare ACTRIS-RI și InGOS"/>
    <s v="11"/>
    <n v="25"/>
    <n v="2016"/>
    <s v="5"/>
    <n v="31"/>
    <n v="2021"/>
    <n v="80"/>
    <x v="7"/>
    <s v="Bucuresti Ilfov"/>
    <m/>
    <m/>
    <s v="Magurele"/>
    <s v="Public"/>
    <s v="058"/>
    <n v="45808504.560000002"/>
    <n v="11452126.140000001"/>
    <n v="0"/>
    <n v="3941325.59"/>
    <n v="61201956.290000007"/>
    <s v="In implementare"/>
    <s v="AA4"/>
    <n v="45711048.830000006"/>
    <n v="9985523.3200000003"/>
    <s v="POC/70/1/1"/>
    <n v="1"/>
    <s v="Axa 1"/>
  </r>
  <r>
    <n v="23"/>
    <x v="1"/>
    <x v="3"/>
    <x v="8"/>
    <n v="113177"/>
    <s v="Cercetarea, dezvoltarea si productia unui dispozitiv integrat pentru video asamblari-ImSTAR"/>
    <s v="AQUA MUNDI STARS SRL-D"/>
    <s v="Obiectivul general al proiectului este stimularea cercetarii si inovarii in intreprindere prin cercetarea unui produs inovativ, dezvoltarea prototipului “ImSTAR” si a software-ului aferent acestui produs si lansarea acestuia in productie in scopul comercializarii."/>
    <s v="10"/>
    <n v="4"/>
    <n v="2017"/>
    <s v="1"/>
    <n v="3"/>
    <n v="2020"/>
    <n v="79.999999753403515"/>
    <x v="7"/>
    <s v="Bucuresti Ilfov"/>
    <m/>
    <m/>
    <s v="Tunari"/>
    <s v="Privat"/>
    <s v="061"/>
    <n v="648833.27"/>
    <n v="162208.32000000001"/>
    <n v="90115.73"/>
    <n v="10950.73"/>
    <n v="912108.05"/>
    <s v="Finalizat"/>
    <s v="AA4"/>
    <n v="648830.39"/>
    <n v="162207.6"/>
    <s v="POC/63/1/3"/>
    <n v="1"/>
    <s v="Axa 1"/>
  </r>
  <r>
    <n v="24"/>
    <x v="1"/>
    <x v="3"/>
    <x v="8"/>
    <n v="119875"/>
    <s v="TEHNOLOGIE SI INSTRUMENT PENTRU DIAGNOSTIC PRECOCE, MONITORIZARE SI ANALIZA BAROPODOGRAFICA IN ORTOSTATISM PLANTIGRAD"/>
    <s v="Activ Robionic SRL"/>
    <s v="Obiectivul general:  Implementarea rezultatelor unei cercetări efectuate de Universitatea Politehnica București, finanțată de către firma solicitantă, pentru dezvoltarea unei tehnologii de măsurare și introducerea în fabricație a unui instrument de amprentare plantară computerizată (computer podograf) in scopul comercializării pe scară largă."/>
    <s v="11"/>
    <n v="15"/>
    <n v="2017"/>
    <s v="11"/>
    <n v="15"/>
    <n v="2019"/>
    <n v="80"/>
    <x v="7"/>
    <s v="Bucuresti Ilfov"/>
    <m/>
    <m/>
    <s v=" Chitila"/>
    <s v="Privat"/>
    <s v="061"/>
    <n v="667764.72"/>
    <n v="166941.18"/>
    <n v="92745.1"/>
    <n v="11231"/>
    <n v="938681.99999999988"/>
    <s v="Finalizat"/>
    <m/>
    <n v="654730.37999999989"/>
    <n v="163682.59999999998"/>
    <s v="POC/63/1/3"/>
    <n v="1"/>
    <s v="Axa 1"/>
  </r>
  <r>
    <n v="25"/>
    <x v="1"/>
    <x v="7"/>
    <x v="0"/>
    <n v="107894"/>
    <s v="CEntru Suport pentru cooperare europeana in MIcro- si Nanotehnologii  (CESMIN)"/>
    <s v="INSTITUTUL NATIONAL DE CERCETARE- DEZVOLTARE PENTRU MICROTEHNOLOGIE - IMT BUCURESTI INCD"/>
    <s v="Obiectivul general: Cresterea participarii in “Orizont 2020” si in alte programe CDI europene a IMT si a altor entitati din Romania (inclusiv intreprinderi), cu focalizare pe dezvoltarea si aplicatiile micro- si nanotehnologiilor ._x000a_"/>
    <s v="4"/>
    <n v="16"/>
    <n v="2020"/>
    <s v="6"/>
    <n v="16"/>
    <n v="2023"/>
    <n v="80"/>
    <x v="7"/>
    <s v="Bucuresti Ilfov"/>
    <m/>
    <m/>
    <s v="Voluntari"/>
    <s v="Public"/>
    <s v="060"/>
    <n v="2272233.6"/>
    <n v="568058.4"/>
    <n v="0"/>
    <n v="89580"/>
    <n v="2929872"/>
    <s v="In implementare"/>
    <m/>
    <n v="240022"/>
    <n v="60005.5"/>
    <s v="POC/80/1/2/"/>
    <n v="1"/>
    <s v="Axa 1"/>
  </r>
  <r>
    <n v="26"/>
    <x v="1"/>
    <x v="9"/>
    <x v="0"/>
    <n v="124405"/>
    <s v="Centru Cloud si Big Data pentru participarea la Cloud-ul European pentru Stiinta Deschisa (CeCBiD-EOSC)"/>
    <s v="INSTITUTUL NATIONAL DE CERCETARE - DEZVOLTARE PENTRU FIZICA SI INGINERIE NUCLEARA &quot; HORIA HULUBEI &quot; - IFIN - HH/DFCTI"/>
    <s v="Obiectivul general al proiectului CeCBiD-EOSC este cresterea capacitatii de cercetare in scopul ridicarii nivelului de competitivitate stiintifica pe plan international al IFIN-HH, prin modernizarea infrastructurii Cloud, extinderea infrastructurii masive de date si realizarea unui centru de date cu performante inalte, care sa fie integrat in Cloud-ul European pentru Stiinta Deschisa (European Open Science Cloud – EOSC)."/>
    <s v="5"/>
    <n v="19"/>
    <n v="2020"/>
    <s v="8"/>
    <n v="19"/>
    <n v="2022"/>
    <n v="80"/>
    <x v="7"/>
    <s v="Bucuresti Ilfov"/>
    <m/>
    <m/>
    <s v="Măgurele"/>
    <s v="Public"/>
    <s v="058"/>
    <n v="3234339.78"/>
    <n v="808584.94"/>
    <n v="0"/>
    <n v="759750.46"/>
    <n v="4802675.18"/>
    <s v="In implementare"/>
    <m/>
    <n v="0"/>
    <n v="0"/>
    <s v="POC/397/1/1/"/>
    <n v="1"/>
    <s v="Axa 1"/>
  </r>
  <r>
    <n v="27"/>
    <x v="1"/>
    <x v="7"/>
    <x v="0"/>
    <n v="107874"/>
    <s v="Centrul Suport Orizont 2020 pentru managementul proiectelor europene si promovare europeana PREPARE"/>
    <s v="INSTITUTUL NATIONAL DE CERCETARE-DEZVOLTARE PENTRU OPTOELECTRONICA INOE 2000 INCD"/>
    <s v="OBIECTIVUL GENERAL este crearea “Centrului Suport Orizont 2020” de management de proiecte si promovare europeana, în cadrul INCD INOE 2000, în vederea cresterii participarii institutului la programul Orizont 2020 si în subsidiar al organizaþiilor de cercetare din cadrul consorþiului ACTRIS-RO. SCOPUL PROIECTULUI este acela de a creste participarea INOE (si în subsidiar a tuturor organizaþiilor de cercetare stiinþifice partenere în consorþiul ACTRIS-RO) la Programele cadru de cercetare ale Uniunii Europene - Orizont 2020 - prin crearea “Centrului Suport Orizont 2020” de management de proiecte si promovare europeana, în cadrul INCD INOE-2000."/>
    <s v="6"/>
    <n v="2"/>
    <n v="2020"/>
    <s v="8"/>
    <n v="2"/>
    <n v="2023"/>
    <n v="80"/>
    <x v="7"/>
    <s v="Bucuresti Ilfov"/>
    <m/>
    <m/>
    <s v="Măgurele"/>
    <s v="Public"/>
    <s v="060"/>
    <n v="2382506.79"/>
    <n v="595626.68000000005"/>
    <n v="0"/>
    <n v="12000"/>
    <n v="2990133.47"/>
    <s v="In implementare"/>
    <m/>
    <n v="369329.4"/>
    <n v="29832.35"/>
    <s v="POC/80/1/2/"/>
    <n v="1"/>
    <s v="Axa 1"/>
  </r>
  <r>
    <n v="28"/>
    <x v="1"/>
    <x v="4"/>
    <x v="13"/>
    <n v="121420"/>
    <s v="SVIEE"/>
    <s v="GNOSIS KERNEL SRL"/>
    <s v="Obiectivul general al proiectului il constituie dezvoltarea unui produs inovativ, o familie de sisteme automate inteligente de vanzari, eficienta energetic pentru produse alimentare reci şi calde, care poate fi alimentata cu ajutorul energiei electrice obtinuta din surse regenerabile şi / sau combinat cu energia produsă de către persoanele care sunt de acord să obţină aceste produse reci sau calde, în schimbul unui efort fizic realizat în apropierea automatului cu ajutorul unui dispozitiv de transformare a energiei umane in energie electrica"/>
    <s v="6"/>
    <n v="5"/>
    <n v="2020"/>
    <s v="3"/>
    <n v="5"/>
    <n v="2022"/>
    <n v="80"/>
    <x v="7"/>
    <s v="Bucuresti Ilfov"/>
    <m/>
    <m/>
    <s v="Otopeni"/>
    <s v="Privat"/>
    <s v="064"/>
    <n v="1430600"/>
    <n v="357650"/>
    <n v="536125"/>
    <n v="327075"/>
    <n v="2651450"/>
    <s v="In implementare"/>
    <m/>
    <n v="285572.08"/>
    <n v="54705.52"/>
    <s v="POC/222/1/3/"/>
    <n v="1"/>
    <s v="Axa 1"/>
  </r>
  <r>
    <n v="29"/>
    <x v="1"/>
    <x v="4"/>
    <x v="13"/>
    <n v="122180"/>
    <s v="Algoritm inovativ eficient pentru dezvoltarea unor substante farmaceutice noi si investigarea de noi valente terapeutice ale medicamentelor prin implementarea la nivelul strategiei UE"/>
    <s v="BIOTEHNOS SA"/>
    <s v="Obiectivul general al proiectului este dezvoltarea unui algoritm inovativ eficient pentru obtinerea unor substante farmaceutice noi prin valorificarea unor resurse marine /entomologice fara afectarea ecosistemului si a unor solutii pentru investigarea de noi valente terapeutice ale unor medicamente."/>
    <s v="6"/>
    <n v="9"/>
    <n v="2020"/>
    <s v="6"/>
    <n v="9"/>
    <n v="2023"/>
    <n v="80"/>
    <x v="7"/>
    <s v="Bucuresti Ilfov"/>
    <m/>
    <m/>
    <s v="Otopeni"/>
    <s v="Privat"/>
    <s v="064"/>
    <n v="2970046.4"/>
    <n v="742511.6"/>
    <n v="2545852"/>
    <n v="1604407.9"/>
    <n v="7862817.9000000004"/>
    <s v="In implementare"/>
    <m/>
    <n v="0"/>
    <n v="0"/>
    <s v="POC/222/1/3/"/>
    <n v="1"/>
    <s v="Axa 1"/>
  </r>
  <r>
    <n v="30"/>
    <x v="1"/>
    <x v="4"/>
    <x v="13"/>
    <n v="122027"/>
    <s v="Compozit multifunctional pe baza de matrice silica-organica transpozabila pentru inovatii de produse si formulari particularizate in industria alimentara si farmaceutica"/>
    <s v="BIOTEHNOS SA"/>
    <s v="Obiectivul general al proiectului este realizarea autentica a unui material inovativ prin dezvoltarea unui sistem multifunctional reprezentat de un suport silice structurat prototip cu capacitate de incarcare de principii active incapsulat biopolimeric. Acesta va fi obtinut prin tehnologie originala high-tech si este proiectat a fi utilizabil in mai multe sectoare ale sanatatii, in industria alimentara, farmaceutica, dermatocosmetica si medicina."/>
    <s v="6"/>
    <n v="9"/>
    <n v="2020"/>
    <s v="6"/>
    <n v="9"/>
    <n v="2023"/>
    <n v="80"/>
    <x v="7"/>
    <s v="Bucuresti Ilfov"/>
    <m/>
    <m/>
    <s v="Otopeni"/>
    <s v="Privat"/>
    <s v="064"/>
    <n v="3082400"/>
    <n v="770600"/>
    <n v="2287000"/>
    <n v="1600950"/>
    <n v="7740950"/>
    <s v="In implementare"/>
    <m/>
    <n v="0"/>
    <n v="0"/>
    <s v="POC/222/1/3/"/>
    <n v="1"/>
    <s v="Axa 1"/>
  </r>
  <r>
    <n v="31"/>
    <x v="1"/>
    <x v="4"/>
    <x v="13"/>
    <n v="119960"/>
    <s v="FABRICAREA DE MATERIALE AVANSATE DESTINATE TRATĂRII APELOR INDUSTRIALE UZATE: PROTOTIP ŞI INTRODUCERE ÎN CICLUL PRODUCTIV"/>
    <s v="GREEN WATERNANOTECHNOLOGY SRL"/>
    <s v="Obiectivul General include realizarea de investiţii iniţiale pentru inovare în vederea introducerii în producţie a rezultatelor de cercetaredezvoltare obţinute de SC Green WaterNanoTechnology SRL. Dezvoltarea unei unităţi de producţie noi pentru implementarea unui proces nou de fabricaţie, respectiv instalărea şi operarea unei facilităţi de fabricaţie la scară industrială a unui produs nou, respectiv a unui material compozit nanostructurat inovativ, destinat îndepărtării metalelor grele şi derivaţilor petrolieri din apele industriale uzate. "/>
    <s v="6"/>
    <n v="19"/>
    <n v="2020"/>
    <s v="2"/>
    <n v="19"/>
    <n v="2022"/>
    <n v="80"/>
    <x v="7"/>
    <s v="Bucuresti Ilfov"/>
    <m/>
    <m/>
    <s v="Jilava"/>
    <s v="Privat"/>
    <s v="064"/>
    <n v="1172755.23"/>
    <n v="293188.81"/>
    <n v="566610.84"/>
    <n v="50823"/>
    <n v="2083377.88"/>
    <s v="In implementare"/>
    <m/>
    <n v="206144.25999999998"/>
    <n v="31896.07"/>
    <s v="POC/222/1/3/"/>
    <n v="1"/>
    <s v="Axa 1"/>
  </r>
  <r>
    <n v="32"/>
    <x v="1"/>
    <x v="3"/>
    <x v="5"/>
    <n v="111308"/>
    <s v="REALIZAREA UNEI PLATFORME INFORMATICE INOVATIVE PENTRU MANAGEMENT DE RISC SI PREVIZIUNE PE PIATA DE CAPITAL"/>
    <s v="FRACTAL SCIENCES SRL"/>
    <s v="Obiectivul principal al acestui proiect il reprezinta crearea unui sistem informatic corespunzator nevoilor actuale ale mediului investitional si financiar, alcatuit din investitori institutionali, reprezentati de societati de servicii de investitii financiare (firme de brokeraj), fonduri de investitii, fonduri de pensii, societati de administrare a investitiilor, societati de asigurari, dar si investitori individuali, dar si academic, de gestionare a riscului pe piata de capital, printr-o abordare sinergica dintre scoala clasica a pietelor de capital, bazata pe ipoteza pietelor eficiente si pe analiza fundamentala a valorii unui titlu (necesara pentru identificarea valorii “reale” a unui activ), si scoala moderna a pietelor de capital, bazata pe teoria pietelor fractale."/>
    <s v="6"/>
    <n v="22"/>
    <n v="2020"/>
    <s v="6"/>
    <n v="22"/>
    <n v="2022"/>
    <n v="80"/>
    <x v="7"/>
    <s v="Bucuresti Ilfov"/>
    <m/>
    <m/>
    <s v="Chiajna, sat Rosu "/>
    <s v="Privat"/>
    <s v="061"/>
    <n v="668685.69999999995"/>
    <n v="167171.42000000001"/>
    <n v="92873.03"/>
    <n v="38995"/>
    <n v="967725.15"/>
    <s v="In implementare"/>
    <m/>
    <n v="79200"/>
    <n v="0"/>
    <s v="POC/62/1/3"/>
    <n v="1"/>
    <s v="Axa 1"/>
  </r>
  <r>
    <n v="33"/>
    <x v="1"/>
    <x v="3"/>
    <x v="5"/>
    <n v="108615"/>
    <s v="SISTEM DE OBSERVARE MULTISPECTRAL VIS-SWIR-MWIR DESTINAT PLATFORMELOR DE SUPRAVEGHERE LA MARE DISTANȚĂ"/>
    <s v="OPTIPLUS INTERNATIONAL SRL"/>
    <s v="Obiectivul general este realizarea unui produs inovativ competitiv care consta dintr-un sistem de observare complex, performant, de tip multispectral, destinat platformelor de observare la mare distanþa si a unei tehnologii de integrare care sa permita realizarea compatibilizarii performanþelor modulelor de observare în domeniul VIS si SWIR cu modulul de observare in domeniul MWIR, considerat de referinta."/>
    <s v="6"/>
    <n v="24"/>
    <n v="2020"/>
    <s v="6"/>
    <n v="24"/>
    <n v="2022"/>
    <n v="80"/>
    <x v="7"/>
    <s v="Bucuresti Ilfov"/>
    <m/>
    <m/>
    <s v="Popesti Leordeni"/>
    <s v="Privat"/>
    <s v="061"/>
    <n v="670856"/>
    <n v="167714"/>
    <n v="93180"/>
    <n v="104670"/>
    <n v="1036420"/>
    <s v="Reziliat"/>
    <m/>
    <n v="0"/>
    <n v="0"/>
    <s v="POC/62/1/3"/>
    <n v="1"/>
    <s v="Axa 1"/>
  </r>
  <r>
    <n v="34"/>
    <x v="1"/>
    <x v="3"/>
    <x v="5"/>
    <n v="109653"/>
    <s v="Dezvoltarea unui sistem de vedere termal și diurn cu rezoluție ridicată"/>
    <s v="SILICON ACUITY SRL"/>
    <s v="Obiectivul general al proiectului este dezvoltarea unui produs inovativ, complex, de înalta tehnicitate, cu utilitate în domeniul sistemelor de supraveghere pe timp de noapte si de zi, în cadrul societaþii Silicon Acuity SRL."/>
    <s v="6"/>
    <n v="25"/>
    <n v="2020"/>
    <s v="12"/>
    <n v="25"/>
    <n v="2021"/>
    <n v="80"/>
    <x v="7"/>
    <s v="Bucuresti Ilfov"/>
    <m/>
    <m/>
    <s v="Popesti Leordeni"/>
    <s v="Privat"/>
    <s v="061"/>
    <n v="671984"/>
    <n v="167996"/>
    <n v="93350"/>
    <n v="101456.88"/>
    <n v="1034786.88"/>
    <s v="In implementare"/>
    <m/>
    <n v="0"/>
    <n v="0"/>
    <s v="POC/62/1/3"/>
    <n v="1"/>
    <s v="Axa 1"/>
  </r>
  <r>
    <n v="35"/>
    <x v="1"/>
    <x v="3"/>
    <x v="5"/>
    <n v="108688"/>
    <s v="Tehnologie inovativa pentru obtinerea unei proteze personalizate de reconstructie oculo-orbitala pentru pacientii cu traumatisme faciale - Acronim INO-ORBITAL"/>
    <s v="INOSEARCH SRL"/>
    <s v="Obiectivul general al proiectului INO-ORBITAL este realizarea unei tehnologii noi pentru obtinerea unei proteze personalizate de reconstructie oculo-orbitala la pacientii cu traumatisme faciale si a unui soft de reconstructie CT 3D semnificativ imbunatatit, adaptat imprimantei 3D pentru implant personalizat, in scopul comercializarii si productiei de catre start-up-ul SC INOSEARCH SRL."/>
    <s v="6"/>
    <n v="30"/>
    <n v="2020"/>
    <s v="6"/>
    <n v="30"/>
    <n v="2022"/>
    <n v="80"/>
    <x v="7"/>
    <s v="Bucuresti Ilfov"/>
    <m/>
    <m/>
    <s v="Mogosoaia"/>
    <s v="Privat"/>
    <s v="061"/>
    <n v="550731.25"/>
    <n v="137682.82"/>
    <n v="76490.45"/>
    <n v="265000.46000000002"/>
    <n v="1029904.98"/>
    <s v="In implementare"/>
    <m/>
    <n v="7179.46"/>
    <n v="1794.86"/>
    <s v="POC/62/1/3"/>
    <n v="1"/>
    <s v="Axa 1"/>
  </r>
  <r>
    <n v="36"/>
    <x v="1"/>
    <x v="3"/>
    <x v="5"/>
    <n v="109905"/>
    <s v="Realizare sistem de inspectie aeriana cu drona pentru cresterea eficientei centralelor bazate pe energii regenerabile si oferirea de servicii pentru mentenanta acestora"/>
    <s v="INTELLIGENT TRANSPORT SOLUTIONS SRL"/>
    <s v="Obiectivul general al proiectului il reprezinta inovarea de produse si servicii intr-o intreprindere de tip start-up Intelligent Transport Solutions SRL pe baza transferului rezultatelor obtinute in teza de doctorat ”_x000a_Metode de detectare si analiza a defectelor in instalatiile fotovoltaice” autor dr.ing. Florin Ancuta."/>
    <s v="6"/>
    <n v="30"/>
    <n v="2020"/>
    <s v="9"/>
    <n v="30"/>
    <n v="2021"/>
    <n v="80"/>
    <x v="7"/>
    <s v="Bucuresti Ilfov"/>
    <m/>
    <m/>
    <s v="Cernica, sat Caldararu"/>
    <s v="Privat"/>
    <s v="061"/>
    <n v="667921.81999999995"/>
    <n v="166980.46"/>
    <n v="92766.9"/>
    <n v="68039.05"/>
    <n v="995708.23"/>
    <s v="In implementare"/>
    <m/>
    <n v="166545.28"/>
    <n v="18454.72"/>
    <s v="POC/62/1/3"/>
    <n v="1"/>
    <s v="Axa 1"/>
  </r>
  <r>
    <n v="37"/>
    <x v="1"/>
    <x v="3"/>
    <x v="5"/>
    <n v="122377"/>
    <s v="SISTEM INTEGRAT DE VERIFICARE SI TESTARE A CALITATII APLICATIILOR MOBILE"/>
    <s v="NEXT PLANET SRL"/>
    <s v="Obiectivul general al proiectului „SISTEM INTEGRAT DE VERIFICARE SI TESTARE A CALITATII APLICATIILOR MOBILE” este realizarea unui produs inovator în domeniul TIC având ca baza de cercetare transferul rezultatelor cercetării realizate în cadrul Tezei de doctorat aparţinând Directorului de Proiect – Zamfiroiu Ionuţ-Alin."/>
    <s v="6"/>
    <n v="30"/>
    <n v="2020"/>
    <s v="12"/>
    <n v="30"/>
    <n v="2021"/>
    <n v="80"/>
    <x v="7"/>
    <s v="Bucuresti Ilfov"/>
    <m/>
    <m/>
    <s v="Otopeni"/>
    <s v="Privat"/>
    <s v="061"/>
    <n v="671713.58"/>
    <n v="167928.39"/>
    <n v="93293.54"/>
    <n v="95744.23"/>
    <n v="1028679.74"/>
    <s v="In implementare"/>
    <m/>
    <n v="12150"/>
    <n v="3037.5"/>
    <s v="POC/62/1/3"/>
    <n v="1"/>
    <s v="Axa 1"/>
  </r>
  <r>
    <n v="38"/>
    <x v="1"/>
    <x v="3"/>
    <x v="5"/>
    <n v="110551"/>
    <s v="Sistem inteligent de monitorizare a jocurilor in timpul inspectiei sistemului de directie si puntilor vehiculelor SIMJDPV"/>
    <s v="CONCEPT CAR SOLUTION SRL"/>
    <s v="Obiectivul general al proiectului il reprezinta realizarea si punerea in productie a unui sistem inteligent de monitorizare a jocurilor sistemului de directie si puntilor vehiculelor in timpul inspectiei efectuate la operatorii economici autorizati de catre Registrul Auto Roman (R.A.R.) sa efectueze inspectii tehnice periodice."/>
    <s v="7"/>
    <n v="1"/>
    <n v="2020"/>
    <s v="10"/>
    <n v="1"/>
    <n v="2021"/>
    <n v="80"/>
    <x v="7"/>
    <s v="Bucuresti Ilfov"/>
    <m/>
    <m/>
    <s v="Cernica, sat Caldararu"/>
    <s v="Privat"/>
    <s v="061"/>
    <n v="669734.51"/>
    <n v="167433.63"/>
    <n v="93018.67"/>
    <n v="8570"/>
    <n v="938756.81"/>
    <s v="In implementare"/>
    <m/>
    <n v="87637.48000000001"/>
    <n v="18045.36"/>
    <s v="POC/62/1/3"/>
    <n v="1"/>
    <s v="Axa 1"/>
  </r>
  <r>
    <n v="39"/>
    <x v="1"/>
    <x v="3"/>
    <x v="5"/>
    <n v="111022"/>
    <s v="Sistem multi-senzor pentru estimarea starii de oboseala, somnolenta si a nivelului de stres cu aplicabilitate in infrastructurile critice"/>
    <s v="BIOMA DELLY TRADING SRL"/>
    <s v="Obiectivul general al proiectului il reprezinta stimularea inovarii in cadrul companiei de tip start-up, BIOMA DELLY TRADING SRL, prin realizarea unui sistem multi-senzor pentru estimarea starii de oboseala, somnolenta si a nivelului de stres a pilotilor de aeronave, conducatorilor de vehicule si personalului din infrastructurile critice, bazat pe analiza densitatii spectrului de putere (PSD) al electroencefalogramei (EEG) si corelarea cu ritmul cardiac (ECG) sau a celui respirator ."/>
    <s v="7"/>
    <n v="17"/>
    <n v="2020"/>
    <s v="1"/>
    <n v="17"/>
    <n v="2022"/>
    <n v="80"/>
    <x v="7"/>
    <s v="Bucuresti Ilfov"/>
    <m/>
    <m/>
    <s v="Magurele"/>
    <s v="Privat"/>
    <s v="061"/>
    <n v="667725.42400000012"/>
    <n v="166931.35999999999"/>
    <n v="92739.64"/>
    <n v="75540.100000000006"/>
    <n v="1002936.5240000001"/>
    <s v="In implementare"/>
    <m/>
    <n v="22519.439999999999"/>
    <n v="5629.86"/>
    <s v="POC/62/1/3"/>
    <n v="1"/>
    <s v="Axa 1"/>
  </r>
  <r>
    <n v="40"/>
    <x v="2"/>
    <x v="2"/>
    <x v="9"/>
    <n v="130075"/>
    <s v="Cercetare in filtrarea semnalelor in banda HF si realizarea unei matrici de comutare automata de antene de receptie pentru ambarcatiunile navale de mici dimensiuni"/>
    <s v="BLUESPACE TECHNOLOGY SRL"/>
    <s v="Obiectivul general al proiectului este cresterea valorii adaugate generate de sectorul TIC, in cadrul Blue Space Technology, prin dezvoltarea unui produs TIC si a serviciilor aferente acestuia, contribuind astfel la cresterea implicarii sectorului TIC pentru competitivitatea economica."/>
    <s v="7"/>
    <n v="31"/>
    <n v="2020"/>
    <s v="7"/>
    <n v="31"/>
    <n v="2023"/>
    <s v="80.00; 85.00"/>
    <x v="8"/>
    <s v="Bucuresti Ilfov"/>
    <s v=" Sud Muntenia"/>
    <m/>
    <s v="Bragadiru; Zimnicea;"/>
    <s v="Privat"/>
    <s v="066"/>
    <n v="4531364.99"/>
    <n v="1057561.8799999999"/>
    <n v="2152639.35"/>
    <n v="744514.74"/>
    <n v="8486080.9600000009"/>
    <s v="In implementare"/>
    <m/>
    <n v="1849782.82"/>
    <n v="24000"/>
    <s v="POC/524/2/2"/>
    <n v="1"/>
    <s v="Axa 2"/>
  </r>
  <r>
    <n v="41"/>
    <x v="1"/>
    <x v="3"/>
    <x v="5"/>
    <n v="114698"/>
    <s v="DEZVOLTAREA CAPACITATII DE INOVARE A HYNAMAT SRL PRIN OBTINEREA DE NOI TIPURI DE PULBERI HIBRIDE NANOSTRUCTURATE PE BAZA DE MATERIALE CERAMICE BIOCOMPATIBILE NANOSTRUCTURATE SI POLIMERI COMERCIALI CU APLICATII BIOMEDICALE"/>
    <s v="SPIN OFF HYNAMAT SRL (solicitant initial la depunere: CURSARUL LAURA MADALINA)"/>
    <s v="Obiectivul general al proiectului este crearea unui spin-off pe baza unui brevet si dezvoltarea de produse inovatoare in cadrul noii intreprinderi, spre a fi lansate pe piata biomaterialelor nanostructurate, sector economic cu potential de crestere."/>
    <s v="8"/>
    <n v="28"/>
    <n v="2020"/>
    <s v="8"/>
    <n v="28"/>
    <n v="2022"/>
    <n v="80"/>
    <x v="7"/>
    <s v="Bucuresti Ilfov"/>
    <m/>
    <m/>
    <s v="Pantelimon"/>
    <s v="Privat"/>
    <s v="061"/>
    <n v="597467.64"/>
    <n v="149366.93"/>
    <n v="82981.62"/>
    <n v="9520"/>
    <n v="839336.19000000006"/>
    <s v="In implementare"/>
    <m/>
    <n v="0"/>
    <n v="0"/>
    <s v="POC/62/1/3"/>
    <n v="1"/>
    <s v="Axa 1"/>
  </r>
  <r>
    <n v="42"/>
    <x v="1"/>
    <x v="8"/>
    <x v="0"/>
    <n v="109522"/>
    <s v="Consolidarea participarii INCDFM la Consortiul CERIC - ERIC"/>
    <s v="INSTITUTUL NAŢIONAL DE CERCETARE-DEZVOLTARE PENTRU FIZICA MATERIALELOR - INCDFM BUCUREŞTI"/>
    <s v="Obiectivul general este consolidarea participarii romanesti prin INCD Fizica Materialelor la CERIC – ERIC (Central European Infrastructure Consortium), infrastructura europeana distribuita pentru cercetare si caracterizare avansata a materialelor. In acest context se urmareste finantarea pentru trei ani a activitatii de cercetare desfasurate de echipa din INCDFM parte a CERIC, activitati de cercetare desfasurate intr-o abordare de tip open access. "/>
    <s v="12"/>
    <n v="29"/>
    <n v="2020"/>
    <s v="6"/>
    <n v="29"/>
    <n v="2023"/>
    <n v="80"/>
    <x v="7"/>
    <s v="Bucuresti Ilfov"/>
    <m/>
    <m/>
    <s v="Magurele"/>
    <s v="Public"/>
    <s v="060"/>
    <n v="3534000"/>
    <n v="883500"/>
    <n v="0"/>
    <n v="92500"/>
    <n v="4510000"/>
    <s v="In implementare"/>
    <m/>
    <n v="0"/>
    <n v="0"/>
    <s v="POC/78/1/2"/>
    <n v="1"/>
    <s v="Axa 1"/>
  </r>
  <r>
    <n v="43"/>
    <x v="1"/>
    <x v="8"/>
    <x v="0"/>
    <n v="107596"/>
    <s v="Consolidarea participarii consortiului ACTRIS-RO la infrastructura pan-europeana de cercetare ACTRIS"/>
    <s v="INSTITUTUL NATIONAL DE CERCETARE-DEZVOLTARE PENTRU OPTOELECTRONICA INOE 2000 INCD"/>
    <s v="Obiectivul general al proiectului ACTRIS-ROc este consolidarea participarii institutiilor stiintifice din Romania care sunt parte a consortiului ACTRIS-RO la structurarea, constructia si operarea infrastructurii pan-europene ACTRIS. Romania (prin consortiul ACTRIS-RO condus de INOE) participa la infrastructura pan-europeana ACTRIS (Aerosol, Cloud and Trace gases Research InfraStructure) care a fost recent inclusa pe roadmap-ul ESFRI ca proiect activ."/>
    <s v="2"/>
    <n v="1"/>
    <n v="2021"/>
    <s v="6"/>
    <n v="30"/>
    <n v="2023"/>
    <s v="80.00; 85.00"/>
    <x v="8"/>
    <s v="Bucuresti Ilfov"/>
    <s v=" Nord Vest"/>
    <s v=" Sud Muntenia"/>
    <s v="Magurele; Cluj Napoca; Strejnicu"/>
    <s v="Public"/>
    <s v="060"/>
    <n v="3740000"/>
    <n v="760000"/>
    <n v="0"/>
    <n v="5000"/>
    <n v="4505000"/>
    <s v="In implementare"/>
    <m/>
    <n v="0"/>
    <n v="0"/>
    <s v="POC/78/1/2"/>
    <n v="1"/>
    <s v="Axa 1"/>
  </r>
  <r>
    <s v="TOTAL ILFOV"/>
    <x v="0"/>
    <x v="0"/>
    <x v="0"/>
    <m/>
    <m/>
    <m/>
    <m/>
    <m/>
    <m/>
    <m/>
    <m/>
    <m/>
    <m/>
    <m/>
    <x v="0"/>
    <m/>
    <m/>
    <m/>
    <m/>
    <m/>
    <m/>
    <n v="854669290.6209482"/>
    <n v="208918615.75305194"/>
    <n v="25123366.120000001"/>
    <n v="156932249.26000002"/>
    <n v="1245643521.7540007"/>
    <m/>
    <m/>
    <n v="620944447.09000039"/>
    <n v="24202778.630000003"/>
    <m/>
    <m/>
    <m/>
  </r>
  <r>
    <s v="JUDEŢUL MARAMURES"/>
    <x v="0"/>
    <x v="0"/>
    <x v="0"/>
    <m/>
    <m/>
    <m/>
    <m/>
    <m/>
    <m/>
    <m/>
    <m/>
    <m/>
    <m/>
    <m/>
    <x v="0"/>
    <m/>
    <m/>
    <m/>
    <m/>
    <m/>
    <m/>
    <m/>
    <m/>
    <m/>
    <m/>
    <m/>
    <m/>
    <m/>
    <m/>
    <m/>
    <m/>
    <m/>
    <m/>
  </r>
  <r>
    <n v="1"/>
    <x v="2"/>
    <x v="2"/>
    <x v="2"/>
    <n v="118785"/>
    <s v="TALOS - COMUNICARE INTRAORGANIZAŢIONALĂ MOBILĂ SECURIZATĂ"/>
    <s v="TRENCADIS CORP SRL"/>
    <s v="TALOS - COMUNICARE INTRAORGANIZAŢIONALĂ MOBILĂ SECURIZATĂ"/>
    <s v="9"/>
    <n v="22"/>
    <n v="2017"/>
    <s v="9"/>
    <n v="22"/>
    <n v="2019"/>
    <n v="85"/>
    <x v="4"/>
    <s v="Nord Vest"/>
    <m/>
    <m/>
    <s v="Baia Mare"/>
    <s v="Privat"/>
    <s v="066"/>
    <n v="2796496.02"/>
    <n v="493499.3"/>
    <n v="1593524.6300000004"/>
    <n v="78000"/>
    <n v="4961519.95"/>
    <s v="Finalizat"/>
    <s v="suspendare"/>
    <n v="2490583.14"/>
    <n v="440990.5"/>
    <s v="POC/46/2/2"/>
    <n v="1"/>
    <s v="Axa 2"/>
  </r>
  <r>
    <n v="2"/>
    <x v="2"/>
    <x v="2"/>
    <x v="2"/>
    <n v="116017"/>
    <s v="Microsere Inteligente – Sistem inovativ de automatizare si monitorizare a culturilor „micro-greens”"/>
    <s v="MEMOX VISION SRL"/>
    <s v="Microsere Inteligente – Sistem inovativ de automatizare si monitorizare a culturilor „micro-greens”"/>
    <s v="8"/>
    <n v="4"/>
    <n v="2017"/>
    <s v="8"/>
    <n v="4"/>
    <n v="2020"/>
    <n v="85"/>
    <x v="4"/>
    <s v="Nord Vest"/>
    <m/>
    <m/>
    <s v="Baia Mare"/>
    <s v="Privat"/>
    <s v="066"/>
    <n v="2831658.65"/>
    <n v="499704.47"/>
    <n v="988628.37999999989"/>
    <n v="52800"/>
    <n v="4372791.5"/>
    <s v="Finalizat"/>
    <m/>
    <n v="2590187.2399999998"/>
    <n v="457091.84000000003"/>
    <s v="POC/46/2/2"/>
    <n v="1"/>
    <s v="Axa 2"/>
  </r>
  <r>
    <n v="3"/>
    <x v="2"/>
    <x v="2"/>
    <x v="2"/>
    <n v="115823"/>
    <s v="FAMILIA – ASISTENȚĂ MEDICO-SOCIALĂ INTEGRATĂ STIMULÂND ÎMBĂTRÂNIREA ACTIVĂ"/>
    <s v="INDECO SOFT SRL"/>
    <s v="FAMILIA – ASISTENȚĂ MEDICO-SOCIALĂ INTEGRATĂ STIMULÂND ÎMBĂTRÂNIREA ACTIVĂ"/>
    <s v="8"/>
    <n v="3"/>
    <n v="2017"/>
    <s v="10"/>
    <n v="3"/>
    <n v="2020"/>
    <n v="85"/>
    <x v="4"/>
    <s v="Nord Vest"/>
    <m/>
    <m/>
    <s v="Baia Mare"/>
    <s v="Privat"/>
    <s v="066"/>
    <n v="1905574.88"/>
    <n v="336277.92"/>
    <n v="805699.20000000019"/>
    <n v="120935.33999999985"/>
    <n v="3168487.34"/>
    <s v="Finalizat"/>
    <s v="AA+suspendare 2 luni"/>
    <n v="1890913.33"/>
    <n v="333690.58"/>
    <s v="POC/46/2/2"/>
    <n v="1"/>
    <s v="Axa 2"/>
  </r>
  <r>
    <n v="4"/>
    <x v="2"/>
    <x v="2"/>
    <x v="2"/>
    <n v="115878"/>
    <s v="MEC - IOT - DEZVOLTAREA UNEI PLATFORME INTELIGENTE PENTRU MANAGEMENTUL EFICIENȚEI CLĂDIRILOR"/>
    <s v="BRINGO VISION SRL"/>
    <s v="a unei solutii software inovative, care va permite trecerea de la outsourcing la tehnologia bazata pe inovare"/>
    <s v="6"/>
    <n v="29"/>
    <n v="2017"/>
    <s v="6"/>
    <n v="29"/>
    <n v="2019"/>
    <n v="85"/>
    <x v="4"/>
    <s v="Nord Vest"/>
    <m/>
    <m/>
    <s v="Baia Mare"/>
    <s v="Privat"/>
    <s v="066"/>
    <n v="2687480.06"/>
    <n v="474261.19"/>
    <n v="1030875.2999999998"/>
    <n v="347221.37999999989"/>
    <n v="4539837.93"/>
    <s v="Finalizat"/>
    <m/>
    <n v="2130343.7600000007"/>
    <n v="375943.04"/>
    <s v="POC/46/2/2"/>
    <n v="1"/>
    <s v="Axa 2"/>
  </r>
  <r>
    <n v="5"/>
    <x v="2"/>
    <x v="2"/>
    <x v="2"/>
    <n v="116038"/>
    <s v="DEZVOLTARE APLICAȚIE ÎN CADRUL S.C. AUTOWASS MANAGER S.R.L."/>
    <s v="AUTOWASS MANAGER SRL"/>
    <s v="DEZVOLTARE APLICAȚIE ÎN CADRUL S.C. AUTOWASS MANAGER S.R.L."/>
    <s v="8"/>
    <n v="4"/>
    <n v="2017"/>
    <s v="9"/>
    <n v="9"/>
    <n v="2020"/>
    <n v="85"/>
    <x v="4"/>
    <s v="Nord Vest"/>
    <m/>
    <m/>
    <s v="Baia Mare"/>
    <s v="Privat"/>
    <s v="066"/>
    <n v="2132352.7999999998"/>
    <n v="376297.55"/>
    <n v="1443616.24"/>
    <n v="204076"/>
    <n v="4156342.59"/>
    <s v="Finalizat"/>
    <s v="AA1+suspendare"/>
    <n v="974130.17"/>
    <n v="171905.32"/>
    <s v="POC/46/2/2"/>
    <n v="1"/>
    <s v="Axa 2"/>
  </r>
  <r>
    <n v="6"/>
    <x v="2"/>
    <x v="2"/>
    <x v="9"/>
    <n v="129002"/>
    <s v="Platforma de auditare si testare structurala neinvaziva a performantelor si monitorizarea continua a operationalitatii unui Centru de Comanda si Control/Contact Center – PLATES"/>
    <s v="TECHNOHUB SRL"/>
    <s v="Obiectivul general al proiectului vizeaza dezvoltarea in parteneriat intre 3 membri de tip IMM a unei game de produse si aplicaþii TIC inovative – PLATES – platforma inovativa de auditare si testare a performantelor si de monitorizare continua a operationalitatii, adaptata pe necesitaþile de disponibilitate si performanþe ale aplicaþiilor de tip Contact Center respectiv Centre de Comanda si Control, cu aplicabilitate si în restul sectoarelor economiei românesti prin integrarea pe verticala a solutiilor TIC."/>
    <s v="12"/>
    <n v="17"/>
    <n v="2019"/>
    <s v="6"/>
    <n v="17"/>
    <n v="2021"/>
    <n v="85"/>
    <x v="4"/>
    <s v="Nord Vest"/>
    <m/>
    <m/>
    <s v="Baia Mare"/>
    <s v="Privat"/>
    <s v="066"/>
    <n v="10712652.470000001"/>
    <n v="1890468.04"/>
    <n v="4862615.3099999996"/>
    <n v="1581949.21"/>
    <n v="19047685.030000001"/>
    <s v="In implementare"/>
    <m/>
    <n v="6266512.3100000005"/>
    <n v="797868.54"/>
    <s v="POC/524/2/2"/>
    <n v="1"/>
    <s v="Axa 2"/>
  </r>
  <r>
    <n v="7"/>
    <x v="2"/>
    <x v="2"/>
    <x v="9"/>
    <n v="128985"/>
    <s v="ALUMNUS - PLATFORMA DIGITALA INOVATIVA PENTRU RECRUTARE SI GESTIUNE CONTRACTORI"/>
    <s v="INTELLIGENCE ACT SRL"/>
    <s v="Obiectiv general al proiectului este cresterea competitivitatii economice a companiei Intelligence Act SRL in sectorul TIC, prin dezvoltarea experimentala a unei platforme inovative de recrutare a personalului."/>
    <s v="4"/>
    <n v="1"/>
    <n v="2020"/>
    <s v="4"/>
    <n v="1"/>
    <n v="2022"/>
    <n v="85"/>
    <x v="4"/>
    <s v="Nord Vest"/>
    <m/>
    <m/>
    <s v="Baia Mare"/>
    <s v="Privat"/>
    <s v="066"/>
    <n v="3783887.3"/>
    <n v="667744.81000000006"/>
    <n v="2632430.71"/>
    <n v="893549.96"/>
    <n v="7977612.7799999993"/>
    <s v="In implementare"/>
    <m/>
    <n v="572323.05000000005"/>
    <n v="100998.19"/>
    <s v="POC/524/2/2"/>
    <n v="1"/>
    <s v="Axa 2"/>
  </r>
  <r>
    <n v="8"/>
    <x v="1"/>
    <x v="4"/>
    <x v="6"/>
    <n v="120906"/>
    <s v="Realizarea unui supliment alimentar inovativ pentru sanatatea femeii la menopauza, de catre AC HELCOR SRL"/>
    <s v="AC HELCOR SRL"/>
    <s v="Obiectivul general al proiectului tehnologic inovativ din cadrul actiunii 1.2.1 are ca scop introducerea inovarii in activitatea proprie a firmei AC HELCOR_x000a_SRL prin realizarea de 1 (un) produs nou pe piata romaneasca si la nivelul firmei (Rofemin - bionanoprodus de origine vegetala pentru optimizare  hormonala si a potentialului propriu antioxidant pentru femei cu varsta peste 45 de ani) si 1 (o) tehnologie noua la nivelul firmei AC HELCOR SRL, in scopul productiei si comercializarii, bazate pe cercetare."/>
    <s v="6"/>
    <n v="16"/>
    <n v="2020"/>
    <s v="6"/>
    <n v="16"/>
    <n v="2023"/>
    <n v="85"/>
    <x v="4"/>
    <s v="Nord Vest"/>
    <m/>
    <m/>
    <s v="Baia Mare"/>
    <s v="Privat"/>
    <s v="064"/>
    <n v="2868123.57"/>
    <n v="506139.37"/>
    <n v="1537523.1"/>
    <n v="782294.93"/>
    <n v="5694080.9699999997"/>
    <s v="In implementare"/>
    <m/>
    <n v="203553.5"/>
    <n v="35921.19"/>
    <s v="POC/163/1/3/"/>
    <n v="1"/>
    <s v="Axa 1"/>
  </r>
  <r>
    <n v="9"/>
    <x v="1"/>
    <x v="4"/>
    <x v="6"/>
    <n v="121434"/>
    <s v="Crearea unui centru de excelenta in domeniul materialului compozit la SC TAPARO SA"/>
    <s v="TAPARO SA"/>
    <s v="Obiectivul general al proiectului consta in infiintarea unei unitati noi de productie in vederea cresterea competitivitatii S.C. TAPARO S.A. prin achizitionarea de echipamente pentru elaborarea si implementarea unei tehnologii inovative de obtinere a unui material compozit avand ca destinatie inlocuirea unor elemente din structura produselor tapitate."/>
    <s v="6"/>
    <n v="22"/>
    <n v="2020"/>
    <s v="6"/>
    <n v="22"/>
    <n v="2023"/>
    <n v="85"/>
    <x v="4"/>
    <s v="Nord Vest"/>
    <m/>
    <m/>
    <s v="Targu Lapus"/>
    <s v="Privat"/>
    <s v="064"/>
    <n v="19003056.760000002"/>
    <n v="3353480.6"/>
    <n v="17409246.789999999"/>
    <n v="8537044.9700000007"/>
    <n v="48302829.120000005"/>
    <s v="In implementare"/>
    <m/>
    <n v="1018129.0099999999"/>
    <n v="63173.210000000006"/>
    <s v="POC/163/1/3/"/>
    <n v="1"/>
    <s v="Axa 1"/>
  </r>
  <r>
    <s v="TOTAL MARAMURES"/>
    <x v="0"/>
    <x v="0"/>
    <x v="0"/>
    <m/>
    <m/>
    <m/>
    <m/>
    <m/>
    <m/>
    <m/>
    <m/>
    <m/>
    <m/>
    <m/>
    <x v="0"/>
    <m/>
    <m/>
    <m/>
    <m/>
    <m/>
    <m/>
    <n v="48721282.510000005"/>
    <n v="8597873.25"/>
    <n v="32304159.659999996"/>
    <n v="12597871.790000001"/>
    <n v="102221187.21000001"/>
    <m/>
    <m/>
    <n v="18136675.510000002"/>
    <n v="2777582.41"/>
    <m/>
    <m/>
    <m/>
  </r>
  <r>
    <s v="JUDEŢUL MEHEDINTI"/>
    <x v="0"/>
    <x v="0"/>
    <x v="0"/>
    <m/>
    <m/>
    <m/>
    <m/>
    <m/>
    <m/>
    <m/>
    <m/>
    <m/>
    <m/>
    <m/>
    <x v="0"/>
    <m/>
    <m/>
    <m/>
    <m/>
    <m/>
    <m/>
    <m/>
    <m/>
    <m/>
    <m/>
    <m/>
    <m/>
    <m/>
    <m/>
    <m/>
    <m/>
    <m/>
    <m/>
  </r>
  <r>
    <n v="1"/>
    <x v="2"/>
    <x v="2"/>
    <x v="3"/>
    <n v="127130"/>
    <s v="Dezvoltarea infrastructurii de comunicatii in banda larga de mare viteza in judetul Mehedinti"/>
    <s v="INVOKER TRANS IT SRL"/>
    <s v="Obiectivul principal al proiectului este dezvoltarea infrastructurii de comunicaþii în banda larga de mare viteza in localitatile albe din punct de vedere al conexiunii NGA din judetul Mehedinti,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n v="2019"/>
    <s v="7"/>
    <n v="12"/>
    <n v="2022"/>
    <n v="85"/>
    <x v="9"/>
    <s v="Sud Vest"/>
    <m/>
    <m/>
    <s v=" Dumbrava; Danceu; Balacita;  Balta Verde; Gvardinita; Recea; Gogosu; Malovat; Svinta; Valea Ursului; Burila Mica; Jiana Mare; Cioroboreni; Jiana; Crivina; Burila Mare; Albulesti; Prunisor; Slasoma; Butoiesti; Dobra; Voloiac; Stignita; Colibaşi; Balotesti; Plopi; Parlagele; Baltanele; Peri; Tamna; Jugastru; Balta; Poroina Mare; Batoti; Iablanita; Prejna; Radutesti; Fantana Domneasca; Vrancea; Ciresu; Padina Mica; Valea Marcului; Costesti; Colaret; Dumbrava de Jos; Negrusa; Tismana; Adunatii Teiului;"/>
    <s v="Privat"/>
    <s v="046"/>
    <n v="18418179.170000002"/>
    <n v="3250266.91"/>
    <n v="3298063.82"/>
    <n v="4546996.74"/>
    <n v="29513506.640000001"/>
    <s v="In implementare"/>
    <m/>
    <n v="6761279.3199999994"/>
    <n v="1193166.95"/>
    <s v="POC/366/2/1"/>
    <n v="1"/>
    <s v="Axa 2"/>
  </r>
  <r>
    <s v="TOTAL MEHEDINTI"/>
    <x v="0"/>
    <x v="0"/>
    <x v="0"/>
    <m/>
    <m/>
    <m/>
    <m/>
    <m/>
    <m/>
    <m/>
    <m/>
    <m/>
    <m/>
    <m/>
    <x v="0"/>
    <m/>
    <m/>
    <m/>
    <m/>
    <m/>
    <m/>
    <n v="18418179.170000002"/>
    <n v="3250266.91"/>
    <n v="3298063.82"/>
    <n v="4546996.74"/>
    <n v="29513506.640000001"/>
    <m/>
    <m/>
    <n v="6761279.3199999994"/>
    <n v="1193166.95"/>
    <m/>
    <m/>
    <m/>
  </r>
  <r>
    <s v="JUDEŢUL MURES"/>
    <x v="0"/>
    <x v="0"/>
    <x v="0"/>
    <m/>
    <m/>
    <m/>
    <m/>
    <m/>
    <m/>
    <m/>
    <m/>
    <m/>
    <m/>
    <m/>
    <x v="0"/>
    <m/>
    <m/>
    <m/>
    <m/>
    <m/>
    <m/>
    <m/>
    <m/>
    <m/>
    <m/>
    <m/>
    <m/>
    <m/>
    <m/>
    <m/>
    <m/>
    <m/>
    <m/>
  </r>
  <r>
    <n v="1"/>
    <x v="1"/>
    <x v="1"/>
    <x v="1"/>
    <n v="103545"/>
    <s v="Platformă imagistică multimodală RMN/CT de înaltă performanţă, destinată aplicării medicinii computaționale, nanoparticulelor și imagisticii hibride în cercetarea bolilor aterotrombotice"/>
    <s v="CARDIO MED SRL"/>
    <s v="Obiectivul principal al proiectului constă în creșterea capacității de cercetare a Centrului de Cercetare Imagistică Multimodală Avansată din cadrul SC Cardio Med SRL prin realizarea unei platforme imagistice multimodale CT/RMN de înaltă performanţă destinată cercetării avansate a bolilor aterotrombotice."/>
    <s v="9"/>
    <n v="5"/>
    <n v="2016"/>
    <s v="5"/>
    <n v="5"/>
    <n v="2017"/>
    <n v="85"/>
    <x v="1"/>
    <s v="Centru"/>
    <m/>
    <m/>
    <s v="Targu Mures"/>
    <s v="Privat"/>
    <s v="059"/>
    <n v="4309196.3459999999"/>
    <n v="760446.41399999987"/>
    <n v="2172704.04"/>
    <n v="652057.81000000006"/>
    <n v="7894404.6099999994"/>
    <s v="Finalizat"/>
    <s v="AA1"/>
    <n v="4309196.3499999996"/>
    <n v="760446.41"/>
    <s v="POC/65/1/1"/>
    <n v="1"/>
    <s v="Axa 1"/>
  </r>
  <r>
    <n v="2"/>
    <x v="1"/>
    <x v="1"/>
    <x v="1"/>
    <n v="103850"/>
    <s v="CENTRU DE EXCELENȚĂ ÎN CERCETARE &quot;GALENUS MEDICA&quot; ÎN REPRODUCEREA UMANĂ ASISTATĂ, DIAGNOSTIC ÎN PRINCIPALELE PATOLOGII ALE GENITORILOR ȘI DEPISTAREA PRECOCE A MALFORMAȚIILOR LA NOU-NĂSCUT ȘI SUGAR"/>
    <s v="GALENUS MEDICA SA "/>
    <s v="Obiectivul general al proiectului constă în creșterii capacității de cercetare-dezvoltare și inovare în cadrul întreprinderii GALENUS MEDICA S.A. prin introducerea de noi direcții de cercetare, precum și contribuția lor la creearea de valoare adăugată din punct de vedere științific și economic."/>
    <s v="9"/>
    <n v="5"/>
    <n v="2016"/>
    <s v="3"/>
    <n v="5"/>
    <n v="2019"/>
    <n v="85"/>
    <x v="1"/>
    <s v="Centru"/>
    <m/>
    <m/>
    <s v="Targu Mures"/>
    <s v="Privat"/>
    <s v="059"/>
    <n v="3864073.3525"/>
    <n v="681895.29750000034"/>
    <n v="3030645.77"/>
    <n v="239633.98"/>
    <n v="7816248.4000000004"/>
    <s v="Reziliat"/>
    <s v="AA3"/>
    <n v="0"/>
    <n v="0"/>
    <s v="POC/65/1/1"/>
    <n v="1"/>
    <s v="Axa 1"/>
  </r>
  <r>
    <n v="3"/>
    <x v="1"/>
    <x v="1"/>
    <x v="4"/>
    <n v="103544"/>
    <s v="Creșterea capacității de cercetare în domeniul imagisticii plăcii coronariene vulnerabile, bazată pe tehnologii avansate de nanoparticule, imagistică de fuziune și simulări computaționale"/>
    <s v="CARDIO MED SRL"/>
    <s v="Obiectivul principal al proiectului constă în crearea și consolidarea unui nucleu de înaltă competență științifică în domeniul cercetării avansate a bolilor aterotrombotice,  prin formarea și perfecționarea, în cadrul Centrului de Cercetare Imagistică Multimodală Avansată din cadrul SC Cardio Med SRL, a unei echipe de cercetători avansați care vor deveni experți în cercetarea bolilor aterotrombotice."/>
    <s v="9"/>
    <n v="1"/>
    <n v="2016"/>
    <s v="3"/>
    <n v="1"/>
    <n v="2021"/>
    <n v="84.435339999999997"/>
    <x v="1"/>
    <s v="Centru"/>
    <m/>
    <m/>
    <s v="Targu Mures"/>
    <s v="Privat"/>
    <s v="061"/>
    <n v="7276617"/>
    <n v="1340883"/>
    <n v="509292.01"/>
    <n v="1059856.72"/>
    <n v="10186648.73"/>
    <s v="In implementare"/>
    <s v="AA6"/>
    <n v="6813085.4400000004"/>
    <n v="1255512.5599999998"/>
    <s v="POC/61/1/1"/>
    <n v="1"/>
    <s v="Axa 1"/>
  </r>
  <r>
    <n v="4"/>
    <x v="1"/>
    <x v="1"/>
    <x v="4"/>
    <n v="103431"/>
    <s v="TEHNOLOGII DE INGINERIE TISULARA PENTRU REGENERAREA VALVELOR CARDIACE"/>
    <s v="Universitatea de Medicina si Farmacie din Tirgu Mures"/>
    <s v="Obiectivele științifice ale acestui proiect sunt: 1) evaluarea utilitatii celulelor cardiovasculare obținute prin diferențierea in vitro a celulelor stem adulte, 2) optimizarea însămânțarii de celule in zone anatomice interne specifice din cadrul scaffoldului (interstițial), precum si externe (endoteliu, adventitia), 3) evaluarea condițiilor optime pentru adaptare mecanică și condiționare in vitro a scaffoldurilor valvulare însămânțate cu celule și 4) implantarea valvelor regenerate in vitro la oaie pentru validare pre-clinica. In viziunea noastra, pe un orizont mai largit, un obiectiv important al acestui proiect este de a genera un nucleu de competență în Medicina Regenerativa la Universitatea de Medicină și Farmacie (UMF) din Târgu Mureș."/>
    <s v="9"/>
    <n v="5"/>
    <n v="2016"/>
    <s v="3"/>
    <n v="5"/>
    <n v="2021"/>
    <n v="84.435339999999997"/>
    <x v="1"/>
    <s v="Centru"/>
    <m/>
    <m/>
    <s v="Targu Mures"/>
    <s v="Public"/>
    <s v="060"/>
    <n v="7156656.4611560004"/>
    <n v="1318777.5288439998"/>
    <n v="0"/>
    <n v="304042.34999999998"/>
    <n v="8779476.3399999999"/>
    <s v="In implementare"/>
    <s v="AA4"/>
    <n v="7099979.7400000002"/>
    <n v="1262410.9000000004"/>
    <s v="POC/61/1/1"/>
    <n v="1"/>
    <s v="Axa 1"/>
  </r>
  <r>
    <n v="5"/>
    <x v="1"/>
    <x v="1"/>
    <x v="4"/>
    <n v="103432"/>
    <s v="Terapii ce vizeaza Proteina C Reactiva pentru prevenirea dementei asociate cu atacul vascular cerebral ischemic"/>
    <s v="Universitatea de Medicina si Farmacie din Tirgu Mures"/>
    <s v="Inițierea și planificarea acțiunilor coordonate, prin această inițiativă va permite dezvoltarea semnificativă a capacităților individuale din cadrul institutului gazdă și în cele din urmă va permite organizarea unui model pentru extinderea și repetarea de-a lungul altor domenii. Pe o scară mai larga, dezvoltarea unei culturi de cercetare, ethos și concordat, va permite un accesoriu strategic in activitatea de cercetare și optimizarea creșterii efective. In primul rand colaborari  în cadrul neurostiintei si mai tarziu in domeniul mai larg al științelor vieții va permite dezvoltari viitoare și va asigura stabilitatea pe termen lung a masei critice."/>
    <s v="9"/>
    <n v="5"/>
    <n v="2016"/>
    <s v="3"/>
    <n v="5"/>
    <n v="2021"/>
    <n v="84.435339999999997"/>
    <x v="1"/>
    <s v="Centru"/>
    <m/>
    <m/>
    <s v="Targu Mures"/>
    <s v="Public"/>
    <s v="060"/>
    <n v="7163019.276920001"/>
    <n v="1319950.0230799997"/>
    <n v="0"/>
    <n v="373162.09"/>
    <n v="8856131.3900000006"/>
    <s v="In implementare"/>
    <s v="AA4"/>
    <n v="7075092.1699999999"/>
    <n v="1248697.1499999997"/>
    <s v="POC/61/1/1"/>
    <n v="1"/>
    <s v="Axa 1"/>
  </r>
  <r>
    <n v="6"/>
    <x v="1"/>
    <x v="3"/>
    <x v="8"/>
    <n v="106968"/>
    <s v="Masina pentru injectarea deseurilor de plastic recuperate"/>
    <s v="PET FIGHTER SRL"/>
    <s v="Obiectivul general al Proiectului consta in implementarea industriala - ȋn scopul comercializarii - a unei solutii tehnice inovatoare care sa permita un grad sporit de resorbtie a deseurilor de plastic din ambient, prin crearea posibilitatii de implicare industriala la nivel local a unor mici intreprinzatori care nu dispun de resursele financiare si de logistica a celor cateva firme mari amintite. Aceastǎ solutie se materializeaza printr-un echipament nou: o masina de injectat materiale plastice de mici dimensiuni, capabila sa proceseze deseuri de material plastic fara adaos de granule noi."/>
    <s v="10"/>
    <n v="4"/>
    <n v="2017"/>
    <s v="12"/>
    <n v="4"/>
    <n v="2019"/>
    <n v="85.000000600549313"/>
    <x v="1"/>
    <s v="Centru"/>
    <m/>
    <m/>
    <s v="Targu Mures"/>
    <s v="Privat"/>
    <s v="061"/>
    <n v="707685.44"/>
    <n v="124885.66"/>
    <n v="92507.9"/>
    <n v="72876"/>
    <n v="997955"/>
    <s v="Finalizat"/>
    <s v="AA2"/>
    <n v="707682.35999999987"/>
    <n v="124885.14"/>
    <s v="POC/63/1/3"/>
    <n v="1"/>
    <s v="Axa 1"/>
  </r>
  <r>
    <n v="7"/>
    <x v="1"/>
    <x v="3"/>
    <x v="8"/>
    <n v="108076"/>
    <s v="Sistem inteligent de monitorizare perete vegetal"/>
    <s v="LEAFWALL SRL"/>
    <s v="Obiectivul general al proiecului de cercetare este realizarea unui produs destinat comercializarii, bazat pe o tehnologie semnificativ_x000a_imbunatatita, (actualmente peretii vegetali au doar un sistem de irigare primitiv) reprezentata de sistem complet automatizat de irigare si_x000a_monitorizare a peretilor vegetali pentru a optimiza utilizarea resurselor de apa conventionale sau neconventionale. Sistemului automatizat_x000a_de irigare i se vor adauga senzori pentru monitorizare (temperatura, umiditatea, pH-ul, conductivitatea electrica a apei"/>
    <s v="11"/>
    <n v="24"/>
    <n v="2017"/>
    <s v="11"/>
    <n v="24"/>
    <n v="2019"/>
    <n v="85"/>
    <x v="1"/>
    <s v="Centru"/>
    <m/>
    <m/>
    <s v="Targu Mures"/>
    <s v="Privat"/>
    <s v="061"/>
    <n v="709741.44"/>
    <n v="125248.49"/>
    <n v="92776.68"/>
    <n v="61342.5"/>
    <n v="989109.10999999987"/>
    <s v="Finalizat"/>
    <s v="AA2"/>
    <n v="709741.43"/>
    <n v="125248.48999999996"/>
    <s v="POC/63/1/3"/>
    <n v="1"/>
    <s v="Axa 1"/>
  </r>
  <r>
    <n v="8"/>
    <x v="2"/>
    <x v="2"/>
    <x v="2"/>
    <n v="117373"/>
    <s v="Servicii inovative de acces control si pontaj in cloud pentru IMM"/>
    <s v="SVT ELECTRONICS SRL"/>
    <s v="tehnologie inovativa in domeniile orizontale TIC si multimedia cu scopul dezvoltarii finale a unui produs/serviciu menit sa acopere o nevoie"/>
    <s v="8"/>
    <n v="3"/>
    <n v="2017"/>
    <s v="8"/>
    <n v="3"/>
    <n v="2019"/>
    <n v="85"/>
    <x v="1"/>
    <s v="Centru"/>
    <m/>
    <m/>
    <s v="Targu Mures"/>
    <s v="Privat"/>
    <s v="066"/>
    <n v="585378.31000000006"/>
    <n v="103302.05"/>
    <n v="536078.44000000006"/>
    <n v="52556.119999999879"/>
    <n v="1277314.9200000002"/>
    <s v="Finalizat"/>
    <m/>
    <n v="549129.37999999989"/>
    <n v="96905.170000000013"/>
    <s v="POC/46/2/2"/>
    <n v="1"/>
    <s v="Axa 2"/>
  </r>
  <r>
    <n v="9"/>
    <x v="2"/>
    <x v="2"/>
    <x v="2"/>
    <n v="116348"/>
    <s v="INOVAREA SI DEZVOLTAREA SISTEMULUI GLOOBUS SERVICE BUS (GSB) ÎN VEDEREA CREȘTERII COMPETITIVITĂȚII ECONOMIEI NAȚIONALE ȘI INTERNAȚIONALE"/>
    <s v="GLOBUS SOFTWARE DEVELOPMENT COMPANY SRL"/>
    <s v="INOVAREA SI DEZVOLTAREA SISTEMULUI GLOOBUS SERVICE BUS (GSB) ÎN VEDEREA CREȘTERII COMPETITIVITĂȚII ECONOMIEI NAȚIONALE ȘI INTERNAȚIONALE"/>
    <s v="8"/>
    <n v="3"/>
    <n v="2017"/>
    <s v="2"/>
    <n v="3"/>
    <n v="2019"/>
    <n v="85"/>
    <x v="1"/>
    <s v="Centru"/>
    <m/>
    <m/>
    <s v="Sat Santana de Mures, Comuna Santana de Mures"/>
    <s v="Privat"/>
    <s v="066"/>
    <n v="421753.99"/>
    <n v="74427.17"/>
    <n v="235914.43"/>
    <n v="28171.690000000061"/>
    <n v="760267.28"/>
    <s v="Finalizat"/>
    <m/>
    <n v="381324.23"/>
    <n v="67292.52"/>
    <s v="POC/46/2/2"/>
    <n v="1"/>
    <s v="Axa 2"/>
  </r>
  <r>
    <n v="10"/>
    <x v="2"/>
    <x v="2"/>
    <x v="2"/>
    <n v="115970"/>
    <s v="DEZVOLTAREA SISTEMULUI INOVATIV IOT “NAVIGATOR CLOUD” PENTRU O ECONOMIE MODERNĂ"/>
    <s v="NAVIGATOR SOFTWARE SRL"/>
    <s v="DEZVOLTAREA SISTEMULUI INOVATIV IOT “NAVIGATOR CLOUD” PENTRU O ECONOMIE MODERNĂ"/>
    <s v="8"/>
    <n v="3"/>
    <n v="2017"/>
    <s v="8"/>
    <n v="3"/>
    <n v="2020"/>
    <n v="85"/>
    <x v="1"/>
    <s v="Centru"/>
    <m/>
    <m/>
    <s v="Corunca"/>
    <s v="Privat"/>
    <s v="066"/>
    <n v="1402482.53"/>
    <n v="247496.92"/>
    <n v="758551.05"/>
    <n v="206178.97999999998"/>
    <n v="2614709.48"/>
    <s v="Finalizat"/>
    <m/>
    <n v="1391865.2699999998"/>
    <n v="245623.23"/>
    <s v="POC/46/2/2"/>
    <n v="1"/>
    <s v="Axa 2"/>
  </r>
  <r>
    <n v="11"/>
    <x v="2"/>
    <x v="2"/>
    <x v="2"/>
    <n v="115654"/>
    <s v="REALIZAREA UNUI SISTEM DE DERMATO-MICROSCOPIE CU SOFTWARE DE RECUNOAŞTERE A LEZIUNILOR CUTANATE DE TIP MELANOM MALIGN ŞI PREMALIGN"/>
    <s v="CATTUS SRL"/>
    <s v="REALIZAREA UNUI SISTEM DE DERMATO-MICROSCOPIE CU SOFTWARE DE RECUNOAŞTERE A LEZIUNILOR CUTANATE DE TIP MELANOM MALIGN ŞI PREMALIGN"/>
    <s v="8"/>
    <n v="3"/>
    <n v="2017"/>
    <s v="8"/>
    <n v="3"/>
    <n v="2020"/>
    <n v="85"/>
    <x v="1"/>
    <s v="Centru"/>
    <m/>
    <m/>
    <s v="Targu Mures"/>
    <s v="Privat"/>
    <s v="066"/>
    <n v="1373787.97"/>
    <n v="242433.17"/>
    <n v="416610.68000000017"/>
    <n v="1085367.9000000001"/>
    <n v="3118199.72"/>
    <s v="Finalizat"/>
    <m/>
    <n v="1340847.3900000001"/>
    <n v="236620.13"/>
    <s v="POC/46/2/2"/>
    <n v="1"/>
    <s v="Axa 2"/>
  </r>
  <r>
    <n v="12"/>
    <x v="1"/>
    <x v="1"/>
    <x v="1"/>
    <n v="103845"/>
    <s v="Rețeaua Națională de Cercetare-Dezvoltare-Inovare în Imagistică Hibridă și TeleMedicină Avansată în GastroEnterologie și Cardiologie"/>
    <s v="ACTAMEDICA SRL"/>
    <s v="Obiectivul general al proiectului IMAGE constă în Crearea și Dezvoltarea Rețelei Naționale de Cercetare-Dezvoltare-Inovare (CDI) în Imagistică Hibridă (de Fuziune) și TeleMedicină Avansată în GastroEnterologie și Cardiologie. În acest scop, vor fi create două centre regionale (pentru jumătatea de Nord și jumătate de Sud a țării) de CDI în Imagistică Hibridă şi Telemedicină Avansată ca şi suport diagnostic şi second opinion pentru o reţea naţională de centre de telemedicină."/>
    <s v="9"/>
    <n v="16"/>
    <n v="2016"/>
    <s v="3"/>
    <n v="16"/>
    <n v="2020"/>
    <n v="85"/>
    <x v="1"/>
    <s v="Centru"/>
    <m/>
    <m/>
    <s v="Targu Mures"/>
    <s v="Privat"/>
    <s v="059"/>
    <n v="9731788.3499999996"/>
    <n v="1717374.41"/>
    <n v="4906784.04"/>
    <n v="3870865.57"/>
    <n v="20226812.370000001"/>
    <s v="Finalizat"/>
    <s v="AA3"/>
    <n v="9131248.120000001"/>
    <n v="1611396.7200000002"/>
    <s v="POC/65/1/1"/>
    <n v="1"/>
    <s v="Axa 1"/>
  </r>
  <r>
    <n v="13"/>
    <x v="2"/>
    <x v="2"/>
    <x v="2"/>
    <n v="115641"/>
    <s v="„Platformă digitală multifuncţională pentru integrare economică inteligentă şi promovarea serviciilor şi produselor locale / tradiţionale din Transilvania – „TDD-Transilvania Digital Dominion””"/>
    <s v="COMPANIA DE INFORMATICA APLICATA SA"/>
    <s v="„Platformă digitală multifuncţională pentru integrare economică inteligentă şi promovarea serviciilor şi produselor locale / tradiţionale din Transilvania – „TDD-Transilvania Digital Dominion””"/>
    <s v="8"/>
    <n v="7"/>
    <n v="2017"/>
    <s v="8"/>
    <n v="7"/>
    <n v="2020"/>
    <n v="85"/>
    <x v="1"/>
    <s v="Centru"/>
    <m/>
    <m/>
    <s v="Targu Mures"/>
    <s v="Privat"/>
    <s v="066"/>
    <n v="3502338.02"/>
    <n v="618059.65"/>
    <n v="1383427.29"/>
    <n v="383093.25999999978"/>
    <n v="5886918.2199999997"/>
    <s v="Finalizat"/>
    <m/>
    <n v="3142510.1300000004"/>
    <n v="540540.92999999993"/>
    <s v="POC/46/2/2"/>
    <n v="1"/>
    <s v="Axa 2"/>
  </r>
  <r>
    <n v="14"/>
    <x v="2"/>
    <x v="2"/>
    <x v="3"/>
    <n v="127137"/>
    <s v="Investitii in infrastructura broadband in judetul Mures"/>
    <s v="NETWORK INNOVATION FUTURE  SRL"/>
    <s v="Obiectivul principal al proiectului este realizarea de investitii in infrastructura broadband in zonele albe NGA din judetul Mures,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n v="2019"/>
    <s v="7"/>
    <n v="12"/>
    <n v="2022"/>
    <n v="85"/>
    <x v="1"/>
    <s v="Centru"/>
    <m/>
    <m/>
    <s v=" Apold; Madaras; Saes; Pogaceaua; Nades; Tigmandru; Zagar; Soard; Cipaieni; Cris; Bala; Paingeni; Moisa; Stejarenii; "/>
    <s v="Privat"/>
    <s v="046"/>
    <n v="7481665.29"/>
    <n v="1320293.8700000001"/>
    <n v="1087882.58"/>
    <n v="1877315.64"/>
    <n v="11767157.380000001"/>
    <s v="In implementare"/>
    <m/>
    <n v="2587186.12"/>
    <n v="456562.26"/>
    <s v="POC/366/2/1"/>
    <n v="1"/>
    <s v="Axa 2"/>
  </r>
  <r>
    <n v="15"/>
    <x v="2"/>
    <x v="2"/>
    <x v="9"/>
    <n v="130106"/>
    <s v="Realizarea unei harti imagistice necesara conizatiilor colului uterin"/>
    <s v="CATTUS SRL"/>
    <s v="Obiectivul general al proiectului este cresterea capacitatii de cercetare-dezvoltare-inovare a firmei SC Cattus SRL prin proiectarea, crearea si dezvoltarea unui software de recunoastere a leziunilor de col uterin ce include algoritmi de tip  inteligenta artificiala si machine learning pentru incuzand date si imagini ce se pot vizualiza, compara, evalua si arhiva în sistemul de colo-microscopie si astfel se furnizeaza cu acuratete datele necesare pentru diagnosticarea pe baza imaginilor in format 3D a leziunilor colului uterin de tip malign si premalign, si pentru indrumarea medicilor in alegerea celei mai bune solutii de conizatie in tratarea pacientelor."/>
    <s v="8"/>
    <n v="21"/>
    <n v="2020"/>
    <s v="8"/>
    <n v="21"/>
    <n v="2023"/>
    <n v="85"/>
    <x v="1"/>
    <s v="Centru"/>
    <m/>
    <m/>
    <s v="Targu Mures"/>
    <s v="Privat"/>
    <s v="066"/>
    <n v="3262590.01"/>
    <n v="575751.14"/>
    <n v="988698.67"/>
    <n v="1479583.31"/>
    <n v="6306623.1300000008"/>
    <s v="In implementare"/>
    <m/>
    <n v="1709127.59"/>
    <n v="274459.94"/>
    <s v="POC/524/2/2"/>
    <n v="1"/>
    <s v="Axa 2"/>
  </r>
  <r>
    <s v="TOTAL MURES"/>
    <x v="0"/>
    <x v="0"/>
    <x v="0"/>
    <m/>
    <m/>
    <m/>
    <m/>
    <m/>
    <m/>
    <m/>
    <m/>
    <m/>
    <m/>
    <m/>
    <x v="0"/>
    <m/>
    <m/>
    <m/>
    <m/>
    <m/>
    <m/>
    <n v="58948773.786576003"/>
    <n v="10571224.793423999"/>
    <n v="16211873.579999998"/>
    <n v="11746103.92"/>
    <n v="97477976.079999983"/>
    <m/>
    <m/>
    <n v="46948015.720000006"/>
    <n v="8306601.5499999998"/>
    <m/>
    <m/>
    <m/>
  </r>
  <r>
    <s v="JUDEŢUL NEAMT"/>
    <x v="0"/>
    <x v="0"/>
    <x v="0"/>
    <m/>
    <m/>
    <m/>
    <m/>
    <m/>
    <m/>
    <m/>
    <m/>
    <m/>
    <m/>
    <m/>
    <x v="0"/>
    <m/>
    <m/>
    <m/>
    <m/>
    <m/>
    <m/>
    <m/>
    <m/>
    <m/>
    <m/>
    <m/>
    <m/>
    <m/>
    <m/>
    <m/>
    <m/>
    <m/>
    <m/>
  </r>
  <r>
    <n v="1"/>
    <x v="2"/>
    <x v="2"/>
    <x v="3"/>
    <n v="127131"/>
    <s v="Dezvoltarea infrastructurii de comunicatii in banda larga de mare viteza in judetul Neamt"/>
    <s v="INVOKER TRANS IT SRL"/>
    <s v="Obiectivul principal al proiectului este dezvoltarea infrastructurii de comunicatii in banda larga de mare viteza in localitatile albe din punct de vedere al conexiunii NGA din judetul Neamt,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5"/>
    <s v="Nord Est"/>
    <m/>
    <m/>
    <s v="Bira; Telec; Damuc; Brusturi; Miron Costin; Bicazu; Ardelean; Boghicea; Budesti; Rediu; Poiana; Slobozia; Bira; Faurei; Balanesti; Vladiceni; Climesti; Hirtop; Dirloaia; Negresti;"/>
    <s v="Privat"/>
    <s v="046"/>
    <n v="11511361.74"/>
    <n v="2031416.79"/>
    <n v="1551691.43"/>
    <n v="2866953.75"/>
    <n v="17961423.710000001"/>
    <s v="In implementare"/>
    <m/>
    <n v="9187070.3900000025"/>
    <n v="1621247.73"/>
    <s v="POC/366/2/1"/>
    <n v="1"/>
    <s v="Axa 2"/>
  </r>
  <r>
    <s v="TOTAL NEAMT"/>
    <x v="0"/>
    <x v="0"/>
    <x v="0"/>
    <m/>
    <m/>
    <m/>
    <m/>
    <m/>
    <m/>
    <m/>
    <m/>
    <m/>
    <m/>
    <m/>
    <x v="0"/>
    <m/>
    <m/>
    <m/>
    <m/>
    <m/>
    <m/>
    <n v="11511361.74"/>
    <n v="2031416.79"/>
    <n v="1551691.43"/>
    <n v="2866953.75"/>
    <n v="17961423.710000001"/>
    <m/>
    <m/>
    <n v="9187070.3900000025"/>
    <n v="1621247.73"/>
    <m/>
    <m/>
    <m/>
  </r>
  <r>
    <s v="JUDEŢUL OLT"/>
    <x v="0"/>
    <x v="0"/>
    <x v="0"/>
    <m/>
    <m/>
    <m/>
    <m/>
    <m/>
    <m/>
    <m/>
    <m/>
    <m/>
    <m/>
    <m/>
    <x v="0"/>
    <m/>
    <m/>
    <m/>
    <m/>
    <m/>
    <m/>
    <m/>
    <m/>
    <m/>
    <m/>
    <m/>
    <m/>
    <m/>
    <m/>
    <m/>
    <m/>
    <m/>
    <m/>
  </r>
  <r>
    <n v="1"/>
    <x v="1"/>
    <x v="1"/>
    <x v="1"/>
    <n v="103655"/>
    <s v="Investiţii în departamentul de CD al ALRO destinate îmbunătăţirii infrastructurii de cercetare pe segmentul tablă tratată termic din aliaje de aluminiu cu aplicaţii industriale de înaltă calificare"/>
    <s v="ALRO SA"/>
    <s v="Obiectul proiectului de finanţare “Investiţii în departamentul de CD al ALRO destinate îmbunătăţirii infrastructurii de cercetare pe segmentul tablă tratată termic din aliaje de aluminiu cu aplicaţii industriale de înaltă calificare” este reprezentat de achiziţia de active corporale pentru C-D, respectiv echipamente pentru cercetarea tehnologiilor de obţinere a tablelor tratate termic din aliaje de aluminiu pentru aplicaţii industriale de înaltă calificare. "/>
    <s v="9"/>
    <n v="5"/>
    <n v="2016"/>
    <s v="3"/>
    <n v="4"/>
    <n v="2019"/>
    <n v="85"/>
    <x v="9"/>
    <s v="Sud Vest"/>
    <m/>
    <m/>
    <s v="Slatina"/>
    <s v="Privat"/>
    <s v="059"/>
    <n v="30586694.9925"/>
    <n v="5397652.0575000001"/>
    <n v="35984347.049999997"/>
    <n v="43069193.659999996"/>
    <n v="115037887.75999999"/>
    <s v="Finalizat"/>
    <s v="AA2"/>
    <n v="29505017.050000001"/>
    <n v="5206767.71"/>
    <s v="POC/65/1/1"/>
    <n v="1"/>
    <s v="Axa 1"/>
  </r>
  <r>
    <n v="2"/>
    <x v="1"/>
    <x v="1"/>
    <x v="1"/>
    <n v="121367"/>
    <s v="Dotarea departamentului de R&amp;D al Prysmian Cabluri şi Sisteme SA AdFiOTech"/>
    <s v="PRYSMIAN Cabluri si Sisteme SA "/>
    <s v="Obiectivul general al proiectului AdFiOTech (Advanced Fiber Optics Technology) este cresterea capacitatii de cercetare a departamentului de R&amp;D existent in cadrul companiei Prysmian Cabluri si Sisteme, prin investitia in utilaje si echipamente cu un inalt grad de  inovare, cu scopul imbunatatirii produselor existente si a crearii de noi produse, din materiale avansate, pentru piata nationala si europeana a cablurilor de fibra optica."/>
    <s v="7"/>
    <n v="30"/>
    <n v="2018"/>
    <s v="7"/>
    <n v="30"/>
    <n v="2019"/>
    <n v="85"/>
    <x v="9"/>
    <s v="Sud Vest"/>
    <m/>
    <m/>
    <s v="Slatina"/>
    <s v="Privat"/>
    <s v="059"/>
    <n v="4922512.42"/>
    <n v="868678.66"/>
    <n v="5791191.0899999999"/>
    <n v="5344219.49"/>
    <n v="16926601.66"/>
    <s v="Reziliat"/>
    <m/>
    <n v="0"/>
    <n v="0"/>
    <s v="POC/65/1/1"/>
    <n v="1"/>
    <s v="Axa 1"/>
  </r>
  <r>
    <n v="3"/>
    <x v="2"/>
    <x v="2"/>
    <x v="3"/>
    <n v="127134"/>
    <s v="Investitii in infrastructura broadband in judetul Olt"/>
    <s v="NETWORK INNOVATION FUTURE  SRL"/>
    <s v="Obiectivul principal al proiectului este realizarea de investitii in infrastructura broadband in zonele albe NGA din judetul Olt,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9"/>
    <s v="Sud Vest"/>
    <m/>
    <m/>
    <s v="Curtisoara; Spataru; Dobretu; Curtisoara; Horezu; Cioroiasu; Tonesti; Greci; Calinesti; Craciunei; Poiana; Sprincenata; Birsestii de Sus; Frunzaru; Ianca Noua; Margaritesti; Racovit;"/>
    <s v="Privat"/>
    <s v="046"/>
    <n v="7481797.96"/>
    <n v="1320317.29"/>
    <n v="993250.04"/>
    <n v="1803206.51"/>
    <n v="11598571.799999999"/>
    <s v="In implementare"/>
    <m/>
    <n v="2449494.37"/>
    <n v="432263.71"/>
    <s v="POC/366/2/1"/>
    <n v="1"/>
    <s v="Axa 2"/>
  </r>
  <r>
    <s v="TOTAL OLT"/>
    <x v="0"/>
    <x v="0"/>
    <x v="0"/>
    <m/>
    <m/>
    <m/>
    <m/>
    <m/>
    <m/>
    <m/>
    <m/>
    <m/>
    <m/>
    <m/>
    <x v="0"/>
    <m/>
    <m/>
    <m/>
    <m/>
    <m/>
    <m/>
    <n v="42991005.372500002"/>
    <n v="7586648.0075000003"/>
    <n v="42768788.18"/>
    <n v="50216619.659999996"/>
    <n v="143563061.22"/>
    <m/>
    <m/>
    <n v="31954511.420000002"/>
    <n v="5639031.4199999999"/>
    <m/>
    <m/>
    <m/>
  </r>
  <r>
    <s v="JUDEŢUL PRAHOVA"/>
    <x v="0"/>
    <x v="0"/>
    <x v="0"/>
    <m/>
    <m/>
    <m/>
    <m/>
    <m/>
    <m/>
    <m/>
    <m/>
    <m/>
    <m/>
    <m/>
    <x v="0"/>
    <m/>
    <m/>
    <m/>
    <m/>
    <m/>
    <m/>
    <m/>
    <m/>
    <m/>
    <m/>
    <m/>
    <m/>
    <m/>
    <m/>
    <m/>
    <m/>
    <m/>
    <m/>
  </r>
  <r>
    <n v="1"/>
    <x v="1"/>
    <x v="1"/>
    <x v="1"/>
    <n v="103278"/>
    <s v="Laborator de cercetare pentru tehnologii viitoare de comunicatii mobile 5G "/>
    <s v="2K TELECOM SRL"/>
    <s v="Prin proiect se urmareste realizarea primului centru de cercetare 5G din Romania pentru sprijinirea cercetarii in acest domeniu, in 14 luni de la semnarea contractului de finantare. Folosirea infrastructurii de telecomunicatii virtualizate in Cloud este abordarea inovativa a 2K Telecom si va fi motorul platformei de Laborator 5G."/>
    <s v="9"/>
    <n v="5"/>
    <n v="2016"/>
    <s v="11"/>
    <n v="5"/>
    <n v="2017"/>
    <n v="85"/>
    <x v="3"/>
    <s v="Sud Muntenia"/>
    <m/>
    <m/>
    <s v="Ploiesti"/>
    <s v="Privat"/>
    <s v="059"/>
    <n v="4779748.2029999997"/>
    <n v="843484.97699999996"/>
    <n v="3748822.12"/>
    <n v="4878392.17"/>
    <n v="14250447.470000001"/>
    <s v="Reziliat"/>
    <m/>
    <n v="0"/>
    <n v="0"/>
    <s v="POC/65/1/1"/>
    <n v="1"/>
    <s v="Axa 1"/>
  </r>
  <r>
    <n v="2"/>
    <x v="1"/>
    <x v="1"/>
    <x v="1"/>
    <n v="103279"/>
    <s v="Investiții pentru dotarea laboratoarelor din cadrul departamentului de CD în domeniul comunicațiilor mobile ale viitorului din cadrul Ad Net Market Media "/>
    <s v="AD NET MARKET MEDIA SRL "/>
    <s v="Obiectivul general al proiectului constă în realizarea unei investiții pentru dotarea laboratoarelor de cercetare din cadrul departamentului de CD în domeniul comunicațiilor mobile ale viitorului, în dezvoltare în cadrul SC Ad Net Market Media. Achiziția de echipamente și instrumente de cercetare în domeniul tehnologiei informațiilor și telecomunicații specifice Internetului viitorului contribuie la îmbunătățirea infrastructurii de cercetare și inovare a firmei, cu repercusiuni imediate și evidente asupra creșterii capacității de cercetare și inovare și a sporirii competitivității și prezenței pe piața de profil și la valorificarea  potențialul tehnico-științific și a bazei materiale existente."/>
    <s v="9"/>
    <n v="5"/>
    <n v="2016"/>
    <s v="9"/>
    <n v="5"/>
    <n v="2018"/>
    <n v="85"/>
    <x v="3"/>
    <s v="Sud Muntenia"/>
    <m/>
    <m/>
    <s v="Ploiesti"/>
    <s v="Privat"/>
    <s v="059"/>
    <n v="17588973.449000001"/>
    <n v="3103936.4910000004"/>
    <n v="8868389.9800000004"/>
    <n v="13436666.810000001"/>
    <n v="42997966.730000004"/>
    <s v="Finalizat"/>
    <s v="AA3"/>
    <n v="17588970"/>
    <n v="3103935.89"/>
    <s v="POC/65/1/1"/>
    <n v="1"/>
    <s v="Axa 1"/>
  </r>
  <r>
    <n v="3"/>
    <x v="1"/>
    <x v="3"/>
    <x v="8"/>
    <n v="106101"/>
    <s v="Sistem automatizat pentru decontaminarea luciului de apă"/>
    <s v="GEODRILLING  LABORATORY SRL Brazi"/>
    <s v="Obiectivul general al proiectului este realizarea unui produs nou, pe baza rezultatelor unei cercetări in domeniul roboticii realizate de directorul de proiect in cadrul tezei de doctorat. Prin proiect se urmărește extinderea aplicării principiilor de comandă și control studiate în cadrul tezei pentru comanda unui echipament de tip ambarcaţiune care, prin dotarea sa, să permită intervenţia în zonele unde au existat scurgeri de hidrocarburi în apă, în vederea îndepărtării acestora. Acest proces, va implica strângerea şi separarea faţă de apă a hidrocarburilor scurse, realizându-se astfel, pe lângă limitarea extinderii scurgerilor si un proces de curăţare a apei şi ecologizare a zonei afectate, realizându-se astfel o protecţie a mediului."/>
    <s v="10"/>
    <n v="10"/>
    <n v="2016"/>
    <s v="10"/>
    <n v="10"/>
    <n v="2018"/>
    <n v="85"/>
    <x v="3"/>
    <s v="Sud Muntenia"/>
    <m/>
    <m/>
    <s v="Brazi"/>
    <s v="Privat"/>
    <s v="061"/>
    <n v="711917.15149999992"/>
    <n v="125632.43850000005"/>
    <n v="93061.07"/>
    <n v="120773.53"/>
    <n v="1051384.19"/>
    <s v="Finalizat"/>
    <s v="AA1"/>
    <n v="703599.73"/>
    <n v="124164.67000000001"/>
    <s v="POC/63/1/3"/>
    <n v="1"/>
    <s v="Axa 1"/>
  </r>
  <r>
    <n v="4"/>
    <x v="1"/>
    <x v="3"/>
    <x v="10"/>
    <n v="105000"/>
    <s v="Sistem inteligent, modular de interconectare și asistenţă informațională destinat infrastructurilor regionale-mySafeCity"/>
    <s v="SYSTEGRA ENGINEERING SRL"/>
    <s v="Obiectivul general al proiectului îl reprezintă creșterea gradului de cercetare-dezvoltare si de know-how in întreprinderea nou-înființată inovatoare, SC SYSTEGRA ENGINEERING SRL, prin realizarea unei platforme integrate care înglobează module inovative, flexibile si interconectabile, destinată să gestioneze şi să sintetizeze fluxurile informaționale dintr-o comunitate în scopul informăriişi securizării membrilor acesteia. _x000a_Soluția tehnică dezvoltată își propune:_x000a_- Realizarea unei infrastructuri configurabile si adaptabile fiecărei regiuni;_x000a_- Dezvoltarea de module independente, ajustabile („self awareness”) ce pot fi interconectate în orice configurație;_x000a_- Implementarea unei infrastructuri ce permite adoptarea noilor tehnologii ce vor apare în piață într-un mod facil/fluid;_x000a_- Automatizarea, într-o măsură cât mai avansată a extracțiilor de date considerate perimate, din sisteme existente/vechi, şi transformarea acestora într-oinformație activă, dinamică, care prelucrată printr-o platformă capabilă să ofere o mai bun înțelegere a conținutului conduc la previziuni socio-economice, fluidizări logistice, trenduri regionale._x000a_- Creșterea semnificativă a gradului de integrare de noi informații in mediile sociale ale regiunii ce oferă astfel o nouă viziune de ansamblu asupra comunitățiice implementează această infrastructură. _x000a_- Îmbunătățirea calitățiivieții inclusiv pentru diverse segmente din populație (persoane cu dizabilități, vârstnici, copii), marginalizate până la acestmoment, prin transpunerea într-un contact mai coerent cu restul societății şi prin o mai bună monitorizare a acestora._x000a_- Stimularea interacțiunilor între instituții prin promovarea unor sinteze informaționale, în timp real cu agregări de date în segmente de timp preferate, cu posibilitatea alegerii modulelor software preferate şi considerate utile. _x000a_"/>
    <s v="9"/>
    <n v="9"/>
    <n v="2016"/>
    <s v="9"/>
    <n v="9"/>
    <n v="2018"/>
    <n v="85"/>
    <x v="3"/>
    <s v="Sud Muntenia"/>
    <m/>
    <m/>
    <s v="Ploiesti"/>
    <s v="Privat"/>
    <s v="061"/>
    <n v="5576201.5689999992"/>
    <n v="984035.57100000046"/>
    <n v="0"/>
    <n v="776748.51"/>
    <n v="7336985.6499999994"/>
    <s v="Finalizat"/>
    <s v="AA1"/>
    <n v="4458820.7299999995"/>
    <n v="786850.72"/>
    <s v="POC/66/1/3"/>
    <n v="1"/>
    <s v="Axa 1"/>
  </r>
  <r>
    <n v="5"/>
    <x v="1"/>
    <x v="1"/>
    <x v="12"/>
    <n v="119636"/>
    <s v="LABORATOR SISTEME SPAŢIALE pentru MISIUNI ORBITALE"/>
    <s v="INSTITUTUL NAŢIONAL DE CERCETARE-DEZVOLTARE AEROSPATIALĂ “ELIE CARAFOLI” – I.N.C.A.S. Bucureşti"/>
    <s v="Obiectivul general al proiectului îl reprezintă creşterea capacităţii de cercetare a Institutului de Cercetare-Dezvoltare Aerospaţială „Elie Carafoli” - I.N.C.A.S. Bucureşti, în domeniul ştiinţelor aerospaţiale prin introducerea celor mai noi tehnologii cheie din domeniul roboticii spaţiale întru-un mediu  de cercetare de nouă generaţie, bazat pe „Harware – In – the – Loop” (HIL) concept  și conceptul „Human – Machine – Interface” (HMI) capabile să asigure condiţii de simulare necesare pentru cercetările în perspective anilor 2020 precum şi interfaţa de comunicare în proiectele colaborative internaţionale în care INCAS este implicat ( ex: vehiculul spaţial PRIDE-USV3 pentru lansatorul VEGA, “Demise Observation Capsule - DOC “ și “LV Mission and Stages Re-entry Trajectory Analysis“, ESA - FLPP – RIBRE – CON – 0016 “Vertical Take-Off Vertical Landing Test Bench”,“Small Innovative Launcher for Europe” – SMILE  pentru  EC Horizon 2020 Program Space)."/>
    <s v="10"/>
    <n v="10"/>
    <n v="2016"/>
    <s v="10"/>
    <n v="10"/>
    <n v="2018"/>
    <n v="85"/>
    <x v="3"/>
    <s v="Sud Muntenia"/>
    <m/>
    <m/>
    <s v="Maneciu, Sat Pamanteni"/>
    <s v="Public"/>
    <s v="058"/>
    <n v="4709744.6849999996"/>
    <n v="831131.41500000004"/>
    <n v="0"/>
    <n v="1548950"/>
    <n v="7089826.0999999996"/>
    <s v="Finalizat"/>
    <s v="AA2"/>
    <n v="4650756.5300000012"/>
    <n v="820721.73"/>
    <s v="POC/70/1/1"/>
    <n v="1"/>
    <s v="Axa 1"/>
  </r>
  <r>
    <n v="6"/>
    <x v="1"/>
    <x v="3"/>
    <x v="8"/>
    <n v="119849"/>
    <s v="Aditivi prin biotehnologii industriale in slujba comunitatii"/>
    <s v="EURO ENVIROTECH BIOTECHNOLOGY SRL"/>
    <s v="Obiectiv general:_x000a_Obiectivul general al proiectului este reprezentat de realizarea unui produs nou inovativ care contribuie la creșterea calității compoziției și valorificarea dejecțiilor din fermele de suine, precum și reducerea emisiilor de gaze din depozitele de dejecții, produs care va fi  obținut ca urmare a activității de cercetare-dezvoltare desfășurate în decursul a 24 luni de implementare a proiectului. Activitatea de cercetare aplicativă va fi demarată prin  valorificarea conceptelor elaborate în cadrul  tezei de doctorat cu titlul „Utilizarea zeoliţilor naturali în depoluarea diverselor fluxuri” concepută pentru utilizări în domeniul depoluării mediului._x000a_"/>
    <s v="9"/>
    <n v="27"/>
    <n v="2017"/>
    <s v="9"/>
    <n v="27"/>
    <n v="2019"/>
    <n v="84.999999701780197"/>
    <x v="3"/>
    <s v="Sud Muntenia"/>
    <m/>
    <m/>
    <s v="Ploiesti"/>
    <s v="Privat"/>
    <s v="061"/>
    <n v="712561.67"/>
    <n v="125746.18"/>
    <n v="93145.35"/>
    <n v="159716.85"/>
    <n v="1091170.05"/>
    <s v="Reziliat"/>
    <m/>
    <n v="0"/>
    <n v="0"/>
    <s v="POC/63/1/3"/>
    <n v="1"/>
    <s v="Axa 1"/>
  </r>
  <r>
    <n v="7"/>
    <x v="2"/>
    <x v="2"/>
    <x v="2"/>
    <n v="115549"/>
    <s v="PLATFORMA UNIFICATA INOVATIVA DE SECURITATE CIBERNETICA"/>
    <s v="AEGO BUSINESS CONSULTING SRL"/>
    <s v="PLATFORMA UNIFICATA INOVATIVA DE SECURITATE CIBERNETICA"/>
    <s v="5"/>
    <n v="25"/>
    <n v="2017"/>
    <s v="5"/>
    <n v="25"/>
    <n v="2019"/>
    <n v="85"/>
    <x v="3"/>
    <s v="Sud Muntenia"/>
    <m/>
    <m/>
    <s v="Ploiesti"/>
    <s v="Privat"/>
    <s v="066"/>
    <n v="3440127.01"/>
    <n v="607081.24"/>
    <n v="2115708"/>
    <n v="1170954.0899999999"/>
    <n v="7333870.3399999999"/>
    <s v="Finalizat"/>
    <m/>
    <n v="3336540.28"/>
    <n v="588801.22"/>
    <s v="POC/46/2/2"/>
    <n v="1"/>
    <s v="Axa 2"/>
  </r>
  <r>
    <n v="8"/>
    <x v="2"/>
    <x v="2"/>
    <x v="2"/>
    <n v="116063"/>
    <s v="PLATFORMA CONVERGENTA INOVATIVA DE DIFUZARE VIDEO"/>
    <s v="INVOKERNET CONNECTION SRL"/>
    <s v="PLATFORMA CONVERGENTA INOVATIVA DE DIFUZARE VIDEO"/>
    <s v="8"/>
    <n v="8"/>
    <n v="2017"/>
    <s v="8"/>
    <n v="8"/>
    <n v="2019"/>
    <n v="85"/>
    <x v="3"/>
    <s v="Sud Muntenia"/>
    <m/>
    <m/>
    <s v="Ploiesti"/>
    <s v="Privat"/>
    <s v="066"/>
    <n v="2697279.93"/>
    <n v="475990.57"/>
    <n v="1065463.5"/>
    <n v="826005.96"/>
    <n v="5064739.96"/>
    <s v="Finalizat"/>
    <m/>
    <n v="2618068.4300000002"/>
    <n v="462012.07"/>
    <s v="POC/46/2/2"/>
    <n v="1"/>
    <s v="Axa 2"/>
  </r>
  <r>
    <n v="9"/>
    <x v="2"/>
    <x v="2"/>
    <x v="2"/>
    <n v="115607"/>
    <s v="SISTEM INTEGRAT DE MANAGEMENT AUTOMAT AL UTILITATILOR - SMART ADMIN"/>
    <s v="FUTURE ENGINEERING SRL"/>
    <s v="SISTEM INTEGRAT DE MANAGEMENT AUTOMAT AL UTILITATILOR - SMART ADMIN"/>
    <s v="8"/>
    <n v="7"/>
    <n v="2017"/>
    <s v="4"/>
    <n v="7"/>
    <n v="2019"/>
    <n v="85"/>
    <x v="3"/>
    <s v="Sud Muntenia"/>
    <m/>
    <m/>
    <s v="Ploiesti"/>
    <s v="Privat"/>
    <s v="066"/>
    <n v="3345152.8"/>
    <n v="590321.07999999996"/>
    <n v="1132968.1100000003"/>
    <n v="68622.349999999627"/>
    <n v="5137064.34"/>
    <s v="Finalizat"/>
    <s v="AA2"/>
    <n v="2941783.01"/>
    <n v="519138.19000000006"/>
    <s v="POC/46/2/2"/>
    <n v="1"/>
    <s v="Axa 2"/>
  </r>
  <r>
    <n v="10"/>
    <x v="2"/>
    <x v="2"/>
    <x v="2"/>
    <n v="115793"/>
    <s v="PLATFORMA INOVATIVA DE AGREGARE A CONEXIUNILOR RADIO CU FACILITATI DE OPTIMIZARE A TRAFICULUI"/>
    <s v="BEBECOM SYSTEM SRL"/>
    <s v="PLATFORMA INOVATIVA DE AGREGARE A CONEXIUNILOR RADIO CU FACILITATI DE OPTIMIZARE A TRAFICULUI"/>
    <s v="11"/>
    <n v="20"/>
    <n v="2017"/>
    <s v="2"/>
    <n v="20"/>
    <n v="2020"/>
    <n v="85"/>
    <x v="3"/>
    <s v="Sud Muntenia"/>
    <m/>
    <m/>
    <s v="Ploiesti"/>
    <s v="Privat"/>
    <s v="066"/>
    <n v="2460026.65"/>
    <n v="434122.35"/>
    <n v="964537.5"/>
    <n v="801920.54"/>
    <n v="4660607.04"/>
    <s v="Finalizat"/>
    <s v="AA1"/>
    <n v="2331325.4900000002"/>
    <n v="411410.38"/>
    <s v="POC/46/2/2"/>
    <n v="1"/>
    <s v="Axa 2"/>
  </r>
  <r>
    <n v="11"/>
    <x v="2"/>
    <x v="2"/>
    <x v="2"/>
    <n v="117293"/>
    <s v="DEZVOLTARE APLICAȚIE DE SIMULARE AVANSATĂ A PIEȚELOR INTERNAȚIONALE DE CAPITAL CU UTILIZAREA INTELIGENȚEI ARTIFICIALE"/>
    <s v="BOLD TECHNOLOGIES SRL"/>
    <s v="DEZVOLTARE APLICAȚIE DE SIMULARE AVANSATĂ A PIEȚELOR INTERNAȚIONALE DE CAPITAL CU UTILIZAREA INTELIGENȚEI ARTIFICIALE"/>
    <s v="6"/>
    <n v="29"/>
    <n v="2017"/>
    <s v="6"/>
    <n v="29"/>
    <n v="2020"/>
    <n v="85"/>
    <x v="3"/>
    <s v="Sud Muntenia"/>
    <m/>
    <m/>
    <s v="Ploiesti"/>
    <s v="Privat"/>
    <s v="066"/>
    <n v="1598080.23"/>
    <n v="282014.15999999997"/>
    <n v="1456962.8"/>
    <n v="0"/>
    <n v="3337057.19"/>
    <s v="Finalizat"/>
    <s v="AA1"/>
    <n v="1551548.54"/>
    <n v="273802.69"/>
    <s v="POC/46/2/2"/>
    <n v="1"/>
    <s v="Axa 2"/>
  </r>
  <r>
    <n v="12"/>
    <x v="2"/>
    <x v="2"/>
    <x v="2"/>
    <n v="115906"/>
    <s v="„ASI IN INFORMATICA – DEZVOLTARE APLICATIE DE SECURITATE INFRASTUCTURA IT&amp;C (ASI)”"/>
    <s v="TRANSCENDENCE SYSTEMS GROUP SRL"/>
    <s v="„ASI IN INFORMATICA – DEZVOLTARE APLICATIE DE SECURITATE INFRASTUCTURA IT&amp;C (ASI)”"/>
    <s v="8"/>
    <n v="4"/>
    <n v="2017"/>
    <s v="6"/>
    <n v="4"/>
    <n v="2019"/>
    <n v="85"/>
    <x v="3"/>
    <s v="Sud Muntenia"/>
    <m/>
    <m/>
    <s v="Ploiesti"/>
    <s v="Privat"/>
    <s v="066"/>
    <n v="3076224.45"/>
    <n v="542863.14"/>
    <n v="769918.06000000052"/>
    <n v="183630.81999999937"/>
    <n v="4572636.47"/>
    <s v="Reziliat"/>
    <m/>
    <n v="380380.1"/>
    <n v="67125.899999999994"/>
    <s v="POC/46/2/2"/>
    <n v="1"/>
    <s v="Axa 2"/>
  </r>
  <r>
    <n v="13"/>
    <x v="2"/>
    <x v="2"/>
    <x v="9"/>
    <n v="129052"/>
    <s v="Platforma inovativa de comunicatii IoT bazata pe tehnologia LoRa"/>
    <s v="CLARITY SOLUTIONS SRL"/>
    <s v="Obiectivul general al proiectului in reprezinta sustinerea inovarii si cresterea productivitatii societatii Clarity Solutions prin realizarea unei platforme inovative de comunicaþii IoT bazata pe tehnologia LoRaWAN. Proiectul propus spre finantare vizeaza realizarea  unei platforme inovative de comunicatii specifice pentru monitorizarea si protejarea oraselor inteligente, cu ajutorul unor matrici senzoriale si elemente de control la distanta, bazata pe reþele de internet de banda larga, Internet of Things (IoT), LoRa WAN."/>
    <s v="12"/>
    <n v="11"/>
    <n v="2019"/>
    <s v="12"/>
    <n v="11"/>
    <n v="2021"/>
    <n v="85"/>
    <x v="3"/>
    <s v="Sud Muntenia"/>
    <m/>
    <m/>
    <s v="Ploiesti"/>
    <s v="Privat"/>
    <s v="066"/>
    <n v="13646665"/>
    <n v="2408235"/>
    <n v="6655900"/>
    <n v="4370625"/>
    <n v="27081425"/>
    <s v="In implementare"/>
    <m/>
    <n v="7429765"/>
    <n v="1311135"/>
    <s v="POC/524/2/2"/>
    <n v="1"/>
    <s v="Axa 2"/>
  </r>
  <r>
    <n v="14"/>
    <x v="2"/>
    <x v="2"/>
    <x v="9"/>
    <n v="128998"/>
    <s v="Platforma inovativa pentru difuzarea continutului video folosind mecanisme de machine learning"/>
    <s v="NETWORK INNOVATION FUTURE  SRL"/>
    <s v="Obiectivul general al proiectului il reprezinta sustinerea inovarii si cresterea productivitatii societatii Network Innovation Future prin realizarea unei platforme inovative pentru difuzarea continutului video folosind mecanisme de machine learning."/>
    <s v="12"/>
    <n v="11"/>
    <n v="2019"/>
    <s v="12"/>
    <n v="11"/>
    <n v="2021"/>
    <n v="85"/>
    <x v="3"/>
    <s v="Sud Muntenia"/>
    <m/>
    <m/>
    <s v="Ploiesti"/>
    <s v="Privat"/>
    <s v="066"/>
    <n v="13893547.51"/>
    <n v="2451802.4900000002"/>
    <n v="6836292.8600000003"/>
    <n v="4539910.51"/>
    <n v="27721553.369999997"/>
    <s v="In implementare"/>
    <m/>
    <n v="0"/>
    <n v="0"/>
    <s v="POC/524/2/2"/>
    <n v="1"/>
    <s v="Axa 2"/>
  </r>
  <r>
    <n v="15"/>
    <x v="2"/>
    <x v="2"/>
    <x v="9"/>
    <n v="129084"/>
    <s v="Platforma Inovativa pentru Administrarea Inteligentq a resurselor bazata pe Inteligenta Artificiala"/>
    <s v="ARS INDUSTRIAL SRL"/>
    <s v="Obiectivul general al proiectul îl reprezinta susþinerea inovarii si cresterea productivitaþii companiei ARS INDUSTRIAL prin realizarea unui produs inovativ complex si a unor servicii inovative, bazate pe acest produs. Prin proiect se urmareste crearea unei platforme inovative deschise (OPEN DATA – OPEN PLATFORM) pentru managementul centralizat pe nivele multiple la nivel de administraþie publica sau privata (PAIR - AI – Platforma pentru Administrarea Inteligenta a resurselor bazata pe Inteligenþa Artificiala) ce are ca scop cresterea competitivitaþii economice a societatii."/>
    <s v="12"/>
    <n v="11"/>
    <n v="2019"/>
    <s v="12"/>
    <n v="11"/>
    <n v="2021"/>
    <n v="85"/>
    <x v="3"/>
    <s v="Sud Muntenia"/>
    <m/>
    <m/>
    <s v="Ploiesti"/>
    <s v="Privat"/>
    <s v="066"/>
    <n v="14384561.9"/>
    <n v="2538452.1"/>
    <n v="6788406"/>
    <n v="4505169.8"/>
    <n v="28216589.800000001"/>
    <s v="In implementare"/>
    <m/>
    <n v="108800"/>
    <n v="19200"/>
    <s v="POC/524/2/2"/>
    <n v="1"/>
    <s v="Axa 2"/>
  </r>
  <r>
    <n v="16"/>
    <x v="2"/>
    <x v="2"/>
    <x v="9"/>
    <n v="129020"/>
    <s v="PLATFORMA INOVATIVA R.A.R.E."/>
    <s v="CYMBIOT SOLUTIONS SRL"/>
    <s v="Obiectivul general al proiectul îl reprezinta susþinerea inovarii si cresterea productivitaþii societaþii Cymbiot Solutions S.R.L. prin realizarea unui produs inovativ complex si a unor servicii inovative, bazate pe acest produs. Se urmareste crearea unei platforme inovative (R.A.R.E – Resource Allocation and Reservation Enabler) integrate pentru identificarea si rezervarea resurselor disponibile prin si de la diverse surse cu ajutorul a patru componente digitale: Cloud Computing, IOT (INTERNET OF THINGS), AI (ARTIFICIAL INTELIGENCE), prelucare si procesare imagini video ce are ca scop cresterea competitivitaþii economice a societatii."/>
    <s v="12"/>
    <n v="13"/>
    <n v="2019"/>
    <s v="12"/>
    <n v="13"/>
    <n v="2021"/>
    <n v="85"/>
    <x v="3"/>
    <s v="Sud Muntenia"/>
    <m/>
    <m/>
    <s v="Ploiesti"/>
    <s v="Privat"/>
    <s v="066"/>
    <n v="14371012.9"/>
    <n v="2536061.1"/>
    <n v="6805396"/>
    <n v="4505369.3"/>
    <n v="28217839.300000001"/>
    <s v="In implementare"/>
    <m/>
    <n v="9789432.1500000004"/>
    <n v="1727546.85"/>
    <s v="POC/524/2/2"/>
    <n v="1"/>
    <s v="Axa 2"/>
  </r>
  <r>
    <n v="17"/>
    <x v="2"/>
    <x v="2"/>
    <x v="9"/>
    <n v="129076"/>
    <s v="Sistem automatizat pentru acoperire radio si cartografiere 3D folosind vehicule aeriene fara pilot "/>
    <s v="INVITE SYSTEMS SRL"/>
    <s v="Obiectivul general al proiectului il reprezinta sustinerea inovarii si cresterea productivitatii societatii Invite Systems prin realizarea unui sistem automatizat inovativ pentru acoperire radio si cartografiere 3D folosind vehicule aeriene fara pilot."/>
    <s v="12"/>
    <n v="23"/>
    <n v="2019"/>
    <s v="12"/>
    <n v="23"/>
    <n v="2021"/>
    <n v="85"/>
    <x v="3"/>
    <s v="Sud Muntenia"/>
    <m/>
    <m/>
    <s v="Ploiesti"/>
    <s v="Privat"/>
    <s v="066"/>
    <n v="13683958.75"/>
    <n v="2414816.25"/>
    <n v="6718475"/>
    <n v="4462786"/>
    <n v="27280036"/>
    <s v="In implementare"/>
    <m/>
    <n v="6262314.2800000003"/>
    <n v="1105114.28"/>
    <s v="POC/524/2/2"/>
    <n v="1"/>
    <s v="Axa 2"/>
  </r>
  <r>
    <n v="18"/>
    <x v="2"/>
    <x v="2"/>
    <x v="9"/>
    <n v="129221"/>
    <s v="MY IDENTITY  - PLATFORMA INOVATIVA DESTINATA IDENTIFICARII SI AUTENTIFICARII PERSOANELOR"/>
    <s v="ID SOLUTIONS TECH SRL"/>
    <s v="Obiectivul general al proiectului MY IDENTITY - PLATFORMA INOVATIVA DESTINATA IDENTIFICARII SI AUTENTIFICARII PERSOANELOR il reprezinta sustinerea inovarii si cresterea productivitatii societatii ID SOLUTIONS TECH prin realizarea unei platforme inovative destinata identificarii si autentificarii persoanelor in vederea definirii unei identitati electronice unice care sa poate fi folosita pentru accesul la orice sistem informatic."/>
    <s v="12"/>
    <n v="24"/>
    <n v="2019"/>
    <s v="12"/>
    <n v="24"/>
    <n v="2021"/>
    <n v="85"/>
    <x v="3"/>
    <s v="Sud Muntenia"/>
    <m/>
    <m/>
    <s v="Aricestii Rahtivani"/>
    <s v="Privat"/>
    <s v="066"/>
    <n v="14561863.4"/>
    <n v="2569740.6"/>
    <n v="6869540.2800000003"/>
    <n v="4560217.41"/>
    <n v="28561361.690000001"/>
    <s v="In implementare"/>
    <m/>
    <n v="9810802.8599999994"/>
    <n v="1731318.16"/>
    <s v="POC/524/2/2"/>
    <n v="1"/>
    <s v="Axa 2"/>
  </r>
  <r>
    <n v="19"/>
    <x v="2"/>
    <x v="2"/>
    <x v="9"/>
    <n v="129092"/>
    <s v="Platforma inovativa 'Software-as-a-Service' aplicatii smartphone inovative pentru industria de transport"/>
    <s v="ATLAS APPS SRL"/>
    <s v="Obiectivul general al proiectului este cresterea competitivitatii si a productivitatii societatii pe piata TIC prin trecerea de la outsourcing la dezvoltarea bazata pe inovare, dezvoltand in cadrul firmei SC ATLAS APPS SRL o platforma inovativa &quot;Software-as-a-Service&quot; aplicatii smartphone pentru industria de transport, avand la baza cooperarea intre SC ATLAS APPS SRL si SC EVEREST ROPACK SRL membre in clusterul ICONIC din domeniul TIC si cooperarea intre societatea SC ATLAS APPS SRL si clusterul ICONIC din domeniul TIC, pentru asigurarea unui acces rapid si facil la implementarea rezultatelor cercetarii/dezvoltarii în scopul obþinerii de produse inovatoare."/>
    <s v="1"/>
    <n v="23"/>
    <n v="2020"/>
    <s v="1"/>
    <n v="23"/>
    <n v="2022"/>
    <n v="85"/>
    <x v="3"/>
    <s v="Sud Muntenia"/>
    <m/>
    <m/>
    <s v="Azuga"/>
    <s v="Privat"/>
    <s v="066"/>
    <n v="4042791.52"/>
    <n v="713433.78"/>
    <n v="1775393.7"/>
    <n v="830698.81"/>
    <n v="7362317.8100000005"/>
    <s v="In implementare"/>
    <m/>
    <n v="3022376.84"/>
    <n v="384078.14"/>
    <s v="POC/524/2/2"/>
    <n v="1"/>
    <s v="Axa 2"/>
  </r>
  <r>
    <n v="20"/>
    <x v="2"/>
    <x v="2"/>
    <x v="9"/>
    <n v="129006"/>
    <s v="Sustinerea inovarii si cresterea productivitatii SC TrustChain SRL prin realizarea unei platforme unificate inovative de comunicare si control al echipamentelor integrate in casele inteligente"/>
    <s v="TRUSTCHAIN SRL"/>
    <s v="Obiectivul general al proiectului îl reprezinta susþinerea inovarii si cresterea productivitatii SC TrustChain SRL prin realizarea unei platforme unificate inovative de comunicare si control al echipamentelor integrate în casele inteligente. Platforma dezvoltata va agrega protocoalele de comunicare ale echipamentelor de tip „smart home” disponibile pe piata de profil si va asigura controlul si comanda acestora pe baza unui instrument inovativ de inteligenta artificiala."/>
    <s v="1"/>
    <n v="27"/>
    <n v="2020"/>
    <s v="1"/>
    <n v="27"/>
    <n v="2022"/>
    <n v="85"/>
    <x v="3"/>
    <s v="Sud Muntenia"/>
    <m/>
    <m/>
    <s v="Ploiesti"/>
    <s v="Privat"/>
    <s v="066"/>
    <n v="13457728.66"/>
    <n v="2374893.2599999998"/>
    <n v="6067128.9199999999"/>
    <n v="2335.0500000000002"/>
    <n v="21902085.890000001"/>
    <s v="In implementare"/>
    <m/>
    <n v="8628806.1500000004"/>
    <n v="1522730.4799999997"/>
    <s v="POC/524/2/2"/>
    <n v="1"/>
    <s v="Axa 2"/>
  </r>
  <r>
    <n v="21"/>
    <x v="2"/>
    <x v="2"/>
    <x v="9"/>
    <n v="129332"/>
    <s v="Platforma inovativa Autonomus Driving"/>
    <s v="INVOKER TRANS IT SRL"/>
    <s v="Obiectivul general al proiectului il reprezinta sustinerea inovarii si cresterea productivitatii societatii Invoker Trans IT prin realizarea unei platforme inovative care va gestiona un vehicul autonom ce va fi partajat pe sosea intr-un mediu controlat, destinat transportului public."/>
    <s v="3"/>
    <n v="18"/>
    <n v="2020"/>
    <s v="3"/>
    <n v="18"/>
    <n v="2022"/>
    <n v="85"/>
    <x v="3"/>
    <s v="Sud Muntenia"/>
    <m/>
    <m/>
    <s v="Blejoi"/>
    <s v="Privat"/>
    <s v="066"/>
    <n v="13799724.5"/>
    <n v="2435245.5"/>
    <n v="6901130"/>
    <n v="5296927"/>
    <n v="28433027"/>
    <s v="In implementare"/>
    <m/>
    <n v="2124150"/>
    <n v="374850"/>
    <s v="POC/524/2/2"/>
    <n v="1"/>
    <s v="Axa 2"/>
  </r>
  <r>
    <n v="22"/>
    <x v="2"/>
    <x v="2"/>
    <x v="9"/>
    <n v="129321"/>
    <s v="Platforma inovativa de cloud cu sisteme de provizionare si migrare automatizata a aplicatiilor"/>
    <s v="BUSINESS SERVICE CONSULT INTERNATIONAL  SRL"/>
    <s v="Obiectivul general al proiectului este reprezentat de cresterea competitivitaþii economice a SC Business Service Consult International SRL si susþinerea inovarii în cadrul companiei, prin realizarea unei produs inovativ si a unor servicii inovative, bazate pe o infrastructura de cloud, cu caracteristici unice in Romania, cu aplicabilitate în cadrul clusterului Internet of Things, cât si în restul economiei."/>
    <s v="3"/>
    <n v="19"/>
    <n v="2020"/>
    <s v="3"/>
    <n v="19"/>
    <n v="2022"/>
    <n v="85"/>
    <x v="3"/>
    <s v="Sud Muntenia"/>
    <m/>
    <m/>
    <s v="Ploiesti"/>
    <s v="Privat"/>
    <s v="066"/>
    <n v="13822933.75"/>
    <n v="2439341.25"/>
    <n v="6784975"/>
    <n v="4506515.75"/>
    <n v="27553765.75"/>
    <s v="In implementare"/>
    <m/>
    <n v="9076189.5"/>
    <n v="1601680.5"/>
    <s v="POC/524/2/2"/>
    <n v="1"/>
    <s v="Axa 2"/>
  </r>
  <r>
    <n v="23"/>
    <x v="2"/>
    <x v="2"/>
    <x v="9"/>
    <n v="129760"/>
    <s v="V.A.M.M.P.  Platforma inovativa integrata pentru identificarea si clasificarea persoanelor "/>
    <s v="EUROMEDIA GROUP SA"/>
    <s v="Obiectivul general al proiectul îl reprezinta susþinerea inovarii si cresterea productivitaþii EUROMEDIA GROUP S.A. prin realizarea unui_x000a_produs inovativ complex si a unor servicii inovative, bazate pe acest produs. Se urmareste crearea unei platforme inovative (V.A.M.M.P. –_x000a_Video Analytics Media Message Programmer) integrate pentru identificarea si clasificarea persoanelor si estimarea intenþiei de cumparare cu ajutorul a patru componente digitale: Prelucrarea imaginilor si fluxurilor video, procesare in cloud (Cloud computing), IOT (INTERNET OF THINGS) si AI (ARTIFICIAL INTELLIGENCE)."/>
    <s v="3"/>
    <n v="25"/>
    <n v="2020"/>
    <s v="3"/>
    <n v="25"/>
    <n v="2022"/>
    <n v="85"/>
    <x v="3"/>
    <s v="Sud Muntenia"/>
    <m/>
    <m/>
    <s v="Campina"/>
    <s v="Privat"/>
    <s v="066"/>
    <n v="13875341.689999999"/>
    <n v="2448589.71"/>
    <n v="10602037.6"/>
    <n v="5279202.1100000003"/>
    <n v="32205171.109999999"/>
    <s v="In implementare"/>
    <m/>
    <n v="0"/>
    <n v="0"/>
    <s v="POC/524/2/2"/>
    <n v="1"/>
    <s v="Axa 2"/>
  </r>
  <r>
    <n v="24"/>
    <x v="2"/>
    <x v="2"/>
    <x v="9"/>
    <n v="129271"/>
    <s v="TERMENE AI 360 - platforma inovativa pentru analiza automata a datelor si informatiilor pentru afaceri"/>
    <s v="TERMENE JUST SRL"/>
    <s v="Obiectivul general al proiectului il constituie diversificarea serviciilor si cresterea productivitatii companiei Termene Just srl prin trecerea de la metode traditionale de analiza a datelor si informatiilor pentru afaceri (in engleza „business inteligence”) la metodele moderne folosite in stiinta datelor (DS - Data Science) pe baza dezvoltarii unei platforme pentru stiinta datelor, inteligenta artificiala (AI - Artificial Intelligence) si invatare automata (ML – Machine Learning)."/>
    <s v="3"/>
    <n v="31"/>
    <n v="2020"/>
    <s v="3"/>
    <n v="31"/>
    <n v="2023"/>
    <n v="85"/>
    <x v="3"/>
    <s v="Sud Muntenia"/>
    <m/>
    <m/>
    <s v="Ploiesti"/>
    <s v="Privat"/>
    <s v="066"/>
    <n v="13599979.77"/>
    <n v="2399996.4300000002"/>
    <n v="4627491.53"/>
    <n v="685340.91"/>
    <n v="21312808.640000001"/>
    <s v="In implementare"/>
    <m/>
    <n v="4852277.59"/>
    <n v="537225.26"/>
    <s v="POC/524/2/2"/>
    <n v="1"/>
    <s v="Axa 2"/>
  </r>
  <r>
    <n v="25"/>
    <x v="2"/>
    <x v="2"/>
    <x v="9"/>
    <n v="130051"/>
    <s v="Platforma inovativa integrata pentru furnizarea de servicii POS"/>
    <s v="ACQUIS CONSULTING SRL"/>
    <s v="Obiectivul general al proiectul îl reprezinta susþinerea inovarii si cresterea productivitaþii societaþii Acquis Consulting prin realizarea unui produs inovativ complex si a unor servicii inovative, bazate pe acest produs. Se urmareste crearea unei platforme inovative (C.I.P.P.O.S.– Componenta Inteligenta Pentru Point Of Sale) integrate pentru furnizarea de servicii POS (inclusiv tranzactii financiare bancare si casa de marcat), procesare in cloud (Cloud computing), AI (ARTIFICIAL INTELIGENCE) si Aplicaþii diverse pentru piata de retail."/>
    <s v="4"/>
    <n v="1"/>
    <n v="2020"/>
    <s v="4"/>
    <n v="1"/>
    <n v="2022"/>
    <n v="85"/>
    <x v="3"/>
    <s v="Sud Muntenia"/>
    <m/>
    <m/>
    <s v="Ploiesti"/>
    <s v="Privat"/>
    <s v="066"/>
    <n v="12936799.4"/>
    <n v="2282964.6"/>
    <n v="6523756"/>
    <n v="4258777.3"/>
    <n v="26002297.300000001"/>
    <s v="In implementare"/>
    <m/>
    <n v="0"/>
    <n v="0"/>
    <s v="POC/524/2/2"/>
    <n v="1"/>
    <s v="Axa 2"/>
  </r>
  <r>
    <n v="26"/>
    <x v="2"/>
    <x v="2"/>
    <x v="9"/>
    <n v="129888"/>
    <s v="PLATFORMA SOFTWARE INOVATIVA MEDOSCOPE SMART"/>
    <s v="ENJOY SMART SOLUTIONS SRL"/>
    <s v="Obiectivul general al proiectului Platforma inovativa medicala Medoscope Smart il reprezinta sustinerea inovarii si cresterea productivitatii societatii Enjoy Smart Solutions SRL prin realizarea unei platforme inovative destinata imbunatatirii experientei pacientilor ce intra in contact cu sistemul medical, atat privat, cat si public, precum si cresterii eficientei spitalelor sau clinicilor medicale"/>
    <s v="4"/>
    <n v="6"/>
    <n v="2020"/>
    <s v="4"/>
    <n v="6"/>
    <n v="2022"/>
    <n v="85"/>
    <x v="3"/>
    <s v="Sud Muntenia"/>
    <m/>
    <m/>
    <s v="Ploiesti"/>
    <s v="Privat"/>
    <s v="066"/>
    <n v="13782482.25"/>
    <n v="2432202.75"/>
    <n v="6723615"/>
    <n v="4509436.75"/>
    <n v="27447736.75"/>
    <s v="In implementare"/>
    <m/>
    <n v="5712214.2000000002"/>
    <n v="1008037.8"/>
    <s v="POC/524/2/2"/>
    <n v="1"/>
    <s v="Axa 2"/>
  </r>
  <r>
    <n v="27"/>
    <x v="2"/>
    <x v="2"/>
    <x v="9"/>
    <n v="130068"/>
    <s v="Platforma inovativa LocationChest"/>
    <s v="BINBOX GLOBAL SERVICES SRL"/>
    <s v="Obiectivul general al proiectul îl reprezintă susţinerea inovării şi creşterea productivităţii societăţii BinBox Global Services S.R.L. prin realizarea unei platforme inovative de tip BigData pentru colectarea informatiilor despre localizarea dispozitivelor mobile folosite de catre clientii operatorilor de telefonie mobila, agregarea si procesarea acestora  pentru implementarea conceptului de servicii bazate pe locatie (location based services)."/>
    <s v="6"/>
    <n v="4"/>
    <n v="2020"/>
    <s v="6"/>
    <n v="4"/>
    <n v="2022"/>
    <n v="85"/>
    <x v="3"/>
    <s v="Sud Muntenia"/>
    <m/>
    <m/>
    <s v="Ploiesti"/>
    <s v="Privat"/>
    <s v="066"/>
    <n v="13779145.66"/>
    <n v="2431613.94"/>
    <n v="6755968.4000000004"/>
    <n v="4491038.07"/>
    <n v="27457766.07"/>
    <s v="In implementare"/>
    <m/>
    <n v="5590322.5"/>
    <n v="986527.5"/>
    <s v="POC/524/2/2"/>
    <n v="1"/>
    <s v="Axa 2"/>
  </r>
  <r>
    <n v="28"/>
    <x v="2"/>
    <x v="2"/>
    <x v="9"/>
    <n v="130078"/>
    <s v="Platforma inovativa Meteorite Cloudspace"/>
    <s v="RS NEXT TECHNOLOGIES SRL"/>
    <s v="Obiectivul general al proiectului Meteorite Cloudspace il reprezinta sustinerea inovarii si cresterea productivitatii societatii RS NEXT TECHNOLOGIES SRL prin realizarea unei platforme inovative de tip cloud pentru rularea oricarei aplicatii intr-un spatiu virtual, accesibil printr-un browser web de pe orice tip de device – de la telefoane mobile si tablete, la laptopuri lowcost, chiar si de tip chromebook."/>
    <s v="6"/>
    <n v="11"/>
    <n v="2020"/>
    <s v="6"/>
    <n v="11"/>
    <n v="2022"/>
    <n v="85"/>
    <x v="3"/>
    <s v="Sud Muntenia"/>
    <m/>
    <m/>
    <s v="Ploiesti"/>
    <s v="Privat"/>
    <s v="066"/>
    <n v="13718651.5"/>
    <n v="2420938.5"/>
    <n v="6732610"/>
    <n v="4473226.5"/>
    <n v="27345426.5"/>
    <s v="In implementare"/>
    <m/>
    <n v="7261677.5"/>
    <n v="1281472.5"/>
    <s v="POC/524/2/2"/>
    <n v="1"/>
    <s v="Axa 2"/>
  </r>
  <r>
    <n v="29"/>
    <x v="1"/>
    <x v="4"/>
    <x v="6"/>
    <n v="122543"/>
    <s v="Tehnologii inovative pentru depuneri fizice in vid bazate pe straturi subtiri, multifunctionale, nanostructurate destinate pieselor de mari dimensiuni - LargCoat"/>
    <s v="MGM STAR CONSTRUCT SRL"/>
    <s v="Obiectivul general al proiectului il reprezinta sustinerea investitiei private in CDI prin introducerea inovarii de tehnologii si servicii in activitatea proprie a MGM STAR CONSTRUCT SRL prin realizarea, bazata pe cercetare in colaborare cu doua colective de cercetare de prestigiu din domeniu, a unor tehnologii inovative pentru depuneri fizice in vid bazate pe straturi subtiri, multifunctionale, nanostructurate, destinate pieselor de mari dimensiuni si dezvoltarea serviciilor oferite pe aceasta baza."/>
    <s v="6"/>
    <n v="18"/>
    <n v="2020"/>
    <s v="6"/>
    <n v="18"/>
    <n v="2023"/>
    <n v="85"/>
    <x v="3"/>
    <s v="Sud Muntenia"/>
    <m/>
    <m/>
    <s v="Ploiesti"/>
    <s v="Privat"/>
    <s v="064"/>
    <n v="14147190.74"/>
    <n v="2496563.06"/>
    <n v="3621935.2"/>
    <n v="1828165.14"/>
    <n v="22093854.140000001"/>
    <s v="In implementare"/>
    <m/>
    <n v="624542"/>
    <n v="21978"/>
    <s v="POC/163/1/3/"/>
    <n v="1"/>
    <s v="Axa 1"/>
  </r>
  <r>
    <n v="30"/>
    <x v="2"/>
    <x v="2"/>
    <x v="9"/>
    <n v="130119"/>
    <s v="Dezvoltarea unei platforme informatice inovative pentru automatizarea proceselor de creștere a plantelor în mediu controlat și monitorizarea acestora prin intermediul serviciilor cloud–GreenHouse IoT"/>
    <s v="MIXT ENERGY SRL"/>
    <s v="Obiectivul general al proiectului îl reprezinta susþinerea inovarii si cresterea productivitaþii S.C. Mixt Energy S.R.L. prin realizarea unei platforme informatice inovative pentru automatizarea proceselor de crestere a plantelor în mediu controlat si monitorizarea acestora prin intermediul serviciilor cloud–GreenHouse IoT."/>
    <s v="6"/>
    <n v="30"/>
    <n v="2020"/>
    <s v="6"/>
    <n v="30"/>
    <n v="2022"/>
    <n v="85"/>
    <x v="3"/>
    <s v="Sud Muntenia"/>
    <m/>
    <m/>
    <s v="Ploiesti"/>
    <s v="Privat"/>
    <s v="066"/>
    <n v="11338494.689999999"/>
    <n v="2000910.83"/>
    <n v="5026001.5"/>
    <n v="3009280.39"/>
    <n v="21374687.41"/>
    <s v="In implementare"/>
    <m/>
    <n v="1267353.06"/>
    <n v="223650.54"/>
    <s v="POC/524/2/2"/>
    <n v="1"/>
    <s v="Axa 2"/>
  </r>
  <r>
    <n v="31"/>
    <x v="2"/>
    <x v="2"/>
    <x v="9"/>
    <n v="128963"/>
    <s v="SMARTSENSE - CADRU TEHNOLOGIC PENTRU CERCETAREA ȘI PROMOVAREA SUSTENABILA A ZONELOR TURISTICE FOLOSIND TEHNICI INOVATIVE DE VIZUALIZARE COMPUTERIZATA SI RECUNOAȘTERE AUDIO-VIZUALA"/>
    <s v="ALTFACTOR SRL"/>
    <s v="Obiectivul general al proiectului consta in contributia la cresterea gradului de utilizare, a calitatii si a nivelului de acces ale intreprinderilor mici si mijlocii la tehnologia informatiei si comunicatiilor, prin realizarea, in decurs de 35 de luni, in parteneriat cu SC BEIA CONSULT INTERNATIONAL SRL, in cadrul unei structuri de tip cluster TIC, a cadrului tehnologic SMARTSENSE, acesta fiind un set de aplicatii inovative ce foloseste tehnici inovative de vizualizare computerizata si recunoastere audio-vizuala pentru promovarea sustenamila si cercetare in zonele turistice."/>
    <s v="7"/>
    <n v="6"/>
    <n v="2020"/>
    <s v="6"/>
    <n v="6"/>
    <n v="2023"/>
    <n v="85"/>
    <x v="8"/>
    <s v="Sud Muntenia"/>
    <s v=" Sud Est"/>
    <m/>
    <s v="Slanic; Galati"/>
    <s v="Privat"/>
    <s v="066"/>
    <n v="5273924.9400000004"/>
    <n v="930692.63"/>
    <n v="2295165.08"/>
    <n v="489785.53"/>
    <n v="8989568.1799999997"/>
    <s v="In implementare"/>
    <m/>
    <n v="1376134.52"/>
    <n v="133811.31"/>
    <s v="POC/524/2/2"/>
    <n v="1"/>
    <s v="Axa 2"/>
  </r>
  <r>
    <n v="32"/>
    <x v="2"/>
    <x v="2"/>
    <x v="9"/>
    <n v="129946"/>
    <s v="Dezvoltarea platformei informatice SysCore multilayer si multitenant, de integrare a aplicatiilor IoT si M2M si implementarea rezultatelor in industrii conexe"/>
    <s v="SYSWIN SOLUTIONS SRL"/>
    <s v="Dezvoltarea platformei informatice SysCore, care sa permita integrarea oricaror aplicatii IoT prin colectarea, analiza si raportarea datelor preluate din diverse domenii: agricultura, Smart City, corpuri de apa, asigurand integritatea si securitatea acestora prin tehnologii de tip Blockchain."/>
    <s v="7"/>
    <n v="10"/>
    <n v="2020"/>
    <s v="7"/>
    <n v="10"/>
    <n v="2023"/>
    <n v="85"/>
    <x v="3"/>
    <s v="Sud Muntenia"/>
    <m/>
    <m/>
    <s v="Ploiesti"/>
    <s v="Privat"/>
    <s v="066"/>
    <n v="9214208.0299999993"/>
    <n v="1626036.71"/>
    <n v="2924213.06"/>
    <n v="1500838.43"/>
    <n v="15265296.229999999"/>
    <s v="Reziliat"/>
    <m/>
    <n v="0"/>
    <n v="0"/>
    <s v="POC/524/2/2"/>
    <n v="1"/>
    <s v="Axa 2"/>
  </r>
  <r>
    <n v="33"/>
    <x v="2"/>
    <x v="2"/>
    <x v="9"/>
    <n v="129173"/>
    <s v="Banca Virtuala Simulata"/>
    <s v="BOLD TEHNOLOGIES SRL"/>
    <s v="Obiectivul general il reprezinta realizarea unei platforma de lucru virtuala pentru angajatii din industria financiara care va permite colaborarea angajatilor in timp real pentru tot ceea ce inseamna dezvoltarea proiectelor de risc si conformitate si care va folosi algoritmi avansati de deep learning ce vor invata din continutul noilor reglementari de risc si conformitate si vor face recomandari in timp real angajatilor, in functie de nevoile lor specifice. "/>
    <s v="7"/>
    <n v="29"/>
    <n v="2020"/>
    <s v="7"/>
    <n v="29"/>
    <n v="2022"/>
    <n v="85"/>
    <x v="3"/>
    <s v="Sud Muntenia"/>
    <m/>
    <m/>
    <s v="Ploiesti"/>
    <s v="Privat"/>
    <s v="066"/>
    <n v="11788429.85"/>
    <n v="2080311.15"/>
    <n v="5897714"/>
    <n v="3758006.45"/>
    <n v="23524461.449999999"/>
    <s v="In implementare"/>
    <m/>
    <n v="108800"/>
    <n v="19200"/>
    <s v="POC/524/2/2"/>
    <n v="1"/>
    <s v="Axa 2"/>
  </r>
  <r>
    <n v="34"/>
    <x v="2"/>
    <x v="2"/>
    <x v="9"/>
    <n v="129315"/>
    <s v="Platforma inovativa bazata pe Inteligenta Artificiala in Inginerie si Industria Constructiilor"/>
    <s v="Cloudsys Telecom SRL"/>
    <s v="Obiectivul general al proiectul îl reprezinta susþinerea inovarii si cresterea productivitaþii societaþii Cloudsys Telecom SRL prin realizarea unui sistem inovativ complex si a unor servicii inovative, dezvoltate pe baza acestuia. Se doreste realizarea unui sistem bazat pe servicii oferite prin intermediul Inteligentei Artificiale si Machine Learning in domeniul constructiilor si ingineriei."/>
    <s v="8"/>
    <n v="4"/>
    <n v="2020"/>
    <s v="8"/>
    <n v="4"/>
    <n v="2022"/>
    <n v="85"/>
    <x v="3"/>
    <s v="Sud Muntenia"/>
    <m/>
    <m/>
    <s v="Ploiesti"/>
    <s v="Privat"/>
    <s v="066"/>
    <n v="13783094.25"/>
    <n v="2432310.75"/>
    <n v="6889845"/>
    <n v="4505516.75"/>
    <n v="27610766.75"/>
    <s v="In implementare"/>
    <m/>
    <n v="0"/>
    <n v="0"/>
    <s v="POC/524/2/2"/>
    <n v="1"/>
    <s v="Axa 2"/>
  </r>
  <r>
    <n v="35"/>
    <x v="2"/>
    <x v="2"/>
    <x v="9"/>
    <n v="129880"/>
    <s v="SDNoT – sistem inovativ de securitate pentru ecosistemul IoT"/>
    <s v="ROFIND SOLUTIONS  SRL"/>
    <s v="Obiectivul general al proiectului SDNoT este sa extinda designurile actuale ale Reelei IoT cu o arhitectura a reelelor si un mediu de dezvoltare nou propuse, care au drept scop izolarea si îmbunatairea securitatii cibernetice ale IoT."/>
    <s v="8"/>
    <n v="20"/>
    <n v="2020"/>
    <s v="2"/>
    <n v="20"/>
    <n v="2023"/>
    <n v="85"/>
    <x v="3"/>
    <s v="Sud Muntenia"/>
    <m/>
    <m/>
    <s v="Valea Doftanei, sat Traisteni"/>
    <s v="Privat"/>
    <s v="066"/>
    <n v="5199363.87"/>
    <n v="917534.79"/>
    <n v="2441472.86"/>
    <n v="106144.45"/>
    <n v="8664515.9699999988"/>
    <s v="In implementare"/>
    <m/>
    <n v="273479.81"/>
    <n v="48261.14"/>
    <s v="POC/524/2/2"/>
    <n v="1"/>
    <s v="Axa 2"/>
  </r>
  <r>
    <n v="36"/>
    <x v="1"/>
    <x v="4"/>
    <x v="6"/>
    <n v="119659"/>
    <s v="Sistem INOvativ de valorificare a materiei prime VEGetale"/>
    <s v="CROMATEC PLUS SRL"/>
    <s v="Obiectivul general al proiectului este diversificarea activitatii Cromatec Plus SRL prin cercetarea si dezvoltarea unui proces inovativ de implementare a unei tehnologii de extractie cu fluide supercritice pentru obtinerea de produsi bioactivi din materii vegetale."/>
    <s v="10"/>
    <n v="30"/>
    <n v="2020"/>
    <s v="10"/>
    <n v="30"/>
    <n v="2023"/>
    <n v="85"/>
    <x v="3"/>
    <s v="Sud Muntenia"/>
    <m/>
    <m/>
    <s v="Ploiesti"/>
    <s v="Privat"/>
    <s v="061"/>
    <n v="16616055.220000001"/>
    <n v="2932244.99"/>
    <n v="12200483.51"/>
    <n v="5512504.9199999999"/>
    <n v="37261288.640000001"/>
    <s v="In implementare"/>
    <m/>
    <n v="0"/>
    <n v="0"/>
    <s v="POC/163/1/3/"/>
    <n v="1"/>
    <s v="Axa 1"/>
  </r>
  <r>
    <n v="37"/>
    <x v="1"/>
    <x v="1"/>
    <x v="7"/>
    <n v="126867"/>
    <s v="Intarirea capacitatii de cercetare ecosistemică și biodiversitate a Universitatii Bucuresti prin e-știință și tehnologie -Lifewatch Romania"/>
    <s v="UNIVERSITATEA DIN BUCURESTI"/>
    <s v="Obiectivul general este: Dezvoltarea si modernizarea unor componente ale infrastructurii ca suport pentru activitatea de cercetare ecosistemică şi biodiversitate si pentru formarea resursei umane in cadrul Universitatii din Bucuresti in domenii conexe"/>
    <s v="11"/>
    <n v="6"/>
    <n v="2020"/>
    <s v="11"/>
    <n v="6"/>
    <n v="2023"/>
    <n v="85"/>
    <x v="8"/>
    <s v="Sud Muntenia"/>
    <s v=" Sud Est"/>
    <s v=" Sud Vest"/>
    <s v="Sinaia; Braila; Tulcea; Orsova;"/>
    <s v="Public"/>
    <s v="058"/>
    <n v="43054459.609999999"/>
    <n v="7597845.8099999996"/>
    <n v="0"/>
    <n v="154224"/>
    <n v="50806529.420000002"/>
    <s v="In implementare"/>
    <m/>
    <n v="0"/>
    <n v="0"/>
    <s v="POC/448/1/1"/>
    <n v="1"/>
    <s v="Axa 1"/>
  </r>
  <r>
    <s v="TOTAL PRAHOVA"/>
    <x v="0"/>
    <x v="0"/>
    <x v="0"/>
    <m/>
    <m/>
    <m/>
    <m/>
    <m/>
    <m/>
    <m/>
    <m/>
    <m/>
    <m/>
    <m/>
    <x v="0"/>
    <m/>
    <m/>
    <m/>
    <m/>
    <m/>
    <m/>
    <n v="392468447.15750003"/>
    <n v="69259137.592500001"/>
    <n v="165773922.99000001"/>
    <n v="106114423.95999999"/>
    <n v="733615931.70000005"/>
    <m/>
    <m/>
    <n v="123881230.80000001"/>
    <n v="21195780.920000002"/>
    <m/>
    <m/>
    <m/>
  </r>
  <r>
    <s v="JUDEŢUL SALAJ"/>
    <x v="0"/>
    <x v="0"/>
    <x v="0"/>
    <m/>
    <m/>
    <m/>
    <m/>
    <m/>
    <m/>
    <m/>
    <m/>
    <m/>
    <m/>
    <m/>
    <x v="0"/>
    <m/>
    <m/>
    <m/>
    <m/>
    <m/>
    <m/>
    <m/>
    <m/>
    <m/>
    <m/>
    <m/>
    <m/>
    <m/>
    <m/>
    <m/>
    <m/>
    <m/>
    <m/>
  </r>
  <r>
    <n v="1"/>
    <x v="2"/>
    <x v="2"/>
    <x v="3"/>
    <n v="127132"/>
    <s v="Dezvoltarea infrastructurii de comunicatii in banda larga de mare viteza in judetul Salaj"/>
    <s v="INVOKER TRANS IT SRL"/>
    <s v="Obiectivul principal al proiectului este dezvoltarea infrastructurii de comunicatii in banda larga de mare viteza in localitatile albe din punct de vedere al conexiunii NGA din judetul Salaj,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4"/>
    <s v="Nord Vest"/>
    <m/>
    <m/>
    <s v="Almasu; Plopis; Mesesenii de Sus; Napradea; Tusa; Dragu; Iaz; Cuzaplac; Petrindu; Bogdana; Fildu de Sus; Fildu de Mijloc; Voivodeni; Tamasa; Tranis; Tetisu; Jebucu; Mesteacanu; Fildu de Jos; Rastolt; Adalin;  Galaseni;  Taudu;  Sfaras; Cutis;"/>
    <s v="Privat"/>
    <s v="046"/>
    <n v="7482385.29"/>
    <n v="1320420.93"/>
    <n v="1893481.33"/>
    <n v="3550491.04"/>
    <n v="14246778.59"/>
    <s v="In implementare"/>
    <m/>
    <n v="3048388.46"/>
    <n v="537950.91"/>
    <s v="POC/366/2/1"/>
    <n v="1"/>
    <s v="Axa 2"/>
  </r>
  <r>
    <s v="TOTAL SALAJ"/>
    <x v="0"/>
    <x v="0"/>
    <x v="0"/>
    <m/>
    <m/>
    <m/>
    <m/>
    <m/>
    <m/>
    <m/>
    <m/>
    <m/>
    <m/>
    <m/>
    <x v="0"/>
    <m/>
    <m/>
    <m/>
    <m/>
    <m/>
    <m/>
    <n v="7482385.29"/>
    <n v="1320420.93"/>
    <n v="1893481.33"/>
    <n v="3550491.04"/>
    <n v="14246778.59"/>
    <m/>
    <m/>
    <n v="3048388.46"/>
    <n v="537950.91"/>
    <m/>
    <m/>
    <m/>
  </r>
  <r>
    <s v="JUDEŢUL SIBIU"/>
    <x v="0"/>
    <x v="0"/>
    <x v="0"/>
    <m/>
    <m/>
    <m/>
    <m/>
    <m/>
    <m/>
    <m/>
    <m/>
    <m/>
    <m/>
    <m/>
    <x v="0"/>
    <m/>
    <m/>
    <m/>
    <m/>
    <m/>
    <m/>
    <m/>
    <m/>
    <m/>
    <m/>
    <m/>
    <m/>
    <m/>
    <m/>
    <m/>
    <m/>
    <m/>
    <m/>
  </r>
  <r>
    <n v="1"/>
    <x v="1"/>
    <x v="1"/>
    <x v="1"/>
    <n v="104867"/>
    <s v="Crearea de laboratoare privind cercetarea datelor de mari dimensiuni in vederea dezvoltarii unor produse inovative si a unor aplicatii in domeniul internetul viitorului"/>
    <s v="ANAGRAMA SRL"/>
    <s v="Obiectivul general îl constituie realizarea unor produse inovative complexe de tip Oraș Inteligent, bazate pe cele patru concepte rezultate ca efort al activității de cercetare si inovare, care vor sprijini creșterea capacității de cercetare-dezvoltare și inovare a firmei, în scopul creșterii nivelului de inovare și a competitivității pe piață a firmei, precum și oferirea de noi locuri de muncă pentru activitățile de CD din cadrul întreprinderii."/>
    <s v="9"/>
    <n v="9"/>
    <n v="2016"/>
    <s v="10"/>
    <n v="9"/>
    <n v="2017"/>
    <n v="85"/>
    <x v="1"/>
    <s v="Centru"/>
    <m/>
    <m/>
    <s v="Sibiu"/>
    <s v="Privat"/>
    <s v="059"/>
    <n v="16261504.172999999"/>
    <n v="2869677.2070000004"/>
    <n v="8199077.75"/>
    <n v="13455570.35"/>
    <n v="40785829.479999997"/>
    <s v="Finalizat"/>
    <s v="AA3"/>
    <n v="16009371.51"/>
    <n v="2825183.2"/>
    <s v="POC/65/1/1"/>
    <n v="1"/>
    <s v="Axa 1"/>
  </r>
  <r>
    <n v="2"/>
    <x v="1"/>
    <x v="1"/>
    <x v="4"/>
    <n v="103050"/>
    <s v="Cercetare de noua generatie prin asistenta computerizata in managementul patologiilor cardiovasculare"/>
    <s v="UNIVERSITATEA LUCIAN BLAGA DIN SIBIU"/>
    <s v="Proiectul NextCARDIO crează un institut international de cercetare si o initiativa de excelenta in cadrul Universitatii Lucian Blaga din Sibiu (ULBS). Domeniul caruia se adreseaza este cel al sanatatii, cu precadere prin asocierea noilor tehnologii endovasculare la metodele de asistenta computerizata si simulare 3D in managementul patologiilor cardiovasculare (MPC"/>
    <s v="9"/>
    <n v="8"/>
    <n v="2016"/>
    <s v="9"/>
    <n v="8"/>
    <n v="2020"/>
    <n v="84.435339999999997"/>
    <x v="1"/>
    <s v="Centru"/>
    <m/>
    <m/>
    <s v="Sibiu"/>
    <s v="Public"/>
    <s v="060"/>
    <n v="7108271.0323360004"/>
    <n v="1309861.4076639991"/>
    <n v="0"/>
    <n v="423650.79"/>
    <n v="8841783.2299999986"/>
    <s v="Finalizat"/>
    <s v="AA5"/>
    <n v="6862582.5599999996"/>
    <n v="1264715.77"/>
    <s v="POC/61/1/1"/>
    <n v="1"/>
    <s v="Axa 1"/>
  </r>
  <r>
    <n v="3"/>
    <x v="1"/>
    <x v="1"/>
    <x v="4"/>
    <n v="103107"/>
    <s v="Dezvoltarea sistemelor socio-fizico-cibernetice pe baza Internetului Lucrurilor în fabrica viitorului"/>
    <s v="UNIVERSITATEA LUCIAN BLAGA DIN SIBIU"/>
    <s v="Un prim obiectiv major al proiectului DiFiCIL este formarea unei echipe sustenabile cu expertiză în analiza, proiectarea și implementarea sistemelor socio-fizico-cibernetice (SSFC) complexe la nivel internaţional pentru participarea cu succes în cadrul proiectelor europene de cercetare, cum ar fi Orizont 2020, INTERREG IVC Al doilea obiectiv major este cercetarea fundamentală și aplicativă în domeniul tehnologiilor emergente de care depinde asimilarea Internetului Viitorului Al treilea obiectiv major al proiectului DiFiCIL este realizarea unei infrastructuri tehnologice pentru cercetarea din domeniul sistemelor socio-fizico-cibernetice în cadrul ULBS cu prototipuri și sisteme experimentare. Infrastructura va permite validarea, demonstrarea și prezentarea conceptelor cercetării fundamentale și aplicative atât pentru mediul academic cât și pentru cel industrial."/>
    <s v="9"/>
    <n v="8"/>
    <n v="2016"/>
    <s v="1"/>
    <n v="31"/>
    <n v="2021"/>
    <n v="84.435339999999997"/>
    <x v="1"/>
    <s v="Centru"/>
    <m/>
    <m/>
    <s v="Sibiu"/>
    <s v="Public"/>
    <s v="060"/>
    <n v="6947187.3353160005"/>
    <n v="1280178.0546839992"/>
    <n v="0"/>
    <n v="698573.03"/>
    <n v="8925938.4199999999"/>
    <s v="Finalizat _x000a_(ajuns la teremen; fara nota de finalizare)"/>
    <s v="AA6"/>
    <n v="6272915.2299999986"/>
    <n v="1151600.1399999999"/>
    <s v="POC/61/1/1"/>
    <n v="1"/>
    <s v="Axa 1"/>
  </r>
  <r>
    <n v="4"/>
    <x v="1"/>
    <x v="3"/>
    <x v="8"/>
    <n v="104961"/>
    <s v="BIOFLUIDE ECOLOGICE CU UTILIZARI INDUSTRIALE"/>
    <s v="SOLVAGROMED SRL"/>
    <s v="Obiectivul general al proiectului este reprezentat  de  dezvoltarea unei tehnologii inovative de producere  a unor bio-fluide industriale  de către compania S.C. Solvagromed S.R..L. prin valorificarea deseurilor de materii grase provenite din reteaua de fast-food-uri si restaurante si prin utilizarea unor materii prime produse din biomasa ( bio-etanol si acid lactic).  "/>
    <s v="9"/>
    <n v="9"/>
    <n v="2016"/>
    <s v="7"/>
    <n v="9"/>
    <n v="2018"/>
    <n v="85"/>
    <x v="1"/>
    <s v="Centru"/>
    <m/>
    <m/>
    <s v="Medias"/>
    <s v="Privat"/>
    <s v="061"/>
    <n v="697401.92249999999"/>
    <n v="123070.92749999999"/>
    <n v="91163.65"/>
    <n v="33129"/>
    <n v="944765.5"/>
    <s v="Finalizat"/>
    <s v="AA4"/>
    <n v="671753.93"/>
    <n v="118544.82"/>
    <s v="POC/63/1/3"/>
    <n v="1"/>
    <s v="Axa 1"/>
  </r>
  <r>
    <n v="5"/>
    <x v="1"/>
    <x v="3"/>
    <x v="10"/>
    <n v="104965"/>
    <s v="CRESTEREA COMPETITIVITATII IN BIOECONOMIE PRIN OBTINEREA UNOR BIOPRODUSE INOVATIVE CU VALOARE ADAUGATA MARE, REZULTATE DIN FLUXURILE LATERALE ALE INDUSTRIEI AGRO-ALIMENTARE"/>
    <s v="SALMED FARMA SRL "/>
    <s v="Proiectul propus are ca obiectiv principal extragerea si purificarea de compusi biologic activi, din materiale rezultate din fluxurile laterale ale industriei agro-alimentare si bio-farmaceutice si se incadreaza in strategia UE ,,privind o bioeconomie pentru Europa” in directia privind (bio)conversia fluxurilor de subproduse cu valoare adaugata mare si utilizarea eficienta si durabila a bioresurselor._x000a_Se vor elabora si implementa biotehnologii de extractie _x000a_• de alcaloizi- de tip cinconina, din subprodusele rezultate dupa extragerea chininei , din coaja arborelui de chinina. _x000a_• de resveratrol din tescovina strugurilor rosii. _x000a_• de ulei din samburi de struguri, rezultati de la tescuirea strugurilor _x000a_"/>
    <s v="9"/>
    <n v="23"/>
    <n v="2016"/>
    <s v="9"/>
    <n v="23"/>
    <n v="2018"/>
    <n v="85"/>
    <x v="1"/>
    <s v="Centru"/>
    <m/>
    <m/>
    <s v="Medias"/>
    <s v="Privat"/>
    <s v="061"/>
    <n v="5611298.7999999998"/>
    <n v="990229.20000000019"/>
    <n v="0"/>
    <n v="48817.599999999999"/>
    <n v="6650345.5999999996"/>
    <s v="Finalizat"/>
    <s v="AA5"/>
    <n v="5409677.5199999996"/>
    <n v="954648.96"/>
    <s v="POC/66/1/3"/>
    <n v="1"/>
    <s v="Axa 1"/>
  </r>
  <r>
    <n v="6"/>
    <x v="1"/>
    <x v="3"/>
    <x v="8"/>
    <n v="113257"/>
    <s v="Recuperare termica pentru eficienta energetica in  industrie"/>
    <s v="Q POWER HEAT SYSTEMS SRL"/>
    <s v="Prin prezentul proiect Q Power Heat Systems doreste sa realizeze doua recuperatoare de caldura (unul de tip gaz-aer si unul de tip gaz-lichid) cu tuburi termice pentru aplicatii industriale (cuptoare, uscatoare, cazane, turbine si compresoare) cu temperaturi ale gazelor evacuate medii si joase: 80 °– 300 °C. Recuperatoarele cu tuburi termice sunt instalatii ce faciliteaza transferul de caldura dintr-o zona in alta si sunt folosite ca si parti componente a unor utilaje industriale in scopul eficientizarii consumului de energie"/>
    <s v="9"/>
    <n v="27"/>
    <n v="2017"/>
    <s v="5"/>
    <n v="27"/>
    <n v="2019"/>
    <n v="85.000000595370992"/>
    <x v="1"/>
    <s v="Centru"/>
    <m/>
    <m/>
    <s v="Sibiu"/>
    <s v="Privat"/>
    <s v="061"/>
    <n v="713840.63"/>
    <n v="125971.87"/>
    <n v="93312.5"/>
    <n v="137941.75"/>
    <n v="1071066.75"/>
    <s v="Finalizat"/>
    <s v="AA2"/>
    <n v="713058.40999999992"/>
    <n v="125833.83000000002"/>
    <s v="POC/63/1/3"/>
    <n v="1"/>
    <s v="Axa 1"/>
  </r>
  <r>
    <n v="7"/>
    <x v="2"/>
    <x v="2"/>
    <x v="2"/>
    <n v="115649"/>
    <s v="SM@RT CITY P@RKING – SISTEM INTELIGENT PENTRU MANAGEMENTUL PARCARILOR URBANE"/>
    <s v="INDUSTRIAL SOFTWARE SRL"/>
    <s v="SM@RT CITY P@RKING – SISTEM INTELIGENT PENTRU MANAGEMENTUL PARCARILOR URBANE"/>
    <s v="6"/>
    <n v="28"/>
    <n v="2017"/>
    <s v="8"/>
    <n v="28"/>
    <n v="2019"/>
    <n v="85"/>
    <x v="1"/>
    <s v="Centru"/>
    <m/>
    <m/>
    <s v="Sibiu"/>
    <s v="Privat"/>
    <s v="066"/>
    <n v="2730867.25"/>
    <n v="481917.75"/>
    <n v="2588000"/>
    <n v="180704"/>
    <n v="5981489"/>
    <s v="Finalizat"/>
    <m/>
    <n v="2638587.4800000004"/>
    <n v="465633.07000000007"/>
    <s v="POC/46/2/2"/>
    <n v="1"/>
    <s v="Axa 2"/>
  </r>
  <r>
    <n v="8"/>
    <x v="2"/>
    <x v="2"/>
    <x v="2"/>
    <m/>
    <s v="Smart Bill Intelligence – inovare in gestiunea economico-financiara prin algoritmi de inteligenta artificiala"/>
    <s v="INTELLIGENT IT SRL"/>
    <s v="Smart Bill Intelligence – inovare in gestiunea economico-financiara prin algoritmi de inteligenta artificiala"/>
    <s v="5"/>
    <n v="25"/>
    <n v="2017"/>
    <s v="11"/>
    <n v="25"/>
    <n v="2019"/>
    <n v="85"/>
    <x v="1"/>
    <s v="Centru"/>
    <m/>
    <m/>
    <s v="Sibiu"/>
    <s v="Privat"/>
    <s v="066"/>
    <n v="1649702.37"/>
    <n v="291123.95"/>
    <n v="758731.28"/>
    <n v="441370.10999999987"/>
    <n v="3140927.71"/>
    <s v="Reziliat"/>
    <m/>
    <n v="0"/>
    <n v="0"/>
    <s v="POC/46/2/2"/>
    <n v="1"/>
    <s v="Axa 2"/>
  </r>
  <r>
    <n v="9"/>
    <x v="1"/>
    <x v="1"/>
    <x v="1"/>
    <n v="121359"/>
    <s v="Dezvoltarea departamentului de cercertare a societăţii COMPA SA şi obţinerea unor rezultate inovatoare în domeniul industriei auto"/>
    <s v="COMPA SA"/>
    <s v="Obiectivul general al proiectului este reprezentat de cresterea nivelului de inovare si a competitivitaþii pe piaţă a întreprinderii COMPA SA prin realizarea unor investiţii iniţiale de modernizare si dezvoltare tehnologica a departamentului de CD, în concordanţa cu strategia de specializare inteligenta a Regiunii Centru pentru perioada 2014-2020."/>
    <s v="5"/>
    <n v="18"/>
    <n v="2018"/>
    <s v="8"/>
    <n v="18"/>
    <n v="2019"/>
    <n v="85"/>
    <x v="1"/>
    <s v="Centru"/>
    <m/>
    <m/>
    <s v="Sibiu"/>
    <s v="Privat"/>
    <s v="059"/>
    <n v="7846338.4100000001"/>
    <n v="1384647.95"/>
    <n v="9230986.3599999994"/>
    <n v="8152148.7300000004"/>
    <n v="26614121.449999999"/>
    <s v="Finalizat"/>
    <m/>
    <n v="7846338.4100000001"/>
    <n v="1384647.95"/>
    <s v="POC/65/1/1"/>
    <n v="1"/>
    <s v="Axa 1"/>
  </r>
  <r>
    <n v="10"/>
    <x v="2"/>
    <x v="2"/>
    <x v="3"/>
    <n v="126955"/>
    <s v="Realizarea infrastructurii de broadband Ă®n zonele albe NGA din judeČ›ul Sibiu"/>
    <s v="INVITE SYSTEMS SRL"/>
    <s v="Obiectivul principal al proiectului este dezvoltarea infrastructurii de internet in banda larga, in zonele albe NGA din judetul Sibiu,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1"/>
    <n v="4"/>
    <n v="2019"/>
    <s v="1"/>
    <n v="4"/>
    <n v="2022"/>
    <n v="85"/>
    <x v="1"/>
    <s v="Centru"/>
    <m/>
    <m/>
    <s v="Altina; sat Benesti; Chirpar; sat Vard; sat Sasau; Hoghilag; sat Valchid; sat Prod; Iacobeni; sat Noistat; sat Stejarisu; Laslea; sat Malancrav; sat Nou Sasesc; sat Roandola; Ludos; sat Gusu; Marpod; sat Ilimbav; Nocrich; sat Hosman; Pauca; sat Bogatu Roman; sat Presaca; sat Brosteni; Seica Mare; sat Buia; sat Boarta;"/>
    <s v="Privat"/>
    <s v="046"/>
    <n v="7482384.9500000002"/>
    <n v="1320420.8799999999"/>
    <n v="1870909.9299999997"/>
    <n v="3160034.7000000011"/>
    <n v="13833750.460000001"/>
    <s v="In implementare"/>
    <m/>
    <n v="4307518.9000000004"/>
    <n v="760150.39999999991"/>
    <s v="POC/366/2/1"/>
    <n v="1"/>
    <s v="Axa 2"/>
  </r>
  <r>
    <n v="11"/>
    <x v="2"/>
    <x v="2"/>
    <x v="9"/>
    <n v="129511"/>
    <s v="Crearea unui produs software inovativ de tip Saas (software as a service) prin colaborarea între întreprinderi centrate pe domeniul TIC și clusterele din domeniu, pentru asigurarea unui acces rapid și facil la implementarea rezultatelor cercetării/dezvoltării"/>
    <s v="N &amp; C DIGITAL SOLUTIONS SRL"/>
    <s v="Obiectivul general al proiectului este crearea unei aplicaþii inteligente, inovativa, bazata pe machine learning care sa faciliteze formarea clusterelor de producatori si sa interconecteze tot lanþul de producþie, servicii si transport printr-un proces inovativ dezvoltat prin colaborarea a celor doua întreprinderi centrate pe domeniul TIC, urmarind astfel, trecerea de la outsorcing la dezvoltare bazata pe inovare."/>
    <s v="9"/>
    <n v="10"/>
    <n v="2020"/>
    <s v="1"/>
    <n v="10"/>
    <n v="2023"/>
    <n v="85"/>
    <x v="1"/>
    <s v="Centru"/>
    <m/>
    <m/>
    <s v="Sibiu"/>
    <s v="Privat"/>
    <s v="066"/>
    <n v="9398739.9100000001"/>
    <n v="1658601.17"/>
    <n v="3462206.64"/>
    <n v="1541387.7"/>
    <n v="16060935.42"/>
    <s v="In implementare"/>
    <m/>
    <n v="1445229.9"/>
    <n v="0"/>
    <s v="POC/524/2/2"/>
    <n v="1"/>
    <s v="Axa 2"/>
  </r>
  <r>
    <n v="12"/>
    <x v="2"/>
    <x v="2"/>
    <x v="9"/>
    <n v="130044"/>
    <s v="MANAGEMENTUL DIGITALIZARII SISTEMELOR DE FABRICATIE, SI NU NUMAI, BAZAT PE PARADIGMA IOT SAU MANAGEMENT DIGITAL - AUTOMATIZARE 100%"/>
    <s v="GITS SERV SRL"/>
    <s v="Obiectivul general este TRECEREA DE LA OUTSOURCING LA DEZVOLTAREA BAZATA PE INOVARE PRIN IMPLEMENTAREA UNUI SISTEM DE MANAGEMENT DIGITALIZAT"/>
    <s v="10"/>
    <n v="13"/>
    <n v="2020"/>
    <s v="10"/>
    <n v="13"/>
    <n v="2023"/>
    <n v="85"/>
    <x v="1"/>
    <s v="Centru"/>
    <m/>
    <m/>
    <s v="Sibiu"/>
    <s v="Privat"/>
    <s v="066"/>
    <n v="4383684.12"/>
    <n v="773591.31"/>
    <n v="1022121.33"/>
    <n v="841307.01"/>
    <n v="7020703.7699999996"/>
    <s v="In implementare"/>
    <m/>
    <n v="1253325"/>
    <n v="221175"/>
    <s v="POC/524/2/2"/>
    <n v="1"/>
    <s v="Axa 2"/>
  </r>
  <r>
    <s v="TOTAL SIBIU"/>
    <x v="0"/>
    <x v="0"/>
    <x v="0"/>
    <m/>
    <m/>
    <m/>
    <m/>
    <m/>
    <m/>
    <m/>
    <m/>
    <m/>
    <m/>
    <m/>
    <x v="0"/>
    <m/>
    <m/>
    <m/>
    <m/>
    <m/>
    <m/>
    <n v="70831220.903152004"/>
    <n v="12609291.676847998"/>
    <n v="27316509.439999998"/>
    <n v="29114634.770000003"/>
    <n v="139871656.78999999"/>
    <m/>
    <m/>
    <n v="53430358.849999994"/>
    <n v="9272133.1400000006"/>
    <m/>
    <m/>
    <m/>
  </r>
  <r>
    <s v="JUDEŢUL SUCEAVA"/>
    <x v="0"/>
    <x v="0"/>
    <x v="0"/>
    <m/>
    <m/>
    <m/>
    <m/>
    <m/>
    <m/>
    <m/>
    <m/>
    <m/>
    <m/>
    <m/>
    <x v="0"/>
    <m/>
    <m/>
    <m/>
    <m/>
    <m/>
    <m/>
    <m/>
    <m/>
    <m/>
    <m/>
    <m/>
    <m/>
    <m/>
    <m/>
    <m/>
    <m/>
    <m/>
    <m/>
  </r>
  <r>
    <n v="1"/>
    <x v="1"/>
    <x v="3"/>
    <x v="8"/>
    <n v="106413"/>
    <s v="Valorificarea superioară a crengilor de răşinoase în vederea obţinerii cepurilor de corecţie destinate înlocuirii nodurilor negre căzătoare din cherestea"/>
    <s v="ASTDUBEL SRL "/>
    <s v="Obiectivul principal al proiectului îl constituie   materializarea cercetării aplicative   din Universitatea Ştefan cel Mare din  Suceava prin dezvoltarea  şi implementarea unei  tehnologii  şi a unor echipamente avansate,  de mare productivitate,  destinate    obţinerii cepurilor de corecţie  din crengi de răşinoase, cepurile   de corecţie fiind folosite la rândul lor  pentru înlocuirea nodurilor negre căzătoare din cherestea. In cadrul obiectivului  principal   este asumată proiectarea şi realizarea     echipamentelor  specifice liniei tehnologice  precum şi începerea producţiei de masă   a mai multor tipodimensiuni de cepuri de corecţie destinate pieţii interne  şi pieţii externe.   "/>
    <s v="9"/>
    <n v="23"/>
    <n v="2016"/>
    <s v="12"/>
    <n v="23"/>
    <n v="2018"/>
    <n v="85"/>
    <x v="5"/>
    <s v="Nord Est"/>
    <m/>
    <m/>
    <s v="Salcea"/>
    <s v="Privat"/>
    <s v="061"/>
    <n v="713998.402"/>
    <n v="125999.71799999999"/>
    <n v="93333.13"/>
    <n v="87599.6"/>
    <n v="1020930.85"/>
    <s v="Finalizat"/>
    <s v="AA1"/>
    <n v="161192.65999999997"/>
    <n v="28445.769999999997"/>
    <s v="POC/63/1/3"/>
    <n v="1"/>
    <s v="Axa 1"/>
  </r>
  <r>
    <n v="2"/>
    <x v="1"/>
    <x v="1"/>
    <x v="4"/>
    <n v="105065"/>
    <s v="ANALIZA INTERRELAŢIEI DINTRE MICROBIOTA INTESTINALĂ ŞI GAZDĂ CU APLICAŢII ÎN PREVENŢIA ŞI CONTROUL DIABETULUI DE TIP 2"/>
    <s v="Universitatea &quot;Stefan cel Mare&quot; din Suceava"/>
    <s v="1. Determinarea profilului microbiotei pacientilor cu diabet tip 2 folosind tehnicile moderne si inovatoare de metagenomică cantitativă._x000a_2. Testarea de microorganisme probiotice specifice în prevenirea și controlul diabetului de tip 2, folosind studii clinice dublu-orb, randomizate, controlate cu placebo.4. Elaborarea protocolului și a unui prototip de produs probiotic (alimetar sau capsule) care va fi utilizat în prevenirea și controlul diabetului de tip 2._x000a_5. Dezvoltarea şi elaborarea unui protocolul clinic pentru transplant de microbiotă intestinală (FMT) în gestionarea / controlul diabetului de tip 2._x000a__x000a__x000a_3. Investigarea mecanismelor fiziologice, metabolice, celulare și moleculare prin care probioticele acționează pentru a preveni și ameliora diabetul de tip 2._x000a_"/>
    <s v="9"/>
    <n v="16"/>
    <n v="2016"/>
    <s v="9"/>
    <n v="16"/>
    <n v="2021"/>
    <n v="84.435339999999997"/>
    <x v="5"/>
    <s v="Nord Est"/>
    <m/>
    <m/>
    <s v="Suceava"/>
    <s v="Public"/>
    <s v="060"/>
    <n v="7073724.7000000002"/>
    <n v="1303495.46"/>
    <n v="0"/>
    <n v="954317.84"/>
    <n v="9331538"/>
    <s v="In implementare"/>
    <s v="AA2"/>
    <n v="4450854.2300000004"/>
    <n v="820293.0199999999"/>
    <s v="POC/61/1/1"/>
    <n v="1"/>
    <s v="Axa 1"/>
  </r>
  <r>
    <n v="3"/>
    <x v="1"/>
    <x v="3"/>
    <x v="11"/>
    <n v="119722"/>
    <s v="Centrul pentru transferul de cunoţtinţe către întreprinderi din domeniul ICT - CENTRIC"/>
    <s v="Universitatea &quot;Stefan cel Mare&quot; din Suceava"/>
    <s v="Obiectivul general al proiectului consta în realizarea unui centru de transfer de cunostinþe între Universitatea Ştefan cel Mare din Suceava si companii activând în domeniul tehnologiilor informaþionale si de comunicaţii (TIC) în Regiunea Nord - Est a României, cu prioritate acordata companiilor din judelele Suceava, Botoşani si Neamţ."/>
    <s v="6"/>
    <n v="13"/>
    <n v="2018"/>
    <s v="6"/>
    <n v="13"/>
    <n v="2023"/>
    <n v="83.72"/>
    <x v="5"/>
    <s v="Nord Est"/>
    <m/>
    <m/>
    <s v="Suceava"/>
    <s v="Public"/>
    <s v="062"/>
    <n v="11300630.25"/>
    <n v="2197494.75"/>
    <n v="1875000"/>
    <n v="30000"/>
    <n v="15403125"/>
    <s v="In implementare"/>
    <s v="AA2"/>
    <n v="1606077.73"/>
    <n v="215065.74"/>
    <s v="POC/71/1/4"/>
    <n v="1"/>
    <s v="Axa 1"/>
  </r>
  <r>
    <s v="TOTAL SUCEAVA"/>
    <x v="0"/>
    <x v="0"/>
    <x v="0"/>
    <m/>
    <m/>
    <m/>
    <m/>
    <m/>
    <m/>
    <m/>
    <m/>
    <m/>
    <m/>
    <m/>
    <x v="0"/>
    <m/>
    <m/>
    <m/>
    <m/>
    <m/>
    <m/>
    <n v="19088353.351999998"/>
    <n v="3626989.9279999998"/>
    <n v="1968333.13"/>
    <n v="1071917.44"/>
    <n v="25755593.850000001"/>
    <m/>
    <m/>
    <n v="6218124.620000001"/>
    <n v="1063804.5299999998"/>
    <m/>
    <m/>
    <m/>
  </r>
  <r>
    <s v="JUDEŢUL TELEORMAN"/>
    <x v="0"/>
    <x v="0"/>
    <x v="0"/>
    <m/>
    <m/>
    <m/>
    <m/>
    <m/>
    <m/>
    <m/>
    <m/>
    <m/>
    <m/>
    <m/>
    <x v="0"/>
    <m/>
    <m/>
    <m/>
    <m/>
    <m/>
    <m/>
    <m/>
    <m/>
    <m/>
    <m/>
    <m/>
    <m/>
    <m/>
    <m/>
    <m/>
    <m/>
    <m/>
    <m/>
  </r>
  <r>
    <n v="1"/>
    <x v="2"/>
    <x v="2"/>
    <x v="2"/>
    <n v="115918"/>
    <s v="DOCIGNITER – AGREGATOR INOVATIV DE DOCUMENTE INTELIGENTE"/>
    <s v="T2 SRL"/>
    <s v="DOCIGNITER – AGREGATOR INOVATIV DE DOCUMENTE INTELIGENTE"/>
    <s v="8"/>
    <n v="2"/>
    <n v="2017"/>
    <s v="8"/>
    <n v="2"/>
    <n v="2019"/>
    <n v="85"/>
    <x v="9"/>
    <s v="Sud Vest"/>
    <m/>
    <m/>
    <s v="Rosiori de Vede"/>
    <s v="Privat"/>
    <s v="066"/>
    <n v="1056071.1200000001"/>
    <n v="186365.49"/>
    <n v="399589.45999999996"/>
    <n v="87154.479999999981"/>
    <n v="1729180.55"/>
    <s v="Finalizat"/>
    <m/>
    <n v="1010154.63"/>
    <n v="178262.58"/>
    <s v="POC/46/2/2"/>
    <n v="1"/>
    <s v="Axa 2"/>
  </r>
  <r>
    <s v="TOTAL TELEORMAN"/>
    <x v="0"/>
    <x v="0"/>
    <x v="0"/>
    <m/>
    <m/>
    <m/>
    <m/>
    <m/>
    <m/>
    <m/>
    <m/>
    <m/>
    <m/>
    <m/>
    <x v="0"/>
    <m/>
    <m/>
    <m/>
    <m/>
    <m/>
    <m/>
    <n v="1056071.1200000001"/>
    <n v="186365.49"/>
    <n v="399589.45999999996"/>
    <n v="87154.479999999981"/>
    <n v="1729180.55"/>
    <m/>
    <m/>
    <n v="1010154.63"/>
    <n v="178262.58"/>
    <m/>
    <m/>
    <m/>
  </r>
  <r>
    <s v="JUDEŢUL TIMIS"/>
    <x v="0"/>
    <x v="0"/>
    <x v="0"/>
    <m/>
    <m/>
    <m/>
    <m/>
    <m/>
    <m/>
    <m/>
    <m/>
    <m/>
    <m/>
    <m/>
    <x v="0"/>
    <m/>
    <m/>
    <m/>
    <m/>
    <m/>
    <m/>
    <m/>
    <m/>
    <m/>
    <m/>
    <m/>
    <m/>
    <m/>
    <m/>
    <m/>
    <m/>
    <m/>
    <m/>
  </r>
  <r>
    <n v="1"/>
    <x v="1"/>
    <x v="1"/>
    <x v="4"/>
    <n v="103662"/>
    <s v="Oncoimunoterapie cu celule natural killer purtatoare de receptori himerici de antigen"/>
    <s v="SPITALUL CLINIC JUDETEAN DE URGENTA „PIUS BRANZEU” TIMISOARA"/>
    <s v="Obiectivul principal al acestei propuneri de proiect este de a urma o abordare unica si de a dezvolta noi CARs care sunt potrivite în mod special pentru terapiile pe baza de celule NK, care reprezinta terapia personalizata anti-tumorala de ultimă ora. Ne asteptam ca acest proiect sa produca cereri de brevet internationale, care se vor traduce in cele din urma in comercializarea acestei tehnologii in Romania si in strainatate. Cunostintele obtinute in urma cercetarilor fundamentale in acest domeniu vor servi ulterior la stabilirea procedurile de lucru, reproductibile care vor ghida productia la nivel de GMP de celule pentru uz clinic pentru studii clinice suplimentare."/>
    <s v="9"/>
    <n v="1"/>
    <n v="2016"/>
    <s v="11"/>
    <n v="30"/>
    <n v="2020"/>
    <n v="84.435339999999997"/>
    <x v="2"/>
    <s v="Vest"/>
    <m/>
    <m/>
    <s v="Timisoara"/>
    <s v="Public"/>
    <s v="060"/>
    <n v="7172246.8970080009"/>
    <n v="1321650.4229919994"/>
    <n v="0"/>
    <n v="416634.54"/>
    <n v="8910531.8599999994"/>
    <s v="Finalizat _x000a_(ajuns la teremen; fara nota de finalizare)"/>
    <s v="AA4"/>
    <n v="6434832"/>
    <n v="1185959.7699999998"/>
    <s v="POC/61/1/1"/>
    <n v="1"/>
    <s v="Axa 1"/>
  </r>
  <r>
    <n v="2"/>
    <x v="1"/>
    <x v="1"/>
    <x v="4"/>
    <n v="104852"/>
    <s v="Utilizarea modelelor nutrigenomice pentru personalizarea tratamentelor dietetice in obezitate"/>
    <s v="UNIVERSITATEA DE MEDICINĂ ȘI FARMACIE _x000a_“VICTOR BABEȘ”  TIMIȘOARA_x000a_"/>
    <s v="Proiectul NutriGen va crea un nucleu de competenţă ştiinţifică şi tehnologică de înalt nivel, in domeniul nutrigenomicii, la standarde europene și internationale, în Romania si in Universitatea  de Medicina si Farmacie Victor Babes Timisoara (UMFVBT), prin atragerea unui specialist din străinătate, cu competenţă recunoscută la nivel mondial."/>
    <s v="9"/>
    <n v="9"/>
    <n v="2016"/>
    <s v="3"/>
    <n v="8"/>
    <n v="2020"/>
    <n v="84.435339999999997"/>
    <x v="2"/>
    <s v="Vest"/>
    <m/>
    <m/>
    <s v="Timisoara"/>
    <s v="Public"/>
    <s v="060"/>
    <n v="7119077.435548"/>
    <n v="1311852.7344519999"/>
    <n v="0"/>
    <n v="329174.87"/>
    <n v="8760105.0399999991"/>
    <s v="Finalizat"/>
    <s v="AA4"/>
    <n v="5486843.5700000003"/>
    <n v="1011150.8400000001"/>
    <s v="POC/61/1/1"/>
    <n v="1"/>
    <s v="Axa 1"/>
  </r>
  <r>
    <n v="3"/>
    <x v="1"/>
    <x v="1"/>
    <x v="4"/>
    <n v="103663"/>
    <s v="Strategii inovative pentru preventia, diagnosticul si terapia afectiunilor respiratorii induse de polenul de ambrosia"/>
    <s v="SPITALUL CLINIC JUDETEAN DE URGENTA „PIUS BRANZEU” TIMISOARA"/>
    <s v="Obiectivul principal al proiectului INSPIRED este dezvoltarea unui nou kit de diagnostic bazat pe utilizarea alergenelor recombinate, specific pentru pacienții alergici la ambrozia, care va orienta mai bine terapia bolii, realizat cu sprijinul unei echipe internaționale, prin atragerea de specialiști din străinătate cu competență recunoscută, crescând astfel participarea României în domeniile de cercetare la standarde europene și crearea unui nucleu de competenţă ştiinţifică de înalt nivel în aplicarea tehnologiilor avansate bazate pe alergene recombinate, în cadrul Centrului de cercetare OncoGen – noua infrastructură a Spitalului Clinic Județean de Urgență ”Pius Brânzeu” Timișoara, finanțat din fonduri structurale acordate prin POS CCE 2007-2013 România1."/>
    <s v="9"/>
    <n v="9"/>
    <n v="2016"/>
    <s v="12"/>
    <n v="9"/>
    <n v="2020"/>
    <n v="84.435339999999997"/>
    <x v="2"/>
    <s v="Vest"/>
    <m/>
    <m/>
    <s v="Timisoara"/>
    <s v="Public"/>
    <s v="060"/>
    <n v="7158493.96844"/>
    <n v="1319116.1315599997"/>
    <n v="0"/>
    <n v="425655.12"/>
    <n v="8903265.2199999988"/>
    <s v="Finalizat _x000a_(ajuns la teremen; fara nota de finalizare)"/>
    <s v="AA4"/>
    <n v="6280234.1999999993"/>
    <n v="1157462.1499999999"/>
    <s v="POC/61/1/1"/>
    <n v="1"/>
    <s v="Axa 1"/>
  </r>
  <r>
    <n v="4"/>
    <x v="1"/>
    <x v="3"/>
    <x v="8"/>
    <n v="105343"/>
    <s v="Inovare in integrarea tehnologiei de Realitate Augmentata"/>
    <s v="MO'REAL UNIVERSE SRL"/>
    <s v="Obiectivul proiectului il constituie inovarea modului in care este utilizata si integrata tehnologia de Realitate Augmentata.  Ea va adauga plus valoare prin furnizarea unor informatii care il conving pe client sa cumpere, atunci cand instrumentele clasice, de marketing,  nu sunt suficiente._x000a_De asemenea se urmareste si inovarea modului de crestere a gradului de adoptie al tehnologiei de Realitate Augmentata. Solutia propusa de noi presupune vizualizarea tuturor campaniior de promovare prin Realitatea Augmentata (AR) din “jurul” consumatorului, cu ajutorul unei singure aplicatii de mobile, gazduite pe o singura platforma._x000a_"/>
    <s v="9"/>
    <n v="16"/>
    <n v="2016"/>
    <s v="12"/>
    <n v="16"/>
    <n v="2018"/>
    <n v="85"/>
    <x v="2"/>
    <s v="Vest"/>
    <m/>
    <m/>
    <s v="Timisoara"/>
    <s v="Privat"/>
    <s v="061"/>
    <n v="713501.9"/>
    <n v="125912.1"/>
    <n v="93268"/>
    <n v="194183"/>
    <n v="1126865"/>
    <s v="Finalizat"/>
    <s v="AA5"/>
    <n v="713501.24999999977"/>
    <n v="125911.96"/>
    <s v="POC/63/1/3"/>
    <n v="1"/>
    <s v="Axa 1"/>
  </r>
  <r>
    <n v="5"/>
    <x v="1"/>
    <x v="3"/>
    <x v="8"/>
    <n v="104917"/>
    <s v="Dezvoltarea si introducerea in producţie a produsului eco-bordei"/>
    <s v="ECO LIVING PROJECT SRL"/>
    <s v="Obiectivul principal al proiectului este:_x000a_1. Punerea pe piata in doi ani de zile a unor case eficiente energetic (consum total specific maxim 90 kWh/mp/an) la un pret cu minimum 30% mai ieftin decat alternativele din piata._x000a_Obiective secundare:_x000a_1. Scaderea cu minimum 50% a emisiilor de CO2 generate in urma proceselor de constructie a unei case de o anumita suprafata prin reducerea semnificativa a aportului de ciment folosit si a energiei consumate pentru intretinerea (incalzire si racire) a locuintei._x000a_2. Cresterea semnificativa a suprafetelor acoperite cu covor vegetal din zonele de locuinte._x000a_3. Imbunatatirea conditiilor de trai a persoanelor cu posibilitati financiare mai reduse, prin posibilitatea de a achizitiona locuinte moderne, considerabil mai ieftine decat oferta de pe piata, eficiente energetic, a caror costuri de finantare pot fi acoperite in mare parte prin economia de energie realizata comparativ cu case de aceeasi valoare si suprafata._x000a_"/>
    <s v="9"/>
    <n v="16"/>
    <n v="2016"/>
    <s v="12"/>
    <n v="16"/>
    <n v="2018"/>
    <n v="85"/>
    <x v="2"/>
    <s v="Vest"/>
    <m/>
    <m/>
    <s v="Peciu Nou"/>
    <s v="Privat"/>
    <s v="061"/>
    <n v="710499.79"/>
    <n v="125382.32"/>
    <n v="92875.79"/>
    <n v="77224"/>
    <n v="1005981.9000000001"/>
    <s v="Finalizat"/>
    <s v="AA4"/>
    <n v="618755.54"/>
    <n v="109083.4"/>
    <s v="POC/63/1/3"/>
    <n v="1"/>
    <s v="Axa 1"/>
  </r>
  <r>
    <n v="6"/>
    <x v="1"/>
    <x v="3"/>
    <x v="8"/>
    <n v="105429"/>
    <s v="Dezvoltarea si introducerea in productie a tehnologiei de stocare a energiei sub forma de aer comprimat"/>
    <s v="SMART RENEWABLES SRL"/>
    <s v="Obiectivele principale ale proiectului sunt:_x000a_a. Fabricarea in premiera in anul doi de proiect a unei instalatii automatizate de producere a aerului comprimat care foloseste surse regenerabile de energie;_x000a_b. Demonstrarea tehnologiei de crestere a eficientei generatoarelor fotovoltaice prin aplicarea acesteia intr-un produs industrial. (10% mai multa energie solara pentru aceeasi putere instalata)_x000a_Obiective secundare:_x000a_a. Eliminarea completa a emisiilor de CO2 si a celorlalte gaze cu efect de sera generate de productia aerului comprimat in companiile clientilor;_x000a_b. Cresterea eficientei energetice a marilor consumatori industriali de energie (producerea a cu 25% mai mult aer comprimat pentru aceeasi cantitate de curent electric)"/>
    <s v="9"/>
    <n v="27"/>
    <n v="2016"/>
    <s v="9"/>
    <n v="27"/>
    <n v="2018"/>
    <n v="85"/>
    <x v="2"/>
    <s v="Vest"/>
    <m/>
    <m/>
    <s v="Peciu Nou"/>
    <s v="Privat"/>
    <s v="061"/>
    <n v="710631.45"/>
    <n v="125405.55000000005"/>
    <n v="92893"/>
    <n v="67593.279999999999"/>
    <n v="996523.28"/>
    <s v="Finalizat"/>
    <s v="AA2"/>
    <n v="30173.93"/>
    <n v="5562.27"/>
    <s v="POC/63/1/3"/>
    <n v="1"/>
    <s v="Axa 1"/>
  </r>
  <r>
    <n v="7"/>
    <x v="1"/>
    <x v="3"/>
    <x v="8"/>
    <n v="112660"/>
    <s v="BAZE DE DATE DISTRIBUITE, VORTIC – SOFT PENTRU DESIGN PROTOTIPURI"/>
    <s v="INFINITY DEV CENTER"/>
    <s v="Obiectivul general al Proiectului consta in implementarea industriala - ȋn scopul_x000a_comercializarii - a unei solutii tehnice inovatoare care sa permita un grad sporit de resorbtie a_x000a_deseurilor de plastic din ambient, prin crearea posibilitatii de implicare industriala la nivel local_x000a_a unor mici intreprinzatori care nu dispun de resursele financiare si de logistica a celor cateva_x000a_firme mari amintite. Aceastǎ solutie se materializeaza printr-un echipament nou: o masina de_x000a_injectat materiale plastice de mici dimensiuni, capabila sa proceseze deseuri de material plastic_x000a_fara adaos de granule noi."/>
    <s v="10"/>
    <n v="17"/>
    <n v="2017"/>
    <s v="10"/>
    <n v="17"/>
    <n v="2018"/>
    <n v="85"/>
    <x v="2"/>
    <s v="Vest"/>
    <m/>
    <m/>
    <s v="Timisoara"/>
    <s v="Privat"/>
    <s v="061"/>
    <n v="641177.1"/>
    <n v="113148.9"/>
    <n v="83814"/>
    <n v="341836.1"/>
    <n v="1179976.1000000001"/>
    <s v="Finalizat"/>
    <s v="AA1"/>
    <n v="542279.59"/>
    <n v="95696.4"/>
    <s v="POC/63/1/3"/>
    <n v="1"/>
    <s v="Axa 1"/>
  </r>
  <r>
    <n v="8"/>
    <x v="1"/>
    <x v="3"/>
    <x v="8"/>
    <n v="124126"/>
    <s v="Dezvoltarea si introducerea in productie a kituluiI de irigatie energetic autonom &lt;AQUASOLAR&gt; "/>
    <s v="SMART AGRI SYSTEMS SRL"/>
    <s v="Dezvoltarea si introducerea in productie a kituluiI de irigatie energetic autonom &lt;AQUASOLAR&gt; "/>
    <s v="4"/>
    <n v="5"/>
    <n v="2018"/>
    <s v="4"/>
    <n v="5"/>
    <n v="2020"/>
    <n v="85"/>
    <x v="2"/>
    <s v="Vest"/>
    <m/>
    <m/>
    <s v="Timisoara"/>
    <s v="Privat"/>
    <s v="061"/>
    <n v="696280.46649999998"/>
    <n v="122873.0235"/>
    <n v="91017.07"/>
    <n v="70240.460000000006"/>
    <n v="980411.02"/>
    <s v="Finalizat"/>
    <m/>
    <n v="692636.20000000019"/>
    <n v="177852.90999999997"/>
    <s v="POC/63/1/3"/>
    <n v="1"/>
    <s v="Axa 1"/>
  </r>
  <r>
    <n v="9"/>
    <x v="1"/>
    <x v="3"/>
    <x v="8"/>
    <n v="124024"/>
    <s v="Dezvoltarea serviciului de prognoza si productie de energie regenerabila"/>
    <s v="WATT PREDICT SRL"/>
    <s v="Dezvoltarea serviciului de prognoza si productie de energie regenerabila"/>
    <s v="4"/>
    <n v="5"/>
    <n v="2018"/>
    <s v="4"/>
    <n v="5"/>
    <n v="2020"/>
    <n v="85"/>
    <x v="2"/>
    <s v="Vest"/>
    <m/>
    <m/>
    <s v="Timisoara"/>
    <s v="Privat"/>
    <s v="061"/>
    <n v="701394.58499999996"/>
    <n v="123775.51499999998"/>
    <n v="91685.58"/>
    <n v="50997.74"/>
    <n v="967853.41999999993"/>
    <s v="Finalizat"/>
    <m/>
    <n v="600459.98"/>
    <n v="105963.51999999999"/>
    <s v="POC/63/1/3"/>
    <n v="1"/>
    <s v="Axa 1"/>
  </r>
  <r>
    <n v="10"/>
    <x v="2"/>
    <x v="2"/>
    <x v="2"/>
    <n v="115599"/>
    <s v="Dezvoltarea unei aplicații integrate pentru furnizori de servicii juridice"/>
    <s v="INTEGRATED BUSINESS CENTER SRL"/>
    <s v="Dezvoltarea unei aplicații integrate pentru furnizori de servicii juridice"/>
    <s v="8"/>
    <n v="4"/>
    <n v="2017"/>
    <s v="10"/>
    <n v="4"/>
    <n v="2020"/>
    <n v="85"/>
    <x v="2"/>
    <s v="Vest"/>
    <m/>
    <m/>
    <s v="Timisoara"/>
    <s v="Privat"/>
    <s v="066"/>
    <n v="1353242.5"/>
    <n v="238807.5"/>
    <n v="1212245"/>
    <n v="158183.54999999981"/>
    <n v="2962478.55"/>
    <s v="Finalizat"/>
    <s v="suspendare 2 luni"/>
    <n v="1011711.7100000001"/>
    <n v="178537.34999999998"/>
    <s v="POC/46/2/2"/>
    <n v="1"/>
    <s v="Axa 2"/>
  </r>
  <r>
    <n v="11"/>
    <x v="2"/>
    <x v="2"/>
    <x v="2"/>
    <n v="115697"/>
    <s v="Dezvoltarea unei platforme software cu pret scăzut si cerinte hardware reduse, pentru managementul inteligent și controlul activitatilor intr-o tipografie"/>
    <s v="DIMEX CONSULT SRL"/>
    <s v="Dezvoltarea unei platforme software cu pret scăzut si cerinte hardware reduse, pentru managementul inteligent și controlul activitatilor intr-o tipografie"/>
    <s v="8"/>
    <n v="3"/>
    <n v="2017"/>
    <s v="8"/>
    <n v="3"/>
    <n v="2020"/>
    <n v="85"/>
    <x v="2"/>
    <s v="Vest"/>
    <m/>
    <m/>
    <s v="Sat Chișoda, Giroc"/>
    <s v="Privat"/>
    <s v="066"/>
    <n v="466957.7"/>
    <n v="82404.3"/>
    <n v="432868"/>
    <n v="68728.699999999953"/>
    <n v="1050958.7"/>
    <s v="Reziliat"/>
    <m/>
    <n v="0"/>
    <n v="0"/>
    <s v="POC/46/2/2"/>
    <n v="1"/>
    <s v="Axa 2"/>
  </r>
  <r>
    <n v="12"/>
    <x v="2"/>
    <x v="2"/>
    <x v="3"/>
    <n v="127139"/>
    <s v="Investitii in infrastructura broadband in judetele Timis si Caras-Severin"/>
    <s v="NETWORK INNOVATION FUTURE  SRL"/>
    <s v="Obiectivul principal al proiectului este realizarea de investitii in infrastructura broadband in zonele albe NGA din judetele Timis si Caras Severin,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n v="2019"/>
    <s v="7"/>
    <n v="12"/>
    <n v="2022"/>
    <n v="85"/>
    <x v="2"/>
    <s v="Vest"/>
    <m/>
    <m/>
    <s v=" Padureni; Gruni; Birda; Hezeris; Cheglevici; Giera; Toager; Rudna; Clopodia; Ferendia; Iosif; Dolat; Teremia Mica; Sanpetru Mic; Copacele; Ghertenis; Nermed; Cavaran; Domasnea; Delinesti; Ersig;"/>
    <s v="Privat"/>
    <s v="046"/>
    <n v="7480389.6200000001"/>
    <n v="1320068.75"/>
    <n v="1010532.93"/>
    <n v="2621832.69"/>
    <n v="12432823.99"/>
    <s v="In implementare"/>
    <m/>
    <n v="2442083.12"/>
    <n v="430955.85"/>
    <s v="POC/366/2/1"/>
    <n v="1"/>
    <s v="Axa 2"/>
  </r>
  <r>
    <n v="13"/>
    <x v="2"/>
    <x v="2"/>
    <x v="9"/>
    <n v="129950"/>
    <s v="UPCARS - Platforma de recomandare on line folosind mecanisme de machine learning si inteligenta artificiala"/>
    <s v="NEXT IT PROJECT SRL"/>
    <s v="Obiectivul general al proiectul îl reprezinta susþinerea inovarii si cresterea productivitaþii societaþii NEXT IT PROJECT prin crearea unui nou centru de profit ca urmare a realizarii unui produs inovativ complex si a unor servicii inovative, bazate pe acest produs. Se urmareste crearea unei platforme inovative (UPCARS), o solutie de cautare si recomandare, venind in intampinarea problemelor principale care nu au fost solutionate de Recommender Systems (abreviat RS), produs disponibil la acest moment."/>
    <s v="4"/>
    <n v="2"/>
    <n v="2020"/>
    <s v="1"/>
    <n v="2"/>
    <n v="2023"/>
    <n v="85"/>
    <x v="2"/>
    <s v="Vest"/>
    <m/>
    <m/>
    <s v="Timisoara"/>
    <s v="Privat"/>
    <s v="066"/>
    <n v="14016992.199999999"/>
    <n v="2473586.85"/>
    <n v="10503696.949999999"/>
    <n v="3884608.52"/>
    <n v="30878884.52"/>
    <s v="In implementare"/>
    <m/>
    <n v="109225"/>
    <n v="19275"/>
    <s v="POC/524/2/2"/>
    <n v="1"/>
    <s v="Axa 2"/>
  </r>
  <r>
    <n v="14"/>
    <x v="1"/>
    <x v="9"/>
    <x v="0"/>
    <n v="123466"/>
    <s v="Platformă Cloud de înaltă performanță la Universitatea Politehnica Timișoara - CloudPUTing"/>
    <s v="UNIVERSITATEA POLITEHNICA TIMIŞOARA"/>
    <s v="Obiectivul general al proiectului este creşterea capacităţii de cercetare şi inovare a Universităţii Politehnica din Timişoara (UPT) cu scopul ridicării nivelului de  competitivitate şi vizibilitate ştiinţifică al instituţiei pe plan internaţional, precum şi al îmbunătăţirii capacităţii de transfer tehnologic pentru rezultatele de cercetare, prin crearea unui nod cloud eficient energetic, de tip privat bazat pe tehnologii deschise, ataşat reţelei internaţionale de infrastructură cloud de cercetare, cu aplicabilitate in colectarea, stocarea, analiza, distriburea şi protecţia masivelor de date heterogene, produse în cadrul iniţiativelor de cercetare şi inovare derulate în regiunea de vest a României._x000a_"/>
    <s v="4"/>
    <n v="21"/>
    <n v="2020"/>
    <s v="4"/>
    <n v="21"/>
    <n v="2022"/>
    <n v="85"/>
    <x v="2"/>
    <s v="Vest"/>
    <m/>
    <m/>
    <s v="Timisoara"/>
    <s v="Public"/>
    <s v="058"/>
    <n v="3257630.1"/>
    <n v="574875.9"/>
    <n v="0"/>
    <n v="218735"/>
    <n v="4051241"/>
    <s v="In implementare"/>
    <m/>
    <n v="50660.55"/>
    <n v="8940.1"/>
    <s v="POC/398/1/1/"/>
    <n v="1"/>
    <s v="Axa 1"/>
  </r>
  <r>
    <n v="15"/>
    <x v="1"/>
    <x v="9"/>
    <x v="0"/>
    <n v="124562"/>
    <s v="Modernizarea infrastructurii de calcul și stocare a Centrului de Cercetare în Informatică al Universitatii de Vest din Timișoara pentru oferirea de servicii de tip Cloud și servicii de calcul de înaltă performanță -- MOISE"/>
    <s v="UNIVERSITATEA DE VEST TIMISOARA"/>
    <s v="Obiectivul general al proiectului constă în creşterea capacităţii de în scopul ridicarii nivelului de competitivitate pe plan internaţional al Universităţii de Vest din Timişoara prin modernizarea infrastructurii de calcul şi stocare existentă pentru a permite actualizarea ofertei de servicii de tip Cloud şi servicii de date cu performanţă înaltă şi integrarea în structuri internaţionale de tip Cloud şi Infrastructuri masive de date."/>
    <s v="4"/>
    <n v="24"/>
    <n v="2020"/>
    <s v="4"/>
    <n v="24"/>
    <n v="2022"/>
    <n v="85"/>
    <x v="2"/>
    <s v="Vest"/>
    <m/>
    <m/>
    <s v="Timisoara"/>
    <s v="Public"/>
    <s v="058"/>
    <n v="4123656.52"/>
    <n v="727704.09"/>
    <n v="0"/>
    <n v="844219.93"/>
    <n v="5695580.54"/>
    <s v="In implementare"/>
    <m/>
    <n v="483692.46"/>
    <n v="1443.6"/>
    <s v="POC/398/1/1/"/>
    <n v="1"/>
    <s v="Axa 1"/>
  </r>
  <r>
    <n v="16"/>
    <x v="1"/>
    <x v="7"/>
    <x v="0"/>
    <n v="108173"/>
    <s v="Centrul suport pentru participarea la proiecte internationale -- SupportTM"/>
    <s v="UNIVERSITATEA DE VEST TIMISOARA"/>
    <s v="Obiectivul general: Crearea la nivelul Universitatii de Vest din Timisoara, a unui Centru Suport a carei misiune o constituie cresterea capacitatii de participare la competitii europene pentru proiecte de tip CD internationale a universitatii si a alor entitati care solicita sprijin in acest sens, prin masuri de sprijinire, facilitare si formare in ceea ce priveste accesul la informatie, identificarea de parteneri si elaborarea cererilor de finantare._x000a_"/>
    <s v="4"/>
    <n v="30"/>
    <n v="2020"/>
    <s v="7"/>
    <n v="30"/>
    <n v="2023"/>
    <n v="85"/>
    <x v="2"/>
    <s v="Vest"/>
    <m/>
    <m/>
    <s v="Timisoara"/>
    <s v="Public"/>
    <s v="060"/>
    <n v="2494765.2999999998"/>
    <n v="440252.7"/>
    <n v="0"/>
    <n v="4500"/>
    <n v="2939518"/>
    <s v="In implementare"/>
    <s v="suspendare"/>
    <n v="311777.64999999997"/>
    <n v="3225.15"/>
    <s v="POC/80/1/2/"/>
    <n v="1"/>
    <s v="Axa 1"/>
  </r>
  <r>
    <n v="17"/>
    <x v="2"/>
    <x v="2"/>
    <x v="9"/>
    <n v="129970"/>
    <s v="SINTARA - Sintetizarea, aductia si reutilizarea apei prin tehnologii sustenabile"/>
    <s v="FRONTIER CONECT SRL"/>
    <s v="Obiectivul general este cresterea competitivităţii FRONTIER CONECT SRL prin dezvoltarea unui produs TIC inovativ bazat pe activităţi de cercetare-dezvoltareinovare realizate în cadrul clusterului TIC al regiunii Vest destinat întreţinerii spaţiilor verzi urbane."/>
    <s v="6"/>
    <n v="19"/>
    <n v="2020"/>
    <s v="6"/>
    <n v="19"/>
    <n v="2022"/>
    <n v="85"/>
    <x v="2"/>
    <s v="Vest"/>
    <m/>
    <m/>
    <s v="Timisoara"/>
    <s v="Privat"/>
    <s v="066"/>
    <n v="4138832.45"/>
    <n v="730382.17"/>
    <n v="1697572.23"/>
    <n v="0"/>
    <n v="6566786.8499999996"/>
    <s v="In implementare"/>
    <m/>
    <n v="842095.31"/>
    <n v="110679.62"/>
    <s v="POC/524/2/2"/>
    <n v="1"/>
    <s v="Axa 2"/>
  </r>
  <r>
    <n v="18"/>
    <x v="1"/>
    <x v="3"/>
    <x v="5"/>
    <n v="119412"/>
    <s v="INOvari si optimizari economice si functionale in productia industriala de MATeriale pentru energie termica.   „INO-MAT”"/>
    <s v="TITUS INDUSTRIES SRL"/>
    <s v="Obiectivul general al proiectului este transferarea în domeniul productiv a capitalului inovativ tehnologic al unor contribuþii stiinþifice individuale (teza de doctorat) privind utilizarea energiei din resurse regenerabile in procesul de incalzire al cladirilor Prin proiect se urmareste realizarea unei retete inovatoare de peletilor/brichetilor pentru furnizarea de energie termica utilizând specificul de materie prima din Regiunea de Vest a României si a unui sistem tehnologic optimizat de incalzire al cladirilor."/>
    <s v="7"/>
    <n v="6"/>
    <n v="2020"/>
    <s v="7"/>
    <n v="6"/>
    <n v="2022"/>
    <n v="85"/>
    <x v="2"/>
    <s v="Vest"/>
    <m/>
    <m/>
    <s v="Cenei"/>
    <s v="Privat"/>
    <s v="061"/>
    <n v="479834.33"/>
    <n v="84676.65"/>
    <n v="76623.070000000007"/>
    <n v="172990"/>
    <n v="814124.05"/>
    <s v="In implementare"/>
    <m/>
    <n v="115000"/>
    <n v="0"/>
    <s v="POC/62/1/3"/>
    <n v="1"/>
    <s v="Axa 1"/>
  </r>
  <r>
    <n v="19"/>
    <x v="1"/>
    <x v="1"/>
    <x v="7"/>
    <n v="127952"/>
    <s v="ICT - Centru interdisciplinar de specializare inteligentă în domeniul chimiei biologice RO-OPENSCREEN"/>
    <s v="INSTITUTUL DE CHIMIE &quot;CORIOLAN DRAGULESCU&quot; (FOSTUL INSTITUT DE CHIMIE TIMIŞOARA AL ACADEMIEI ROMÂNE)"/>
    <s v="Obiectivul general al proiectului consta în realizarea unei infrastructuri de cercetare. Se urmareste realizarea Centrului interdisciplinar de specializare inteligenta în domeniul chimiei biologice – RO-OPENSCREEN, infrastructura de cercetare care asigura colectarea si managementul de calitate al compusilor chimici destinaþi dezvoltarii de instrumente moleculare, o baza de date si servicii web aferente, având facilitaþile de sinteza si analiza structurala cu caracter open-access care se adreseaza comunitaþii stiinþifice românesti si europene de chimie biologica prin intermediul reþelei naþionale RoChemBioNet si al retelei europene EU-OPENSCREEN."/>
    <s v="7"/>
    <n v="20"/>
    <n v="2020"/>
    <s v="1"/>
    <n v="20"/>
    <n v="2024"/>
    <n v="85"/>
    <x v="2"/>
    <s v="Vest"/>
    <m/>
    <m/>
    <s v="Timisoara"/>
    <s v="Public"/>
    <s v="058"/>
    <n v="36090656.270000003"/>
    <n v="6368939.3399999999"/>
    <n v="0"/>
    <n v="128304"/>
    <n v="42587899.609999999"/>
    <s v="In implementare"/>
    <m/>
    <n v="202060.53"/>
    <n v="0"/>
    <s v="POC/448/1/1"/>
    <n v="1"/>
    <s v="Axa 1"/>
  </r>
  <r>
    <n v="20"/>
    <x v="1"/>
    <x v="3"/>
    <x v="5"/>
    <n v="109913"/>
    <s v="Sistem mobil de monitorizare a aerului"/>
    <s v="Airview SRL (solicitant la depunere: Iovanovici Alexandru)"/>
    <s v="Obiectivul general al proiectului este infiintarea unei noi societati comerciale de tip spin-off si dezvoltarea competitiva a acesteia prin crearea si introducerea pe piata a unui sistem mobil de monitorizare a aerului, produs inovativ dedicat subdomeniului de specializare inteligenta ”Orase inteligente” bazat pe rezultatele cercetarii-dezvoltarii obþinute pentru realizarea unei teze de doctorat in cadrul Universitaþii Politehnica din Timisoara."/>
    <s v="9"/>
    <n v="23"/>
    <n v="2020"/>
    <s v="4"/>
    <n v="23"/>
    <n v="2022"/>
    <n v="85"/>
    <x v="2"/>
    <s v="Vest"/>
    <m/>
    <m/>
    <s v="Dumbravita"/>
    <s v="Privat"/>
    <s v="061"/>
    <n v="713939.65"/>
    <n v="125989.36"/>
    <n v="93325.45"/>
    <n v="44156.800000000003"/>
    <n v="977411.26"/>
    <s v="In implementare"/>
    <m/>
    <n v="0"/>
    <n v="0"/>
    <s v="POC/62/1/3"/>
    <n v="1"/>
    <s v="Axa 1"/>
  </r>
  <r>
    <s v="TOTAL TIMIS"/>
    <x v="0"/>
    <x v="0"/>
    <x v="0"/>
    <m/>
    <m/>
    <m/>
    <m/>
    <m/>
    <m/>
    <m/>
    <m/>
    <m/>
    <m/>
    <m/>
    <x v="0"/>
    <m/>
    <m/>
    <m/>
    <m/>
    <m/>
    <m/>
    <n v="100240200.23249602"/>
    <n v="17856804.307503998"/>
    <n v="15572417.07"/>
    <n v="10119798.299999999"/>
    <n v="143789219.90999997"/>
    <m/>
    <m/>
    <n v="26968022.59"/>
    <n v="4727699.8899999997"/>
    <m/>
    <m/>
    <m/>
  </r>
  <r>
    <s v="JUDEŢUL TULCEA"/>
    <x v="0"/>
    <x v="0"/>
    <x v="0"/>
    <m/>
    <m/>
    <m/>
    <m/>
    <m/>
    <m/>
    <m/>
    <m/>
    <m/>
    <m/>
    <m/>
    <x v="0"/>
    <m/>
    <m/>
    <m/>
    <m/>
    <m/>
    <m/>
    <m/>
    <m/>
    <m/>
    <m/>
    <m/>
    <m/>
    <m/>
    <m/>
    <m/>
    <m/>
    <m/>
    <m/>
  </r>
  <r>
    <n v="1"/>
    <x v="1"/>
    <x v="1"/>
    <x v="1"/>
    <n v="103867"/>
    <s v="Dotarea Departamentului Cercetare-Dezvoltare al SC ALUM SA cu instalații independente, performante de cercetare în sprijinul creșterii competitivității economice și a dezvoltării afacerii"/>
    <s v="ALUM SA"/>
    <s v="Obiectul proiectului de finanțare „Dotarea Departamentului Cercetare-Dezvoltare al SC ALUM SA cu instalaţii independente, performante de cercetare în sprijinul creşterii competitivităţii economice şi a dezvoltării afacerii” este reprezentat de achiziția de active corporale pentru CD, respectiv echipamente pentru cercetarea tehnologiilor de obținere a hidroxidului de aluminiu, produs destinat unor aplicaţii de înaltă tehnologie"/>
    <s v="9"/>
    <n v="8"/>
    <n v="2016"/>
    <s v="3"/>
    <n v="8"/>
    <n v="2019"/>
    <n v="85"/>
    <x v="6"/>
    <s v="Sud Est"/>
    <m/>
    <m/>
    <s v="Tulcea"/>
    <s v="Privat"/>
    <s v="059"/>
    <n v="5366049.932"/>
    <n v="946949.9879999999"/>
    <n v="6312999.9199999999"/>
    <n v="7489358.0700000003"/>
    <n v="20115357.91"/>
    <s v="Finalizat"/>
    <s v="AA3"/>
    <n v="5241094.47"/>
    <n v="924899.02"/>
    <s v="POC/65/1/1"/>
    <n v="1"/>
    <s v="Axa 1"/>
  </r>
  <r>
    <n v="2"/>
    <x v="2"/>
    <x v="2"/>
    <x v="3"/>
    <n v="126651"/>
    <s v="REALIZAREA RETELELOR DE INTERNET IN BANDA LARGA IN JUDETELE TULCEA SI BRAILA"/>
    <s v="ELEMCO PLUS SRL"/>
    <s v="Obiectiv general al proiectului: Dezvoltarea unei retele avansate de comunicatii electronice în 14 localitati în care nu exista infrastructură din aceeaşi categorie (reţea NGA)"/>
    <s v="1"/>
    <n v="4"/>
    <n v="2019"/>
    <s v="10"/>
    <n v="4"/>
    <n v="2021"/>
    <n v="85"/>
    <x v="6"/>
    <s v="Sud Est"/>
    <m/>
    <m/>
    <s v="sat Gropeni;  Baia; sat Ceamurlia de Sus; sat Caugagia; Casimcea; sat Corugea; sat Rahman; Luncaviţa; sat Rachelu; Mihai Kogalnicanu; sat Lastuni; Nalbant; Nufaru; sat Malcoci; Sarichioi; sat Zebil; Somova; sat Parches; Topolog; sat Fagarasu Nou; sat Luminita; sat Magurele;"/>
    <s v="Privat"/>
    <s v="046"/>
    <n v="6842194.4400000004"/>
    <n v="1207446.06"/>
    <n v="894404.5"/>
    <n v="1625564.3800000004"/>
    <n v="10569609.380000001"/>
    <s v="In implementare"/>
    <m/>
    <n v="2761607.6100000003"/>
    <n v="487342.51"/>
    <s v="POC/366/2/1"/>
    <n v="1"/>
    <s v="Axa 2"/>
  </r>
  <r>
    <n v="3"/>
    <x v="1"/>
    <x v="4"/>
    <x v="16"/>
    <n v="121884"/>
    <s v="Cresterea competitivitatii inovative a SC Ad Net Market Media prin investitii initiale de inovare in scopul realizarii unei platforme tehnologice SmartDelta, in cadrul unei unitati nou infiintate pentru realizarea activitatilor CD in colaborare efectiva"/>
    <s v="INVITE SYSTEMS SRL"/>
    <s v="Obiectivul general este realizarea unei platforme inovative de comunicatii specifice pentru monitorizarea si protejarea ecosistemului Deltei Dunarii si a judetului Tulcea, cu ajutorul unor matrici senzoriale si elemente de control la distanta, in cadrul unei unitati nou infiintate."/>
    <s v="6"/>
    <n v="25"/>
    <n v="2020"/>
    <s v="6"/>
    <n v="25"/>
    <n v="2023"/>
    <n v="85"/>
    <x v="6"/>
    <s v="Sud Est"/>
    <m/>
    <m/>
    <s v="Tulcea"/>
    <s v="Privat"/>
    <s v="064"/>
    <n v="17662024.210000001"/>
    <n v="3116827.8"/>
    <n v="6261889.5499999998"/>
    <n v="2044918.62"/>
    <n v="29085660.180000003"/>
    <s v="In implementare"/>
    <m/>
    <n v="574679.82000000007"/>
    <n v="101414.07999999999"/>
    <s v="POC/163/1/3/"/>
    <n v="1"/>
    <s v="Axa 1"/>
  </r>
  <r>
    <n v="4"/>
    <x v="1"/>
    <x v="4"/>
    <x v="16"/>
    <n v="121915"/>
    <s v="EXTINDEREA CAPACITĂȚII CDI A S.C. LIDAS S.R.L. ÎN SCOPUL INOVĂRII PROCESELOR PRELIMINARE ÎN PANIFICAȚIA INDUSTRIALĂ PENTRU CREȘTEREA SIGURANȚEI, ACCESIBILITĂȚII ŞI OPTIMIZĂRII NUTRIȚIONALE A PRODUSELOR DE PANIFICAȚIE-PATISERIE"/>
    <s v="LIDAS SRL"/>
    <s v="Obiectivul general al proiectului este conceperea, producerea si comercializarea unei game de produse noi, cu un înalt nivel de competitivitate pe piata bunurilor de consum intermediar în industria de panificatie-patiserie (materii prime si auxiliare). Înalta_x000a_competitivitate a noilor produse urmeaza a sa fie dobândita pe calea investitiei în activitaþi de cercetare-dezvoltare necesare inovarii unor produse si procese preliminare din panificatia industriala, urmate de introducerea în productie a rezultatelor obtinute din cercetaredezvoltare._x000a_într-o unitate productiva nou-înfiinþata în acest scop. Introducerea pe piaþa a noilor produse urmeaza sa aiba ca rezultat cresterea cifrei de afaceri a întreprinderii cu 60% în primul an dupa implementare."/>
    <s v="6"/>
    <n v="26"/>
    <n v="2020"/>
    <s v="5"/>
    <n v="26"/>
    <n v="2023"/>
    <n v="85"/>
    <x v="6"/>
    <s v="Sud Est"/>
    <m/>
    <m/>
    <s v="Somova; Frecătei; Mineri; Cataloi;"/>
    <s v="Privat"/>
    <s v="064"/>
    <n v="12657146.390000001"/>
    <n v="2233614.0099999998"/>
    <n v="14667286.93"/>
    <n v="17254647.739999998"/>
    <n v="46812695.069999993"/>
    <s v="In implementare"/>
    <m/>
    <n v="15997.01"/>
    <n v="2823"/>
    <s v="POC/163/1/3/"/>
    <n v="1"/>
    <s v="Axa 1"/>
  </r>
  <r>
    <n v="5"/>
    <x v="1"/>
    <x v="1"/>
    <x v="17"/>
    <n v="139648"/>
    <s v="Proiect suport pentru pregatirea DANUBIUS-RI"/>
    <s v="INSTITUTUL NATIONAL DE CERCETARE-DEZVOLTARE PENTRU STIINTE BIOLOGICE"/>
    <s v="Obiectivul general al proiectului suport pentru pregatirea DANUBIUS-RI (DANS2) este completarea aplicatiei europene pentru finantarea componentelor romanesti, Hub si Supersite-ul Delta Dunarii, ale infrastructurii pan-europene DANUBIUS-RI cu studiile solicitate de legislatia in vigoare (Evaluarea impactului asupra mediului (EIA), Utilizarea si eliminarea in conditii de siguranta a substantelor chimice de laborator, Evaluarea adecvata pentru siturile NATURA 2000, Elemente de baza privind evaluarea riscurilor si vulnerabilitatilor la adaptarea la schimbari climatice, Evaluarea emisiilor de gaze cu efect de sera conform metodologiei amprentei de carbon a BEI, Eficienta_x000a_energetica (Nzero) conformare cu Directiva CEE) si pregatirea implementarii proiectului de realizare a infrastructurii DANUBIUS-RO (documentatii pentru obtinerea autorizatiilor de construtie pentru Hub si Supersite-ul Delta Dunarii, documentaţii privind specificaţii tehnice pentru echipamentele de cercetare, actualizarea planului de implementare a proiectului major, inclusiv planificarea achizitiilor si a lucrarilor de executie pentru Hub-ul de la Murighiol si Supersite-ul Delta Dunarii."/>
    <s v="12"/>
    <n v="4"/>
    <n v="2020"/>
    <s v="2"/>
    <n v="4"/>
    <n v="2022"/>
    <n v="85"/>
    <x v="8"/>
    <s v="Sud Est"/>
    <s v=" Bucuresti Ilfov"/>
    <s v=" "/>
    <s v="Tulcea; Chilia Veche; Grindu; Jurilovca; Murghiol; Sulina; Sfantu Gheorghe; Constanta; Bucuresti; "/>
    <s v="Public"/>
    <s v="058"/>
    <n v="19214820.210000001"/>
    <n v="3390850.49"/>
    <n v="0"/>
    <n v="0"/>
    <n v="22605670.700000003"/>
    <s v="In implementare"/>
    <m/>
    <n v="2194500.36"/>
    <n v="0"/>
    <s v="POC/699/1/1"/>
    <n v="1"/>
    <s v="Axa 1"/>
  </r>
  <r>
    <n v="6"/>
    <x v="1"/>
    <x v="4"/>
    <x v="16"/>
    <n v="123346"/>
    <s v="SiaMOTO - Sistem inteligent automat de montorizare in trafic a operatorului autovehiculului"/>
    <s v="CERTIO CONCEPT SRL"/>
    <s v="Obiectivul general al proiectului este diversificarea activitatii companiei, prin dezvoltarea unui prototip si a documentatiei de proiectare pentru un dispozitiv automat de montorizare in trafic a operatorului autovehicolului (DaMOTO), impreuna cu functionalitatile necesare, usor replicabil si cu eficienta cost/productie cât mai buna astfel încât ulterior sa poata fi folosit în productie pe scara mica sau larga atât în România cât si în alte tari."/>
    <s v="1"/>
    <n v="27"/>
    <n v="2021"/>
    <s v="7"/>
    <n v="27"/>
    <n v="2023"/>
    <n v="85"/>
    <x v="8"/>
    <s v="Sud Est"/>
    <s v=" Sud Muntenia"/>
    <m/>
    <s v="Macin; Targoviste"/>
    <s v="Privat"/>
    <s v="061"/>
    <n v="11395531.689999999"/>
    <n v="2010976.18"/>
    <n v="3978030.13"/>
    <n v="1337574.42"/>
    <n v="18722112.420000002"/>
    <s v="In implementare"/>
    <m/>
    <n v="0"/>
    <n v="0"/>
    <s v="POC/163/1/3"/>
    <n v="1"/>
    <s v="Axa 1"/>
  </r>
  <r>
    <s v="TOTAL TULCEA"/>
    <x v="0"/>
    <x v="0"/>
    <x v="0"/>
    <m/>
    <m/>
    <m/>
    <m/>
    <m/>
    <m/>
    <m/>
    <m/>
    <m/>
    <m/>
    <m/>
    <x v="0"/>
    <m/>
    <m/>
    <m/>
    <m/>
    <m/>
    <m/>
    <n v="73137766.872000009"/>
    <n v="12906664.527999999"/>
    <n v="32114611.029999997"/>
    <n v="29752063.229999997"/>
    <n v="147911105.66"/>
    <m/>
    <m/>
    <n v="10787879.27"/>
    <n v="1516478.61"/>
    <m/>
    <m/>
    <m/>
  </r>
  <r>
    <s v="JUDEŢUL VALCEA"/>
    <x v="0"/>
    <x v="0"/>
    <x v="0"/>
    <m/>
    <m/>
    <m/>
    <m/>
    <m/>
    <m/>
    <m/>
    <m/>
    <m/>
    <m/>
    <m/>
    <x v="0"/>
    <m/>
    <m/>
    <m/>
    <m/>
    <m/>
    <m/>
    <m/>
    <m/>
    <m/>
    <m/>
    <m/>
    <m/>
    <m/>
    <m/>
    <m/>
    <m/>
    <m/>
    <m/>
  </r>
  <r>
    <n v="1"/>
    <x v="1"/>
    <x v="1"/>
    <x v="4"/>
    <n v="104958"/>
    <s v="Progrese in dezvoltarea electrolizoarelor PEM ca si componenta majora a schemei de stocare a energiei regenerabile bazate pe hidrogen"/>
    <s v="Institutul National de Cercetare-Dezvoltare pentru tehnologii criogenice si izotopice - ICSI Ramnicu Valcea"/>
    <s v="Obiectivul principal al proiectului este de a crea în cadrul ICSI un nucleu de înaltă competență științifică și tehnologică de nivel european care va desfășura activități de cercetare, dezvoltare și inovare („CDI”) în domeniul hidrogenului, folosind tehnologia de electroliză a apei PEM. În același timp, se dorește crearea unei baze de cunoștințe științifice și tehnologice care va putea fi utilizată pentru înființarea unei companii spin-off la finalul proiectului, cu activitate în domeniul de aplicare a electrolizei"/>
    <s v="9"/>
    <n v="16"/>
    <n v="2016"/>
    <s v="9"/>
    <n v="16"/>
    <n v="2019"/>
    <n v="84.435339999999997"/>
    <x v="9"/>
    <s v="Sud Vest"/>
    <m/>
    <m/>
    <s v="Ramnicu Valcea"/>
    <s v="Public"/>
    <s v="060"/>
    <n v="7126030.9299999997"/>
    <n v="1313134.07"/>
    <n v="0"/>
    <n v="78484"/>
    <n v="8517649"/>
    <s v="Finalizat"/>
    <s v="AA5"/>
    <n v="6002845.6100000003"/>
    <n v="1106201.3800000001"/>
    <s v="POC/61/1/1"/>
    <n v="1"/>
    <s v="Axa 1"/>
  </r>
  <r>
    <n v="2"/>
    <x v="1"/>
    <x v="1"/>
    <x v="7"/>
    <n v="127931"/>
    <s v="Extinderea PESTD pentru dezvoltarea de aplicații de cercetare-dezvoltare în domeniul tritiului – TRI-VALCEA"/>
    <s v="INSTITUTUL NATIONAL DE CERCETARE-DEZVOLTARE PENTRU TEHNOLOGII CRIOGENICE SI IZOTOPICE - I.C.S.I. RAMNICU VALCEA"/>
    <s v="Obiectivul general al proiectului este cresterea capacitatii de CDI a Institutului National de Cercetare-Dezvoltare pentru Tehnologii_x000a_Criogenice si Izotopice - ICSI Ramnicu Valcea, intr-unul din domeniile de specializare inteligenta -Energie, mediu si schimbari climatice. Proiectul urmareste extinderea capacitatilor de cercetare-dezvoltare ale ICSI Nuclear, ca parte autonoma din infrastructura nationala PESTD - Pilot Experimental pentru Separarea Tritiului si Deuteriului, astfel incat sa-si intareasca rolul de centru de excelenta in energie, iar prin rezultatele activitatilor de cercetare-dezvoltare si inovare sa contribuie la transpunerea tehnologiei de laborator intr-o instalatie de nivel semi-industrial, echivalenta cu o unitate de detritiere cuplata la sistemele D2O la un reactor CANDU."/>
    <s v="7"/>
    <n v="6"/>
    <n v="2020"/>
    <s v="1"/>
    <n v="6"/>
    <n v="2024"/>
    <n v="85"/>
    <x v="9"/>
    <s v="Sud Vest"/>
    <m/>
    <m/>
    <s v="Ramnicu Valcea"/>
    <s v="Public"/>
    <s v="058"/>
    <n v="69692891.930000007"/>
    <n v="12298745.640000001"/>
    <n v="0"/>
    <n v="251316.63"/>
    <n v="82242954.200000003"/>
    <s v="In implementare"/>
    <m/>
    <n v="679763.71"/>
    <n v="119958.29"/>
    <s v="POC/448/1/1"/>
    <n v="1"/>
    <s v="Axa 1"/>
  </r>
  <r>
    <n v="3"/>
    <x v="1"/>
    <x v="1"/>
    <x v="7"/>
    <n v="127318"/>
    <s v="De la Nano la Macro in Energetica Hidrogenului - Extindere Centru National de Hidrogen si Pile de Combustibil - HyRo 2.0"/>
    <s v="INSTITUTUL NATIONAL DE CERCETARE-DEZVOLTARE PENTRU TEHNOLOGII CRIOGENICE SI IZOTOPICE - I.C.S.I. RAMNICU VALCEA"/>
    <s v="Obiectivul general al proiectului este cresterea capacitatii de CDI a Institutului National de Cercetare-Dezvoltare pentru Tehnologii Criogenice si Izotopice - ICSI Ramnicu Valcea, intr-unul domeniile de specializare inteligenta mentionate in Strategia Nationala de Cercetare, Dezvoltare si Inovare SNCDI 2014-2020, si anume in domeniul 3. „Energie, mediu si schimbari climatice”. "/>
    <s v="7"/>
    <n v="6"/>
    <n v="2020"/>
    <s v="7"/>
    <n v="6"/>
    <n v="2022"/>
    <n v="85"/>
    <x v="9"/>
    <s v="Sud Vest"/>
    <m/>
    <m/>
    <s v="Ramnicu Valcea"/>
    <s v="Public"/>
    <s v="058"/>
    <n v="23910317.670000002"/>
    <n v="4219467.83"/>
    <n v="0"/>
    <n v="179085.19"/>
    <n v="28308870.690000001"/>
    <s v="In implementare"/>
    <m/>
    <n v="287494.23"/>
    <n v="50734.27"/>
    <s v="POC/448/1/1"/>
    <n v="1"/>
    <s v="Axa 1"/>
  </r>
  <r>
    <s v="TOTAL VALCEA"/>
    <x v="0"/>
    <x v="0"/>
    <x v="0"/>
    <m/>
    <m/>
    <m/>
    <m/>
    <m/>
    <m/>
    <m/>
    <m/>
    <m/>
    <m/>
    <m/>
    <x v="0"/>
    <m/>
    <m/>
    <m/>
    <m/>
    <m/>
    <m/>
    <n v="100729240.53000002"/>
    <n v="17831347.539999999"/>
    <n v="0"/>
    <n v="508885.82"/>
    <n v="119069473.89"/>
    <m/>
    <m/>
    <n v="6970103.5500000007"/>
    <n v="1276893.9400000002"/>
    <m/>
    <m/>
    <m/>
  </r>
  <r>
    <s v="JUDEŢUL VASLUI"/>
    <x v="0"/>
    <x v="0"/>
    <x v="0"/>
    <m/>
    <m/>
    <m/>
    <m/>
    <m/>
    <m/>
    <m/>
    <m/>
    <m/>
    <m/>
    <m/>
    <x v="0"/>
    <m/>
    <m/>
    <m/>
    <m/>
    <m/>
    <m/>
    <m/>
    <m/>
    <m/>
    <m/>
    <m/>
    <m/>
    <m/>
    <m/>
    <m/>
    <m/>
    <m/>
    <m/>
  </r>
  <r>
    <n v="1"/>
    <x v="2"/>
    <x v="2"/>
    <x v="3"/>
    <n v="127138"/>
    <s v="Investitii in infrastructura broadband in judetul Vaslui"/>
    <s v="NETWORK INNOVATION FUTURE  SRL"/>
    <s v="Obiectivul principal al proiectului este realizarea de investitii in infrastructura broadband in zonele albe NGA din judetul Vaslui,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5"/>
    <s v="Nord Est"/>
    <m/>
    <m/>
    <s v="Ivesti; Ghermanesti; Grivita; Viisoara; Bacani; Corini-Albesti; Valeni; Albesti; Gherghesti; Rinzesti; Onirsenii; Lingurari; Focoseasca; Girdesti; Protopopesti; Rusca; Stoisesti; Odaia Bursucani; Valea Mare; Ghermanesti; Lunca; Altateni; Ivanesti; Drujesti; Brosreni; 1 Decembrie; Suseni; Blesca; Bozia; Dumasca; ODAIA BOGDANA, MIRCESTI, VALEA OANEI, PLOPI, OBIRSENI, URSOAIA, AVERESTI, PODU OPRII, CORODESTI, COSESTI, HALTA DODESTI; VILTOTESTI, MARASESTI, VULPASENI, STINCASENI, TABALAESTI, ROSIORI; ARMASENI, HIRSOVENI, IEZEREL, SOFIENI, SALCIOARA."/>
    <s v="Privat"/>
    <s v="046"/>
    <n v="18418179.170000002"/>
    <n v="3250266.91"/>
    <n v="4484036.38"/>
    <n v="4952170.9800000004"/>
    <n v="31104653.440000001"/>
    <s v="In implementare"/>
    <m/>
    <n v="8906355.2800000012"/>
    <n v="1571709.75"/>
    <s v="POC/366/2/1"/>
    <n v="1"/>
    <s v="Axa 2"/>
  </r>
  <r>
    <n v="2"/>
    <x v="1"/>
    <x v="4"/>
    <x v="6"/>
    <n v="121404"/>
    <s v="Sistem inteligent mobil de conversie a resurselor proprii si de optimizare a consumului de energie pentru producatori cu potential ridicat de poluare - SyCON"/>
    <s v="AUDIT ITC SRL"/>
    <s v="Obiectivul general al proiectului il constituie stimularea inovarii in cadrul SC Audit IT &amp; C prin cresterea investitiilor initiale pentru inovare in vederea introducerii in productie a rezultatelor obtinute si diversificarea activitatii unitatii prin produse şi tehnologii care nu au fost realizate."/>
    <s v="6"/>
    <n v="15"/>
    <n v="2020"/>
    <s v="6"/>
    <n v="15"/>
    <n v="2023"/>
    <n v="85"/>
    <x v="5"/>
    <s v="Nord Est"/>
    <m/>
    <m/>
    <s v="Husi"/>
    <s v="Privat"/>
    <s v="064"/>
    <n v="16678898.779999999"/>
    <n v="2943335.04"/>
    <n v="4668819.53"/>
    <n v="1947149.41"/>
    <n v="26238202.760000002"/>
    <s v="In implementare"/>
    <m/>
    <n v="3202998.24"/>
    <n v="202725.62"/>
    <s v="POC/163/1/3/"/>
    <n v="1"/>
    <s v="Axa 1"/>
  </r>
  <r>
    <n v="3"/>
    <x v="1"/>
    <x v="4"/>
    <x v="6"/>
    <n v="120032"/>
    <s v="INSTALATIE INOVATOARE PENTRU CIMENTARE SI OPERATIUNI SPECIALE LA SONDA DESTINATA EFICIENTIZARII EXTRAGERII RESURSELOR ENERGETICE CONVENTIONALE - INOCEM"/>
    <s v="PETAL SA"/>
    <s v="Obiectivul general al proiectului il reprezinta sustinerea investitiei private in CDI prin introducerea inovarii de produs in activitatea proprie a S.C. PETAL S.A. prin realizarea, bazata pe cercetare in colaborare cu un colectiv de prestigiu din domeniu, a unui produs inovativ complex destinat exploatarii eficiente a resurselor energetice conventionale."/>
    <s v="6"/>
    <n v="17"/>
    <n v="2020"/>
    <s v="6"/>
    <n v="17"/>
    <n v="2023"/>
    <n v="85"/>
    <x v="5"/>
    <s v="Nord Est"/>
    <m/>
    <m/>
    <s v="Husi"/>
    <s v="Privat"/>
    <s v="064"/>
    <n v="19094196.190000001"/>
    <n v="3369564.03"/>
    <n v="11231708.82"/>
    <n v="4464088"/>
    <n v="38159557.040000007"/>
    <s v="In implementare"/>
    <m/>
    <n v="1228447.44"/>
    <n v="114453.35"/>
    <s v="POC/163/1/3/"/>
    <n v="1"/>
    <s v="Axa 1"/>
  </r>
  <r>
    <s v="TOTAL VASLUI"/>
    <x v="0"/>
    <x v="0"/>
    <x v="0"/>
    <m/>
    <m/>
    <m/>
    <m/>
    <m/>
    <m/>
    <m/>
    <m/>
    <m/>
    <m/>
    <m/>
    <x v="0"/>
    <m/>
    <m/>
    <m/>
    <m/>
    <m/>
    <m/>
    <n v="54191274.140000001"/>
    <n v="9563165.9800000004"/>
    <n v="20384564.73"/>
    <n v="11363408.390000001"/>
    <n v="95502413.24000001"/>
    <m/>
    <m/>
    <n v="13337800.960000001"/>
    <n v="1888888.7200000002"/>
    <m/>
    <m/>
    <m/>
  </r>
  <r>
    <s v="JUDEŢUL VRANCEA"/>
    <x v="0"/>
    <x v="0"/>
    <x v="0"/>
    <m/>
    <m/>
    <m/>
    <m/>
    <m/>
    <m/>
    <m/>
    <m/>
    <m/>
    <m/>
    <m/>
    <x v="0"/>
    <m/>
    <m/>
    <m/>
    <m/>
    <m/>
    <m/>
    <m/>
    <m/>
    <m/>
    <m/>
    <m/>
    <m/>
    <m/>
    <m/>
    <m/>
    <m/>
    <m/>
    <m/>
  </r>
  <r>
    <n v="1"/>
    <x v="2"/>
    <x v="2"/>
    <x v="2"/>
    <n v="115838"/>
    <s v="PLATFORMA INTEGRATĂ SPARK ONEDATA"/>
    <s v="SPARK CONSULT SRL"/>
    <s v="PLATFORMA INTEGRATĂ SPARK ONEDATA"/>
    <s v="8"/>
    <n v="3"/>
    <n v="2017"/>
    <s v="8"/>
    <n v="3"/>
    <n v="2020"/>
    <n v="85"/>
    <x v="6"/>
    <s v="Sud Est"/>
    <m/>
    <m/>
    <s v="Focsani"/>
    <s v="Privat"/>
    <s v="066"/>
    <n v="2686024.29"/>
    <n v="474004.29"/>
    <n v="1598910.25"/>
    <n v="114722.16000000015"/>
    <n v="4873660.99"/>
    <s v="Finalizat"/>
    <s v="AA1"/>
    <n v="2484692.0100000002"/>
    <n v="438475.05"/>
    <s v="POC/46/2/2"/>
    <n v="1"/>
    <s v="Axa 2"/>
  </r>
  <r>
    <n v="2"/>
    <x v="2"/>
    <x v="2"/>
    <x v="3"/>
    <n v="127298"/>
    <s v="Imbunatatirea infrastructurii in banda larga si a accesului la internet in judetul Vrancea "/>
    <s v="Cloudsys Telecom SRL"/>
    <s v="Obiectivul principal al proiectului este dezvoltarea infrastructurii de internet in banda larga, in zonele albe NGA din judetul Vrance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12"/>
    <n v="2019"/>
    <s v="3"/>
    <n v="12"/>
    <n v="2022"/>
    <n v="85"/>
    <x v="6"/>
    <s v="Sud Est"/>
    <m/>
    <m/>
    <s v="Nereju; Cornetu; Negrilesti; Nereju Mic; Liesti; Slimnic; Coroteni; Barsesti; Coza; Verdea; Martinesti; Poiana; Padureni; Spinesti; Buda; Valea Beciului; Salcia Noua; Bordeasca Noua; Lepsa; Costisa de Sus; Vladnicu de Sus; Satu Nou; Vijiitoarea; Dumitrestii-Fata; Poienita; Iugani; Tinoasa; Covrag; Chitcani; Nanesti;"/>
    <s v="Privat"/>
    <s v="046"/>
    <n v="8953281.3300000001"/>
    <n v="1579990.82"/>
    <n v="4741253.91"/>
    <n v="2766859.21"/>
    <n v="18041385.27"/>
    <s v="In implementare"/>
    <m/>
    <n v="1842869.03"/>
    <n v="325212.19"/>
    <s v="POC/366/2/1"/>
    <n v="1"/>
    <s v="Axa 2"/>
  </r>
  <r>
    <n v="3"/>
    <x v="2"/>
    <x v="2"/>
    <x v="9"/>
    <n v="130096"/>
    <s v="Cresterea competitivitatii SC Focsani Proiecte Consultanta SRL  prin dezvoltarea unei aplicatii informatice inovative"/>
    <s v="FOCSANI PROIECTE CONSULTANTA SRL"/>
    <s v="Obiectivul general al proiectului il reprezinta sustinerea inovarii si cresterea competitivitatii societatii Focsani Proiecte Consultanta S.R.L. prin realizarea unei aplicatii inovative de tip ERP ( Entreprise Resource Planning), precum si colaborarea intre structurile de tip cluster din industria TIC, inclusiv in cadrul acestora, precum si colaborarea intre intreprinderile centrate pe domeniul TIC si clusterele din domeniu, pentru asigurarea unui acces rapid si facil la implementarea rezultatelor cercetarii/dezvoltarii in scopul obtinerii de produse inovatoare."/>
    <s v="9"/>
    <n v="24"/>
    <n v="2020"/>
    <s v="9"/>
    <n v="24"/>
    <n v="2023"/>
    <n v="85"/>
    <x v="6"/>
    <s v="Sud Est"/>
    <m/>
    <m/>
    <s v="Cotesti"/>
    <s v="Privat"/>
    <s v="066"/>
    <n v="5200628.3499999996"/>
    <n v="917757.93"/>
    <n v="171498.75"/>
    <n v="1541638.76"/>
    <n v="7831523.7899999991"/>
    <s v="In implementare"/>
    <m/>
    <n v="1080834.28"/>
    <n v="94775.62"/>
    <s v="POC/524/2/2"/>
    <n v="1"/>
    <s v="Axa 2"/>
  </r>
  <r>
    <s v="TOTAL VRANCEA"/>
    <x v="0"/>
    <x v="0"/>
    <x v="0"/>
    <m/>
    <m/>
    <m/>
    <m/>
    <m/>
    <m/>
    <m/>
    <m/>
    <m/>
    <m/>
    <m/>
    <x v="0"/>
    <m/>
    <m/>
    <m/>
    <m/>
    <m/>
    <m/>
    <n v="16839933.969999999"/>
    <n v="2971753.04"/>
    <n v="6511662.9100000001"/>
    <n v="4423220.13"/>
    <n v="30746570.049999997"/>
    <m/>
    <m/>
    <n v="5408395.3200000003"/>
    <n v="858462.86"/>
    <m/>
    <m/>
    <m/>
  </r>
  <r>
    <s v="PROIECTE CU ACOPERIRE NAŢIONALĂ"/>
    <x v="0"/>
    <x v="0"/>
    <x v="0"/>
    <m/>
    <m/>
    <m/>
    <m/>
    <m/>
    <m/>
    <m/>
    <m/>
    <m/>
    <m/>
    <m/>
    <x v="0"/>
    <m/>
    <m/>
    <m/>
    <m/>
    <m/>
    <m/>
    <m/>
    <m/>
    <m/>
    <m/>
    <m/>
    <m/>
    <m/>
    <m/>
    <m/>
    <m/>
    <m/>
    <m/>
  </r>
  <r>
    <n v="1"/>
    <x v="1"/>
    <x v="1"/>
    <x v="4"/>
    <n v="103291"/>
    <s v="Modelare, Design, şi Analiză a Sistemelor Sintetice bazate pe Auto-Asamblare: MoDASyS  "/>
    <s v="Institutul National de Cercetare Dezvoltare pentru Stiinte Biologice"/>
    <s v="Obiectivul stiintific general al acestui proiect consta in introducerea si dezvoltarea cercetarilor in ADN in domeniul nanotehnologiei in Romania si cresterea capacitatilor si competentelor stiintifice ale cercetatorilor romani, astfel incat sa aiba loc cresterea participarii romanesti in cercetarea la nivelul UE. "/>
    <s v="9"/>
    <n v="1"/>
    <n v="2016"/>
    <s v="9"/>
    <n v="1"/>
    <n v="2020"/>
    <n v="84.435339999999997"/>
    <x v="10"/>
    <s v="nivel national"/>
    <m/>
    <m/>
    <s v="nivel national"/>
    <s v="Public"/>
    <s v="060"/>
    <n v="7184081.49863589"/>
    <n v="1323831.2188391099"/>
    <n v="0"/>
    <n v="13000"/>
    <n v="8520912.7174750008"/>
    <s v="Finalizat"/>
    <s v="AA4"/>
    <n v="7073923.29"/>
    <n v="1230500.2300000002"/>
    <s v="POC/61/1/1"/>
    <n v="1"/>
    <s v="Axa 1"/>
  </r>
  <r>
    <n v="2"/>
    <x v="1"/>
    <x v="1"/>
    <x v="4"/>
    <n v="104730"/>
    <s v="METODE INOVATIVE PENTRU CRESTEREA PROPRIETATILOR DE STOCARE A ENERGIEI TERMICE LA TEMPERATURI RIDICATE A MATERIALELOR CU SCHIMBARE DE FAZA-ENERHIGH"/>
    <s v="INSTITUTUL NATIONAL DE CERCETARE-DEZVOLTARE PENTRU METALE NEFEROASE SI RARE - IMNR"/>
    <s v="Scopul proiectului ENERHIGH este de a crea sub conducerea unui specialist străin recunoscut din Spania un nucleu de competență științifică și tehnologică în domeniul Materialelor pentru energie pentru a spori în mod semnificativ capacitățile de transfer de cunoștințe ale Institutului român INCDMNR către mediul academic și companii din industria de mașini și echipamente pentru cogenerarea și stocarea energiei"/>
    <s v="9"/>
    <n v="9"/>
    <n v="2016"/>
    <s v="1"/>
    <n v="9"/>
    <n v="2020"/>
    <n v="84.435339999999997"/>
    <x v="10"/>
    <s v="nivel national"/>
    <m/>
    <m/>
    <s v="nivel national"/>
    <s v="Public"/>
    <s v="060"/>
    <n v="3667980.9271"/>
    <n v="675909.32290000003"/>
    <n v="0"/>
    <n v="270701"/>
    <n v="4614591.25"/>
    <s v="Finalizat"/>
    <s v="AA3"/>
    <n v="3602995.669999999"/>
    <n v="672640.53999999969"/>
    <s v="POC/61/1/1"/>
    <n v="1"/>
    <s v="Axa 1"/>
  </r>
  <r>
    <n v="3"/>
    <x v="1"/>
    <x v="3"/>
    <x v="11"/>
    <n v="105765"/>
    <s v="Parteneriat pentru transferul de tehnologii inovative și materiale avansate în domeniul artelor vizuale (producție, conservare, restaurare)"/>
    <s v="Universitatea Babeș-Bolyai"/>
    <s v="Proiectul UBB-TeMATIC-Art este conceput într-o manieră adaptată la situația concretă, extrem de complexă, a producției și conservării-restaurării în artele vizuale. Obiectivul principal este dezvoltarea, prin transfer de cunoștințe și expertiză (de care dispune cumulativ echipa interdisciplinară a proiectului), în parteneriat cu minimum 10 firme, de produse și servicii noi/îmbunătățite, inovative, în domeniul artelor vizuale (producție, conservare, restaurare), într-o perioadă de 60 de luni. "/>
    <s v="9"/>
    <n v="1"/>
    <n v="2016"/>
    <s v="9"/>
    <n v="1"/>
    <n v="2021"/>
    <n v="83.72"/>
    <x v="10"/>
    <s v="nivel national"/>
    <m/>
    <m/>
    <s v="nivel national"/>
    <s v="Public"/>
    <s v="062"/>
    <n v="11211661.006000001"/>
    <n v="2180193.993999999"/>
    <n v="3496156.25"/>
    <n v="45000"/>
    <n v="16933011.25"/>
    <s v="In implementare"/>
    <s v="AA4"/>
    <n v="5116740.0500000007"/>
    <n v="908411.14"/>
    <s v="POC/71/1/4"/>
    <n v="1"/>
    <s v="Axa 1"/>
  </r>
  <r>
    <n v="4"/>
    <x v="1"/>
    <x v="3"/>
    <x v="11"/>
    <n v="105506"/>
    <s v="CREȘTEREA COMPETITIVITĂȚII ECONOMICE A SECTORULUI FORESTIER ȘI A CALITĂȚII VIEȚII PRIN TRANSFER DE CUNOȘTINȚE, TEHNOLOGIE ȘI COMPETENȚE CDI "/>
    <s v="INSTITUTUL NAȚIONAL DE CERCETARE DEZVOLTARE ÎN SILVICULTURĂ ”MARIN DRĂCEA” "/>
    <s v="Pornind de la obiectivul general al proiectului care constă în  creşterea capacităţii şi competitivităţii economice a intreprindelor din sectorul forestier pe  baza  furnizării serviciilor şi beneficiilor multiple pe care pădurea şi silvicultura durabilă le asigură societăţii româneşti, scopul proiectului propus este de a asigura creşterea impactului activităţilor economice din domeniul forestier  printr-un un transfer mai bun de cunoaştere şi de expertiză între cercetare şi mediul economic, realizându-se dezvoltarea  unui sector forestier puternic şi dinamic bazat pe sursă de materie primă regenerabilă. "/>
    <s v="9"/>
    <n v="1"/>
    <n v="2016"/>
    <s v="9"/>
    <n v="1"/>
    <n v="2022"/>
    <n v="83.72"/>
    <x v="10"/>
    <s v="nivel national"/>
    <m/>
    <m/>
    <s v="nivel national"/>
    <s v="Public"/>
    <s v="062"/>
    <n v="11064644.5"/>
    <n v="2151605.5"/>
    <n v="4665000"/>
    <n v="50000"/>
    <n v="17931250"/>
    <s v="In implementare"/>
    <s v="AA5"/>
    <n v="2976560.129999999"/>
    <n v="578737.82999999984"/>
    <s v="POC/71/1/4"/>
    <n v="1"/>
    <s v="Axa 1"/>
  </r>
  <r>
    <n v="5"/>
    <x v="1"/>
    <x v="12"/>
    <x v="18"/>
    <n v="116235"/>
    <s v="Acord de finantare"/>
    <s v="Fondul European de Investitii"/>
    <s v="Instrumentele de creditare (garantii sau împrumuturi cu dobânda subventionata si partajarea riscului) vor permite IMM-urilor inovatoare sa acceseze finantare în conditii financiare accesibile, reducând necesarul de garantii suplimentare sau oferind credite cu un nivel mai scazut._x000a_al ratei dobânzii. Prin posibilitatea combinarii instrumentelor financiare cu granturi, se poate obtine si un efect de pârghie semnificativ al_x000a_utilizarii fondurilor UE"/>
    <s v="9"/>
    <n v="20"/>
    <n v="2016"/>
    <s v="9"/>
    <n v="20"/>
    <n v="2023"/>
    <s v="84,31"/>
    <x v="10"/>
    <s v="nivel national"/>
    <m/>
    <m/>
    <s v="nivel national"/>
    <s v="Public"/>
    <s v="064"/>
    <n v="226325000"/>
    <n v="42096450"/>
    <n v="0"/>
    <n v="0"/>
    <n v="268421450"/>
    <s v="In implementare"/>
    <m/>
    <n v="226325000"/>
    <n v="42096450"/>
    <s v="POC/200/1/3"/>
    <n v="1"/>
    <s v="Axa 1"/>
  </r>
  <r>
    <n v="6"/>
    <x v="1"/>
    <x v="1"/>
    <x v="19"/>
    <n v="107124"/>
    <s v="Dezvolatarea infrastructurii publice de cercetare dezvoltare si crearea de noi infrastructuri"/>
    <s v="Academia de Stiinte Medicale"/>
    <s v="Orientare rapida catre segmentele inovative ale sectorului medical in domeniul transplantului de organe, tesuturi si celule. Cresterea_x000a_adaptabilitatii si competitivitatii personalului din sectorul sanitar prin participarea la cursuri de formare in vederea obtinerii competentelor_x000a_necesare transplantului de organe, tesuturi si celule, facilitandu-se astfel dezvoltarea competentelor angajatilor medici si asistente_x000a_medicale din sectorul sanitar, in concordanta cu aspiratiile profesionale."/>
    <s v="7"/>
    <n v="31"/>
    <n v="2017"/>
    <s v="7"/>
    <n v="31"/>
    <n v="2021"/>
    <n v="84.341099999999997"/>
    <x v="10"/>
    <s v="nivel national"/>
    <m/>
    <m/>
    <s v="nivel national"/>
    <s v="Public"/>
    <s v="058"/>
    <n v="49620064.579999998"/>
    <n v="9212548.7599999998"/>
    <n v="0"/>
    <n v="78000"/>
    <n v="58910613.339999996"/>
    <s v="In implementare"/>
    <s v="AA2"/>
    <n v="46207889.979999997"/>
    <n v="7576456.8300000001"/>
    <s v="POC/67/1/1"/>
    <n v="1"/>
    <s v="Axa 1"/>
  </r>
  <r>
    <n v="7"/>
    <x v="1"/>
    <x v="13"/>
    <x v="20"/>
    <n v="102839"/>
    <s v="Acces national electronic la literatura stiintifica pentru sustinerea sistemului de cercetare si edcuatie din Romania"/>
    <s v="Asociatia universitatilor, institutelor de cercetare dezvolaltare si bibliotecilor centrale universitare din Romania"/>
    <s v="Obiectivul general al Proiectului Anelis Plus 2020 este cresterea capacitaþii de CDI a României în domeniile de specializare inteligenta si_x000a_în sanatate si se suprapune integral peste obiectivul specific al programului._x000a_Proiectul va creste gradul de implicare al mediului de cercetare românesc în reþele de cercetare internaþionale specializate, de importanþa_x000a_majora pentru dezvoltarea viitoare a stiinþei si tehnologiei, si va contribui, în acelasi timp, la dezvoltarea infrastructurii informaþionale_x000a_corespunzatoare pentru a sprijini proiectele mari si complexe de cercetare._x000a_De asemenea, proiectul este în conexiune si cu obiectivul specific care se refera la cresterea participarii românesti în cercetarea la nivelul_x000a_UE deoarece, prin obiectivele sale si rezultatele asteptate, creste vizibilitatea cercetarii românesti si faciliteaza legaturi cu structuri de_x000a_cercetare din mediul internaþional."/>
    <s v="7"/>
    <n v="18"/>
    <n v="2017"/>
    <s v="7"/>
    <n v="18"/>
    <n v="2022"/>
    <n v="84.341099999999997"/>
    <x v="10"/>
    <s v="nivel national"/>
    <m/>
    <m/>
    <s v="nivel national"/>
    <s v="Public"/>
    <s v="058"/>
    <n v="157499386.05000001"/>
    <n v="29241613.949999999"/>
    <n v="62247000"/>
    <n v="120000"/>
    <n v="249108000"/>
    <s v="In implementare"/>
    <s v="AA2"/>
    <n v="88109611.929999992"/>
    <n v="15901015.6"/>
    <s v="POC/55/1/1"/>
    <n v="1"/>
    <s v="Axa 1"/>
  </r>
  <r>
    <n v="8"/>
    <x v="2"/>
    <x v="14"/>
    <x v="0"/>
    <n v="109953"/>
    <s v="RO-NET:”Construirea unei infrastructuri nationale de broadband in zonele defavorizate, prin utilizarea fondurilor structurale”"/>
    <s v="MINISTERUL COMUNICAȚIILOR ȘI PENTRU SOCIETATEA INFORMAȚIONALĂ"/>
    <s v="Obiectivul general al proiectului il reprezinta cresterea competitivitatii economice a societatii la nivel national prin dezvoltarea unui produs"/>
    <s v="11"/>
    <n v="16"/>
    <n v="2016"/>
    <s v="6"/>
    <n v="30"/>
    <n v="2021"/>
    <n v="85"/>
    <x v="10"/>
    <s v="nivel national"/>
    <m/>
    <m/>
    <s v="nivel national - fara Bucuresti"/>
    <s v="Public"/>
    <s v="045"/>
    <n v="202250270.31999999"/>
    <n v="35691224.18"/>
    <n v="0"/>
    <n v="56811684.410000026"/>
    <n v="294753178.91000003"/>
    <s v="In implementare"/>
    <s v="AA9"/>
    <n v="133537558.70999999"/>
    <n v="0"/>
    <s v="POC/109/2/1"/>
    <n v="1"/>
    <s v="Axa 2"/>
  </r>
  <r>
    <n v="9"/>
    <x v="2"/>
    <x v="15"/>
    <x v="0"/>
    <n v="103258"/>
    <s v="Modernizarea modalitatilor de culegere, evaluare, analizare si raportare a datelor din Registrul Agricol National prin utilizarea tehnologiei informatiei – Faza II"/>
    <s v="Agentia Nationala de Cadastru si Publicitate Imobiliara"/>
    <s v="Obiectivul general al proiectului consta in dezvoltarea instrumentelor si a unei culturi de monitorizare si evaluare a performantelor in domeniul agricol (date specifice Registrului Agricol National - RAN) adaptate la prioritatile economice si sociale actuale venite din partea cetatenilor, mediului de afaceri, precum si administratiei publice locale si centrale."/>
    <s v="10"/>
    <n v="7"/>
    <n v="2016"/>
    <s v="3"/>
    <n v="7"/>
    <n v="2017"/>
    <n v="84.341099999999997"/>
    <x v="10"/>
    <s v="nivel national"/>
    <m/>
    <m/>
    <s v="nivel national"/>
    <s v="Public"/>
    <s v="078"/>
    <n v="16360009.220000001"/>
    <n v="3037424.8"/>
    <n v="395866"/>
    <n v="96.780000001192093"/>
    <n v="19793396.800000001"/>
    <s v="Finalizat"/>
    <s v="AA2"/>
    <n v="12284613.290000001"/>
    <n v="0"/>
    <s v="POC/51/2/3"/>
    <n v="1"/>
    <s v="Axa 2"/>
  </r>
  <r>
    <n v="10"/>
    <x v="2"/>
    <x v="15"/>
    <x v="21"/>
    <n v="101622"/>
    <s v="_x0009_SII ANALYTICS - Sistem informatic de integrare si valorificare operațională și analitică a volumelor mari de date"/>
    <s v="Serviciul Roman de Informatii prin UM 0929 Bucuresti"/>
    <s v="Obiectivul general al proiectului susþine scopul definit, prin implementarea unui sistem informatic de integrare si valorificare operaþionala si analitica a volumelor mari de date, sub forma unui ansamblu de instrumente software."/>
    <s v="7"/>
    <n v="28"/>
    <n v="2016"/>
    <s v="6"/>
    <n v="28"/>
    <n v="2019"/>
    <n v="84.341099999999997"/>
    <x v="10"/>
    <s v="nivel national"/>
    <m/>
    <m/>
    <s v="nivel national"/>
    <s v="Public"/>
    <s v="078"/>
    <n v="119824244.18000001"/>
    <n v="22246755.82"/>
    <n v="0"/>
    <n v="0"/>
    <n v="142071000"/>
    <s v="Finalizat"/>
    <s v="AA6"/>
    <n v="100757600.91"/>
    <n v="0"/>
    <s v="POC/48/2/3"/>
    <n v="1"/>
    <s v="Axa 2"/>
  </r>
  <r>
    <n v="11"/>
    <x v="2"/>
    <x v="15"/>
    <x v="22"/>
    <n v="103257"/>
    <s v="Sistem informatic colaborativ pentru mediul performant de desfăsurare al achiziţiilor publice – SICAP - FAZA a II a aferenta exercitiului financiar 2014-2020."/>
    <s v="Agentia pentru Agenda Digitala a Romaniei"/>
    <s v="Sistem informatic colaborativ pentru mediul performant de desfăsurare al achiziţiilor publice – SICAP - FAZA a II a aferenta exercitiului financiar 2014-2020."/>
    <s v="10"/>
    <n v="7"/>
    <n v="2016"/>
    <s v="12"/>
    <n v="31"/>
    <n v="2018"/>
    <n v="84.341099999999997"/>
    <x v="10"/>
    <s v="nivel national"/>
    <m/>
    <m/>
    <s v="nivel national"/>
    <s v="Public"/>
    <s v="078"/>
    <n v="5556186.9800000004"/>
    <n v="1031570.33"/>
    <n v="134444.03"/>
    <n v="0"/>
    <n v="6722201.3400000008"/>
    <s v="Finalizat"/>
    <s v="AA4"/>
    <n v="2666052.5599999996"/>
    <n v="494983.48"/>
    <s v="POC/51/2/3"/>
    <n v="1"/>
    <s v="Axa 2"/>
  </r>
  <r>
    <n v="12"/>
    <x v="2"/>
    <x v="15"/>
    <x v="21"/>
    <n v="109641"/>
    <s v="Optimizarea interacţiunii cu mediul de afaceri şi implementarea unor mecanisme avansate de analiză şi schimb de date prin implementarea unui sistem informatic de e-guvernare şi analiză de tip Big Data în cadrul Consiliului Concurenţei "/>
    <s v="Consiliul Concurentei"/>
    <s v="Obiectivul general al proiectului consta in integrarea si valorificarea operaþionala si analitica a volumelor mari de date în vederea susþinerii activitaþilor de investigaþii, dezvoltarea funcþiei de prevenþie, detectare si luare de masuri specifice activitaþii Consiliului Concurentei prin implementarea unui sistem informatic bazat pe o platforma de tip Big Data."/>
    <s v="1"/>
    <n v="29"/>
    <n v="2018"/>
    <s v="1"/>
    <n v="29"/>
    <n v="2022"/>
    <n v="84.341099999999997"/>
    <x v="10"/>
    <s v="nivel national"/>
    <m/>
    <m/>
    <s v="nivel national"/>
    <s v="Public"/>
    <s v="078"/>
    <n v="31031879.969999999"/>
    <n v="5761433.5999999996"/>
    <n v="0"/>
    <n v="13888316.020000003"/>
    <n v="50681629.590000004"/>
    <s v="In implementare"/>
    <s v="AA1"/>
    <n v="5258322.71"/>
    <n v="0"/>
    <s v="POC/48/2/3"/>
    <n v="1"/>
    <s v="Axa 2"/>
  </r>
  <r>
    <n v="13"/>
    <x v="2"/>
    <x v="15"/>
    <x v="21"/>
    <n v="108513"/>
    <s v="Îmbuntăţirea capacităţii de procesare a datelor şi creşterea performanţelor de raportare ale ONRC prin arhitecturi şi tehnologii Big Data"/>
    <s v="Oficiul National al Registrului Comertului"/>
    <s v="Obiectivul general al proiectului consta in dezvoltarea si eficientizarea activitatilor ONRC in domeniul furnizarii de informatii catre clientii sai persoane fizice si juridice, catre institutiile administratiei centrale si locale cu care exista incheiate protocoale de colaborare, precum si in optimizarea functiilor de raportare operationala si manageriala interna, prin: implementarea unor mecanisme automate de schimb de date cu sisteme si institutii externe, implementarea unei platforme de Business Intelligence pentru raportare manageriala si pentru eficientizarea activitatilor de furnizare de informatii catre alte institutii ale Statului, precum si a unei platforme de procesare analitica de tip_x000a_Big Data, prin integrarea tuturor informatiilor din bazele de date existente cu surse de date nestructurate care în acest moment fie nu pot fi_x000a_valorificate, fie aceasta valorificare implica un efort manual considerabil."/>
    <s v="1"/>
    <n v="29"/>
    <n v="2018"/>
    <s v="1"/>
    <n v="29"/>
    <n v="2021"/>
    <n v="84.341099999999997"/>
    <x v="10"/>
    <s v="nivel national"/>
    <m/>
    <m/>
    <s v="nivel national"/>
    <s v="Public"/>
    <s v="078"/>
    <n v="26502261.260000002"/>
    <n v="4929456.5999999996"/>
    <n v="0"/>
    <n v="4920.3500000014901"/>
    <n v="31436638.210000001"/>
    <s v="Finalizat"/>
    <s v="AA1"/>
    <n v="10362171.239999998"/>
    <n v="0"/>
    <s v="POC/48/2/3"/>
    <n v="1"/>
    <s v="Axa 2"/>
  </r>
  <r>
    <n v="14"/>
    <x v="2"/>
    <x v="15"/>
    <x v="23"/>
    <n v="120197"/>
    <s v="Sistem de interoperabilitate tehnologica cu statele membre UE - SITUE"/>
    <s v="Ministerul Comunicatiilor si Societatii Informationale"/>
    <s v="Obiectivul general al proiectului este realizarea Sistemului de Interoperabilitate Tehnologica cu Statele Membre UE (SITUE) care va avea la baza constructia nodului eIDAS pentru România si va realiza interconectarea acestuia cu nodurile eIDAS ale celorlalte state membre si cu furnizorii de identitate si servicii electronice din România."/>
    <s v="5"/>
    <n v="29"/>
    <n v="2018"/>
    <s v="7"/>
    <n v="29"/>
    <n v="2021"/>
    <n v="84.341099999999997"/>
    <x v="10"/>
    <s v="nivel national"/>
    <m/>
    <m/>
    <s v="nivel national"/>
    <s v="Public"/>
    <s v="078"/>
    <n v="8277312.3099999996"/>
    <n v="1536780.41"/>
    <n v="0"/>
    <n v="85.68"/>
    <n v="9814178.3999999985"/>
    <s v="In implementare"/>
    <s v="AA3"/>
    <n v="609286.5199999999"/>
    <n v="0"/>
    <s v="POC/233/2/3"/>
    <n v="1"/>
    <s v="Axa 2"/>
  </r>
  <r>
    <n v="15"/>
    <x v="1"/>
    <x v="16"/>
    <x v="24"/>
    <n v="106343"/>
    <s v="Institutul de Cercetari Avansate de Mediu - ICAM"/>
    <s v="Universitatea de Vest"/>
    <s v="Obiectivul general al proiectului este crearea unui institut de cercetari avansate de mediu, ce va fi atins în faza a doua prin finalizarea_x000a_construcþiei acestuia si dotarea corespunzatoare, astfel încât sa se asigure o infrastructura de cercetare de excelenþa la standarde_x000a_internaþionale._x000a_Obiectivul general"/>
    <s v="5"/>
    <n v="31"/>
    <n v="2018"/>
    <s v="5"/>
    <n v="31"/>
    <n v="2021"/>
    <n v="85"/>
    <x v="10"/>
    <s v="nivel national"/>
    <m/>
    <m/>
    <s v="nivel national"/>
    <s v="Public"/>
    <s v="058"/>
    <n v="24196209.649999999"/>
    <n v="4269919.3499999996"/>
    <n v="0"/>
    <n v="9038497.3399999999"/>
    <n v="37504626.340000004"/>
    <s v="In implementare"/>
    <m/>
    <n v="0"/>
    <n v="0"/>
    <s v="POC/68/1/1"/>
    <n v="1"/>
    <s v="Axa 1"/>
  </r>
  <r>
    <n v="16"/>
    <x v="2"/>
    <x v="15"/>
    <x v="23"/>
    <n v="120025"/>
    <s v="Sistem informatic integrat pentru emiterea actelor de stare civilÄ- SIIEASC"/>
    <s v="MINISTERUL AFACERILOR INTERNE-DGCTI"/>
    <s v="Obiectivul general al proiectului SIIEASC consta în informatizarea sistemului de depunere a cererilor pentru înregistrarea si eliberarea efectiva a documentelor de stare civila, precum si implementarea suportului necesar dezvoltarii si accesarii serviciilor electronice ce au la baza informaþii primare de stare civila. Acest proiect contribuie la dezvoltarea serviciilor publice electronice de tip G2C si G2G."/>
    <s v="6"/>
    <n v="25"/>
    <n v="2018"/>
    <s v="6"/>
    <n v="25"/>
    <n v="2022"/>
    <n v="84.341099999999997"/>
    <x v="10"/>
    <s v="nivel national"/>
    <m/>
    <m/>
    <s v="nivel national"/>
    <s v="Public"/>
    <s v="078"/>
    <n v="155964263.63999999"/>
    <n v="28956600.420000002"/>
    <n v="0"/>
    <n v="0"/>
    <n v="184920864.06"/>
    <s v="In implementare"/>
    <s v="AA3"/>
    <n v="22318302.060000002"/>
    <n v="0"/>
    <s v="POC/233/2/3"/>
    <n v="1"/>
    <s v="Axa 2"/>
  </r>
  <r>
    <n v="17"/>
    <x v="2"/>
    <x v="15"/>
    <x v="25"/>
    <n v="114367"/>
    <s v="E-cultura: Biblioteca Digitala a Romaniei"/>
    <s v="MINISTERUL CULTURII SI IDENTITATII NATIONALE"/>
    <s v="Obiectivul general: Eficientizarea serviciilor publice oferite de catre Ministerul Culturii si Identitatii Nationale prin valorificarea potentialului IT&amp;C in procesul de digitizare a patrimoniului cultural mobil, in scopul cresterii accesibilitaþii resurselor culturale pentru publicul larg."/>
    <s v="7"/>
    <n v="13"/>
    <n v="2018"/>
    <s v="7"/>
    <n v="12"/>
    <n v="2022"/>
    <n v="84.341099999999997"/>
    <x v="10"/>
    <s v="nivel national"/>
    <m/>
    <m/>
    <s v="nivel national"/>
    <s v="Public"/>
    <s v="079"/>
    <n v="43648529.549999997"/>
    <n v="8103863.0199999996"/>
    <n v="0"/>
    <n v="1489872.75"/>
    <n v="53242265.319999993"/>
    <s v="In implementare"/>
    <s v="AA1"/>
    <n v="27170137.939999998"/>
    <n v="0"/>
    <s v="POC/84/2/4"/>
    <n v="1"/>
    <s v="Axa 2"/>
  </r>
  <r>
    <n v="18"/>
    <x v="2"/>
    <x v="15"/>
    <x v="26"/>
    <n v="123312"/>
    <s v="Platforma naţionala integrata - Wireless Campus"/>
    <s v="AGENTIA DE ADMINISTRARE A RETELEI NATIONALE DE INFORMATICA PENTRU EDUCATIE SI CERCETARE"/>
    <s v="Formarea si dezvoltarea competenţelor personalului din învatamântul preuniversitar în scopul utilizarii eficiente a aplicatiilor de management educaţional."/>
    <s v="11"/>
    <n v="14"/>
    <n v="2018"/>
    <s v="11"/>
    <n v="14"/>
    <n v="2021"/>
    <n v="84.341099999999997"/>
    <x v="10"/>
    <s v="nivel national"/>
    <m/>
    <m/>
    <s v="nivel national"/>
    <s v="Public"/>
    <s v="080"/>
    <n v="177049421.03999999"/>
    <n v="27765689.739999998"/>
    <n v="0"/>
    <n v="5105618.1900000004"/>
    <n v="209920728.97"/>
    <s v="In implementare"/>
    <m/>
    <n v="161286918.88"/>
    <n v="25945758.759999998"/>
    <s v="POC/369/2/4"/>
    <n v="1"/>
    <s v="Axa 2"/>
  </r>
  <r>
    <n v="19"/>
    <x v="2"/>
    <x v="15"/>
    <x v="27"/>
    <n v="123634"/>
    <s v="Sistem Electronic Integrat al ONRC consolidat si interoperabil destinat asigurarii serviciilor de e-guvernare centrate pe evenimente de viata‚ (ONRC V2.0)"/>
    <s v="Oficiul National al Registrului Comertului"/>
    <s v="Obiectivul general al proiectului &quot;Sistem Electronic Integrat al ONRC consolidat si interoperabil destinat asigurarii serviciilor de eguvernare centrate pe evenimente de viaþa&quot; consta în cresterea transparenþei si a interacþiunii ONRC cu cetaþenii prin cresterea nivelului de sofisticare a serviciilor electronice existente, precum si în îmbunataþirea eficienþei interne a proceselor de lucru prin optimizarea aplicaþiilor software de back-office."/>
    <s v="4"/>
    <n v="4"/>
    <n v="2019"/>
    <s v="4"/>
    <n v="4"/>
    <n v="2022"/>
    <n v="84.341099999999997"/>
    <x v="10"/>
    <s v="nivel national"/>
    <m/>
    <m/>
    <s v="nivel national"/>
    <s v="Public"/>
    <s v="078"/>
    <n v="159728628.80000001"/>
    <n v="29655499.059999999"/>
    <n v="0"/>
    <n v="0"/>
    <n v="189384127.86000001"/>
    <s v="In implementare"/>
    <m/>
    <n v="1391021.06"/>
    <n v="0"/>
    <s v="POC/357/2/3"/>
    <n v="1"/>
    <s v="Axa 2"/>
  </r>
  <r>
    <n v="20"/>
    <x v="1"/>
    <x v="16"/>
    <x v="28"/>
    <n v="125996"/>
    <s v="RoEduNet 4"/>
    <s v="AGENTIA DE ADMINISTRARE A RETELEI NATIONALE DE INFORMATICA PENTRU EDUCATIE SI CERCETARE"/>
    <s v="Obiectiveleproiectului:-Extinderea si diversificarea conectivitaþii internaþionale a reþelei RoEduNet; - Cresterea capacitaþii de conectare a centrelor de cercetare la nivel naþional; - Asigurarea la nivelul nodurilor judeþene, a caror trafic este semnificativ sau a caror trafic trebuie prioritizat în anumite circumstanþe (videoconferinte, examinari nationale etc.) a liniilor de comunicatii si a echipamentelor care sa asigure capacitaþile de trafic si caracteristicile de trafic necesare."/>
    <s v="4"/>
    <n v="24"/>
    <n v="2019"/>
    <s v="4"/>
    <n v="24"/>
    <n v="2021"/>
    <n v="84.341099999999997"/>
    <x v="10"/>
    <s v="nivel national"/>
    <m/>
    <m/>
    <s v="nivel national"/>
    <s v="Public"/>
    <s v="058"/>
    <n v="22688071.68"/>
    <n v="4212307.43"/>
    <n v="0"/>
    <n v="1720472.25"/>
    <n v="28620851.359999999"/>
    <s v="In implementare"/>
    <m/>
    <n v="21814805.890000001"/>
    <n v="4054575.89"/>
    <s v="POC/356/1/1"/>
    <n v="1"/>
    <s v="Axa 1"/>
  </r>
  <r>
    <n v="21"/>
    <x v="2"/>
    <x v="15"/>
    <x v="23"/>
    <n v="122632"/>
    <s v="HUB DE SERVICII (CENTRUL DE FURNIZARE SERVICII ELECTRONICE) LA NIVELUL MAI"/>
    <s v="MINISTERUL AFACERILOR INTERNE/DGCTI"/>
    <s v="Obiectivul general al proiectului este simplificarea accesului cetatenilor si mediului privat la serviciile furnizate de catre MAI, în vederea facilitarii interactiunii online a beneficiarilor cu prestatorii de servicii publice, inclusiv prin optimizarea suportului TIC necesar. Realizarea HUB-ului de servicii al MAI consta în implementarea platformei de servicii electronice catre cetaþeni si mediul public/privat, dar si a unei platforme de tip Cloud pentru instituþiile MAI."/>
    <s v="7"/>
    <n v="11"/>
    <n v="2019"/>
    <s v="7"/>
    <n v="11"/>
    <n v="2023"/>
    <n v="84.341099999999997"/>
    <x v="10"/>
    <s v="nivel national"/>
    <m/>
    <m/>
    <s v="nivel national"/>
    <s v="Public"/>
    <s v="078"/>
    <n v="75906976.719999999"/>
    <n v="14093023.279999999"/>
    <n v="0"/>
    <n v="0"/>
    <n v="90000000"/>
    <s v="In implementare"/>
    <s v="AA"/>
    <n v="675658.25"/>
    <n v="0"/>
    <s v="POC/233/2/3"/>
    <n v="1"/>
    <s v="Axa 2"/>
  </r>
  <r>
    <n v="22"/>
    <x v="2"/>
    <x v="15"/>
    <x v="29"/>
    <n v="127682"/>
    <s v="Sistem Naţional de Management privind Dizabilitatea (SNMD)"/>
    <s v="AUTORITATEA NATIONALA PENTRU PERSOANELE CU DIZABILITATI"/>
    <s v="Proiectul urmareste dezvoltarea si implementarea unei platforme nationale centralizate, pentru colectarea, stocarea si distribuirea informatiilor referitoare la cazurile persoanelor cu handicap (adulti si copii cu certificate de încadrare în grad si tip de handicap sau care sunt la prima evaluare privind obtinerea certificatului) catre autoritatile publice centrale si locale, beneficiari individuali si parteneri institutionali."/>
    <s v="7"/>
    <n v="11"/>
    <n v="2019"/>
    <s v="7"/>
    <n v="11"/>
    <n v="2021"/>
    <n v="84.341099999999997"/>
    <x v="10"/>
    <s v="nivel national"/>
    <m/>
    <m/>
    <s v="nivel national"/>
    <s v="Public"/>
    <s v="078"/>
    <n v="37989302.960000001"/>
    <n v="7053161.04"/>
    <n v="0"/>
    <n v="0"/>
    <n v="45042464"/>
    <s v="In implementare"/>
    <m/>
    <n v="881147.48"/>
    <n v="0"/>
    <s v="POC/458/2/3"/>
    <n v="1"/>
    <s v="Axa 2"/>
  </r>
  <r>
    <n v="23"/>
    <x v="2"/>
    <x v="15"/>
    <x v="29"/>
    <n v="127309"/>
    <s v="Sistem informatic integrat de emitere si gestiune a pasaportului electronic, pasaportului diplomatic si de serviciu si a titlurilor de calatorie in oficiile posturilor consulare (ePass)"/>
    <s v="MINISTERUL AFACERILOR EXTERNE"/>
    <s v="Obiectivul general: il reprezinta implementarea unui sistem informatic de emitere si gestiune a pasaportului electronic in posturile consulare, alaturi de accesul facil la serviciile administratiei publice, inclusiv prin eficientizarea activitatilor interne ale institutiei utilizand mijloace specifice tehnologiei informatiei si comunicatiei."/>
    <s v="7"/>
    <n v="11"/>
    <n v="2019"/>
    <s v="7"/>
    <n v="11"/>
    <n v="2021"/>
    <n v="84.341099999999997"/>
    <x v="10"/>
    <s v="nivel national"/>
    <m/>
    <m/>
    <s v="nivel national"/>
    <s v="Public"/>
    <s v="078"/>
    <n v="52810948.149999999"/>
    <n v="9804973.8000000007"/>
    <n v="0"/>
    <n v="0"/>
    <n v="62615921.950000003"/>
    <s v="In implementare"/>
    <m/>
    <n v="415634.04"/>
    <n v="0"/>
    <s v="POC/458/2/3"/>
    <n v="1"/>
    <s v="Axa 2"/>
  </r>
  <r>
    <n v="24"/>
    <x v="2"/>
    <x v="15"/>
    <x v="30"/>
    <n v="127221"/>
    <s v="Actualizarea și dezvoltarea sistemului național de protecție a infrastructurilor IT&amp;C cu valențe critice pentru securitatea națională împotriva amenințărilor provenite din spațiul cibernetic "/>
    <s v="Serviciul Roman de Informatii prin UM 0929 Bucuresti"/>
    <s v="Actualizarea sistemului informatic existent si includerea în acest sistem de noi infrastructuri IT&amp;C cu valenþe critice pentru securitatea naţională (IVC) în scopul sporirii capabilităţilor de identificare a atacurilor cibernetice, precum si a cresterii nivelului de securitate_x000a_cibernetica naþionala reprezinta obiectivul general al proiectului, subsumat unei abordari comune a UE în materie de securitate_x000a_cibernetica."/>
    <s v="8"/>
    <n v="23"/>
    <n v="2019"/>
    <s v="8"/>
    <n v="23"/>
    <n v="2022"/>
    <n v="84.341085289999995"/>
    <x v="10"/>
    <s v="nivel national"/>
    <m/>
    <m/>
    <s v="nivel national"/>
    <s v="Public"/>
    <s v="078"/>
    <n v="174332137.72"/>
    <n v="32366812.280000001"/>
    <n v="0"/>
    <n v="0"/>
    <n v="206698950"/>
    <s v="In implementare"/>
    <s v="AA"/>
    <n v="2467430.8600000003"/>
    <n v="0"/>
    <s v="POC/418/2/4"/>
    <n v="1"/>
    <s v="Axa 2"/>
  </r>
  <r>
    <n v="25"/>
    <x v="2"/>
    <x v="15"/>
    <x v="26"/>
    <n v="130632"/>
    <s v="Sistem informatic de management al scolaritatii - SIMS"/>
    <s v="MINISTERUL EDUCATIEI NATIONALE/SS ANDEA"/>
    <s v="Obiectivul principal este reprezentat de cresterea performantelor_x000a_invatamantului obligatoriu prin diminuarea punctelor nevralgice: absenteism si violenta, abandon scolar timpuriu si lipsa promovabilitatii prin eficientizarea utilizarii resurselor existente si responsabilizarea tuturor participantilor la procesul educational."/>
    <s v="9"/>
    <n v="10"/>
    <n v="2019"/>
    <s v="9"/>
    <n v="10"/>
    <n v="2022"/>
    <n v="84.341085289999995"/>
    <x v="10"/>
    <s v="nivel national"/>
    <m/>
    <m/>
    <s v="nivel national"/>
    <s v="Public"/>
    <s v="080"/>
    <n v="190132540.22999999"/>
    <n v="35300342.920000002"/>
    <n v="0"/>
    <n v="0"/>
    <n v="225432883.14999998"/>
    <s v="In implementare"/>
    <m/>
    <n v="0"/>
    <n v="0"/>
    <s v="POC/369/2/4"/>
    <n v="1"/>
    <s v="Axa 2"/>
  </r>
  <r>
    <n v="26"/>
    <x v="2"/>
    <x v="15"/>
    <x v="26"/>
    <n v="130181"/>
    <s v="Platforma digitala cu resurse educationale deschise (EDULIB) (Biblioteca virtuala)"/>
    <s v="AGENTIA DE ADMINISTRARE A RETELEI NATIONALE DE INFORMATICA PENTRU EDUCATIE SI CERCETARE"/>
    <s v="Obiectivul general al proiectului îl reprezinta crearea unui mediu coerent integrat, administrat si protejat, centralizat, pentru a raspunde nevoilor specifice utilizarii resurselor de e-content, de interes educational ca resurse critice pentru procesul educational  modern."/>
    <s v="9"/>
    <n v="10"/>
    <n v="2019"/>
    <s v="9"/>
    <n v="10"/>
    <n v="2021"/>
    <n v="84.341085289999995"/>
    <x v="10"/>
    <s v="nivel national"/>
    <m/>
    <m/>
    <s v="nivel national"/>
    <s v="Public"/>
    <s v="080"/>
    <n v="194619924.09"/>
    <n v="31518410.489999998"/>
    <n v="4615068.0599999996"/>
    <n v="0"/>
    <n v="230753402.64000002"/>
    <s v="In implementare"/>
    <m/>
    <n v="426786.99"/>
    <n v="69117.509999999995"/>
    <s v="POC/369/2/4"/>
    <n v="1"/>
    <s v="Axa 2"/>
  </r>
  <r>
    <n v="27"/>
    <x v="2"/>
    <x v="15"/>
    <x v="30"/>
    <n v="130277"/>
    <s v="Sistem de alerta timpurie si informare în timp real - RO-SAT"/>
    <s v="CENTRUL NATIONAL DE RASPUNS LA INCIDENTE DE SECURITATE CIBERNETICA - CERT-RO"/>
    <s v="Obiectivul general este cresterea capacitatii operationale a CERT-RO în vederea asigurarii capabilitatilor nationale de prevenire, identificare, analiza si reactie la incidentele de securitate cibernetica. Prin implementarea RO-SAT se urmareste cresterea nivelului de securitate a spatiului cibernetic national (institutii publice, companii private, utilizatori individuali), precum si cresterea capacitatii de raspuns la incidente de securitate cibernetica a CERT-RO."/>
    <s v="9"/>
    <n v="20"/>
    <n v="2019"/>
    <s v="9"/>
    <n v="20"/>
    <n v="2022"/>
    <n v="84.341085289999995"/>
    <x v="10"/>
    <s v="nivel national"/>
    <m/>
    <m/>
    <s v="nivel national"/>
    <s v="Public"/>
    <s v="078"/>
    <n v="58717037.280000001"/>
    <n v="10901508.720000001"/>
    <n v="0"/>
    <n v="4998"/>
    <n v="69623544"/>
    <s v="In implementare"/>
    <m/>
    <n v="768177.69"/>
    <n v="0"/>
    <s v="POC/418/2/4"/>
    <n v="1"/>
    <s v="Axa 2"/>
  </r>
  <r>
    <n v="28"/>
    <x v="2"/>
    <x v="15"/>
    <x v="29"/>
    <n v="127312"/>
    <s v="Sistem integrat de alertare personalizata si actualizare permanenta a indicatorilor de risc pentru destinatiile de calatorie ale cetatenilor"/>
    <s v="MINISTERUL AFACERILOR EXTERNE"/>
    <s v="Obiectivul general il reprezinta implementarea unui sistem informatic integrat de alertare personalizata si actualizare permanenta a indicatorilor de risc pentru destinatiile de calatorie ale cetatenilor in posturile consulare, alaturi de accesul facil la serviciile administratiei publice, inclusiv prin eficientizarea activitatilor interne ale institutiei utilizand mijloace specifice tehnologiei informatiei si comunicatiei."/>
    <s v="12"/>
    <n v="4"/>
    <n v="2019"/>
    <s v="12"/>
    <n v="4"/>
    <n v="2021"/>
    <n v="84.341099999999997"/>
    <x v="10"/>
    <s v="nivel national"/>
    <m/>
    <m/>
    <s v="nivel national"/>
    <s v="Public"/>
    <s v="078"/>
    <n v="12584528.35"/>
    <n v="2336465.7200000002"/>
    <n v="0"/>
    <n v="5000"/>
    <n v="14925994.07"/>
    <s v="In implementare"/>
    <m/>
    <n v="255497.98"/>
    <n v="0"/>
    <s v="POC/458/2/3"/>
    <n v="1"/>
    <s v="Axa 2"/>
  </r>
  <r>
    <n v="29"/>
    <x v="2"/>
    <x v="15"/>
    <x v="29"/>
    <n v="131382"/>
    <s v="Sistem Informatic National pentru Adoptie - SINA"/>
    <s v="AUTORITATEA NATIONALA PENTRU PROTECTIA DREPTURILOR COPILULUI SI ADOPTIE"/>
    <s v="Obiectivul general al proiectului SINA consta în implementarea nivelului 4 de sofisticare pentru serviciile electronice care vizeaza evenimentul de viaþa „Adoptia”, crearea unui model unificat de date si a unui vocabular contextual românesc specific domeniului"/>
    <s v="12"/>
    <n v="30"/>
    <n v="2019"/>
    <s v="12"/>
    <n v="30"/>
    <n v="2021"/>
    <n v="84.341099999999997"/>
    <x v="10"/>
    <s v="nivel national"/>
    <m/>
    <m/>
    <s v="nivel national"/>
    <s v="Public"/>
    <s v="078"/>
    <n v="38763530.280000001"/>
    <n v="7196905.4400000004"/>
    <n v="0"/>
    <n v="9996"/>
    <n v="45970431.719999999"/>
    <s v="In implementare"/>
    <m/>
    <n v="212165.06"/>
    <n v="0"/>
    <s v="POC/458/2/3"/>
    <n v="1"/>
    <s v="Axa 2"/>
  </r>
  <r>
    <n v="30"/>
    <x v="2"/>
    <x v="15"/>
    <x v="29"/>
    <n v="130599"/>
    <s v="Platformă Software Centralizată pentru Identificare Digitală - PSCID"/>
    <s v="Autoritatea pentru Digitalizarea Romaniei"/>
    <s v="Obiectivul general al proiectului consta in imbunatatirea si automatizarea modalitatii de acces a serviciilor electronice guvernamentale de catre cetateni si asigurarea identitatii electronice unice ale fiecarui cetatean care utilizeaza servicii electronice de eGuvernare."/>
    <s v="9"/>
    <n v="1"/>
    <n v="2020"/>
    <s v="9"/>
    <n v="1"/>
    <n v="2023"/>
    <n v="84.341099999999997"/>
    <x v="10"/>
    <s v="nivel national"/>
    <m/>
    <m/>
    <s v="nivel national"/>
    <s v="Public"/>
    <s v="078"/>
    <n v="84285767.640000001"/>
    <n v="13649956.119999999"/>
    <n v="1998688.24"/>
    <n v="4998"/>
    <n v="99939410"/>
    <s v="In implementare"/>
    <m/>
    <n v="0"/>
    <n v="0"/>
    <s v="POC/458/2/3"/>
    <n v="1"/>
    <s v="Axa 2"/>
  </r>
  <r>
    <n v="31"/>
    <x v="3"/>
    <x v="17"/>
    <x v="31"/>
    <n v="141523"/>
    <s v="Sprijin financiar pentru IMM-urile afectate de pandemia COVID – 19 prin intermediul sistemului informatic integrat – IMM RECOVER"/>
    <s v="MINISTERUL ECONOMIEI, ENERGIEI SI MEDIULUI DE AFACERI"/>
    <s v="Obiectivul general al proiectului il reprezinta susþinerea IMM-urilor afectate de COVID-19 pentru continuarea activitaþii în urmatoarea perioada luând în considerare riscurile de recesiune economica."/>
    <s v="10"/>
    <n v="7"/>
    <n v="2020"/>
    <s v="12"/>
    <n v="31"/>
    <n v="2023"/>
    <n v="86.433807999304094"/>
    <x v="10"/>
    <s v="nivel national"/>
    <m/>
    <m/>
    <s v="nivel national"/>
    <s v="Public"/>
    <s v="001"/>
    <n v="3751034368.3200002"/>
    <n v="0"/>
    <n v="588742456.45000005"/>
    <n v="0"/>
    <n v="4339776824.7700005"/>
    <s v="In implementare"/>
    <m/>
    <n v="0"/>
    <n v="0"/>
    <s v="POC/867/3/1/"/>
    <n v="1"/>
    <s v="Axa 3"/>
  </r>
  <r>
    <n v="32"/>
    <x v="2"/>
    <x v="15"/>
    <x v="32"/>
    <n v="130718"/>
    <s v="Sistem informatic pentru registrele de sănătate – RegInterMed"/>
    <s v="MINISTERUL SANATATII"/>
    <s v="Obiectivul general al proiectului este eficientizarea sistemului de sanatate prin dezvoltarea si consolidarea de sisteme informatice ale depozitelor de date, de monitorizare, documentare si suport al proceselor de decizie. Eficientizare sistemului informatic va implica actualizarea progresiva de informatii, în functie de nevoile de informatii de sanatate identificate - diagnostic, evolutie, tratament, status vital, luarea deciziilor în situatii de urgenta respectând însa particularitatile si scopul_x000a_pentru care se colecteaza aceste date (calculul indicatorilor de incidenta, prevalenta si mortalitate, cercetare medicala etc.)."/>
    <s v="12"/>
    <n v="22"/>
    <n v="2020"/>
    <s v="12"/>
    <n v="22"/>
    <n v="2023"/>
    <n v="84.341085289999995"/>
    <x v="10"/>
    <s v="nivel national"/>
    <m/>
    <m/>
    <s v="nivel national"/>
    <s v="Public"/>
    <s v="081"/>
    <n v="57003506.25"/>
    <n v="110639.94"/>
    <n v="10472731.609999999"/>
    <n v="4998"/>
    <n v="67591875.799999997"/>
    <s v="In implementare"/>
    <m/>
    <n v="0"/>
    <n v="0"/>
    <s v="POC/473/2/4"/>
    <n v="1"/>
    <s v="Axa 2"/>
  </r>
  <r>
    <n v="33"/>
    <x v="2"/>
    <x v="15"/>
    <x v="33"/>
    <n v="143526"/>
    <s v="Sistem de protecție a terminalelor operaționalizate la nivelul SRI împotriva amenințărilor provenite din spațiul cibernetic"/>
    <s v="SERVICIUL ROMÂN DE INFORMAȚII PRIN UNITATEA MILITARĂ 0929 BUCUREȘTI"/>
    <s v="Obiectivul general al proiectului este dezvoltarea, consolidarea, eficientizarea capabilitatilor de prevenire, identificare, analiza si reactie la incidentele de securitate cibernetica pentru asigurarea securitatii infrastructurilor IT&amp;C deþinute de Serviciul Român de Informatii. Centrul National Cyberint a fost desemnat sa îndeplineasca rolul de Centru Operational de Raspuns la Incidente de Securitate Cibernetica (CERT-SRI) pentru Serviciul Român de Informatii, având misiunea de a preveni si de a raspunde la incidente de securitate cibernetica care afecteaza functionarea sistemelor informatice ale Serviciului. "/>
    <s v="12"/>
    <n v="22"/>
    <n v="2020"/>
    <s v="12"/>
    <n v="22"/>
    <n v="2021"/>
    <n v="84.341085289999995"/>
    <x v="10"/>
    <s v="nivel national"/>
    <m/>
    <m/>
    <s v="nivel national"/>
    <s v="Public"/>
    <s v="078"/>
    <n v="65779785.689999998"/>
    <n v="12212791.109999999"/>
    <n v="0"/>
    <n v="0"/>
    <n v="77992576.799999997"/>
    <s v="In implementare"/>
    <m/>
    <n v="0"/>
    <n v="0"/>
    <s v="POC/876/2/4"/>
    <n v="1"/>
    <s v="Axa 2"/>
  </r>
  <r>
    <s v="TOTAL PROIECTE CU ACOPERIRE NAŢIONALĂ"/>
    <x v="0"/>
    <x v="0"/>
    <x v="0"/>
    <m/>
    <m/>
    <m/>
    <m/>
    <m/>
    <m/>
    <m/>
    <m/>
    <m/>
    <m/>
    <m/>
    <x v="0"/>
    <m/>
    <m/>
    <m/>
    <m/>
    <m/>
    <m/>
    <n v="6253610460.8417358"/>
    <n v="440625668.36573929"/>
    <n v="676767410.6400001"/>
    <n v="88666254.770000041"/>
    <n v="7459669794.6174755"/>
    <m/>
    <m/>
    <n v="884972011.16999996"/>
    <n v="99528647.810000002"/>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80">
  <r>
    <s v="JUDEŢUL ALBA"/>
    <x v="0"/>
    <x v="0"/>
    <m/>
    <m/>
    <m/>
    <m/>
    <m/>
    <m/>
    <m/>
    <m/>
    <m/>
    <m/>
    <m/>
    <m/>
    <x v="0"/>
    <x v="0"/>
    <x v="0"/>
    <x v="0"/>
    <m/>
    <m/>
    <m/>
    <m/>
    <m/>
    <m/>
    <m/>
    <m/>
    <m/>
    <m/>
    <m/>
    <m/>
    <m/>
    <m/>
    <m/>
  </r>
  <r>
    <n v="1"/>
    <x v="1"/>
    <x v="1"/>
    <s v="OS1.1 -Secţiunea A"/>
    <n v="105070"/>
    <s v="CONSTRUIRE SUPREMIA INOVATION CENTER"/>
    <s v="SUPREMIA GRUP SRL"/>
    <s v="Obiectivul proiectului: Creșterea capacității de cercetare-dezvoltare in domeniile alimentar si sigurantei alimentare al companiei Supremia Grup insotita de transferul rezultatelor cercetarii asupra mediului de afaceri  specific domeniului cat si al consumatorilor de la nivelul județului Alba, national si international, prin înființarea SUPREMIA INOVATION CENTER - S.I.C. menit să asigure cresterea competitivitatii si notorietatii la nivel national si international al companiei Supremia Grup,creşterea calităţii şi performanţei științifice în aceste domenii , intensificarea colaborarii pe baza de parteneriate pe linia activitatilor de CDI pe plan national si  international,   atragerea de cercetatori, dezvoltarea stocului mondial de cunoaștere  si nu in ultimul rand al calitatii vietii . "/>
    <s v="9"/>
    <n v="9"/>
    <n v="2016"/>
    <s v="9"/>
    <n v="8"/>
    <n v="2019"/>
    <n v="85"/>
    <x v="1"/>
    <x v="1"/>
    <x v="0"/>
    <x v="0"/>
    <s v="Alba Iulia"/>
    <s v="Privat"/>
    <s v="059"/>
    <n v="5478429.0439999998"/>
    <n v="966781.5959999999"/>
    <n v="6445210.6500000004"/>
    <n v="6688878.2000000002"/>
    <n v="19579299.489999998"/>
    <s v="Reziliat"/>
    <m/>
    <n v="0"/>
    <n v="0"/>
    <s v="POC/65/1/1"/>
    <n v="1"/>
    <s v="Axa 1"/>
  </r>
  <r>
    <n v="2"/>
    <x v="2"/>
    <x v="2"/>
    <s v="A2.2.1"/>
    <n v="115726"/>
    <s v="iCLOUDSOLUTIONS"/>
    <s v="CLOUD SOFT SRL"/>
    <s v="iCLOUDSOLUTIONS"/>
    <s v="8"/>
    <n v="4"/>
    <n v="2017"/>
    <s v="8"/>
    <m/>
    <n v="2019"/>
    <n v="85"/>
    <x v="1"/>
    <x v="1"/>
    <x v="0"/>
    <x v="0"/>
    <s v=" Alba"/>
    <s v="Privat"/>
    <s v="066"/>
    <n v="625897.59"/>
    <n v="110452.52"/>
    <n v="484413.70000000007"/>
    <n v="0"/>
    <n v="1220763.81"/>
    <s v="Finalizat"/>
    <m/>
    <n v="574148.06999999995"/>
    <n v="101320.26"/>
    <s v="POC/46/2/2"/>
    <n v="1"/>
    <s v="Axa 2"/>
  </r>
  <r>
    <n v="3"/>
    <x v="2"/>
    <x v="2"/>
    <s v="A2.1.1 - NGA"/>
    <n v="127296"/>
    <s v="Imbunatatirea infrastructurii in banda larga si a accesului la internet in judetul Alba"/>
    <s v="Cloudsys Telecom SRL"/>
    <s v="Obiectivul principal al proiectului este dezvoltarea infrastructurii de internet in banda larga, in zonele albe NGA din judetul Alba, cu o larga raspandire a nodurilor de comunicatii si partea de transmisie a datelor (backbone si blackhaul), cat mai aproape de utilizatorul final si cu niveluri adecvate de simetrie si de interactivitate, pentru a garanta transmitere mai buna de informatii in ambele sensuri."/>
    <s v="6"/>
    <n v="13"/>
    <n v="2019"/>
    <s v="6"/>
    <n v="3"/>
    <n v="2022"/>
    <n v="85"/>
    <x v="1"/>
    <x v="1"/>
    <x v="0"/>
    <x v="0"/>
    <s v="Almasu Mare; Ormenis; Tauni; Poiana Aiudului; Cicau; Craciunelu de Sus; Asinip; Poiana Galdei; Silea; Medves; Sanbelnic; Spalnaca; Ohaba; Lopadea Veche; Gabud; Ciugudu de Sus; Blandiana; Valea Vintului; Heria; Silivas; Cetea; Galda de Sus; Secasel; Posaga de Sus; Salistea; Tau; Tartaria; Captalan; Sibot; Loman; Balomiru de Camp; Benic; Tarsa; Cergau Mic; Reciu; Salistea Deal; Lupu; Sagagea; Saracsau; Stana de Mures; Vama Seaca; Mereteu; Copand; Valisoara; Dumbrava; Valea Goblii; Barlesti; "/>
    <s v="Privat"/>
    <s v="046"/>
    <n v="8941981.2100000009"/>
    <n v="1577996.69"/>
    <n v="4530062.0199999996"/>
    <n v="3596923.88"/>
    <n v="18646963.800000001"/>
    <s v="In implementare"/>
    <m/>
    <n v="1693441.01"/>
    <n v="298842.54000000004"/>
    <s v="POC/366/2/1"/>
    <n v="1"/>
    <s v="Axa 2"/>
  </r>
  <r>
    <s v="TOTAL ALBA"/>
    <x v="0"/>
    <x v="0"/>
    <m/>
    <m/>
    <m/>
    <m/>
    <m/>
    <m/>
    <m/>
    <m/>
    <m/>
    <m/>
    <m/>
    <m/>
    <x v="0"/>
    <x v="0"/>
    <x v="0"/>
    <x v="0"/>
    <m/>
    <m/>
    <m/>
    <n v="15046307.844000001"/>
    <n v="2655230.8059999999"/>
    <n v="11459686.370000001"/>
    <n v="10285802.08"/>
    <n v="39447027.099999994"/>
    <m/>
    <m/>
    <n v="2267589.08"/>
    <n v="400162.80000000005"/>
    <m/>
    <m/>
    <m/>
  </r>
  <r>
    <s v="JUDEŢUL ARAD"/>
    <x v="0"/>
    <x v="0"/>
    <m/>
    <m/>
    <m/>
    <m/>
    <m/>
    <m/>
    <m/>
    <m/>
    <m/>
    <m/>
    <m/>
    <m/>
    <x v="0"/>
    <x v="0"/>
    <x v="0"/>
    <x v="0"/>
    <m/>
    <m/>
    <m/>
    <m/>
    <m/>
    <m/>
    <m/>
    <m/>
    <m/>
    <m/>
    <m/>
    <m/>
    <m/>
    <m/>
    <m/>
  </r>
  <r>
    <n v="1"/>
    <x v="1"/>
    <x v="1"/>
    <s v="OS1.2-Secţiunea E"/>
    <n v="103719"/>
    <s v="Noi nano-arhitecturi de inspiratie biologica de tip celular - pentru circuite integrate"/>
    <s v="UNIVERSITATEA „AUREL VLAICU” DIN ARAD "/>
    <s v="Obiectivul principal al proiectului este de a înțelege funcționarea exactă a anumitor structuri biologice/neuronale."/>
    <s v="9"/>
    <n v="1"/>
    <n v="2016"/>
    <s v="9"/>
    <n v="1"/>
    <n v="2021"/>
    <n v="84.435339999999997"/>
    <x v="2"/>
    <x v="2"/>
    <x v="0"/>
    <x v="0"/>
    <s v="Arad"/>
    <s v="Public"/>
    <s v="060"/>
    <n v="7179595.4400000004"/>
    <n v="1323004.5599999996"/>
    <n v="0"/>
    <n v="835577"/>
    <n v="9338177"/>
    <s v="In implementare"/>
    <s v="AA3"/>
    <n v="6228882.6200000001"/>
    <n v="1148017.8400000003"/>
    <s v="POC/61/1/1"/>
    <n v="1"/>
    <s v="Axa 1"/>
  </r>
  <r>
    <n v="2"/>
    <x v="2"/>
    <x v="2"/>
    <s v="A2.1.1 - NGA"/>
    <n v="126954"/>
    <s v="Realizarea infrastructurii de broadband Ă®n zonele albe NGA din judeČ›ul Arad"/>
    <s v="INVITE SYSTEMS SRL"/>
    <s v="Obiectivul principal al proiectului este dezvoltarea infrastructurii de internet in banda larga, in zonele albe NGA din judetul Arad,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1"/>
    <n v="4"/>
    <n v="2019"/>
    <s v="1"/>
    <n v="4"/>
    <n v="2022"/>
    <n v="85"/>
    <x v="2"/>
    <x v="2"/>
    <x v="0"/>
    <x v="0"/>
    <s v="Archis; sat Groseni; sat Barzesti; Beliu; sat Secaci; sat Benesti; sat Bochia; Brazii; sat Secas; Buteni; sat Cuied; Craiva; sat Susag; sat Maraus; sat Siad; sat Stoinesti; sat Coroi; sat Rogoz de Beliu; sat Ciuntesti; Graniceri; sat Siclau; Halmagel; sat Sarbi; sat Tohesti; Hasmas; sat Botfei; sat Urvisu de Beliu; sat Clit; Ignesti; sat Minead; Plescuta; sat Aciuta; sat Gura Vaii; Seleus; sat Moroda; sat Iermata; Taut; Varadia de Mures; "/>
    <s v="Privat"/>
    <s v="046"/>
    <n v="7482384.9100000001"/>
    <n v="1320420.8600000001"/>
    <n v="1148494.67"/>
    <n v="3854016.919999999"/>
    <n v="13805317.359999999"/>
    <s v="In implementare"/>
    <m/>
    <n v="3370475.33"/>
    <n v="594789.76"/>
    <s v="POC/366/2/1"/>
    <n v="1"/>
    <s v="Axa 2"/>
  </r>
  <r>
    <n v="3"/>
    <x v="1"/>
    <x v="3"/>
    <s v="OS1.3-Secţiunea C-ap.2"/>
    <n v="109225"/>
    <s v="Cuantificarea eficienta a riscului cardiovascular la pacientii hipertensivi din populatia activa cu implementarea de parametri ecocardiografici, biologici si genetici si crearea unui nou software medical de estimare a riscului cardiovascular"/>
    <s v="CENTRUL MEDICAL SF. LUCA AL CRIMEEI SRL"/>
    <s v="Obiectivul general al proiectului îl reprezinta dezvoltarea activitaþii de cercetare-dezvoltare în cadrul societaþii DR. POPA PRAXIS (startup) prin valorificarea rezultatelor cercetarii realizate de directorul de proiect, dr. Popa Calin, în teza sa de doctorat Implicaþiile genetice ale aterosclerozei si hipertensiunii arteriale la pacientul de vârsta mijlocie si pacientul vârstnic”, ca baza de pornire pentru crearea unui software medical pentru cuantificarea eficienta a riscului cardiovascular."/>
    <s v="6"/>
    <n v="22"/>
    <n v="2020"/>
    <s v="6"/>
    <n v="22"/>
    <n v="2021"/>
    <n v="85"/>
    <x v="2"/>
    <x v="2"/>
    <x v="0"/>
    <x v="0"/>
    <s v="Arad"/>
    <s v="Privat"/>
    <s v="061"/>
    <n v="713902.61"/>
    <n v="125982.81"/>
    <n v="93320.66"/>
    <n v="49421.78"/>
    <n v="982627.86"/>
    <s v="In implementare"/>
    <m/>
    <n v="0"/>
    <n v="0"/>
    <s v="POC/62/1/3"/>
    <n v="1"/>
    <s v="Axa 1"/>
  </r>
  <r>
    <s v="TOTAL ARAD"/>
    <x v="0"/>
    <x v="0"/>
    <m/>
    <m/>
    <m/>
    <m/>
    <m/>
    <m/>
    <m/>
    <m/>
    <m/>
    <m/>
    <m/>
    <m/>
    <x v="0"/>
    <x v="0"/>
    <x v="0"/>
    <x v="0"/>
    <m/>
    <m/>
    <m/>
    <n v="15375882.960000001"/>
    <n v="2769408.23"/>
    <n v="1241815.3299999998"/>
    <n v="4739015.6999999993"/>
    <n v="24126122.219999999"/>
    <m/>
    <m/>
    <n v="9599357.9499999993"/>
    <n v="1742807.6000000003"/>
    <m/>
    <m/>
    <m/>
  </r>
  <r>
    <s v="JUDEŢUL ARGES"/>
    <x v="0"/>
    <x v="0"/>
    <m/>
    <m/>
    <m/>
    <m/>
    <m/>
    <m/>
    <m/>
    <m/>
    <m/>
    <m/>
    <m/>
    <m/>
    <x v="0"/>
    <x v="0"/>
    <x v="0"/>
    <x v="0"/>
    <m/>
    <m/>
    <m/>
    <m/>
    <m/>
    <m/>
    <m/>
    <m/>
    <m/>
    <m/>
    <m/>
    <m/>
    <m/>
    <m/>
    <m/>
  </r>
  <r>
    <n v="1"/>
    <x v="2"/>
    <x v="2"/>
    <s v="A2.2.1"/>
    <n v="115809"/>
    <s v="CRESTEREA COMPETITIVITATII SC PRODINF SOFTWARE SRL PRIN DEZVOLTAREA UNEI SOLUTII TIC"/>
    <s v="PRODINF SOFTWARE SRL"/>
    <s v="„CRESTEREA COMPETITIVITATII SC PRODINF SOFTWARE SRL PRIN DEZVOLTAREA UNEI SOLUTII TIC”"/>
    <s v="8"/>
    <n v="3"/>
    <n v="2017"/>
    <s v="2"/>
    <n v="3"/>
    <n v="2020"/>
    <n v="85"/>
    <x v="3"/>
    <x v="3"/>
    <x v="0"/>
    <x v="0"/>
    <s v="Pitesti"/>
    <s v="Privat"/>
    <s v="066"/>
    <n v="1440353.3"/>
    <n v="254179.99"/>
    <n v="1048687.3199999998"/>
    <n v="75659.770000000019"/>
    <n v="2818880.38"/>
    <s v="Finalizat"/>
    <s v="AA2"/>
    <n v="1436461.11"/>
    <n v="253493.13000000006"/>
    <s v="POC/46/2/2"/>
    <n v="1"/>
    <s v="Axa 2"/>
  </r>
  <r>
    <n v="2"/>
    <x v="2"/>
    <x v="2"/>
    <s v="A2.2.1"/>
    <n v="115986"/>
    <s v="TRAVEL 365"/>
    <s v="INDUSTRIAL MB PLUS SRL"/>
    <s v="Obiectivul general al proiectului este reprezentat de dezvoltarea activitatii firmei INDUSTRIAL MB PLUS SRL, prin dezvoltarea unei platforme integrate pentru crearea unei pagini de internet de baza, cu continut complet pentru agentii de turism (solutii complete de tip cloud pentru agentiile de turism integrate in sistem)."/>
    <s v="10"/>
    <n v="30"/>
    <n v="2017"/>
    <s v="4"/>
    <n v="30"/>
    <n v="2019"/>
    <n v="85"/>
    <x v="3"/>
    <x v="3"/>
    <x v="0"/>
    <x v="0"/>
    <s v="Pitesti"/>
    <s v="Privat"/>
    <s v="066"/>
    <n v="3481880.13"/>
    <n v="614449.43999999994"/>
    <n v="1536474.2600000002"/>
    <n v="941042.08999999985"/>
    <n v="6573845.9199999999"/>
    <s v="Reziliat"/>
    <m/>
    <n v="0"/>
    <n v="0"/>
    <s v="POC/46/2/2"/>
    <n v="1"/>
    <s v="Axa 2"/>
  </r>
  <r>
    <n v="3"/>
    <x v="2"/>
    <x v="2"/>
    <s v="A2.2.1"/>
    <n v="117489"/>
    <s v="CRESTEREA COMPETITIVITATII SOCIETATII ENJOY SMART SOLUTIONS SRL PRIN DEZVOLTAREA UNEI PLATFORME INFORMATICE INOVATIVE IN DOMENIUL SANATATII"/>
    <s v="ENJOY SMART SOLUTIONS SRL"/>
    <s v="CRESTEREA COMPETITIVITATII SOCIETATII ENJOY SMART SOLUTIONS SRL PRIN DEZVOLTAREA UNEI PLATFORME INFORMATICE INOVATIVE IN DOMENIUL SANATATII"/>
    <s v="8"/>
    <n v="31"/>
    <n v="2017"/>
    <s v="12"/>
    <n v="31"/>
    <n v="2018"/>
    <n v="85"/>
    <x v="3"/>
    <x v="3"/>
    <x v="0"/>
    <x v="0"/>
    <s v="Pitesti"/>
    <s v="Privat"/>
    <s v="066"/>
    <n v="1663627.3"/>
    <n v="293581.28999999998"/>
    <n v="677745.15000000014"/>
    <n v="59500"/>
    <n v="2694453.74"/>
    <s v="Finalizat"/>
    <s v="AA1"/>
    <n v="1353562.6800000002"/>
    <n v="238863.99999999997"/>
    <s v="POC/46/2/2"/>
    <n v="1"/>
    <s v="Axa 2"/>
  </r>
  <r>
    <n v="4"/>
    <x v="2"/>
    <x v="2"/>
    <s v="A2.2.1"/>
    <m/>
    <s v="DEZVOLTAREA UNEI PLATFORME E-COMMERCE INOVATIVE IN CADRUL BUSINESS SENSE PARTNERS S.R.L."/>
    <s v="BUSINESS SENSE PARTNERS SRL"/>
    <s v="DEZVOLTAREA UNEI PLATFORME E-COMMERCE INOVATIVE IN CADRUL BUSINESS SENSE PARTNERS S.R.L."/>
    <s v="8"/>
    <n v="24"/>
    <n v="2017"/>
    <s v="8"/>
    <n v="24"/>
    <n v="2019"/>
    <n v="85"/>
    <x v="3"/>
    <x v="3"/>
    <x v="0"/>
    <x v="0"/>
    <s v="Pitesti"/>
    <s v="Privat"/>
    <s v="066"/>
    <n v="1883829.29"/>
    <n v="332440.46000000002"/>
    <n v="1043204.1200000001"/>
    <n v="3400"/>
    <n v="3262873.87"/>
    <s v="Reziliat"/>
    <m/>
    <n v="0"/>
    <n v="0"/>
    <s v="POC/46/2/2"/>
    <n v="1"/>
    <s v="Axa 2"/>
  </r>
  <r>
    <n v="5"/>
    <x v="2"/>
    <x v="2"/>
    <s v="A2.1.1 - NGA"/>
    <n v="127125"/>
    <s v="Dezvoltarea infrastructurii de comunicatii in banda larga de mare viteza in judetul Arges"/>
    <s v="INVOKER TRANS IT SRL"/>
    <s v="Obiectivul principal al proiectului este dezvoltarea infrastructurii de comunicatii in banda larga de mare viteza in localitatile albe din punct de vedere al conexiunii NGA din judetul Arges,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3"/>
    <x v="3"/>
    <x v="0"/>
    <x v="0"/>
    <s v="Zgripcesti; Negresti; Lentea; Cotmeana; Luminile; Lintesti; Cersani; Tutulesti; Odaeni; Gliganu de Sus; Gliganu de Jos; Dobresti; Furesti; Mosteni-Greci; Ursoaia; Doblea; Alunisu; Izvoru de Sus; Fata; Dincani; Buretesti; Rijletu-Govora; Purcareni; Popesti;  Palanga; Satu Nou; Chiritesti; Baranesti; Miercani; Salistea; Gorani; Mirghia de Sus; Dealu Bradului Popesti; Cocu; Rachitele de Sus; Bacesti; Badesti; Moara Mocanului;"/>
    <s v="Privat"/>
    <s v="046"/>
    <n v="11511362.17"/>
    <n v="2031416.83"/>
    <n v="1567451.05"/>
    <n v="4605602.6500000004"/>
    <n v="19715832.700000003"/>
    <s v="In implementare"/>
    <m/>
    <n v="5558019.4400000004"/>
    <n v="980826.92"/>
    <s v="POC/366/2/1"/>
    <n v="1"/>
    <s v="Axa 2"/>
  </r>
  <r>
    <n v="6"/>
    <x v="1"/>
    <x v="4"/>
    <s v=" Proiect Tehnologic Inovativ - LDR"/>
    <n v="123056"/>
    <s v="Dezvoltarea componentelor si sistemelor complexe ale subansamblelor de tip SKID in vederea cresterii competitivitatii societatii UZUC SA"/>
    <s v="UZUC SA"/>
    <s v="Obiectivul general al UZUC SA este cresterea competitivitatii societatii pe piata, prin cercetare-dezvoltare, in vederea obtinerii de produse inovative, care sa creeze plus valoare fata de concurenti."/>
    <s v="6"/>
    <n v="30"/>
    <n v="2020"/>
    <s v="2"/>
    <n v="28"/>
    <n v="2022"/>
    <n v="85"/>
    <x v="3"/>
    <x v="3"/>
    <x v="0"/>
    <x v="0"/>
    <s v="Pitesti"/>
    <s v="Privat"/>
    <s v="064"/>
    <n v="4324020.3099999996"/>
    <n v="763062.4"/>
    <n v="3632904.6"/>
    <n v="1943288.39"/>
    <n v="10663275.700000001"/>
    <s v="In implementare"/>
    <m/>
    <n v="0"/>
    <n v="0"/>
    <s v="POC/163/1/3/"/>
    <n v="1"/>
    <s v="Axa 1"/>
  </r>
  <r>
    <n v="7"/>
    <x v="1"/>
    <x v="3"/>
    <s v="OS1.3-Secţiunea C-ap.2"/>
    <n v="123896"/>
    <s v="Laborator pentru Electrochimie şi Ingineria Suprafeţei bazată pe tehnici cu plasmă de electroliză"/>
    <s v="ELSSA LABORATORY SRL"/>
    <s v="Obiectivul proiectului este dezvoltarea de aplicaþii industriale ale tehnicilor de ingineria suprafeþei bazate pe tratamente cu plasma electrolitica. Obiectivul proiectului se va atinge prin dezvoltarea unui Laborator pentru Electrochimie si Ingineria Suprafetei ELIS cu doua componente: - Instalatie pilot „ELSSALAB” cu facilitaþi pentru tratamente complexe în plasma de electroliza ; - Sistem Informational SIELIS, care are doua functii: a) stabileste si controleaza fluxul de informaþii între ELSA Laboratory SRL si beneficiarii identificati"/>
    <s v="7"/>
    <n v="1"/>
    <n v="2020"/>
    <s v="7"/>
    <n v="1"/>
    <n v="2022"/>
    <n v="85"/>
    <x v="3"/>
    <x v="3"/>
    <x v="0"/>
    <x v="0"/>
    <s v="Pitesti"/>
    <s v="Privat"/>
    <s v="061"/>
    <n v="691159.61"/>
    <n v="122816.39"/>
    <n v="90448"/>
    <n v="48560.76"/>
    <n v="952984.76"/>
    <s v="In implementare"/>
    <m/>
    <n v="33799.67"/>
    <n v="6250.53"/>
    <s v="POC/62/1/3"/>
    <n v="1"/>
    <s v="Axa 1"/>
  </r>
  <r>
    <n v="8"/>
    <x v="1"/>
    <x v="1"/>
    <s v="OS1.1-Secţiunea F - ap.2"/>
    <n v="126159"/>
    <s v="ALFRED – Etapa 1, infrastructură de cercetare suport: ATHENA (instalaţie de tip piscină pentru experimente şi teste termohidraulice) şi ChemLab (laborator pentru chimia plumbului)."/>
    <s v="REGIA AUTONOMĂ TEHNOLOGII PENTRU ENERGIA NUCLEARĂ - RATEN"/>
    <s v="Obiectivul general al proiectului este sa întareasca capacitatea stiinþifica, tehnica si de inovare în domeniul de specializare inteligenta “Energie, mediu si schimbari climatice” în vederea consolidarii performanþelor cercetarii nucleare din România, prin realizarea infrastructurii experimentale dedicata dezvoltarii tehnologiei reactorilor rapizi raciþi cu plumb (instalaþia experimentala ATHENA si laboratorul pentru chimia plumbului ChemLab)."/>
    <s v="7"/>
    <n v="6"/>
    <n v="2020"/>
    <s v="1"/>
    <n v="6"/>
    <n v="2024"/>
    <n v="85"/>
    <x v="3"/>
    <x v="3"/>
    <x v="0"/>
    <x v="0"/>
    <s v="Mioveni"/>
    <s v="Public"/>
    <s v="058"/>
    <n v="78200000"/>
    <n v="13800000"/>
    <n v="0"/>
    <n v="37831870.5"/>
    <n v="129831870.5"/>
    <s v="In implementare"/>
    <m/>
    <n v="526674.54"/>
    <n v="33325.449999999997"/>
    <s v="POC/448/1/1"/>
    <n v="1"/>
    <s v="Axa 1"/>
  </r>
  <r>
    <s v="TOTAL ARGES"/>
    <x v="0"/>
    <x v="0"/>
    <m/>
    <m/>
    <m/>
    <m/>
    <m/>
    <m/>
    <m/>
    <m/>
    <m/>
    <m/>
    <m/>
    <m/>
    <x v="0"/>
    <x v="0"/>
    <x v="0"/>
    <x v="0"/>
    <m/>
    <m/>
    <m/>
    <n v="103196232.11"/>
    <n v="18211946.800000001"/>
    <n v="9596914.5"/>
    <n v="45508924.159999996"/>
    <n v="176514017.56999999"/>
    <m/>
    <m/>
    <n v="8908517.4400000013"/>
    <n v="1512760.03"/>
    <m/>
    <m/>
    <m/>
  </r>
  <r>
    <s v="JUDEŢUL BIHOR"/>
    <x v="0"/>
    <x v="0"/>
    <m/>
    <m/>
    <m/>
    <m/>
    <m/>
    <m/>
    <m/>
    <m/>
    <m/>
    <m/>
    <m/>
    <m/>
    <x v="0"/>
    <x v="0"/>
    <x v="0"/>
    <x v="0"/>
    <m/>
    <m/>
    <m/>
    <m/>
    <m/>
    <m/>
    <m/>
    <m/>
    <m/>
    <m/>
    <m/>
    <m/>
    <m/>
    <m/>
    <m/>
  </r>
  <r>
    <n v="1"/>
    <x v="1"/>
    <x v="3"/>
    <s v="OS1.3-Secţiunea C"/>
    <n v="104689"/>
    <s v="Infecţia de origine odontogenă la pacientul cu diabet zaharat tip II, o abordare terapeutică eficientă"/>
    <s v="MAXILOMED SRL (fosta JUNCAR MED SRL)"/>
    <s v="Obiectivul general al proiectului propus spre finantare consta in cresterea competitivitatii si a performantei societatii prin inovare, mai precis, dezvoltarea de servicii si tratamente care să aduca plusvaloare societatii: servicii inovative prin care sunt tratate leziunile cronice de la nivelul oaselor maxilare cu punct de plecare odontogen la pacientul cu diabet zaharat tip II."/>
    <s v="9"/>
    <n v="9"/>
    <n v="2016"/>
    <s v="9"/>
    <n v="9"/>
    <n v="2018"/>
    <n v="85"/>
    <x v="4"/>
    <x v="4"/>
    <x v="0"/>
    <x v="0"/>
    <s v="Oradea"/>
    <s v="Privat"/>
    <s v="061"/>
    <n v="710699.67949999997"/>
    <n v="125417.59050000001"/>
    <n v="92901.92"/>
    <n v="18600"/>
    <n v="947619.19000000006"/>
    <s v="Finalizat"/>
    <s v="AA2"/>
    <n v="676061.75999999989"/>
    <n v="119305"/>
    <s v="POC/63/1/3"/>
    <n v="1"/>
    <s v="Axa 1"/>
  </r>
  <r>
    <n v="2"/>
    <x v="1"/>
    <x v="3"/>
    <s v="OS1.3-Secţiunea C"/>
    <n v="113934"/>
    <s v="Cercetarea si realizarea unui colorant lichid pentru implanturile dentare din zirconiu la CHROMA DENTARE S.R.L."/>
    <s v="CHROMA DENTARE SRL"/>
    <s v="Obiectivul general al proiectului este reprezentat de cercetarea si obtinerea unui lichid colorant inovativ pentru coroanele si puntile dentare_x000a_realizate din oxidul de zirconiu."/>
    <s v="9"/>
    <n v="27"/>
    <n v="2017"/>
    <s v="9"/>
    <n v="27"/>
    <n v="2019"/>
    <n v="85.000000595496076"/>
    <x v="4"/>
    <x v="4"/>
    <x v="0"/>
    <x v="0"/>
    <s v="Oradea"/>
    <s v="Privat"/>
    <s v="061"/>
    <n v="713690.69"/>
    <n v="125945.41"/>
    <n v="93292.9"/>
    <n v="243980"/>
    <n v="1176909"/>
    <s v="Reziliat"/>
    <s v="AA1"/>
    <n v="0"/>
    <n v="0"/>
    <s v="POC/63/1/3"/>
    <n v="1"/>
    <s v="Axa 1"/>
  </r>
  <r>
    <n v="3"/>
    <x v="1"/>
    <x v="3"/>
    <s v="OS1.3-Secţiunea C"/>
    <n v="121796"/>
    <s v="Standardizarea diagnosticului și tratamentului hepatopatiilor cronice în stadiu avansat ținând cont de influența stresului oxidativ în evoluția, prognosticul și răspunsul la tratamentul etiopatogenic"/>
    <s v="ENDODIGEST SRL"/>
    <s v="Obiectivul principal al proiectului este de a aduce îmbunătăţiri tratamentului afecțiunilor hepatopatiilor cronice virale, prin abordarea unei proceduri de diagnostic și tratament îmbunătățite, pornind de la concluziile tezei de doctorat, stresul oxidativ, care să ducă la rezultate crescute ale numărului pacienților vindecați prin creșterea răspunsului acestora la tratament. "/>
    <s v="9"/>
    <n v="27"/>
    <n v="2017"/>
    <s v="9"/>
    <n v="27"/>
    <n v="2019"/>
    <n v="84.999998606471053"/>
    <x v="4"/>
    <x v="4"/>
    <x v="0"/>
    <x v="0"/>
    <s v="Oradea"/>
    <s v="Privat"/>
    <s v="061"/>
    <n v="548965.98"/>
    <n v="96876.36"/>
    <n v="71760.28"/>
    <n v="303856"/>
    <n v="1021458.62"/>
    <s v="Finalizat"/>
    <s v="AA1"/>
    <n v="528988.42999999993"/>
    <n v="95100.34"/>
    <s v="POC/63/1/3"/>
    <n v="1"/>
    <s v="Axa 1"/>
  </r>
  <r>
    <n v="4"/>
    <x v="1"/>
    <x v="3"/>
    <s v="OS1.3-Secţiunea C"/>
    <n v="113215"/>
    <s v="Realizare software inovativ– E.U. ACCOUNTING HARMONIZATION"/>
    <s v="SOFTSTUDIO SOLUTIONS SRL"/>
    <s v="Obiectivul general al proiectului propus spre finantare consta in cresterea competitivitatii si a performantei societatii prin cercetare si inovare, mai precis, dezvoltarea  si transpunerea in functionalitate a unui instrument pentru dezvoltarea software pentru colectarea si centralizarea datelor din gestiunea entitatilor economice, atat cele situate in Romania cat si cele situate in alte tari ale Uniunii Europene care planifica sa adopte Standardele International de Contabilitate, si transpunerea informatiilor direct in contabilitate, in situatii centralizate pe nivel de firme sau grup de firme."/>
    <s v="9"/>
    <n v="27"/>
    <n v="2017"/>
    <s v="1"/>
    <n v="27"/>
    <n v="2019"/>
    <n v="84.999997640453401"/>
    <x v="4"/>
    <x v="4"/>
    <x v="0"/>
    <x v="0"/>
    <s v="Oradea"/>
    <s v="Privat"/>
    <s v="061"/>
    <n v="198131.28"/>
    <n v="34964.35"/>
    <n v="25899.53"/>
    <n v="11947.98"/>
    <n v="270943.14"/>
    <s v="Finalizat"/>
    <s v="AA3"/>
    <n v="189077.7"/>
    <n v="33366.660000000003"/>
    <s v="POC/63/1/3"/>
    <n v="1"/>
    <s v="Axa 1"/>
  </r>
  <r>
    <n v="5"/>
    <x v="1"/>
    <x v="3"/>
    <s v="OS1.3-Secţiunea C"/>
    <n v="113149"/>
    <s v="Cercetarea-dezvoltarea si lansarea in productie a dispozitivului modular DMT"/>
    <s v="TRANSILVANIA ADVISORS SRL"/>
    <s v="Obiectivul general al proiectului este stimularea cercetarii si inovarii in intreprindere prin cercetarea unui produs nou, inovativ, dezvoltarea prototipului si lansarea acestuia in productie in scopul comercializarii. Noul dispozitiv DMT, va fi un dispozitiv modular utilizat in cadrul centrelor de prelucrare a pieselor prismatice."/>
    <s v="10"/>
    <n v="4"/>
    <n v="2017"/>
    <s v="10"/>
    <n v="4"/>
    <n v="2018"/>
    <n v="84.999998846053458"/>
    <x v="4"/>
    <x v="4"/>
    <x v="0"/>
    <x v="0"/>
    <s v="Oradea"/>
    <s v="Privat"/>
    <s v="061"/>
    <n v="662942.31000000006"/>
    <n v="116989.83"/>
    <n v="86659.15"/>
    <n v="127336.31"/>
    <n v="993927.60000000009"/>
    <s v="Finalizat"/>
    <s v="AA1"/>
    <n v="639851.37"/>
    <n v="112914.95"/>
    <s v="POC/63/1/3"/>
    <n v="1"/>
    <s v="Axa 1"/>
  </r>
  <r>
    <n v="6"/>
    <x v="2"/>
    <x v="2"/>
    <s v="A2.2.1"/>
    <n v="115937"/>
    <s v="INOVARE PRIN INTEGRAREA SOLUȚIILOR TIC PENTRU CREȘTEREA COMPETITIVITĂȚII ECONOMICE A SECTOARELOR TIC, INDUSTRIILOR CREATIVE ȘI TURISMULUI PRIN INTERMEDIUL PLATFORMEI INFORMATICE"/>
    <s v="GRAFOR DESIGN SRL"/>
    <s v="INOVARE PRIN INTEGRAREA SOLUȚIILOR TIC PENTRU CREȘTEREA COMPETITIVITĂȚII ECONOMICE A SECTOARELOR TIC, INDUSTRIILOR CREATIVE ȘI TURISMULUI PRIN INTERMEDIUL PLATFORMEI INFORMATICE"/>
    <s v="8"/>
    <n v="11"/>
    <n v="2017"/>
    <s v="8"/>
    <n v="11"/>
    <n v="2020"/>
    <n v="85"/>
    <x v="4"/>
    <x v="4"/>
    <x v="0"/>
    <x v="0"/>
    <s v="Oradea"/>
    <s v="Privat"/>
    <s v="066"/>
    <n v="2537346.0699999998"/>
    <n v="447766.95"/>
    <n v="1069337.58"/>
    <n v="404042.32999999961"/>
    <n v="4458492.93"/>
    <s v="Finalizat"/>
    <m/>
    <n v="2447273.9500000002"/>
    <n v="431877.16"/>
    <s v="POC/46/2/2"/>
    <n v="1"/>
    <s v="Axa 2"/>
  </r>
  <r>
    <n v="7"/>
    <x v="1"/>
    <x v="1"/>
    <s v="OS1.1 -Secţiunea A"/>
    <n v="121336"/>
    <s v="Dezvoltarea unui centru de cercetare-dezvoltare în oncologie în cadrul societăţii Pelican Impex SRL "/>
    <s v="PELICAN IMPEX SRL"/>
    <s v="Obiectivul general al proiectului este cresterea capacitatii de cercetare – dezvoltare a SC PELICAN IMPEX SRL in domeniul sanatatii ca domeniu prioritar de interes naţional. Acest deziderat poate fi atins prin infiintarea si dezvoltarea a unui centru de cercetare in oncologie."/>
    <s v="5"/>
    <n v="21"/>
    <n v="2018"/>
    <s v="11"/>
    <n v="20"/>
    <n v="2020"/>
    <n v="85"/>
    <x v="4"/>
    <x v="4"/>
    <x v="0"/>
    <x v="0"/>
    <s v="Oradea"/>
    <s v="Privat"/>
    <s v="059"/>
    <n v="8026150.7400000002"/>
    <n v="1416379.54"/>
    <n v="9442530.2799999993"/>
    <n v="4872702.12"/>
    <n v="23757762.680000003"/>
    <s v="Finalizat _x000a_(ajuns la teremen; fara nota de finalizare)"/>
    <m/>
    <n v="8012811.8900000006"/>
    <n v="1414025.63"/>
    <s v="POC/65/1/1"/>
    <n v="1"/>
    <s v="Axa 1"/>
  </r>
  <r>
    <n v="8"/>
    <x v="2"/>
    <x v="2"/>
    <s v="A2.1.1 - NGA"/>
    <n v="126957"/>
    <s v="Realizarea infrastructurii de broadband Ă®n zonele albe NGA din judeČ›ul Bihor"/>
    <s v="INVITE SYSTEMS SRL"/>
    <s v="Obiectivul principal al proiectului este dezvoltarea infrastructurii de internet in banda larga, in zonele albe NGA din judetul Bihor,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1"/>
    <n v="4"/>
    <n v="2019"/>
    <s v="1"/>
    <n v="4"/>
    <n v="2022"/>
    <n v="85"/>
    <x v="4"/>
    <x v="4"/>
    <x v="0"/>
    <x v="0"/>
    <s v="Astileu; sat Calatea; Bratca; sat Damis; Buduslau; sat Albis; Saniob; sat Ciuhoi; Salacea; sat Otomani; Salard; sat Hodos; Tarcea; sat Galospetreu; Simian; sat Silindru"/>
    <s v="Privat"/>
    <s v="046"/>
    <n v="7457300.5599999996"/>
    <n v="1315994.21"/>
    <n v="974810.75999999978"/>
    <n v="1795519.4800000004"/>
    <n v="11543625.01"/>
    <s v="In implementare"/>
    <m/>
    <n v="5832585.5899999999"/>
    <n v="1029279.81"/>
    <s v="POC/366/2/1"/>
    <n v="1"/>
    <s v="Axa 2"/>
  </r>
  <r>
    <n v="9"/>
    <x v="1"/>
    <x v="4"/>
    <s v=" Proiect Tehnologic Inovativ - LDR"/>
    <n v="121806"/>
    <s v="Sistem inovativ de stocare a energiei pentru aplicatii hibride si electrice in industria aeronautica si automobilistica"/>
    <s v="ATNOM SRL"/>
    <s v="Obiectivul general al proiectului consta in inovare bazata pe cercetare-dezvoltare prin înfiintarea unei unitati noi, în vederea introducerii în productie a rezultatelor obþinute din cercetare-dezvoltare, si anume, se vor obtine 4 produse noi, inovatoare pentru industria aeronautica si auto ( - Acumulator modular pentru piata automotive;  - Acumultor pentru avion hibrid; - Acumulator pentru elicopter hibrid;  - Sistem de management al acumulatorilor)."/>
    <s v="6"/>
    <n v="25"/>
    <n v="2020"/>
    <s v="6"/>
    <n v="25"/>
    <n v="2023"/>
    <n v="85"/>
    <x v="4"/>
    <x v="4"/>
    <x v="0"/>
    <x v="0"/>
    <s v="Oradea"/>
    <s v="Privat"/>
    <s v="064"/>
    <n v="19121228.010000002"/>
    <n v="3374334.36"/>
    <n v="5911923.4000000004"/>
    <n v="5973294.4699999997"/>
    <n v="34380780.240000002"/>
    <s v="In implementare"/>
    <m/>
    <n v="6080079.6699999999"/>
    <n v="10156.049999999999"/>
    <s v="POC/163/1/3/"/>
    <n v="1"/>
    <s v="Axa 1"/>
  </r>
  <r>
    <s v="TOTAL BIHOR"/>
    <x v="0"/>
    <x v="0"/>
    <m/>
    <m/>
    <m/>
    <m/>
    <m/>
    <m/>
    <m/>
    <m/>
    <m/>
    <m/>
    <m/>
    <m/>
    <x v="0"/>
    <x v="0"/>
    <x v="0"/>
    <x v="0"/>
    <m/>
    <m/>
    <m/>
    <n v="39976455.319499999"/>
    <n v="7054668.6005000006"/>
    <n v="17769115.799999997"/>
    <n v="13751278.690000001"/>
    <n v="78551518.409999996"/>
    <m/>
    <m/>
    <n v="24406730.359999999"/>
    <n v="3246025.5999999996"/>
    <m/>
    <m/>
    <m/>
  </r>
  <r>
    <s v="JUDEŢUL BISTRITA NASAUD"/>
    <x v="0"/>
    <x v="0"/>
    <m/>
    <m/>
    <m/>
    <m/>
    <m/>
    <m/>
    <m/>
    <m/>
    <m/>
    <m/>
    <m/>
    <m/>
    <x v="0"/>
    <x v="0"/>
    <x v="0"/>
    <x v="0"/>
    <m/>
    <m/>
    <m/>
    <m/>
    <m/>
    <m/>
    <m/>
    <m/>
    <m/>
    <m/>
    <m/>
    <m/>
    <m/>
    <m/>
    <m/>
  </r>
  <r>
    <n v="1"/>
    <x v="2"/>
    <x v="2"/>
    <s v="A2.1.1 - NGA"/>
    <n v="127133"/>
    <s v="Investitii in infrastructura broadband in judetul Bistrita Nasaud"/>
    <s v="NETWORK INNOVATION FUTURE  SRL"/>
    <s v="Obiectivul principal al proiectului este &quot;Investitii in infrastructura broadband in judetul Bistrita Nasaud&quot;,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4"/>
    <x v="4"/>
    <x v="0"/>
    <x v="0"/>
    <s v="Silivasu de Campie; Viile Tecii; Ocnita;  Urmenis;  Bichigiu;  Dipsa; Pinticu;  Tagu; Galatii Bistritei; Archiud; Herina; Orosfaia; Blajenii de Sus; Sopteriu; Blajenii de Jos; Budestifana; Te, Tagsoru; Caila; Tonciu; Delureni; Albestii Bistritei; Comlod; Ghemes;"/>
    <s v="Privat"/>
    <s v="046"/>
    <n v="7482298.9500000002"/>
    <n v="1320405.69"/>
    <n v="1692948.93"/>
    <n v="3416754.01"/>
    <n v="13912407.58"/>
    <s v="In implementare"/>
    <m/>
    <n v="3467873.4099999997"/>
    <n v="611977.66999999993"/>
    <s v="POC/366/2/1"/>
    <n v="1"/>
    <s v="Axa 2"/>
  </r>
  <r>
    <s v="TOTAL BISTRITA NASAUD"/>
    <x v="0"/>
    <x v="0"/>
    <m/>
    <m/>
    <m/>
    <m/>
    <m/>
    <m/>
    <m/>
    <m/>
    <m/>
    <m/>
    <m/>
    <m/>
    <x v="0"/>
    <x v="0"/>
    <x v="0"/>
    <x v="0"/>
    <m/>
    <m/>
    <m/>
    <n v="7482298.9500000002"/>
    <n v="1320405.69"/>
    <n v="1692948.93"/>
    <n v="3416754.01"/>
    <n v="13912407.58"/>
    <m/>
    <m/>
    <n v="3467873.4099999997"/>
    <n v="611977.66999999993"/>
    <m/>
    <m/>
    <m/>
  </r>
  <r>
    <s v="JUDEŢUL BOTOSANI"/>
    <x v="0"/>
    <x v="0"/>
    <m/>
    <m/>
    <m/>
    <m/>
    <m/>
    <m/>
    <m/>
    <m/>
    <m/>
    <m/>
    <m/>
    <m/>
    <x v="0"/>
    <x v="0"/>
    <x v="0"/>
    <x v="0"/>
    <m/>
    <m/>
    <m/>
    <m/>
    <m/>
    <m/>
    <m/>
    <m/>
    <m/>
    <m/>
    <m/>
    <m/>
    <m/>
    <m/>
    <m/>
  </r>
  <r>
    <n v="1"/>
    <x v="2"/>
    <x v="2"/>
    <s v="A2.1.1 - NGA"/>
    <n v="127283"/>
    <s v="Creare infrastructura in banda larga si acces la internet in judetul Botosani"/>
    <s v="TELEKOM GROUP TECHNOLOGY SRL"/>
    <s v="Obiectivul general al proiectului este reprezentat de atingerea unui nivelului tehnic de dotare al firmei prin achiziþionarea de active corporale si necorporale, destinate sa dezvolte si sa diversifice activitatea curenta a societaþii, prin dotarea astfel a companiei cu tehnologie avansata si eficienta în scopul dezvoltarii de reþele avansate de comunicaþii electronice în judetul Botosani."/>
    <s v="6"/>
    <n v="12"/>
    <n v="2019"/>
    <s v="3"/>
    <n v="12"/>
    <n v="2022"/>
    <n v="85"/>
    <x v="5"/>
    <x v="5"/>
    <x v="0"/>
    <x v="0"/>
    <s v="Adaseni; Zoitani; Avrameni; Ichimeni; Aurel Vlaicu; Dimitrie Cantemir; Panaitoaia; Timus; Blandesti; Soldanesti; Cotusca; Cotu Miculiniti; Ghireni; Avram Iancu; Crasnaleuca; Gorbanesti; Batranesti; George Cosbuc; Siliscani; Socrujeni; Vanatori; Hanesti; Borolea; Moara Jorii; Slobozia Hanesti; Manoleasa; Flondora; Iorga ; Manoleasa Prut; Sadoveni; Zahoreni; Liveni; Loturi; Mihalaseni; Caraiman; Nastase; Negresti; Paun; Sarata; Slobozia Siliscani; Mileanca; Codreni; Mitoc; Horia; Ripiceni; Radauti Prut; Miorcani; Unteni; Burla; Burlesti; Soroceni; Viisoara; Cuza Voda Viisoara Mica:"/>
    <s v="Privat"/>
    <s v="046"/>
    <n v="11455733.609999999"/>
    <n v="2021600.05"/>
    <n v="1497481.53"/>
    <n v="2831727.87"/>
    <n v="17806543.059999999"/>
    <s v="In implementare"/>
    <m/>
    <n v="5584138.3499999996"/>
    <n v="985436.17"/>
    <s v="POC/366/2/1"/>
    <n v="1"/>
    <s v="Axa 2"/>
  </r>
  <r>
    <s v="TOTAL BOTOSANI"/>
    <x v="0"/>
    <x v="0"/>
    <m/>
    <m/>
    <m/>
    <m/>
    <m/>
    <m/>
    <m/>
    <m/>
    <m/>
    <m/>
    <m/>
    <m/>
    <x v="0"/>
    <x v="0"/>
    <x v="0"/>
    <x v="0"/>
    <m/>
    <m/>
    <m/>
    <n v="11455733.609999999"/>
    <n v="2021600.05"/>
    <n v="1497481.53"/>
    <n v="2831727.87"/>
    <n v="17806543.059999999"/>
    <m/>
    <m/>
    <n v="5584138.3499999996"/>
    <n v="985436.17"/>
    <m/>
    <m/>
    <m/>
  </r>
  <r>
    <s v="JUDEŢUL BRAILA"/>
    <x v="0"/>
    <x v="0"/>
    <m/>
    <m/>
    <m/>
    <m/>
    <m/>
    <m/>
    <m/>
    <m/>
    <m/>
    <m/>
    <m/>
    <m/>
    <x v="0"/>
    <x v="0"/>
    <x v="0"/>
    <x v="0"/>
    <m/>
    <m/>
    <m/>
    <m/>
    <m/>
    <m/>
    <m/>
    <m/>
    <m/>
    <m/>
    <m/>
    <m/>
    <m/>
    <m/>
    <m/>
  </r>
  <r>
    <n v="1"/>
    <x v="2"/>
    <x v="2"/>
    <s v="A2.2.1"/>
    <n v="116116"/>
    <s v="YUPP MEDIA – PLATFORMA ELASTICA E-COMMERCE DE PERSONALIZARE PUBLICITARA"/>
    <s v="YUPP MEDIA SRL"/>
    <s v="YUPP MEDIA – PLATFORMA ELASTICA E-COMMERCE DE PERSONALIZARE PUBLICITARA"/>
    <s v="8"/>
    <n v="4"/>
    <n v="2017"/>
    <s v="8"/>
    <n v="4"/>
    <n v="2020"/>
    <n v="85"/>
    <x v="6"/>
    <x v="6"/>
    <x v="0"/>
    <x v="0"/>
    <s v="Braila"/>
    <s v="Privat"/>
    <s v="066"/>
    <n v="1210606.54"/>
    <n v="231636.45"/>
    <n v="315216"/>
    <n v="130677.01000000001"/>
    <n v="1888136"/>
    <s v="Reziliat"/>
    <m/>
    <n v="0"/>
    <n v="0"/>
    <s v="POC/46/2/2"/>
    <n v="1"/>
    <s v="Axa 2"/>
  </r>
  <r>
    <n v="2"/>
    <x v="2"/>
    <x v="2"/>
    <s v="A2.2.1"/>
    <n v="119055"/>
    <s v="Cresterea competitivitatii IMM-urilor prin implementarea unei solutii digitale inovative pentru un management performant al proiectelor cu finantare nerambursabila"/>
    <s v="LOGIC ECOMSOL SRL"/>
    <s v="Cresterea competitivitatii IMM-urilor prin implementarea unei solutii digitale inovative pentru un management performant al proiectelor cu finantare nerambursabila"/>
    <s v="10"/>
    <n v="16"/>
    <n v="2017"/>
    <s v="10"/>
    <n v="16"/>
    <n v="2020"/>
    <n v="85"/>
    <x v="6"/>
    <x v="6"/>
    <x v="0"/>
    <x v="0"/>
    <s v="Braila"/>
    <s v="Privat"/>
    <s v="066"/>
    <n v="2434958.08"/>
    <n v="429698.49"/>
    <n v="1655239.7900000005"/>
    <n v="240334.66999999993"/>
    <n v="4760231.0300000012"/>
    <s v="Finalizat"/>
    <m/>
    <n v="1666271.68"/>
    <n v="294047.92999999993"/>
    <s v="POC/46/2/2"/>
    <n v="1"/>
    <s v="Axa 2"/>
  </r>
  <r>
    <n v="3"/>
    <x v="2"/>
    <x v="2"/>
    <s v="A2.2.1 ap.2"/>
    <n v="128967"/>
    <s v="Inteligenta artificiala si realitate virtuala intr-o platforma inovativa de comert electronic"/>
    <s v="HUNDRED PERCENT SRL"/>
    <s v="Obiectivul general al proiectului consta in contributia la cresterea gradului de utilizare, a calitatii si a nivelului de acces ale intreprinderilor mici si mijlocii la tehnologia informatiei si comunicatiilor, prin realizarea, in decurs de 36 de luni, in parteneriat cu SC ALTFACTOR SRL, a unei solutii digitale inovative LUNA care sa asigure un management performant si eficient al magazinelor online, dar si un grad ridicat de interactivitate si comunicare a magazinelor online cu utilizatorii lor."/>
    <s v="3"/>
    <n v="31"/>
    <n v="2020"/>
    <s v="3"/>
    <n v="31"/>
    <n v="2023"/>
    <n v="85"/>
    <x v="6"/>
    <x v="6"/>
    <x v="0"/>
    <x v="0"/>
    <s v="Braila; Galati"/>
    <s v="Privat"/>
    <s v="066"/>
    <n v="8107400.4900000002"/>
    <n v="1430717.73"/>
    <n v="2549886.44"/>
    <n v="1103964.45"/>
    <n v="13191969.109999999"/>
    <s v="In implementare"/>
    <m/>
    <n v="2825318.33"/>
    <n v="371703.23"/>
    <s v="POC/524/2/2"/>
    <n v="1"/>
    <s v="Axa 2"/>
  </r>
  <r>
    <s v="TOTAL BRAILA"/>
    <x v="0"/>
    <x v="0"/>
    <m/>
    <m/>
    <m/>
    <m/>
    <m/>
    <m/>
    <m/>
    <m/>
    <m/>
    <m/>
    <m/>
    <m/>
    <x v="0"/>
    <x v="0"/>
    <x v="0"/>
    <x v="0"/>
    <m/>
    <m/>
    <m/>
    <n v="11752965.109999999"/>
    <n v="2092052.67"/>
    <n v="4520342.2300000004"/>
    <n v="1474976.13"/>
    <n v="19840336.140000001"/>
    <m/>
    <m/>
    <n v="4491590.01"/>
    <n v="665751.15999999992"/>
    <m/>
    <m/>
    <m/>
  </r>
  <r>
    <s v="JUDEŢUL BRASOV"/>
    <x v="0"/>
    <x v="0"/>
    <m/>
    <m/>
    <m/>
    <m/>
    <m/>
    <m/>
    <m/>
    <m/>
    <m/>
    <m/>
    <m/>
    <m/>
    <x v="0"/>
    <x v="0"/>
    <x v="0"/>
    <x v="0"/>
    <m/>
    <m/>
    <m/>
    <m/>
    <m/>
    <m/>
    <m/>
    <m/>
    <m/>
    <m/>
    <m/>
    <m/>
    <m/>
    <m/>
    <m/>
  </r>
  <r>
    <n v="1"/>
    <x v="1"/>
    <x v="3"/>
    <s v="OS1.3-Secţiunea D"/>
    <n v="104954"/>
    <s v="METODĂ INOVATOARE DE RECUPERARE MEDICALĂ PRIN TRATAMENT CU PLASMĂ BOGATĂ ÎN TROMBOCITE ŞI AEROCRIOTERAPIE"/>
    <s v="POLIMED DACIA SRL"/>
    <s v="Obiectivul general al proiectului propus de către Polimed Dacia S.R.L. constă în elaborarea unei metode inovatoare în domeniul sănătății, reprezentată de o metodă de diagnostic si recuperare prin combinarea unui tratament PRP (plasmă bogată în trombocite) cu aerocrioterapie în vederea tratării afecțiunilor aparatului locomotor. "/>
    <s v="9"/>
    <n v="16"/>
    <n v="2016"/>
    <s v="9"/>
    <n v="16"/>
    <n v="2018"/>
    <n v="85"/>
    <x v="1"/>
    <x v="1"/>
    <x v="0"/>
    <x v="0"/>
    <s v="Brasov"/>
    <s v="Privat"/>
    <s v="061"/>
    <n v="1482931.25"/>
    <n v="261693.75"/>
    <n v="0"/>
    <n v="936491"/>
    <n v="2681116"/>
    <s v="Finalizat"/>
    <s v="AA3"/>
    <n v="1366418.3199999998"/>
    <n v="241132.64"/>
    <s v="POC/66/1/3"/>
    <n v="1"/>
    <s v="Axa 1"/>
  </r>
  <r>
    <n v="2"/>
    <x v="2"/>
    <x v="2"/>
    <s v="A2.2.1"/>
    <n v="119052"/>
    <s v="LoRaNET – platforma Internet of Things (IoT)"/>
    <s v="FLASHNET SRL"/>
    <s v="LoRaNET – platforma Internet of Things (IoT)"/>
    <s v="6"/>
    <n v="16"/>
    <n v="2017"/>
    <s v="9"/>
    <n v="16"/>
    <n v="2019"/>
    <n v="85"/>
    <x v="1"/>
    <x v="1"/>
    <x v="0"/>
    <x v="0"/>
    <s v="Brasov"/>
    <s v="Privat"/>
    <s v="066"/>
    <n v="3384337.55"/>
    <n v="597236.04"/>
    <n v="2098058.8900000006"/>
    <n v="157703.79999999981"/>
    <n v="6237336.2800000003"/>
    <s v="Finalizat"/>
    <m/>
    <n v="1936765.19"/>
    <n v="341782.09"/>
    <s v="POC/46/2/2"/>
    <n v="1"/>
    <s v="Axa 2"/>
  </r>
  <r>
    <n v="3"/>
    <x v="2"/>
    <x v="2"/>
    <s v="A2.2.1"/>
    <n v="115883"/>
    <s v="SPRIJIN PENTRU CREŞTEREA VALORII ADĂUGATE GENERATE DE SECTORUL TIC ŞI A INOVĂRII IN CADRUL RAP SYSTEMS SRL"/>
    <s v="RAP SYSTEMS SRL"/>
    <s v="Dezvoltarea de catre RAP SYSTEMS a unor programe (functii) pentru PLC-uri cat si pentru HMI-uri, care sa gestioneze controlul motoarelor, cat si a unui program (functie) care sa gestioneze controlul valvelor, programe informatice necesare pentru dezvoltarea unei game de softuri aplicate inovative cu aplicabilitate in intreprinderile de productie din Romania si strainatate si cu impact asupra dezvoltarii firmei la nivel national si international."/>
    <s v="5"/>
    <n v="25"/>
    <n v="2017"/>
    <s v="9"/>
    <n v="25"/>
    <n v="2018"/>
    <n v="85"/>
    <x v="1"/>
    <x v="1"/>
    <x v="0"/>
    <x v="0"/>
    <s v="Brasov"/>
    <s v="Privat"/>
    <s v="066"/>
    <n v="192884.77"/>
    <n v="34038.49"/>
    <n v="86360.69"/>
    <n v="64224.450000000012"/>
    <n v="377508.39999999997"/>
    <s v="Finalizat"/>
    <s v="AA2"/>
    <n v="188268.64"/>
    <n v="33223.880000000005"/>
    <s v="POC/46/2/2"/>
    <n v="1"/>
    <s v="Axa 2"/>
  </r>
  <r>
    <n v="4"/>
    <x v="2"/>
    <x v="2"/>
    <s v="A2.2.1"/>
    <n v="115631"/>
    <s v="PORTAL GIS 3D"/>
    <s v="3D GEO LASER SRL"/>
    <s v="PORTAL GIS 3D"/>
    <s v="6"/>
    <n v="29"/>
    <n v="2017"/>
    <s v="7"/>
    <n v="29"/>
    <n v="2020"/>
    <n v="85"/>
    <x v="1"/>
    <x v="1"/>
    <x v="0"/>
    <x v="0"/>
    <s v="Brasov"/>
    <s v="Privat"/>
    <s v="066"/>
    <n v="2469250"/>
    <n v="435750"/>
    <n v="639000"/>
    <n v="502360"/>
    <n v="4046360"/>
    <s v="Finalizat"/>
    <s v="AA3+suspendare"/>
    <n v="524091.95"/>
    <n v="92486.82"/>
    <s v="POC/46/2/2"/>
    <n v="1"/>
    <s v="Axa 2"/>
  </r>
  <r>
    <n v="5"/>
    <x v="2"/>
    <x v="2"/>
    <s v="A2.2.1"/>
    <n v="115791"/>
    <s v="DEZVOLTAREA UNEI PLATFORME SOFTWARE DE MANAGEMENT SI CONTROL AL PRODUCTIEI (POST-CALCUL) IN DOMENIUL ALIMENTAR"/>
    <s v="SPECTRUM SRL"/>
    <s v="DEZVOLTAREA UNEI PLATFORME SOFTWARE DE MANAGEMENT SI CONTROL AL PRODUCTIEI (POST-CALCUL) IN DOMENIUL ALIMENTAR"/>
    <s v="9"/>
    <n v="15"/>
    <n v="2017"/>
    <s v="11"/>
    <n v="15"/>
    <n v="2018"/>
    <n v="85"/>
    <x v="1"/>
    <x v="1"/>
    <x v="0"/>
    <x v="0"/>
    <s v="Brasov"/>
    <s v="Privat"/>
    <s v="066"/>
    <n v="1317259.1299999999"/>
    <n v="232457.49"/>
    <n v="574044"/>
    <n v="320497.33000000007"/>
    <n v="2444257.9500000002"/>
    <s v="Finalizat"/>
    <m/>
    <n v="1178007.8700000001"/>
    <n v="207883.73"/>
    <s v="POC/46/2/2"/>
    <n v="1"/>
    <s v="Axa 2"/>
  </r>
  <r>
    <n v="6"/>
    <x v="2"/>
    <x v="2"/>
    <s v="A2.2.1"/>
    <n v="115887"/>
    <s v="FILED BOOK AGRO APPLICATION-FBAA"/>
    <s v="BIT SOFTWARE SRL"/>
    <s v="FILED BOOK AGRO APPLICATION-FBAA"/>
    <s v="8"/>
    <n v="9"/>
    <n v="2017"/>
    <s v="8"/>
    <n v="9"/>
    <n v="2019"/>
    <n v="85"/>
    <x v="1"/>
    <x v="1"/>
    <x v="0"/>
    <x v="0"/>
    <s v="Brasov"/>
    <s v="Privat"/>
    <s v="066"/>
    <n v="1150622.04"/>
    <n v="203050.95"/>
    <n v="1100722.32"/>
    <n v="78284.810000000056"/>
    <n v="2532680.12"/>
    <s v="Finalizat"/>
    <s v="AA1"/>
    <n v="1017868.1"/>
    <n v="179623.77999999997"/>
    <s v="POC/46/2/2"/>
    <n v="1"/>
    <s v="Axa 2"/>
  </r>
  <r>
    <n v="7"/>
    <x v="2"/>
    <x v="2"/>
    <s v="A2.2.1"/>
    <n v="116314"/>
    <s v="DEZVOLTAREA UNEI PLAFORME E-LEARNING CU SUPORT DE ANALIZA COMPORTAMENTALA A INTERACTIUNII UTILIZATOR-LMS"/>
    <s v="ICEBERG CONSULTING SRL"/>
    <s v="DEZVOLTAREA UNEI PLAFORME E-LEARNING CU SUPORT DE ANALIZA COMPORTAMENTALA A INTERACTIUNII UTILIZATOR-LMS"/>
    <s v="8"/>
    <n v="9"/>
    <n v="2017"/>
    <s v="5"/>
    <n v="9"/>
    <n v="2019"/>
    <n v="85"/>
    <x v="1"/>
    <x v="1"/>
    <x v="0"/>
    <x v="0"/>
    <s v="Brasov"/>
    <s v="Privat"/>
    <s v="066"/>
    <n v="794751.5"/>
    <n v="140250.26999999999"/>
    <n v="276660.90999999992"/>
    <n v="159915.90000000014"/>
    <n v="1371578.58"/>
    <s v="Finalizat"/>
    <s v="AA1"/>
    <n v="631618.71"/>
    <n v="109128.19"/>
    <s v="POC/46/2/2"/>
    <n v="1"/>
    <s v="Axa 2"/>
  </r>
  <r>
    <n v="8"/>
    <x v="1"/>
    <x v="1"/>
    <s v="OS1.1 -Secţiunea A"/>
    <n v="121374"/>
    <s v="Dezvoltarea centrului de cercetare-dezvoltare-inovare în ştiinţe medicale POLIMED DACIA BRAŞOV POLI-CDI"/>
    <s v="POLIMED DACIA SRL"/>
    <s v="Obiectivul general al proiectului propus de catre Polimed Dacia S.R.L. consta în achizitia de echipamente de cercetare dezvoltare necesare investigarii metodei de diagnostic si recuperare prin combinarea unui tratament PRP (plasma bogata în trombocite) cu aerocrioterapie în vederea tratarii afecþiunilor aparatului locomotor."/>
    <s v="6"/>
    <n v="4"/>
    <n v="2018"/>
    <s v="3"/>
    <n v="3"/>
    <n v="2020"/>
    <n v="85"/>
    <x v="1"/>
    <x v="1"/>
    <x v="0"/>
    <x v="0"/>
    <s v="Brasov"/>
    <s v="Privat"/>
    <s v="059"/>
    <n v="3898320.63"/>
    <n v="687938.93"/>
    <n v="1965539.82"/>
    <n v="162395.68"/>
    <n v="6714195.0599999996"/>
    <s v="Finalizat"/>
    <s v="AA4"/>
    <n v="3895239.53"/>
    <n v="687395.21"/>
    <s v="POC/65/1/1"/>
    <n v="1"/>
    <s v="Axa 1"/>
  </r>
  <r>
    <n v="9"/>
    <x v="1"/>
    <x v="1"/>
    <s v="OS1.1 -Secţiunea A"/>
    <n v="104792"/>
    <s v="Centrul de cercetare pentru achiziţia şi procesarea datelor 3D spaţiale pentru modele complexe 3D-Spaţial"/>
    <s v="3D GEO LASER SRL"/>
    <s v="Obiectivul general al proiectului consta în înfinþarea si exploatarea unui laborator de cercetare – dezvoltare în domeniul culegerii aerian si prelucrarii datelor topografice si de mediu."/>
    <s v="7"/>
    <n v="23"/>
    <n v="2018"/>
    <s v="1"/>
    <n v="22"/>
    <n v="2021"/>
    <n v="85"/>
    <x v="1"/>
    <x v="1"/>
    <x v="0"/>
    <x v="0"/>
    <s v="Brasov"/>
    <s v="Privat"/>
    <s v="059"/>
    <n v="12696142.720000001"/>
    <n v="2240495.7799999998"/>
    <n v="6401416.5"/>
    <n v="10803085"/>
    <n v="32141140"/>
    <s v="in curs de reziliere"/>
    <s v="AA4"/>
    <n v="0"/>
    <n v="0"/>
    <s v="POC/65/1/1"/>
    <n v="1"/>
    <s v="Axa 1"/>
  </r>
  <r>
    <n v="10"/>
    <x v="2"/>
    <x v="2"/>
    <s v="A2.2.1 ap.2"/>
    <n v="129933"/>
    <s v="Echipament criptografic cu management online"/>
    <s v="TEKFINITY  SRL"/>
    <s v="Obiectivul general al proiectului este reprezentat de creşterea competitivităţii TEKFINITY SRL pe piaţă si stimularea inovarii in intreprindere prin dezvoltarea unui produs nou, inovativ şi anume un echipament de criptare pentru protectia traficului in retele informatice bazat pe management on-line, in scopul comercializarii."/>
    <s v="4"/>
    <n v="6"/>
    <n v="2020"/>
    <s v="4"/>
    <n v="6"/>
    <n v="2022"/>
    <n v="85"/>
    <x v="1"/>
    <x v="1"/>
    <x v="0"/>
    <x v="0"/>
    <s v="Rasnov"/>
    <s v="Privat"/>
    <s v="066"/>
    <n v="5419749.0899999999"/>
    <n v="956426.31"/>
    <n v="1946126.6"/>
    <n v="1131849.6000000001"/>
    <n v="9454151.5999999996"/>
    <s v="In implementare"/>
    <m/>
    <n v="108800"/>
    <n v="19200"/>
    <s v="POC/524/2/2"/>
    <n v="1"/>
    <s v="Axa 2"/>
  </r>
  <r>
    <n v="11"/>
    <x v="2"/>
    <x v="2"/>
    <s v="A2.2.1 ap.2"/>
    <n v="130067"/>
    <s v="Platforma inovativa de procesare si difuzare a continutului multimedia si de integrare a solutiilor Internet of Things"/>
    <s v="HEADLIGHT SOLUTIONS SRL"/>
    <s v="Obiectivul general al proiectul îl reprezintă susţinerea inovării şi creşterea productivităţii SC HeadLight Solutions SRL prin realizarea unui produs inovativ complex şi a unor servicii inovative, bazate pe acest produs. Se urmăreşte crearea unei platforme inovative hardware şi software de procesare şi difuzare a conţinutului multimedia şi de integrare a soluţiilor Internet of Things ce are ca scop creşterea competitivităţii economice a societăţii."/>
    <s v="6"/>
    <n v="5"/>
    <n v="2020"/>
    <s v="6"/>
    <n v="5"/>
    <n v="2022"/>
    <n v="85"/>
    <x v="1"/>
    <x v="1"/>
    <x v="0"/>
    <x v="0"/>
    <s v="Brasov"/>
    <s v="Privat"/>
    <s v="066"/>
    <n v="11254722.289999999"/>
    <n v="1986127.47"/>
    <n v="4968961.4400000004"/>
    <n v="2999551.3"/>
    <n v="21209362.5"/>
    <s v="In implementare"/>
    <m/>
    <n v="108800"/>
    <n v="19200"/>
    <s v="POC/524/2/2"/>
    <n v="1"/>
    <s v="Axa 2"/>
  </r>
  <r>
    <n v="12"/>
    <x v="1"/>
    <x v="4"/>
    <s v=" Proiect Tehnologic Inovativ - LDR"/>
    <n v="121228"/>
    <s v="Creșterea competitivității Electroprecizia Electrical Motors prin dezvoltarea în parteneriat cu Universitatea Transilvania - Brașov a unei noi familii de motoare electrice, cu eficiență energetică de clasă superpremium (IE4)"/>
    <s v="ELECTROPRECIZIA ELECTRICAL MOTORS SRL"/>
    <s v="Obiectivul general al proiectului este cresterea competitivitatii la nivel european si mondial, pentru a deveni prima optiune ca furnizor de motoare electrice personalizate pentru integratori europeni, lideri de piata în segmentul lor. "/>
    <s v="6"/>
    <n v="25"/>
    <n v="2020"/>
    <s v="6"/>
    <n v="25"/>
    <n v="2023"/>
    <n v="85"/>
    <x v="1"/>
    <x v="1"/>
    <x v="0"/>
    <x v="0"/>
    <s v="Sacele"/>
    <s v="Privat"/>
    <s v="064"/>
    <n v="19069128.579999998"/>
    <n v="3365140.33"/>
    <n v="21618951.5"/>
    <n v="8751703.2599999998"/>
    <n v="52804923.669999994"/>
    <s v="In implementare"/>
    <m/>
    <n v="50839.47"/>
    <n v="1580.53"/>
    <s v="POC/163/1/3/"/>
    <n v="1"/>
    <s v="Axa 1"/>
  </r>
  <r>
    <n v="13"/>
    <x v="1"/>
    <x v="3"/>
    <s v="OS1.3-Secţiunea C-ap.2"/>
    <n v="119468"/>
    <s v="Cresterea competitivitatii economice a TEADE SRL prin realizarea unei platforme informatice inovative pentru servicii in industria vinului - EnoTour"/>
    <s v="TEADE SRL"/>
    <s v="Obiectivul general al proiectului EnoTour consta in dezvoltarea, testarea si validarea unui instrument informatic inovativ sub forma unei platforme web si mobile pentru marketingul colaborativ al oenoturismului romanesc. Acest lucru va juca un rol important in cresterea competitivitatii economice si dezvoltarii companiilor din industria viti-vinicola."/>
    <s v="6"/>
    <n v="25"/>
    <n v="2020"/>
    <s v="6"/>
    <n v="25"/>
    <n v="2022"/>
    <n v="85"/>
    <x v="1"/>
    <x v="1"/>
    <x v="0"/>
    <x v="0"/>
    <s v="Brasov"/>
    <s v="Privat"/>
    <s v="061"/>
    <n v="712224.6"/>
    <n v="125686.66"/>
    <n v="93101.25"/>
    <n v="88264.14"/>
    <n v="1019276.65"/>
    <s v="Reziliat"/>
    <m/>
    <n v="0"/>
    <n v="0"/>
    <s v="POC/62/1/3"/>
    <n v="1"/>
    <s v="Axa 1"/>
  </r>
  <r>
    <n v="14"/>
    <x v="2"/>
    <x v="2"/>
    <s v="A2.2.1 ap.2"/>
    <n v="130100"/>
    <s v="iConvert – Dezvoltarea unei suite de produse pentru marketing destinate site-urilor eCommerce folosind tehnologii de inteligenta artificiala"/>
    <s v="Extend Studio SRL"/>
    <s v="Obiectivul general al acestui proiect este cresterea competitivitatii EXTEND STUDIO SRL pe piata nationala si internationala de produse inovative pentru marketing destinate site-urilor eCommerce folosind tehnologii de inteligenta artificiala bazata pe experienta membrilor echipei de implementare."/>
    <s v="7"/>
    <n v="7"/>
    <n v="2020"/>
    <s v="7"/>
    <n v="7"/>
    <n v="2023"/>
    <n v="85"/>
    <x v="1"/>
    <x v="1"/>
    <x v="0"/>
    <x v="0"/>
    <s v="Brasov"/>
    <s v="Privat"/>
    <s v="066"/>
    <n v="3916239.4"/>
    <n v="691101.07"/>
    <n v="1779885.08"/>
    <n v="1457859.25"/>
    <n v="7845084.7999999998"/>
    <s v="In implementare"/>
    <m/>
    <n v="615618.99"/>
    <n v="84895.56"/>
    <s v="POC/524/2/2"/>
    <n v="1"/>
    <s v="Axa 2"/>
  </r>
  <r>
    <s v="TOTAL BRASOV"/>
    <x v="0"/>
    <x v="0"/>
    <m/>
    <m/>
    <m/>
    <m/>
    <m/>
    <m/>
    <m/>
    <m/>
    <m/>
    <m/>
    <m/>
    <m/>
    <x v="0"/>
    <x v="0"/>
    <x v="0"/>
    <x v="0"/>
    <m/>
    <m/>
    <m/>
    <n v="67758563.549999997"/>
    <n v="11957393.539999999"/>
    <n v="43548829"/>
    <n v="27614185.520000003"/>
    <n v="150878971.61000001"/>
    <m/>
    <m/>
    <n v="11622336.770000001"/>
    <n v="2017532.43"/>
    <m/>
    <m/>
    <m/>
  </r>
  <r>
    <s v="JUDEŢUL BUCURESTI"/>
    <x v="0"/>
    <x v="0"/>
    <m/>
    <m/>
    <m/>
    <m/>
    <m/>
    <m/>
    <m/>
    <m/>
    <m/>
    <m/>
    <m/>
    <m/>
    <x v="0"/>
    <x v="0"/>
    <x v="0"/>
    <x v="0"/>
    <m/>
    <m/>
    <m/>
    <m/>
    <m/>
    <m/>
    <m/>
    <m/>
    <m/>
    <m/>
    <m/>
    <m/>
    <m/>
    <m/>
    <m/>
  </r>
  <r>
    <n v="1"/>
    <x v="1"/>
    <x v="1"/>
    <s v="OS1.2-Secţiunea E"/>
    <n v="104294"/>
    <s v="Transfer de cunostinte in domeniul biologiei redox pentru dezvoltarea de instrumente moleculare avansate in boli neurodegenerative - semnatura factorului de transcriptie Nrf2 pentru diagnostic si terapie"/>
    <s v="INSTITUTULUI NAŢIONAL DE CERCETARE - DEZVOLTARE ÎN DOMENIUL PATOLOGIEI ŞI ŞTIINŢELOR BIOMEDICALE „VICTOR BABES&quot;"/>
    <s v="Obiectivul principal al proiectului este de a dezvolta și consolida competitivitatea C &amp; D a_x000a_Institutului National de Patologie &quot;Victor Babes&quot; (IVB) prin dobândireade noi competențe și_x000a_transfer de cunoștințe, în scopul de a crea o echipă ştiinţifică extrem de competitivă, capabilă să_x000a_efectueze cercetare de înaltă clasă în neuroştiinţe, abordând boli neurodegenerative și boli_x000a_neuroinflamatorii."/>
    <s v="9"/>
    <n v="1"/>
    <n v="2016"/>
    <s v="9"/>
    <n v="1"/>
    <n v="2021"/>
    <n v="84.435339999999997"/>
    <x v="7"/>
    <x v="7"/>
    <x v="0"/>
    <x v="0"/>
    <s v="Bucuresti"/>
    <s v="Public"/>
    <s v="060"/>
    <n v="7276617"/>
    <n v="1340883"/>
    <n v="0"/>
    <n v="80945"/>
    <n v="8698445"/>
    <s v="In implementare"/>
    <s v="AA3"/>
    <n v="5211407.99"/>
    <n v="867567.17000000016"/>
    <s v="POC/61/1/1"/>
    <n v="1"/>
    <s v="Axa 1"/>
  </r>
  <r>
    <n v="2"/>
    <x v="1"/>
    <x v="1"/>
    <s v="OS1.2-Secţiunea E"/>
    <n v="103364"/>
    <s v="Senzori pentru detectare a deformarii, temperaturii si agentilor chimici folosing aceeasi fibra optica-FOSLAB"/>
    <s v="NanoPro Start MC SRL"/>
    <s v="Obiectivul acestui proiect este de a concepe o platformă ”high-tech” integrata inovativa pe baza de fibra optica, pentru detectarea temperaturii, a deformarilor si a agentilor chimici utilizand aceeasi fibra optica"/>
    <s v="9"/>
    <n v="1"/>
    <n v="2016"/>
    <s v="2"/>
    <n v="1"/>
    <n v="2021"/>
    <n v="84.435339999999997"/>
    <x v="7"/>
    <x v="7"/>
    <x v="0"/>
    <x v="0"/>
    <s v="Bucuresti"/>
    <s v="Privat"/>
    <s v="061"/>
    <n v="7275911.0816000002"/>
    <n v="1340752.9183999998"/>
    <n v="0"/>
    <n v="237149"/>
    <n v="8853813"/>
    <s v="Finalizat _x000a_(ajuns la teremen; fara nota de finalizare)"/>
    <s v="AA4"/>
    <n v="6903498.1200000001"/>
    <n v="1272239.31"/>
    <s v="POC/61/1/1"/>
    <n v="1"/>
    <s v="Axa 1"/>
  </r>
  <r>
    <n v="3"/>
    <x v="1"/>
    <x v="1"/>
    <s v="OS1.2-Secţiunea E"/>
    <n v="103396"/>
    <s v="CREAREA UNUI NUCLEU DE COMPETENŢĂ DE ÎNALT NIVEL ÎN DOMENIUL CREŞTERII EFICIENŢEI DE CONVERSIE A ENERGIILOR REGENERABILE ŞI A AUTONOMIEI ENERGETICE PRIN UTILIZAREA COMBINATĂ A RESURSELOR"/>
    <s v="INOE 2000 - INSTITUTUL NATIONAL DE CERCETARE DEZVOLTARE PENTRU OPTOELECTRONICA"/>
    <s v="Proiectul are ca obiectiv general crearea unui nucleu de competentă ştiinţifică şi tehnologică, de înalt nivel, în domeniul creşterii performanţelor de conversie pentru tipurile de energie regenerabila care se găsesc in cantitati importante pe teritoriul României (solară, biomasă, eoliană, hidro). Nucleul astfel creat va avea ca obiectiv prioritar participarea la competiile nationale, dar mai ales internationale in domeniu. "/>
    <s v="9"/>
    <n v="2"/>
    <n v="2016"/>
    <s v="9"/>
    <n v="2"/>
    <n v="2021"/>
    <n v="84.435339999999997"/>
    <x v="7"/>
    <x v="7"/>
    <x v="0"/>
    <x v="0"/>
    <s v="Bucuresti"/>
    <s v="Public"/>
    <s v="060"/>
    <n v="4813318.2981240004"/>
    <n v="886963.91187599953"/>
    <n v="0"/>
    <n v="35000"/>
    <n v="5735282.21"/>
    <s v="In implementare"/>
    <s v="AA5"/>
    <n v="2961913.6300000004"/>
    <n v="527697.09999999986"/>
    <s v="POC/61/1/1"/>
    <n v="1"/>
    <s v="Axa 1"/>
  </r>
  <r>
    <n v="4"/>
    <x v="1"/>
    <x v="1"/>
    <s v="OS1.2-Secţiunea E"/>
    <n v="103651"/>
    <s v="Producţia de BIOcombustibili prin metode iNOVatoare de PIROliză /gazeificare şi TEHnologii avansate - Un Program Dedicat Recrutării și Formării Tinerilor Cercetători Români în Domeniul Energiei şi Produselor din Biomasă"/>
    <s v="Universitatea POLITEHNICA din Bucuresti"/>
    <s v="Principalul obiectiv al proiectului constă în crearea unui nucleu de cercetare competitiv internațional în cadrul Universitatii POLITEHNICA din București (UPB) în domeniul producerii de biocombustibili și energie verde pe baza expertizei de cercetare dezvoltate în SUA, cu acces direct la instalații și tehnologii de ultimă generație care va constitui baza viitoarelor cariere ale tinerilor cercetători."/>
    <s v="9"/>
    <n v="2"/>
    <n v="2016"/>
    <s v="6"/>
    <n v="1"/>
    <n v="2021"/>
    <n v="84.435339999999997"/>
    <x v="7"/>
    <x v="7"/>
    <x v="0"/>
    <x v="0"/>
    <s v="Bucuresti"/>
    <s v="Public"/>
    <s v="060"/>
    <n v="7271436.0486960001"/>
    <n v="1339928.2913039997"/>
    <n v="0"/>
    <n v="363485.84"/>
    <n v="8974850.1799999997"/>
    <s v="In implementare"/>
    <s v="AA3"/>
    <n v="6012253.2699999996"/>
    <n v="1108052.8799999999"/>
    <s v="POC/61/1/1"/>
    <n v="1"/>
    <s v="Axa 1"/>
  </r>
  <r>
    <n v="5"/>
    <x v="1"/>
    <x v="1"/>
    <s v="OS1.2-Secţiunea E"/>
    <n v="103565"/>
    <s v="Sistem de predictie bazat pe integrare multi-omics pentru prioritizarea interventiilor gerontologice "/>
    <s v="Institutul de Biochimie"/>
    <s v="Proiectul va combina analize de biologie sistemica a datelor de genomica, transcriptomica, epigenetica si studii GWAS de la om si organisme model pentru a perfectiona intelegerea noastra despre biologia imbatranirii, si pentru a crea o platforma integrativa de predictie multi-omica pentru prioritizarea interventiilor experimentale in gerontologie. "/>
    <s v="9"/>
    <n v="2"/>
    <n v="2016"/>
    <s v="9"/>
    <n v="1"/>
    <n v="2021"/>
    <n v="84.435339999999997"/>
    <x v="7"/>
    <x v="7"/>
    <x v="0"/>
    <x v="0"/>
    <s v="Bucuresti"/>
    <s v="Public"/>
    <s v="060"/>
    <n v="7179559.5530000003"/>
    <n v="1322997.9469999997"/>
    <n v="0"/>
    <n v="22200"/>
    <n v="8524757.5"/>
    <s v="In implementare"/>
    <s v="AA3"/>
    <n v="6750917.0300000003"/>
    <n v="0"/>
    <s v="POC/61/1/1"/>
    <n v="1"/>
    <s v="Axa 1"/>
  </r>
  <r>
    <n v="6"/>
    <x v="1"/>
    <x v="1"/>
    <s v="OS1.2-Secţiunea E"/>
    <n v="105145"/>
    <s v="Tehnici neconventionale cu Ultrasunete/Microunde utilizate pentru activarea proceselor chimice si nonchimice"/>
    <s v="Universitatea POLITEHNICA Bucuresti"/>
    <s v="Proiectul are ca obiectiv crearea unui nucleu de competenţă ştiinţifică şi tehnologică de înalt nivel. Acesta va permite studierea efectului ultrasunetelor şi/sau microundelor asupra unor procese nonchimice, chimice sau biologice"/>
    <s v="9"/>
    <n v="5"/>
    <n v="2016"/>
    <s v="5"/>
    <n v="1"/>
    <n v="2021"/>
    <n v="84.435339999999997"/>
    <x v="7"/>
    <x v="7"/>
    <x v="0"/>
    <x v="0"/>
    <s v="Bucuresti"/>
    <s v="Public"/>
    <s v="060"/>
    <n v="6464942.7015040005"/>
    <n v="1191313.4584959997"/>
    <n v="0"/>
    <n v="509565.25"/>
    <n v="8165821.4100000001"/>
    <s v="In implementare"/>
    <s v="AA3"/>
    <n v="6203622.1700000018"/>
    <n v="1143279.99"/>
    <s v="POC/61/1/1"/>
    <n v="1"/>
    <s v="Axa 1"/>
  </r>
  <r>
    <n v="7"/>
    <x v="1"/>
    <x v="1"/>
    <s v="OS1.2-Secţiunea E"/>
    <n v="104141"/>
    <s v="Eco-Nano-Tehnologii pentru dezvoltarea unui modul cu dublă funcționalitate pe bază de nanofire / Eco-Nano-Technologies to Develop a Module Based on Nanowires with Double Functionality, EcoNanoWires"/>
    <s v="Universitatea POLITEHNICA Bucuresti"/>
    <s v="Proiectul se derulează în România și are ca obiectiv principal crearea unui nucleu de competență în cadrul Centrului de Cercetări și Expertizări Eco-Metalurgice din Universitatea Politehnica din București (UPB-CCEEM) pentru dezvoltarea de materiale nanostructurate cu arhitectură 3D și integrarea acestora în platforme funcționale cu aplicabilitate în domeniul protecției mediului și energiei"/>
    <s v="9"/>
    <n v="5"/>
    <n v="2016"/>
    <s v="9"/>
    <n v="5"/>
    <n v="2020"/>
    <n v="84.435339999999997"/>
    <x v="7"/>
    <x v="7"/>
    <x v="0"/>
    <x v="0"/>
    <s v="Bucuresti"/>
    <s v="Public"/>
    <s v="060"/>
    <n v="3916031.66"/>
    <n v="721618.33999999985"/>
    <n v="0"/>
    <n v="30000"/>
    <n v="4667650"/>
    <s v="Finalizat"/>
    <s v="AA3"/>
    <n v="3913733.8800000004"/>
    <n v="721312.42"/>
    <s v="POC/61/1/1"/>
    <n v="1"/>
    <s v="Axa 1"/>
  </r>
  <r>
    <n v="8"/>
    <x v="1"/>
    <x v="1"/>
    <s v="OS1.2-Secţiunea E"/>
    <n v="104836"/>
    <s v="Sistem inteligent pentru realizarea ofertelor pe piaţa angro de energie electrică (SMARTRADE)"/>
    <s v="Academia de Studii Economice din Bucuresti"/>
    <s v="Prin acest proiect ne propunem proiectarea şi dezvoltarea unui prototip de sistem informatic pentru prognoză, analiză și modele de decizie destinat participanților la piața de energie electrică (furnizori/producători) constituiți ca părți responsabile cu echilibrarea (PRE), în scopul de a estima consumul și producția într-un mod adecvat în vederea realizării unor tranzacții eficiente pe piața angro de energie electrică. Prototipul va fi dezvoltat pe o arhitectură privată de tip cloud computing și se va adresa furnizorilor de energie electrică și operatorilor de rețea, în special Operatorului de Transport și de Sistem (OTS), operatorilor de distribuție (ODs) și Autorității Naționale de Reglementare în domeniul Energiei (ANRE), în vederea estimării consumului şi producţiei de energie electrică la nivel național/regional."/>
    <s v="9"/>
    <n v="5"/>
    <n v="2016"/>
    <s v="11"/>
    <n v="5"/>
    <n v="2020"/>
    <n v="84.435339999999997"/>
    <x v="7"/>
    <x v="7"/>
    <x v="0"/>
    <x v="0"/>
    <s v="Bucuresti"/>
    <s v="Public"/>
    <s v="060"/>
    <n v="4361927.6349999998"/>
    <n v="803784.86500000022"/>
    <n v="0"/>
    <n v="5000"/>
    <n v="5170712.5"/>
    <s v="Finalizat _x000a_(ajuns la teremen; fara nota de finalizare)"/>
    <s v="AA4"/>
    <n v="4019543.49"/>
    <n v="740828.40999999992"/>
    <s v="POC/61/1/1"/>
    <n v="1"/>
    <s v="Axa 1"/>
  </r>
  <r>
    <n v="9"/>
    <x v="1"/>
    <x v="1"/>
    <s v="OS1.2-Secţiunea E"/>
    <n v="104323"/>
    <s v="VALORIFICAREA SUSTENABILĂ A DEȘEURILOR DE PLANTE MEDICINALE SI AROMATICE ÎN VEDEREA OBȚINERII DE PRODUSE CU VALOARE ADAUGATĂ"/>
    <s v="UNIVERSITATEA DE STIINTE AGRONOMICE SI MEDICINA VETERINARA BUCURESTI"/>
    <s v="Obiectivul principal al proiectului este dezvoltarea unei tehnologii absolut inovatoare pentru_x000a_valorificarea sustenabilă a deșeurilor din industria plantelor medicinale, aromatice și_x000a_oleaginoase, cu aplicații viitoare de piață în obținerea produselor cu valoare adăugată."/>
    <s v="9"/>
    <n v="9"/>
    <n v="2016"/>
    <s v="2"/>
    <n v="9"/>
    <n v="2021"/>
    <n v="84.435339999999997"/>
    <x v="7"/>
    <x v="7"/>
    <x v="0"/>
    <x v="0"/>
    <s v="Bucuresti"/>
    <s v="Public"/>
    <s v="060"/>
    <n v="7275344.4005380003"/>
    <n v="1340648.4944619993"/>
    <n v="0"/>
    <n v="634433.1"/>
    <n v="9250425.9949999992"/>
    <s v="Finalizat _x000a_(ajuns la teremen; fara nota de finalizare)"/>
    <s v="AA4"/>
    <n v="7159539.5800000001"/>
    <n v="1245677.18"/>
    <s v="POC/61/1/1"/>
    <n v="1"/>
    <s v="Axa 1"/>
  </r>
  <r>
    <n v="10"/>
    <x v="1"/>
    <x v="1"/>
    <s v="OS1.2-Secţiunea E"/>
    <n v="105986"/>
    <s v="Consolidarea capacităților de CD&amp;I privind infrastructurile critice spațiale în cadrul Agenției Spațiale Române SCIPRO (Space Critical Infrastructure Protection at Rosa) "/>
    <s v="Agentia Spatiala Romana"/>
    <s v="Dezvoltarea excelenței în CD &amp; I în domeniul protecției infrastructurilor critice spațiale în cadrul Agenției Spațiale Române, prin implicarea competențelor profesionale ale profesorului Adrian Gheorghe (Universitatea Old Dominion, Statele Unite ale Americii), în scopul de a:_x000a__x000a_(1) consolida capacitățile interne ale Agenției Spațiale Române prin îmbunătăți capabilităților generale de cercetare și inovare în infrastructurilor critice spațiale, bazate pe transferul de cunoștințe cu profesorul Adrian Gheorghe. Profesorul Adrian Gheorghe deține cea mai înaltă calificare în domeniul guvernării sistemelor complexe și protecția infrastructurilor critice, cu o vasta experiență pe plan intern și internațional. _x000a__x000a_(2) institui un centru de competențe in cadrul Agenției Spațiale Române pentru monitorizarea evenimentelor tip HILF (impact ridicat, frecvență scăzută), precum și impactul acestora asupra infrastructurilor critice spațiale, cu scopul de a determina efectul de domino asupra altor infrastructuri și servicii la sol. Centrul va învăța mult din experiența profesorului Adrian Gheorghe în funcția de director al Centre of Excellence on Risk and Safety Sciences, Swiss Federal Institute of Technology, precum și în alte poziții relevante, conform CV-ului atașat. _x000a__x000a_(3) oferi produse de analiză în sprijinul protecției infrastructurilor critice spațiale, inclusiv o strategie națională privind protecția infrastructurilor critice spațiale, în plus față de furnizarea de sprijin legislativ și instituțional pentru actori relevanți pe plan domestic şi internațional. _x000a__x000a_"/>
    <s v="9"/>
    <n v="9"/>
    <n v="2016"/>
    <s v="3"/>
    <n v="9"/>
    <n v="2021"/>
    <n v="84.435339999999997"/>
    <x v="7"/>
    <x v="7"/>
    <x v="0"/>
    <x v="0"/>
    <s v="Bucuresti"/>
    <s v="Public"/>
    <s v="060"/>
    <n v="7276617"/>
    <n v="1340883"/>
    <n v="0"/>
    <n v="18000"/>
    <n v="8635500"/>
    <s v="In implementare"/>
    <s v="AA4"/>
    <n v="4679164.4399999995"/>
    <n v="834481.17"/>
    <s v="POC/61/1/1"/>
    <n v="1"/>
    <s v="Axa 1"/>
  </r>
  <r>
    <n v="11"/>
    <x v="1"/>
    <x v="1"/>
    <s v="OS1.2-Secţiunea E"/>
    <n v="104362"/>
    <s v="Terapii tintite pentru boala valvei aortice in diabet"/>
    <s v="Institutul de Biologie si Patologie Celulara &quot;Nicolae Simionescu&quot;"/>
    <s v="Obiectivul general al proiectului THERAVALDIS il reprezinta cresterea participarii romanesti in cercetarea la nivelul UE in domeniul biotehnologiei medicale si farmaceutice prin crearea unui nucleu de cercetare in nanotehnologii in cadrul IBPC „N Simionescu”. "/>
    <s v="9"/>
    <n v="13"/>
    <n v="2016"/>
    <s v="12"/>
    <n v="31"/>
    <n v="2020"/>
    <n v="84.435339999999997"/>
    <x v="7"/>
    <x v="7"/>
    <x v="0"/>
    <x v="0"/>
    <s v="Bucuresti"/>
    <s v="Public"/>
    <s v="060"/>
    <n v="7276617"/>
    <n v="1340883"/>
    <n v="0"/>
    <n v="40000"/>
    <n v="8657500"/>
    <s v="Finalizat _x000a_(ajuns la teremen; fara nota de finalizare)"/>
    <s v="AA5"/>
    <n v="7093859.6600000001"/>
    <n v="0"/>
    <s v="POC/61/1/1"/>
    <n v="1"/>
    <s v="Axa 1"/>
  </r>
  <r>
    <n v="12"/>
    <x v="1"/>
    <x v="1"/>
    <s v="OS1.2-Secţiunea E"/>
    <n v="104969"/>
    <s v="Imbunatatirea competitivitatii institutionale in domeniul diabetului de tip 1 prin dezvoltarea unui concept inovator de imunoterapie cu celule stromale mezenchimale"/>
    <s v="Institutul de Biologie si Patologie Celulara &quot;Nicolae Simionescu&quot;"/>
    <s v="Diabetul de tip 1 (T1D) reprezinta o reactie inflamatorie a insulelor pancreatice, declansata de factori extrinseci precipitanti, in subiecti cu o configuratie genetica favorabila dezvoltarii autoimunitatii. In pofida  interesului intens pentru etiologia, patogeneza si mecanismele ce stau in spatele acestei reactii inflamatorii, exista inca nevoia dezvoltarii unor terapii curative fiabile. Prin urmare, obiectivul stiintific al proiectului DIABETER este de a proiecta, rafina si consolida o abordare de terapie celulara relevanta clinic pentru a vindeca autoimunitatea diabetica, prin livrarea tintita a semnalelor apoptotice folosind ca vehicule celulele mezenchimale stromale (MSC). "/>
    <s v="9"/>
    <n v="16"/>
    <n v="2016"/>
    <s v="12"/>
    <n v="15"/>
    <n v="2020"/>
    <n v="84.435339999999997"/>
    <x v="7"/>
    <x v="7"/>
    <x v="0"/>
    <x v="0"/>
    <s v="Bucuresti"/>
    <s v="Public"/>
    <s v="060"/>
    <n v="7254108"/>
    <n v="1336735.2"/>
    <n v="0"/>
    <n v="40000"/>
    <n v="8630843.1999999993"/>
    <s v="Finalizat _x000a_(ajuns la teremen; fara nota de finalizare)"/>
    <s v="AA7"/>
    <n v="7089287.1600000011"/>
    <n v="0"/>
    <s v="POC/61/1/1"/>
    <n v="1"/>
    <s v="Axa 1"/>
  </r>
  <r>
    <n v="13"/>
    <x v="1"/>
    <x v="1"/>
    <s v="OS1.2-Secţiunea E"/>
    <n v="106926"/>
    <s v="Dezvoltarea de tehnologii de patch-clamp automatizat pentru testarea riscului pro-aritmogen al medicamentelor"/>
    <s v="Universitatea din Bucuresti"/>
    <s v="Proiectul nostru îşi propune surmontarea tuturor acestor dificultăţi experimentale şi are ca obiectiv general transformarea paradigmei CiPA într-un standard industrial acurat, eficient, robust şi înalt reproductibil în vederea comercializării şi implementării pe scală largă."/>
    <s v="10"/>
    <n v="26"/>
    <n v="2016"/>
    <s v="7"/>
    <n v="26"/>
    <n v="2021"/>
    <n v="84.435339999999997"/>
    <x v="7"/>
    <x v="7"/>
    <x v="0"/>
    <x v="0"/>
    <s v="Bucuresti"/>
    <s v="Public"/>
    <s v="060"/>
    <n v="4123419.67"/>
    <n v="759834.33"/>
    <n v="0"/>
    <n v="4650"/>
    <n v="4887904"/>
    <s v="In implementare"/>
    <s v="AA6"/>
    <n v="3746656.2299999995"/>
    <n v="682326.59999999986"/>
    <s v="POC/61/1/1"/>
    <n v="1"/>
    <s v="Axa 1"/>
  </r>
  <r>
    <n v="14"/>
    <x v="1"/>
    <x v="1"/>
    <s v="OS1.2-Secţiunea E"/>
    <n v="106688"/>
    <s v="Dezvoltare unei metodolologii de terapie prin teatru cu efect la nivel neruochimic și neurocognitiv-MET"/>
    <s v="Universitatea de Artă Teatrală și Cinematografică IL CARAGIALE București"/>
    <s v="Obiectivul general al proiectului “Dezvoltare unei metodolologii de terapie prin teatru cu efect la nivel neruochimic și neurocognitiv-MET” este de a cerceta si dezvolta o metodologie de intervenție preventivă, terapeutică, neinvazivă, de consolidare a comportamentelor pro-sociale și de management al stresului.. Efectele stresului asupra organismului uman au un spectru extreme de larg: tulburări psihice, boli cario-vasculare, cancere, etc. Metodlogia de intervenție MET urmărește diminuarea efectelor psiho-somatice ale stresului asupra organismului uman prin combaterea si preventia efectiva si cuantificabila la nivel neruohormonal generând cresterea calitătii vieții si a eficientei profesionale a individului"/>
    <s v="10"/>
    <n v="26"/>
    <n v="2016"/>
    <s v="6"/>
    <n v="26"/>
    <n v="2021"/>
    <n v="84.435339999999997"/>
    <x v="7"/>
    <x v="7"/>
    <x v="0"/>
    <x v="0"/>
    <s v="Bucuresti"/>
    <s v="Public"/>
    <s v="060"/>
    <n v="7267690.2079670001"/>
    <n v="1339238.0345329996"/>
    <n v="0"/>
    <n v="30000"/>
    <n v="8636928.2424999997"/>
    <s v="In implementare"/>
    <s v="AA4"/>
    <n v="6683111.5100000007"/>
    <n v="1073081.1800000002"/>
    <s v="POC/61/1/1"/>
    <n v="1"/>
    <s v="Axa 1"/>
  </r>
  <r>
    <n v="15"/>
    <x v="1"/>
    <x v="1"/>
    <s v="OS1.2-Secţiunea E"/>
    <n v="106897"/>
    <s v="Terapia pacientilor cu diabet zaharat cu celule autologe obtinute prin transdiferentierea celulelor hepatice Dia-Cure"/>
    <s v=" Universitatea Titu MAiorescu"/>
    <s v="Principalul obiectiv al proiectului este sa depaseasca limitarile actuale in terapia de transplant celular pentru pacienti diabetici printr-o abordare inovativa de transdiferentiere /reprogramare menita sa converteasca celulele hepatice in celule β-like, producatoare de insulina"/>
    <s v="10"/>
    <n v="26"/>
    <n v="2016"/>
    <s v="10"/>
    <n v="26"/>
    <n v="2021"/>
    <n v="84.435339999999997"/>
    <x v="7"/>
    <x v="7"/>
    <x v="0"/>
    <x v="0"/>
    <s v="Bucuresti"/>
    <s v="Public"/>
    <s v="060"/>
    <n v="7276617"/>
    <n v="1340883"/>
    <n v="0"/>
    <n v="25000"/>
    <n v="8642500"/>
    <s v="In implementare"/>
    <s v="AA5"/>
    <n v="4760749.5999999996"/>
    <n v="877414.80999999982"/>
    <s v="POC/61/1/1"/>
    <n v="1"/>
    <s v="Axa 1"/>
  </r>
  <r>
    <n v="16"/>
    <x v="1"/>
    <x v="1"/>
    <s v="OS1.2-Secţiunea E"/>
    <n v="106774"/>
    <s v="Stabilirea Profilului Molecular al Neoplasmelor Mieloproliferative și al Leucemiei Acute Mieloide pentru Designul unor Strategii de Diagnostic Precoce, Prognostic și Tratament"/>
    <s v="INSTITUTUL DE VIRUSOLOGIE „ ȘTEFAN S. NICOLAU”"/>
    <s v="Proiectul se referă la domeniul de prioritate națională – SĂNĂTATE iar obiectivul său major va fi stabilirea unui nucleu de competență de înalt nivel privind studierea mecanismelor moleculare ale neoplasmelor mieloproliferative (NMP), ale transformării acestora în leucemie acută mieloidă secundara (LAMs), precum și ale LAM de novo cu cariotip normal (LAMdn), într-un institut medical din Academia Română, sub conducerea unui cercetător cu descoperiri inovatoare în domeniu și o remarcabilă experiență internațională în sectorul de cercetare privat, (Ludwig Institute of Cancer Research, Ltd.), precum și în cercetarea academică (Fonds National de la Recherche Scientifique Belgium (FNRS) și Université catholique de Louvain). "/>
    <s v="10"/>
    <n v="26"/>
    <n v="2016"/>
    <s v="10"/>
    <n v="26"/>
    <n v="2021"/>
    <n v="84.435339999999997"/>
    <x v="7"/>
    <x v="7"/>
    <x v="0"/>
    <x v="0"/>
    <s v="Bucuresti"/>
    <s v="Public"/>
    <s v="060"/>
    <n v="7276617"/>
    <n v="1340883"/>
    <n v="0"/>
    <n v="55000"/>
    <n v="8672500"/>
    <s v="In implementare"/>
    <s v="AA3"/>
    <n v="4377153.83"/>
    <n v="0"/>
    <s v="POC/61/1/1"/>
    <n v="1"/>
    <s v="Axa 1"/>
  </r>
  <r>
    <n v="17"/>
    <x v="1"/>
    <x v="1"/>
    <s v="OS1.2-Secţiunea E"/>
    <n v="108117"/>
    <s v="BIOSENZOR INOVATIV PE BAZĂ DE GRAFENĂ ȊN VEDEREA TESTĂRII_x000a_POTENȚIALULUI OSTEOGENIC; ȊNTELEGEREA AVANSATĂ A PERFORMANȚELOR_x000a_CELULELOR STEM PENTRU MEDICINĂ REGENERATIVĂ"/>
    <s v="Universitatea Politehnica din Bucuresti"/>
    <s v="Scopul acestui proiect este îmbunătățirea statusului de sănătate în societate prin realizarea unui dispozitiv medical inovativ, de tip biosenzor, ca fundament în dezvoltarea Produselor pentru Terapii Medicale Avansate (PTMA). "/>
    <s v="11"/>
    <n v="25"/>
    <n v="2016"/>
    <s v="11"/>
    <n v="24"/>
    <n v="2021"/>
    <n v="84.435339999999997"/>
    <x v="7"/>
    <x v="7"/>
    <x v="0"/>
    <x v="0"/>
    <s v="Bucuresti"/>
    <s v="Public"/>
    <s v="060"/>
    <n v="6829832.7199999997"/>
    <n v="1258552.78"/>
    <n v="0"/>
    <n v="50000"/>
    <n v="8138385.5"/>
    <s v="In implementare"/>
    <s v="AA4"/>
    <n v="5176544.7100000009"/>
    <n v="954074.42"/>
    <s v="POC/61/1/1"/>
    <n v="1"/>
    <s v="Axa 1"/>
  </r>
  <r>
    <n v="18"/>
    <x v="1"/>
    <x v="1"/>
    <s v="OS1.2-Secţiunea E"/>
    <n v="107714"/>
    <s v="Sisteme avansate de separare pentru valorificarea bioresurselor"/>
    <s v="Universitatea Politehnica din Bucuresti"/>
    <s v="Obiectivul ştiinţific al proiectului este obtinerea de cunoştinţe, sub forma modelelor conceptuale, referitoare la noi sisteme tehnice, de o înaltă eficienţă, pentru separarea şi purificarea produselor valoroase din bio-resurse. Proiectul are ca scop exploatarea sinergiei dintre fenomenele fizice şi chimice ce au loc în sisteme multifazice specifice domeniului biotehnologiei, în care produsele valoroase sunt obţinute prin intermediul reacţiilor biochimice sau sunt izolate din resurse naturale. Rezultatele preconizate au un caracter generic fiind aplicabile în alte domenii în care separarea şi purificarea joacă un rol important, cum ar fi procesarea alimentelor, produse (bio)farmaceutice, biocombustibili, etc.   "/>
    <s v="11"/>
    <n v="25"/>
    <n v="2016"/>
    <s v="5"/>
    <n v="25"/>
    <n v="2021"/>
    <n v="84.435339999999997"/>
    <x v="7"/>
    <x v="7"/>
    <x v="0"/>
    <x v="0"/>
    <s v="Bucuresti"/>
    <s v="Public"/>
    <s v="060"/>
    <n v="7275808.9100000001"/>
    <n v="1340734.0900000001"/>
    <n v="0"/>
    <n v="726778"/>
    <n v="9343321"/>
    <s v="In implementare"/>
    <s v="AA3"/>
    <n v="6330958.3800000008"/>
    <n v="1166843.2100000002"/>
    <s v="POC/61/1/1"/>
    <n v="1"/>
    <s v="Axa 1"/>
  </r>
  <r>
    <n v="19"/>
    <x v="1"/>
    <x v="3"/>
    <s v="OS1.3-Secţiunea C"/>
    <n v="104737"/>
    <s v="Creșterea competitivității economice a SC SECURIFAI SRL prin realizarea sistemului software inovativ SecurifAI folosind tehnologii de inteligenta artificiala cu aplicare in domeniul securitatii"/>
    <s v="SECURIFAI SRL"/>
    <s v="Obiectiv principal al proiectului este cresterea competitivitatii economice si dezvoltarea afacerii S.C. SECURIFAI SRL prin realizarea in cadrul societatii in urma activitatilor de CDI a unui produs software inovativ - Sistem Software Inteligent de Analiza Video (SecurifAI). Proiectul va avea ca rezultat dezvoltarea afacerii prin absorbtia si producerea de tehnologii informationale de ultima generatie in analiza video si dezvoltarea de sisteme software bazate pe inteligenta artificiala cu aplicare in domeniul IT&amp;C, respectiv analiza, managementul si securitatea datelor de mari dimensiuni, precum si in cel al securitatii, respectiv combaterea transfrontalieră a terorismului, crimei organizate, traficului ilegal de bunuri şi persoane."/>
    <s v="9"/>
    <n v="9"/>
    <n v="2016"/>
    <s v="3"/>
    <n v="9"/>
    <n v="2018"/>
    <n v="80"/>
    <x v="7"/>
    <x v="7"/>
    <x v="0"/>
    <x v="0"/>
    <s v="Bucuresti"/>
    <s v="Privat"/>
    <s v="061"/>
    <n v="670497.84000000008"/>
    <n v="167624.45999999996"/>
    <n v="93124.7"/>
    <n v="22287"/>
    <n v="953534"/>
    <s v="Finalizat"/>
    <s v="AA3"/>
    <n v="644694.71"/>
    <n v="161173.69"/>
    <s v="POC/63/1/3"/>
    <n v="1"/>
    <s v="Axa 1"/>
  </r>
  <r>
    <n v="20"/>
    <x v="1"/>
    <x v="3"/>
    <s v="OS1.3-Secţiunea C"/>
    <n v="104225"/>
    <s v="STIMULAREA CERCETARII SI INOVARII IN CADRUL SC DIGITAL CRAFT SRL PRIN IMPLEMENTAREA UNUI PROCES DE LUCRU DIGITAL DE CREATIE SI FABRICATIE A BIJUTERIILOR PERSONALIZATE "/>
    <s v="DIGITAL CRAFT SRL"/>
    <s v="Obiectivul general al proiectului CUSTOMCRAFT este dezvoltarea unui proces inovativ, semnificativ imbunatatit, de realizare de bijuterii contemporane personalizate in cadrul start-up-ului SC DIGITAL CRAFT SRL. Procesul inovativ are ca punct de pornire rezultatele cercetarii obtinute de catre Directorul de proiect in teza de doctorat si combina caracteristicile mestesugului traditional cu instrumentele digitale, in scopul productiei si comercializarii bijuteriilor personalizate. Prin intermediul proiectului, se doreste dezvoltarea (start-up-ului) SC DIGITAL CRAFT SRL prin cresterea investitiilor in activitatile de cercetare, in scopul inovarii unui proces intr-un sector economic cu potential de crestere (conform Strategiei Nationale de Competitivitate – „Industrii creative”). "/>
    <s v="9"/>
    <n v="9"/>
    <n v="2016"/>
    <s v="9"/>
    <n v="9"/>
    <n v="2018"/>
    <n v="80"/>
    <x v="7"/>
    <x v="7"/>
    <x v="0"/>
    <x v="0"/>
    <s v="Bucuresti"/>
    <s v="Privat"/>
    <s v="061"/>
    <n v="667691.9360000001"/>
    <n v="166922.98399999994"/>
    <n v="92734.99"/>
    <n v="57784.29"/>
    <n v="985134.20000000007"/>
    <s v="Finalizat"/>
    <s v="AA4"/>
    <n v="658380.24999999988"/>
    <n v="164595.04999999999"/>
    <s v="POC/63/1/3"/>
    <n v="1"/>
    <s v="Axa 1"/>
  </r>
  <r>
    <n v="21"/>
    <x v="1"/>
    <x v="3"/>
    <s v="OS1.3-Secţiunea D"/>
    <n v="104238"/>
    <s v="PlatfoRmă Inovativă pentru Aplicaţii M2M versatile - PRIAMM"/>
    <s v="SYSWIN SOLUTIONS SRL"/>
    <s v="Obiectivul general al proiectului îl reprezintă stimularea inovării în domeniile IoT (Internet of Things) și M2M (Machine to Machine Communications) în cadrul întreprinderii nou-înființate inovatoare SYSWIN SOLUTIONS SRL, prin realizarea unui produs inovativ complex și a unor servicii inovative bazate pe acest produs, dezvoltate în cadrul temei „2.1.2 Internetul viitorului”, asigurând creșterea competitivității globale a firmei și intrarea SYSWIN SOLUTIONS SRL în noi piețe: vending, flowmetering, tracking, securitate date. Se propun:_x000a_• Realizarea unei PlatfoRme Inovative pentru Aplicaţii M2M versatile – PRIAMM, competitivă la nivel global - un serviciu integrat IoT - format din M2M, plus conexiuni maşină-la-persoană sau persoană-la-maşină, masina la active mobile sau imobile. Va fi un instrument securizat, versatil și scalabil de monitorizare, control și management online destinat administrării afacerilor din mai multe industrii, care oferă și managementul plăților și încasărilor, publicitate și afișaj digital, fidelizare clienți, gestiunea programelor de marketing personalizate nevoilor/preferinţelor clientului fidelizat, va surprinde, de asemenea, răspunsurile clientilor în timp real;_x000a_• Crearea unor arhitecturi M2M și IoT de tip plug&amp;play pentru produsele/serviciile destinate industriilor vending/gambling/metering/tracking/;_x000a_• Crearea unui sistem de securitate a informației comun tuturor serviciilor M2M si IoT._x000a_"/>
    <s v="9"/>
    <n v="1"/>
    <n v="2016"/>
    <s v="9"/>
    <n v="1"/>
    <n v="2018"/>
    <n v="80"/>
    <x v="7"/>
    <x v="7"/>
    <x v="0"/>
    <x v="0"/>
    <s v="Bucuresti"/>
    <s v="Privat"/>
    <s v="061"/>
    <n v="3442485.08"/>
    <n v="860621.26999999955"/>
    <n v="0"/>
    <n v="519934.31"/>
    <n v="4823040.6599999992"/>
    <s v="Finalizat"/>
    <s v="AA3"/>
    <n v="3440809.7100000004"/>
    <n v="860202.42"/>
    <s v="POC/66/1/3"/>
    <n v="1"/>
    <s v="Axa 1"/>
  </r>
  <r>
    <n v="22"/>
    <x v="1"/>
    <x v="3"/>
    <s v="OS1.3-Secţiunea D"/>
    <n v="104241"/>
    <s v="HUB TEHNOLOGIC INOVATIV BAZAT PE MODELE SEMANTICE ȘI CALCULE DE ÎNALTĂ PERFORMANȚĂ - HUB-TECH"/>
    <s v="RESEARCH TECHNOLOGY SRL"/>
    <s v="Obiectivul general al proiectului îl reprezintă stimularea inovarii în intreprinderea nou-inființata inovatoare, SC Research Technology SRL, prin realizarea unui hub tehnologic inovativ HUB-TECH, care agregă resurse tehnologice și umane în vederea facilitării procesului de redactare de teme de cercetare/soluții tehnice optimizate, prin recomandarea semantică a unor resurse textuale relevante a fi consultate (de exemplu, articole științifice, teze de doctorat, brevete, rezultate ale proiectelor de CDI etc.), introducerea de mecanisme pentru generarea parțială a documentației, precum și crearea unui forum de discuții care să ofere suport personalizat, cu scopul comercializării produselor și serviciilor realizate Astfel, HUB-TECH integrează noi modele computaționale semantice de ultimă generație, care permit identificarea automată de materiale relevante, utilizarea de calcule de înaltă performanță pentru antrenarea acestora, dar totodată integrează în fluxul de mecanisme automate utilizate componenta umană, esențială pentru monitorizarea și rafinarea rezultatelor sistemului prin oferirea de feedback și sugestii."/>
    <s v="9"/>
    <n v="1"/>
    <n v="2016"/>
    <s v="9"/>
    <n v="1"/>
    <n v="2018"/>
    <n v="80"/>
    <x v="7"/>
    <x v="7"/>
    <x v="0"/>
    <x v="0"/>
    <s v="Bucuresti"/>
    <s v="Privat"/>
    <s v="061"/>
    <n v="3559934.6720000003"/>
    <n v="889983.6679999996"/>
    <n v="0"/>
    <n v="315981.55"/>
    <n v="4765899.8899999997"/>
    <s v="Finalizat"/>
    <s v="AA4"/>
    <n v="3559378.1"/>
    <n v="889844.5"/>
    <s v="POC/66/1/3"/>
    <n v="1"/>
    <s v="Axa 1"/>
  </r>
  <r>
    <n v="23"/>
    <x v="1"/>
    <x v="3"/>
    <s v="OS1.3-Secţiunea D"/>
    <n v="104248"/>
    <s v="Centru de Comunicatii cu clientii de tip Cloud Computing"/>
    <s v="BEIA CERCETARE SRL"/>
    <s v="Obiectivul General: Producerea in vederea comercializarii noului produs „Centru de comunicatii cu clientii de tip cloud computing”, pornind de la rezultatele proiectului COMM-CENTER (Centru de Comunicatii – beneficii pentru toti) si cererea de brevet de inventie pentru produsul cu acelasi nume, depusa la OSIM si obtinut din activitatea de cercetare-dezvoltare, prin dezvoltarea start-up-ului inovativ S.C. BEIA Cercetare SRL."/>
    <s v="9"/>
    <n v="9"/>
    <n v="2016"/>
    <s v="9"/>
    <n v="9"/>
    <n v="2018"/>
    <n v="80"/>
    <x v="7"/>
    <x v="7"/>
    <x v="0"/>
    <x v="0"/>
    <s v="Bucuresti"/>
    <s v="Privat"/>
    <s v="061"/>
    <n v="3286000"/>
    <n v="821500"/>
    <n v="0"/>
    <n v="242700"/>
    <n v="4350200"/>
    <s v="Finalizat"/>
    <s v="AA6"/>
    <n v="3107952.65"/>
    <n v="777970.95"/>
    <s v="POC/66/1/3"/>
    <n v="1"/>
    <s v="Axa 1"/>
  </r>
  <r>
    <n v="24"/>
    <x v="1"/>
    <x v="3"/>
    <s v="OS1.3-Secţiunea D"/>
    <n v="104228"/>
    <s v="Corelarea datelor audio, video si text prin produsul informatic inovativ AllNews"/>
    <s v="Premia Software Solutions SRL"/>
    <s v="Obiectivul general al proiectului dezvoltat de Premia Software Solutions SRL este de a crea valoare adăugată în domeniul tehnologiei informației în baza rezultatelor de cercetare obținute in domeniul analizei, managementului și securitatii datelor de mari dimensiuni. Prin prezentul proiect, societatea dorește să își întărească capacitatea de cercetare dezvoltare în domeniul tehnologiei informației și să atragă profesioniști în vederea dezvoltării produsului informatic AllNews, produs inovativ care coreleaza date (video, audio, text) din diverse medii de difuzare in scopul analizarii, catalogarii si extragerii de informatie utila. Prin activitatea de dezvoltare si comercializare a produsului dezvoltat, se vizeaza o creștere sustenabilă a societății, ce va conduce către o diversificare și consolidare a produselor și serviciilor oferite."/>
    <s v="9"/>
    <n v="9"/>
    <n v="2016"/>
    <s v="9"/>
    <n v="9"/>
    <n v="2018"/>
    <n v="80"/>
    <x v="7"/>
    <x v="7"/>
    <x v="0"/>
    <x v="0"/>
    <s v="Bucuresti"/>
    <s v="Privat"/>
    <s v="061"/>
    <n v="3192150"/>
    <n v="798037.5"/>
    <n v="0"/>
    <n v="291875.71000000002"/>
    <n v="4282063.21"/>
    <s v="Finalizat"/>
    <s v="AA5"/>
    <n v="3188941.29"/>
    <n v="797235.32"/>
    <s v="POC/66/1/3"/>
    <n v="1"/>
    <s v="Axa 1"/>
  </r>
  <r>
    <n v="25"/>
    <x v="1"/>
    <x v="3"/>
    <s v="OS1.3-Secţiunea D"/>
    <n v="105718"/>
    <s v="Tehnologie inovativă GREEN şi sistem integrat pentru centru de date destinat Internetului Viitorului - TEGREC"/>
    <s v="M247 EUROPE SRL"/>
    <s v="Obiectivul general al proiectului îl reprezintă stimularea inovării și creșterea competitivității în cadrul S.C. M247 EUROPE S.R.L. prin realizarea unei noi tehnologii implementabile printr-un sistem integrat în cadrul unui produs inovativ complex și a unor servicii inovative bazate pe acest produs, dezvoltate în cadrul temei „Tehnologie inovativa GREEN și sistem integrat pentru centru de date destinat Internetului Viitorului”. Se propune realizarea unui centru de date „Green” cu performanțe energetice de vârf în România, care va încorpora elemente inovative tehnologice și de sistem privitoare la soluțiile de răcire, ventilație, electrice și IT în domeniul economisirii energiei electrice, conform definiției ”Green”, cu o automatizare multiplă a funcționării inclusiv prin managementul general software al Centrului de Date. Prin realizarea acestui produs inovativ complex firma S.C. M247 EUROPE S.R.L va putea sa dezvolte noi servicii inovative în domenii ale tehnologiilor informaționale și de comunicații, cloud/virtualizare, baze de date de mari dimensiuni, specifice Internetului viitorului,  cu avantajul unor costuri reduse și a unei competitivități tehnice și economice superioare."/>
    <s v="9"/>
    <n v="9"/>
    <n v="2016"/>
    <s v="1"/>
    <n v="9"/>
    <n v="2018"/>
    <n v="80"/>
    <x v="7"/>
    <x v="7"/>
    <x v="0"/>
    <x v="0"/>
    <s v="Bucuresti"/>
    <s v="Privat"/>
    <s v="061"/>
    <n v="3532131.4720000001"/>
    <n v="883032.86799999978"/>
    <n v="0"/>
    <n v="784451.12"/>
    <n v="5199615.46"/>
    <s v="Finalizat"/>
    <s v="AA1"/>
    <n v="3058555.34"/>
    <n v="764638.85000000009"/>
    <s v="POC/66/1/3"/>
    <n v="1"/>
    <s v="Axa 1"/>
  </r>
  <r>
    <n v="26"/>
    <x v="1"/>
    <x v="3"/>
    <s v="OS1.3-Secţiunea D"/>
    <n v="104645"/>
    <s v="SIstem inteligent multiparametru pentru MONitorizarea complexa si integrata a structurilor pentru evaluarea si reducerea riscului la dezastru - SIMON"/>
    <s v="MONITRON SRL "/>
    <s v="Obiectivul general al proiectului îl reprezintă stimularea inovării în cadrul societăţii S.C. MONITRON S.R.L., prin implementarea unui SIstem inteligent multiparametru pentru MONitorizarea complexă și integrată a structurilor pentru evaluarea și reducerea riscului la dezastru - SIMON, bazat pe monitorizarea structurilor critice complexe din domeniul construcțiilor civile și industriale, drumuri, poduri, baraje, diguri, tunele, într-o soluție unică, modulară, deschisă. Acest lucru va fi posibil prin dezvoltarea unui bloc funcțional comun inclus în fiecare dintre modulele de masură, care va reprezenta interfața între modulul de măsură propriu-zis și un Gateway de comunicație care va asigura comunicația cu baza de date centrală."/>
    <s v="9"/>
    <n v="9"/>
    <n v="2016"/>
    <s v="9"/>
    <n v="9"/>
    <n v="2018"/>
    <n v="80"/>
    <x v="7"/>
    <x v="7"/>
    <x v="0"/>
    <x v="0"/>
    <s v="Bucuresti"/>
    <s v="Privat"/>
    <s v="061"/>
    <n v="3378169.6"/>
    <n v="844542.39999999991"/>
    <n v="0"/>
    <n v="537857.16"/>
    <n v="4760569.16"/>
    <s v="Finalizat"/>
    <s v="AA3"/>
    <n v="3318388.53"/>
    <n v="829597.12"/>
    <s v="POC/66/1/3"/>
    <n v="1"/>
    <s v="Axa 1"/>
  </r>
  <r>
    <n v="27"/>
    <x v="1"/>
    <x v="3"/>
    <s v="OS1.3-Secţiunea D"/>
    <n v="104675"/>
    <s v="PLATFORMĂ STABILIZATĂ, CU SARCINI REGLABILE, PENTRU APARATURA OPTICĂ UTILIZATĂ ÎN ACTIVITĂȚI DE SUPRAVEGHERE NAVALĂ ȘI TERESTRĂ - IMOTION  "/>
    <s v="IMC POSITIVE BUSINESS SOLUTIONS SRL"/>
    <s v="Obiectivul general urmărit se centrează pe creşterea gradului de competitivitate prin CDI si constă în dezvoltarea şi implementarea unei tehnologii de producţie moderne, flexibile şi competitive, pentru realizarea unui sistem stabilizat pe 3 axe, în funcţie de cerinţele operaţionale. Scopul principal îl reprezintă obținerea unor parametri de performanță în timpul deplasării, apropiați de cei statici, adică să fie afectați cât mai puțin de caracteristicile deplasării (terestre sau navale). Fabricația unui astfel de sistem, eficient în condițiile situațiilor tactice actuale, presupune un proces complex de proiectare, care pornește de la un set de considerente teoretice, o validare practică prin teste statice și dinamice și o verificare efectivă, în teren, a sistemului, montat pe mijlocul purtător, în diferite regimuri de funcționare."/>
    <s v="9"/>
    <n v="9"/>
    <n v="2016"/>
    <s v="9"/>
    <n v="9"/>
    <n v="2018"/>
    <n v="80"/>
    <x v="7"/>
    <x v="7"/>
    <x v="0"/>
    <x v="0"/>
    <s v="Bucuresti"/>
    <s v="Privat"/>
    <s v="061"/>
    <n v="3538284.8000000003"/>
    <n v="884571.19999999972"/>
    <n v="0"/>
    <n v="479337"/>
    <n v="4902193"/>
    <s v="Finalizat"/>
    <s v="AA2"/>
    <n v="3485752.7899999996"/>
    <n v="871438.19999999984"/>
    <s v="POC/66/1/3"/>
    <n v="1"/>
    <s v="Axa 1"/>
  </r>
  <r>
    <n v="28"/>
    <x v="1"/>
    <x v="3"/>
    <s v="OS1.3-Secţiunea D"/>
    <n v="104656"/>
    <s v="DISPOZITIV PURTABIL INTELIGENT PENTRU ASISTAREA PERSOANELOR VARSTNICE IN LUPTA CU SINGURATATEA, MENTINEREA SANATATII FIZICE SI STIMULAREA CREATIVITATII - SENTIR "/>
    <s v="ADVANCED SLISYS SRL"/>
    <s v="Obiectivul general al acestui proiect este creşterea capacităţii de inovare a firmei, prin activitati de cercetare si valorificarea rezultatelor de cercetare-dezvoltare detinute de ADVANCED SLISYS SRL, pentru dezvoltarea unui dispozitiv digital inovator si a unei metode brevetabile. Introducerea in productie a noului produs, in scopul comercializarii. "/>
    <s v="9"/>
    <n v="9"/>
    <n v="2016"/>
    <s v="9"/>
    <n v="9"/>
    <n v="2018"/>
    <n v="80"/>
    <x v="7"/>
    <x v="7"/>
    <x v="0"/>
    <x v="0"/>
    <s v="Bucuresti"/>
    <s v="Privat"/>
    <s v="061"/>
    <n v="1760378.5600000003"/>
    <n v="440094.6399999999"/>
    <n v="0"/>
    <n v="142767"/>
    <n v="2343240.2000000002"/>
    <s v="Finalizat"/>
    <s v="AA5"/>
    <n v="1750515.9100000004"/>
    <n v="437628.9800000001"/>
    <s v="POC/66/1/3"/>
    <n v="1"/>
    <s v="Axa 1"/>
  </r>
  <r>
    <n v="29"/>
    <x v="1"/>
    <x v="3"/>
    <s v="OS1.3-Secţiunea D"/>
    <n v="109513"/>
    <s v="Interpretarea Automata a Imaginilor si Secventelor Video utilizand Procesarea Limbajului Natural"/>
    <s v="AUTONOMOUS SYSTEMS SRL"/>
    <s v="OBIECTIVUL GENERAL al proiectului este reprezentat de sporirea capacitatii de cercetare-dezvoltare tehnologica si inovare a S.C. AUTONOMOUS SYSTEMS S.R.L., in vederea cresterii competitivitatii economice si generarii de noi oportunitati de afaceri._x000a_In vederea atingerii acestui obiectiv general, vor fi derulate activitati de dezvoltare experimentala in domeniul algoritmilor de analiza, descriere si traducere a continutului grafic complex, precum si al algoritmilor de comanda vocala. In vederea derularii acestor activitati de dezvoltare experimentala, vor fi achizitionate echipamente hardware specializate in procesarea masiva a informatiei, statii de lucru(desktop si laptop), licente sisteme operare si software specializat precum si biblioteci electronice (corpus-uri) standardizate pentru limbaj natural / continut grafic._x000a_In mod specific, proiectul va pune bazele si va dezvolta solutii IT in domenii de varf ale tehnologiei actuale, in special domeniile de vedere artificiala, procesarea limbajului natural si invatare automata. Dezvoltând solutii si algoritmi noi si in special, integrându-le intr-un sistem complex inteligent pentru interpretare semantica de imagini si video si traducerea in limbaj natural, proiectul propune solutii noi, in premiera, pe piata romaneasca._x000a_Rezultatele pocesului de cercetare se vor constitui ca baza a unor produse comerciale, dupa cum este prezentat la nivelul planului de afaceri, fapt ce va contribui direct la generarea de noi oportunitati de afaceri pentru S.C. AUTONOMOUS SYSTEMS S.R.L._x000a_"/>
    <s v="1"/>
    <n v="13"/>
    <n v="2017"/>
    <s v="4"/>
    <n v="13"/>
    <n v="2019"/>
    <n v="80"/>
    <x v="7"/>
    <x v="7"/>
    <x v="0"/>
    <x v="0"/>
    <s v="Bucuresti"/>
    <s v="Privat"/>
    <s v="061"/>
    <n v="3476634.48"/>
    <n v="869158.61999999965"/>
    <n v="0"/>
    <n v="1222452"/>
    <n v="5568245.0999999996"/>
    <s v="Finalizat"/>
    <s v="AA4"/>
    <n v="2570031.6800000002"/>
    <n v="642507.91999999993"/>
    <s v="POC/66/1/3"/>
    <n v="1"/>
    <s v="Axa 1"/>
  </r>
  <r>
    <n v="30"/>
    <x v="1"/>
    <x v="3"/>
    <s v="OS1.4-Secţiunea G"/>
    <n v="105631"/>
    <s v="Implementarea expertizei de cercetare biomedicală prin transfer de cunoștințe către mediul privat pentru validarea de produse și servicii în domeniile biotehnologii medicale și sănătate - INTELBIOMED"/>
    <s v="INCD in Domeniul Patologiei si Stiintelor Biomedicale &quot;Victor Babes&quot;"/>
    <s v="Proiectul „Implementarea expertizei de cercetare biomedicală prin transfer de cunoștințe către mediul privat pentru validarea de produse și servicii în domeniile biotehnologii medicale și sănătate” are ca obiectiv general transferul de cunostinte/expertiza si tehnologie de la INCD Victor Babes (IVB) catre intreprinderi private din sectorul productiei si dezvoltarii bioproduselor destinate ingrijirii sanatatii, în vederea cresterii competitivitatii economice si stiintifice a acestora pe plan național și international. "/>
    <s v="9"/>
    <n v="5"/>
    <n v="2016"/>
    <s v="9"/>
    <n v="5"/>
    <n v="2021"/>
    <n v="83.72"/>
    <x v="7"/>
    <x v="7"/>
    <x v="0"/>
    <x v="0"/>
    <s v="Bucuresti"/>
    <s v="Public"/>
    <s v="062"/>
    <n v="10555280.2992"/>
    <n v="2052555.7007999998"/>
    <n v="2448600"/>
    <n v="50000"/>
    <n v="15106436"/>
    <s v="In implementare"/>
    <s v="AA1"/>
    <n v="6039304.410000002"/>
    <n v="1070299.8400000001"/>
    <s v="POC/71/1/4"/>
    <n v="1"/>
    <s v="Axa 1"/>
  </r>
  <r>
    <n v="31"/>
    <x v="1"/>
    <x v="3"/>
    <s v="OS1.4-Secţiunea G"/>
    <n v="105976"/>
    <s v="Ecosistem de cercetare, inovare și dezvoltare de produse și servicii TIC pentru o societate conectată la Internet of Things (NETIO)"/>
    <s v="Universitatea POLITEHNICA Bucuresti"/>
    <s v="Scopul proiectului NETIO este crearea unui cadru de colaborare efectivă între specialiștii din Universitatea Politehnica din București și întreprinderi și accelerarea transferului de cunoștințe din mediul academic către industrie pentru dezvoltarea de produse și servicii inovative din sfera IoT și a orașelor inteligente, având drept consecință directă creșterea capacității de cercetare, dezvoltare și inovare a întreprinderilor partenere, dar și a mediului economic în general. Dezvoltarea de produse și servicii de comunicație diversificată (Radio, IR, NF, Wireless, etc.), interconectate prin infrastructuri de senzori și obiecte inteligente care pot acoperi o arie geografică semnificativă, poate răspunde la provocările de zi cu zi ale membrilor unei comunități prin furnizarea de informații bazate pe prelucrări inteligente și specifice contextului, precum și date analizate sistematic în vederea surmontării provocărilor urbane identificate."/>
    <s v="9"/>
    <n v="5"/>
    <n v="2016"/>
    <s v="4"/>
    <n v="30"/>
    <n v="2021"/>
    <n v="83.72"/>
    <x v="7"/>
    <x v="7"/>
    <x v="0"/>
    <x v="0"/>
    <s v="Bucuresti"/>
    <s v="Public"/>
    <s v="062"/>
    <n v="11300107"/>
    <n v="2197393"/>
    <n v="2344000"/>
    <n v="60000"/>
    <n v="15901500"/>
    <s v="In implementare"/>
    <s v="AA5"/>
    <n v="10630090.350000001"/>
    <n v="2066793.6100000003"/>
    <s v="POC/71/1/4"/>
    <n v="1"/>
    <s v="Axa 1"/>
  </r>
  <r>
    <n v="32"/>
    <x v="1"/>
    <x v="3"/>
    <s v="OS1.4-Secţiunea G"/>
    <n v="105581"/>
    <s v="Promovarea, Identificarea si Realizarea de Parteneriate pentru Transfer de Cunostinte in Domeniul Ecologiei Industriale"/>
    <s v="Institutul National de Cercetare-Dezvoltare pentru Ecologie Industriala - ECOIND"/>
    <s v="Pornind de la obiectivul general al proiectului care constă în  creşterea capacităţii şi competitivităţii economice a intreprindelor din sectorul forestier pe  baza  furnizării serviciilor şi beneficiilor multiple pe care pădurea şi silvicultura durabilă le asigură societăţii româneşti, scopul proiectului propus este de a asigura creşterea impactului activităţilor economice din domeniul forestier  printr-un un transfer mai bun de cunoaştere şi de expertiză între cercetare şi mediul economic, realizându-se dezvoltarea  unui sector forestier puternic şi dinamic bazat pe sursă de materie primă regenerabilă. "/>
    <s v="9"/>
    <n v="5"/>
    <n v="2016"/>
    <s v="9"/>
    <n v="5"/>
    <n v="2021"/>
    <n v="83.72"/>
    <x v="7"/>
    <x v="7"/>
    <x v="0"/>
    <x v="0"/>
    <s v="Bucuresti"/>
    <s v="Public"/>
    <s v="062"/>
    <n v="11299450.886360001"/>
    <n v="2197265.4136399999"/>
    <n v="1880580.36"/>
    <n v="130664.2"/>
    <n v="15507960.859999999"/>
    <s v="In implementare"/>
    <s v="AA2"/>
    <n v="6660453.9100000001"/>
    <n v="1295034.8899999999"/>
    <s v="POC/71/1/4"/>
    <n v="1"/>
    <s v="Axa 1"/>
  </r>
  <r>
    <n v="33"/>
    <x v="1"/>
    <x v="3"/>
    <s v="OS1.4-Secţiunea G"/>
    <n v="105958"/>
    <s v="Tehnologii curate de procesare și/sau valorificare materiale cu potențial combustibil"/>
    <s v="Universitatea Politehnica din Bucuresti"/>
    <s v="Plecand de la obiectivul central al crearii in 1999 a Centrului de Cercetari Termice din cadrul Universitatii Politehnica din Bucuresti, UPB-CCT, Proiectul CleanTech abordeaza un subiect absolut contemporan care face obiectul mai multor strategii europene cu tinte ambitioase de ponderare si control a unor declinuri greu de readus la echilibru: cresterea nivelului emisiilor atmosferice datorate utilizarii excesive a resurselor naturare care a condus la diminuarea drastica a acestor si la modificarea ingrijoratoare a conditiilor climaterice, precum si inmultirea gropilor de deseuri in zonele urbane. Abordarea integrata a resurselor energetice, a problemelor de mediu si de adaptare la nevoile societatii este singura capabila la nivelul cunostintelor actuale sa ofere alternative viabile, adaptabile unor situatii concrete. "/>
    <s v="9"/>
    <n v="5"/>
    <n v="2016"/>
    <s v="9"/>
    <n v="5"/>
    <n v="2022"/>
    <n v="83.72"/>
    <x v="7"/>
    <x v="7"/>
    <x v="0"/>
    <x v="0"/>
    <s v="Bucuresti"/>
    <s v="Public"/>
    <s v="062"/>
    <n v="8676741.6371999998"/>
    <n v="1687259.3628000002"/>
    <n v="2998499"/>
    <n v="45000"/>
    <n v="13407500"/>
    <s v="In implementare"/>
    <s v="AA5"/>
    <n v="3258118.6499999994"/>
    <n v="633468.74999999988"/>
    <s v="POC/71/1/4"/>
    <n v="1"/>
    <s v="Axa 1"/>
  </r>
  <r>
    <n v="34"/>
    <x v="1"/>
    <x v="3"/>
    <s v="OS1.4-Secţiunea G"/>
    <n v="105509"/>
    <s v="Valorificarea expertizei in cercetarea agro-alimentara prin transfer de cunostinte catre mediul economic in vederea obtinerii de produse alimentare sigure si optimizate nutritional"/>
    <s v="Institutul National de Cercetare-Dezvoltare pentru Bioresurse Alimentare-IBA București"/>
    <s v="Proiectul are ca obiectiv general valorificarea expertizei obținută prin cercetare a IBA București în domeniul calității alimentelor - senzoriale, igienice, tehnologice, nutriționale și etice - prin  transferul de cunoștințe către mediul economic privat în vederea obținerii de produse alimentare sigure și optimizate  nutrițional."/>
    <s v="9"/>
    <n v="5"/>
    <n v="2016"/>
    <s v="9"/>
    <n v="5"/>
    <n v="2021"/>
    <n v="83.72"/>
    <x v="7"/>
    <x v="7"/>
    <x v="0"/>
    <x v="0"/>
    <s v="Bucuresti"/>
    <s v="Public"/>
    <s v="062"/>
    <n v="10226199.583600001"/>
    <n v="1988563.4163999986"/>
    <n v="1644160"/>
    <n v="40000"/>
    <n v="13898923"/>
    <s v="In implementare"/>
    <s v="AA3"/>
    <n v="6936964.5899999999"/>
    <n v="1224434.6399999999"/>
    <s v="POC/71/1/4"/>
    <n v="1"/>
    <s v="Axa 1"/>
  </r>
  <r>
    <n v="35"/>
    <x v="1"/>
    <x v="3"/>
    <s v="OS1.4-Secţiunea G"/>
    <n v="105707"/>
    <s v="Procese si sisteme operationale pentru tratarea si valorificarea materiala si energetica a deseurilor"/>
    <s v="Universitatea Politehnica din Bucuresti"/>
    <s v="Obiectivul general al proiectului “Procese și sisteme operaționale pentru tratarea și valorificarea materială și energetică a deșeurilor – PROVED” constă în creşterea transferului de cunoştinţe, tehnologie şi personal cu competenţe CDI între Universitatea Politehnica din Bucureşti şi mediul privat prin realizarea unei eco-tehnologii de valorificare energetică a deşeurilor municipale şi obţinerea unui Combustibil Derivat din Deşeu (CDD), a unei tehnologii de producere a unui gaz cu proprietăţi combustibile superioare (biogaz), a unei tehnologii inovative de gestionare şi tracking a deșeurilor cu măsurarea efectelor complexe (sociale, mediu, economice) precum şi a unui sistem avansat de depoluare a levigatului rezultat de la depozitele de deşeuri."/>
    <s v="9"/>
    <n v="8"/>
    <n v="2016"/>
    <s v="3"/>
    <n v="8"/>
    <n v="2022"/>
    <n v="83.72"/>
    <x v="7"/>
    <x v="7"/>
    <x v="0"/>
    <x v="0"/>
    <s v="Bucuresti"/>
    <s v="Public"/>
    <s v="062"/>
    <n v="7188199.2000000002"/>
    <n v="1397800.7999999998"/>
    <n v="1710000"/>
    <n v="370000"/>
    <n v="10666000"/>
    <s v="In implementare"/>
    <s v="AA5"/>
    <n v="5677067.5899999999"/>
    <n v="1103880.1000000003"/>
    <s v="POC/71/1/4"/>
    <n v="1"/>
    <s v="Axa 1"/>
  </r>
  <r>
    <n v="36"/>
    <x v="1"/>
    <x v="3"/>
    <s v="OS1.4-Secţiunea G"/>
    <n v="105551"/>
    <s v="TRANSFER RAPID DE CUNOȘTINȚE ȘI SPRIJIN TEHNICO-ȘTIINȚIFIC ÎN REALIZAREA DE PRODUSE ȘI TEHNOLOGII COMPETITIVE ÎN ÎNTREPRINDERI SPECIFICE DOMENIULUI BIOECONOMIE ȘI PRODUCERII DE BIORESURSE"/>
    <s v="INSTITUTUL NAŢIONAL DE CERCETARE - DEZVOLTARE PENTRU MAŞINI ŞI INSTALAŢII DESTINATE AGRICULTURII ŞI "/>
    <s v="Proiectul are ca obiectiv transferul rapid de cunoştinţe şi sprijin tehnico-ştiinţific în realizarea de produse şi tehnologii competitive în întreprinderi specifice domeniului bioeconomie şi producerii de bioresurse, care îşi dezvoltă afaceri cerute de piaţă."/>
    <s v="9"/>
    <n v="8"/>
    <n v="2016"/>
    <s v="6"/>
    <n v="8"/>
    <n v="2021"/>
    <n v="83.72"/>
    <x v="7"/>
    <x v="7"/>
    <x v="0"/>
    <x v="0"/>
    <s v="Bucuresti"/>
    <s v="Public"/>
    <s v="062"/>
    <n v="7941600.5032000002"/>
    <n v="1544305.4967999998"/>
    <n v="4032707"/>
    <n v="2508928"/>
    <n v="16027541"/>
    <s v="In implementare"/>
    <s v="AA4"/>
    <n v="5911046.0299999993"/>
    <n v="1149327.24"/>
    <s v="POC/71/1/4"/>
    <n v="1"/>
    <s v="Axa 1"/>
  </r>
  <r>
    <n v="37"/>
    <x v="1"/>
    <x v="3"/>
    <s v="OS1.4-Secţiunea G"/>
    <n v="105684"/>
    <s v="Procedee secvențiale de închidere a  fluxurilor laterale din bioeconomie şi (bio)produse inovative rezultate din acestea - SECVENT"/>
    <s v="Institutul National de Cercetare-Dezvoltare pentru Chimie si Petrochimie"/>
    <s v="Scopul proiectului Secvent este de a crește eficiența economică a întreprinderilor partenere, prin dezvoltarea și implementarea unor soluții tehnologice inovative de (bio)procesare a subproduselor din lanțurile valorice ale bioeconomiei, pentru recuperarea şi/sau formarea de componente cu valoare adăugată şi utilizarea acestora pentru (bio)produse cerute de piață._x000a_ Obiectivul general al proiectului Secvent este accelerarea transferului de cunoștințe, tehnologie și personal cu competențe CDI între mediul public și cel privat în domeniul trans-sectorial al bioeconomiei circulare, prin dezvoltarea şi implementarea de procedee biotehnologice secvențiale de închidere a lanțurilor valorice din bioeconomie și de obținerea a (bio)produselor._x000a_"/>
    <s v="9"/>
    <n v="8"/>
    <n v="2016"/>
    <s v="9"/>
    <n v="8"/>
    <n v="2022"/>
    <n v="83.72"/>
    <x v="7"/>
    <x v="7"/>
    <x v="0"/>
    <x v="0"/>
    <s v="Bucuresti"/>
    <s v="Public"/>
    <s v="062"/>
    <n v="11173116.318"/>
    <n v="2172698.682"/>
    <n v="2791330"/>
    <n v="54000"/>
    <n v="16191145"/>
    <s v="In implementare"/>
    <s v="AA4"/>
    <n v="1635519.89"/>
    <n v="318004.07"/>
    <s v="POC/71/1/4"/>
    <n v="1"/>
    <s v="Axa 1"/>
  </r>
  <r>
    <n v="38"/>
    <x v="1"/>
    <x v="3"/>
    <s v="OS1.4-Secţiunea G"/>
    <n v="105552"/>
    <s v="PARTENERIATE PENTRU TRANSFER DE CUNOȘTINȚE ÎN VEDEREA CREȘTERII COMPETITIVITĂȚII ÎNTREPRINDERILOR DIN DOMENIUL &quot;INDUSTRIA AUTO ȘI COMPONENTE&quot; ȘI CREȘTERII SIGURANȚEI CIRCULAȚIEI - KTAutoComp"/>
    <s v="Institutul National de Cercetare Dezvoltare pentru Mecatronica si Tehnica Masurarii-INCDMTM Buc."/>
    <s v="Proiectul are în vedere creşterea competitivităţii întreprinderilor mari, mici şi mijlocii cu potenţial de piaţă, preocupate de dezvoltarea/testarea/fabricarea de repere și subansambluri din construcţia autoturismelor (mecanisme de direcţie, cutii de viteză, sisteme de suspensie, servodirecţii, motoare, etc.) prin îmbunătățirea politicilor de inovare axate pe transferul de cunoștințe între mediul ştiinţific și industrie, luând în considerare experiența INCDMTM "/>
    <s v="9"/>
    <n v="8"/>
    <n v="2016"/>
    <s v="9"/>
    <n v="8"/>
    <n v="2021"/>
    <n v="83.72"/>
    <x v="7"/>
    <x v="7"/>
    <x v="0"/>
    <x v="0"/>
    <s v="Bucuresti"/>
    <s v="Public"/>
    <s v="062"/>
    <n v="5251337"/>
    <n v="1021163"/>
    <n v="1021500"/>
    <n v="17000"/>
    <n v="7311000"/>
    <s v="In implementare"/>
    <s v="AA2"/>
    <n v="4442509.67"/>
    <n v="856231.72"/>
    <s v="POC/71/1/4"/>
    <n v="1"/>
    <s v="Axa 1"/>
  </r>
  <r>
    <n v="39"/>
    <x v="1"/>
    <x v="3"/>
    <s v="OS1.4-Secţiunea G"/>
    <n v="106070"/>
    <s v="Centru de dispecerizare și management pentru optimizarea  serviciilor integrate de îngrijiri la domiciliu - CDMS "/>
    <s v="INSTITUTUL NATIONAL DE STUDII SI CERCETĂRI PENTRU COMUNICATII - INSCC"/>
    <s v="Obiectul proiectului îl reprezintă realizarea de parteneriate pentru transfer de cunoștințe pentru dezvoltarea suportului ICT necesar pentru implementarea unor Centre de dispecerizare și management pentru optimizarea serviciilor integrate de îngrijiri la domiciliu - CDMS, ca suport pentru dezvoltarea de servicii de medicale și sociale la domiciliu"/>
    <s v="9"/>
    <n v="9"/>
    <n v="2016"/>
    <s v="5"/>
    <n v="9"/>
    <n v="2021"/>
    <n v="83.72"/>
    <x v="7"/>
    <x v="7"/>
    <x v="0"/>
    <x v="0"/>
    <s v="Bucuresti"/>
    <s v="Public"/>
    <s v="062"/>
    <n v="3767400.0000000005"/>
    <n v="732599.99999999953"/>
    <n v="948125"/>
    <n v="20000"/>
    <n v="5468125"/>
    <s v="In implementare"/>
    <s v="AA4"/>
    <n v="2640902.84"/>
    <n v="513471.22"/>
    <s v="POC/71/1/4"/>
    <n v="1"/>
    <s v="Axa 1"/>
  </r>
  <r>
    <n v="40"/>
    <x v="1"/>
    <x v="3"/>
    <s v="OS1.4-Secţiunea G"/>
    <n v="105566"/>
    <s v="Sistem modular integrat si tehnologie pentru ecranare electromagnetica a incintelor in gama 100kHz-18GHz  SITEM  "/>
    <s v="INCDIE ICPE-CA"/>
    <s v="Obiectivul general al proiectului este de a realiza un transfer de cunostinte in domeniul ecranarii electromagnetice prin dezvoltarea unei tehnologii noi, performante, cu reale imbunatatiri si reduceri de costuri pentru ecranarea electromagnetica a incintelor (camere, cladiri) deja existente sau in constructie in domeniul 100kHz - 18GHz,  prin colaborare intre institutia de cercetare si intreprinderile interesate  pentru dezvoltarea competitivitatii economice."/>
    <s v="9"/>
    <n v="9"/>
    <n v="2016"/>
    <s v="9"/>
    <n v="9"/>
    <n v="2021"/>
    <n v="83.72"/>
    <x v="7"/>
    <x v="7"/>
    <x v="0"/>
    <x v="0"/>
    <s v="Bucuresti"/>
    <s v="Public"/>
    <s v="062"/>
    <n v="6934632.25"/>
    <n v="1348492.75"/>
    <n v="742506"/>
    <n v="45000"/>
    <n v="9070631"/>
    <s v="In implementare"/>
    <s v="AA5"/>
    <n v="4132375.3700000006"/>
    <n v="774262.94"/>
    <s v="POC/71/1/4"/>
    <n v="1"/>
    <s v="Axa 1"/>
  </r>
  <r>
    <n v="41"/>
    <x v="1"/>
    <x v="3"/>
    <s v="OS1.4-Secţiunea G"/>
    <n v="105884"/>
    <s v="Dezvoltarea de soluţii  inovative pentru produse şi tehnologii noi, cerute de piaţă, prin valorificarea expertizei in domeniul materialelor avansate şi transferul de cunoştinţe către mediul privat"/>
    <s v="INSTITUTUL NATIONAL DE CERCETARE DEZVOLTARE TURBOMOTOARE COMOTI"/>
    <s v="Obiectivul popunerii de proiect este de a crea un parteneriat stabil, viabil, intre COMOTI si un grup de intreprinderi interesate sa asimileze cunostinte, abilitati si competente in domeniul cercetarii – inovarii, valorificand expertiza COMOTI, raspunzand astfel nevoilor strategice si de dezvoltare ale lor, care au drept scop cresterea competitivitatii economice. _x000a_Se urmareste astfel dezvoltarea de solutii inovative noi, performante, pentru obtinerea de produse noi, cu performante si caracteristici superioare, clar identificate de intreprinderi ca fiind cerute de piata si care le va permite dezvoltarea afacerilor, promovarea de noi afaceri, cresterea competitivitatii economice. _x000a_"/>
    <s v="9"/>
    <n v="9"/>
    <n v="2016"/>
    <s v="9"/>
    <n v="9"/>
    <n v="2022"/>
    <n v="83.72"/>
    <x v="7"/>
    <x v="7"/>
    <x v="0"/>
    <x v="0"/>
    <s v="Bucuresti"/>
    <s v="Public"/>
    <s v="062"/>
    <n v="10484213.74"/>
    <n v="2038736.2599999998"/>
    <n v="1062050"/>
    <n v="50000"/>
    <n v="13635000"/>
    <s v="In implementare"/>
    <s v="AA4"/>
    <n v="6606853.9099999992"/>
    <n v="1171699.3500000001"/>
    <s v="POC/71/1/4"/>
    <n v="1"/>
    <s v="Axa 1"/>
  </r>
  <r>
    <n v="42"/>
    <x v="1"/>
    <x v="3"/>
    <s v="OS1.4-Secţiunea G"/>
    <n v="105558"/>
    <s v="ECO-NANOTEHNOLOGII DE DEPOLUAREA APELOR ȘI VALORIFICAREA DEȘEURILOR"/>
    <s v="Universitatea POLITEHNICA Bucuresti"/>
    <s v="Obiectivul general al prezentului proiect vizează creșterea transferului de cunștințe și tehnologie în domeniul ECO-NANO-TEHNOLOGIILOR PENTRU DEPOLUARE ȘI VALORIFICAREA DEȘEURILOR, între Centrul de Cercetări pentru Protecția Mediului și Tehnologii Ecologice din Universitatea POLITEHNICA București (UPB-CPMTE) și întreprinderi din mediul privat, care va contribui la dezvoltarea economică a acestora precum și la protecția, conservarea și îmbunătățirea mediului."/>
    <s v="9"/>
    <n v="23"/>
    <n v="2016"/>
    <s v="9"/>
    <n v="22"/>
    <n v="2021"/>
    <n v="83.72"/>
    <x v="7"/>
    <x v="7"/>
    <x v="0"/>
    <x v="0"/>
    <s v="Bucuresti"/>
    <s v="Public"/>
    <s v="062"/>
    <n v="10787531.300000001"/>
    <n v="2097718.7000000002"/>
    <n v="1826000"/>
    <n v="60000"/>
    <n v="14771250"/>
    <s v="In implementare"/>
    <s v="AA3"/>
    <n v="7371796.3400000017"/>
    <n v="1433250.2399999998"/>
    <s v="POC/71/1/4"/>
    <n v="1"/>
    <s v="Axa 1"/>
  </r>
  <r>
    <n v="43"/>
    <x v="1"/>
    <x v="1"/>
    <s v="OS1.1-Secţiunea F"/>
    <n v="107066"/>
    <s v="Tehnologii inovatoare pentru asigurarea calitatii materialelor in sanatate, energie si mediu  – Centrul pentru Soluții INOVAtoare de Fabricație a Biomaterialelor Inteligente si Suprafețelor BIOMEDicale (INOVABIOMED)"/>
    <s v="Universitatea Politehnica din Bucuresti"/>
    <s v="Obiectivul general este cresterea capacitatii de cercetare-dezvoltare si de transfer de cunostinte prin infiintarea Centrului pentru Soluții Inovatoare de Fabricație a Biomaterialelor Inteligente si Suprafețelor Biomedicale prin crearea de 10 noi laboratoare de cercetare si modernizarea a 6 laboratoare de cercetare existente in cadrul Universitatii Politehnica Bucuresti (UPB), in vederea asigurarii conditiilor pentru dezvoltarea unui grup economic de excelenta in Romania, din care face parte UPB, intr-un sector economic competitiv._x000a__x000a_"/>
    <s v="10"/>
    <n v="26"/>
    <n v="2016"/>
    <s v="11"/>
    <n v="26"/>
    <n v="2020"/>
    <n v="80"/>
    <x v="7"/>
    <x v="7"/>
    <x v="0"/>
    <x v="0"/>
    <s v="Bucuresti"/>
    <s v="Public"/>
    <s v="058"/>
    <n v="53409188.648000002"/>
    <n v="13352297.162"/>
    <n v="0"/>
    <n v="5070504.38"/>
    <n v="71831990.189999998"/>
    <s v="Finalizat _x000a_(ajuns la teremen; fara nota de finalizare)"/>
    <s v="AA4"/>
    <n v="51568686.460000008"/>
    <n v="12892171.620000003"/>
    <s v="POC/70/1/1"/>
    <n v="1"/>
    <s v="Axa 1"/>
  </r>
  <r>
    <n v="44"/>
    <x v="1"/>
    <x v="1"/>
    <s v="OS1.1-Secţiunea F"/>
    <n v="109212"/>
    <s v="Construirea unei infrastructuri performante de cercetare-dezvoltare-inovare in domeniul sistemelor de intelligence pentru securitate"/>
    <s v="Academia Națională de Informații ”Mihai Viteazul” Otopeni"/>
    <s v="Obiectivul general al proiectului este creșterea competitivității economice la nivel național prin construirea la nivelul Academiei Naționale de Informații ”Mihai Viteazul” a unei infrastructuri de cercetare în domeniul securității și intelligence-ului la cele mai înalte standarde de performanță. Noul Complex de Cercetare al Institutului Național de Studii de Intelligence - INTELIGENT care urmează a fi dezvoltat prin intermediul proiectului va fi compus din 7 laboratoare de cercetare după cum urmează: Laboratorul de Politici de Securitate, Laboratorul de Securitate Locală, Regională și Globală, Laboratorul de Intelligence Competitiv, Laboratorul de Comunicare Strategică în Situații de Criză, Laboratorul de Cercetare Fundamentală în Intelligence, Laboratorul de Psihologie Experimentală și Laboratorul de Istoria Intelligence-ului."/>
    <s v="12"/>
    <n v="16"/>
    <n v="2016"/>
    <s v="6"/>
    <n v="16"/>
    <n v="2021"/>
    <n v="80"/>
    <x v="7"/>
    <x v="7"/>
    <x v="0"/>
    <x v="0"/>
    <s v="Bucuresti"/>
    <s v="Public"/>
    <s v="058"/>
    <n v="43056000.140000001"/>
    <n v="10764000.029999999"/>
    <n v="0"/>
    <n v="4662263.0999999996"/>
    <n v="58482263.270000003"/>
    <s v="In implementare"/>
    <s v="AA1"/>
    <n v="22088280.760000002"/>
    <n v="3517019.69"/>
    <s v="POC/70/1/1"/>
    <n v="1"/>
    <s v="Axa 1"/>
  </r>
  <r>
    <n v="45"/>
    <x v="1"/>
    <x v="1"/>
    <s v="OS1.1-Secţiunea F"/>
    <n v="108662"/>
    <s v="CENTRU DE CERCETARE SISTEME MECATRONICE INTELIGENTE DE SECURIZARE OBIECTIVE SI INTERVENTIE Acronim:CERMISO"/>
    <s v="Institutul National de Cercetare Dezvoltare pentru Mecatronica si Tehnica Masurarii - INCDMTM  Bucuresti"/>
    <s v="Obiectivul proiectului consta in crearea unu centru (CERMISO) de cercetare pentru optimizarea unor_x000a_echipamente de tip Minisistem Inteligent Autonom cu Deplasare Aeriana (MIADA) avand_x000a_7_x000a_aplicatii directe in securitatea si securizarea obiectivelor si interventie rapida in caz de dezastre in_x000a_zone greu accesibile. Practic in centru activitatea CD se va desfasura pe urmatoarele linii directoare:_x000a_1- Integrarea sistemelor mecatronice inteligente autonome in securitatea spatiului si a mediului_x000a_inconjurator._x000a_2- Optimizarea sistemelor mecatronice inteligente autonome aeropurtate_x000a_3- Tehnologia transmiterii securizata a informatiei_x000a_4- Dezvoltarea micro sistemelor multisenzoriale controlate de inteligenta artificiala._x000a_5- Dezvoltarea inteligentei artificiale de prelucrare automata a datelor in vederea prevenirii_x000a_dezastrelor si accidentelor._x000a_6- Dezvoltarea solutiilor si algoritmilor de securizare anti-hacking a sistemelor autonome_x000a_aeropurtate._x000a_7- Solutii hardware si software de optimizare a consumului energetic pentru marirea andurantei si_x000a_autonomiei de zbor a sistemelor mecatronice aeropurtate."/>
    <s v="1"/>
    <n v="3"/>
    <n v="2017"/>
    <s v="3"/>
    <n v="2"/>
    <n v="2021"/>
    <n v="80"/>
    <x v="7"/>
    <x v="7"/>
    <x v="0"/>
    <x v="0"/>
    <s v="Bucuresti"/>
    <s v="Public"/>
    <s v="058"/>
    <n v="8625168.8000000007"/>
    <n v="2156292.1999999993"/>
    <n v="0"/>
    <n v="12000"/>
    <n v="10793461"/>
    <s v="In implementare"/>
    <s v="AA7"/>
    <n v="8468645.8699999992"/>
    <n v="2095572.1699999997"/>
    <s v="POC/70/1/1"/>
    <n v="1"/>
    <s v="Axa 1"/>
  </r>
  <r>
    <n v="46"/>
    <x v="1"/>
    <x v="3"/>
    <s v="OS1.3-Secţiunea C"/>
    <n v="113021"/>
    <s v="Dispozitiv pentru accelerarea recuperarii kinetoterapeutice"/>
    <s v="KINETO TECH REHAB SRL"/>
    <s v="Obiectivul general al proiectului consta in realizarea unui produs inovativ destinat monitorizarii recuperarii pacientilor cu afectiuni locomotorii, in scopul productiei si comercializarii. "/>
    <s v="9"/>
    <n v="27"/>
    <n v="2017"/>
    <s v="3"/>
    <n v="27"/>
    <n v="2019"/>
    <n v="80"/>
    <x v="7"/>
    <x v="7"/>
    <x v="0"/>
    <x v="0"/>
    <s v="Bucuresti"/>
    <s v="Privat"/>
    <s v="061"/>
    <n v="567648"/>
    <n v="141912"/>
    <n v="78840"/>
    <n v="179046"/>
    <n v="967446"/>
    <s v="Finalizat"/>
    <s v="AA1"/>
    <n v="561321.07000000007"/>
    <n v="140330.27000000002"/>
    <s v="POC/63/1/3"/>
    <n v="1"/>
    <s v="Axa 1"/>
  </r>
  <r>
    <n v="47"/>
    <x v="1"/>
    <x v="3"/>
    <s v="OS1.3-Secţiunea C"/>
    <n v="113571"/>
    <s v="Cercetarea, dezvoltarea si punerea in aplicare a unui serviciu semnificativ imbunatatit de testare a infertilitatii masculine - INFERTIMA"/>
    <s v="GENOME &amp; GENETICS SRL"/>
    <s v="Obiectivul general al proiectului INFERTIMA este dezvoltarea unui proces inovativ, in vederea introducerii pe piata a unui serviciu nou, de testare a infertilitatii masculine pentru mutatiile genei FSHR, printr-o corelatie directa intre mutatiile receptorului de FSH si infertilitatea masculina de cauza genetica. Procesul inovativ are ca punct de pornire rezultatele cercetarii efectuate de catre institutia de cercetare cu care Genome &amp; Genetics a semnat contract de servicii de cercetare. "/>
    <s v="9"/>
    <n v="27"/>
    <n v="2017"/>
    <s v="12"/>
    <n v="27"/>
    <n v="2018"/>
    <n v="79.999999039630737"/>
    <x v="7"/>
    <x v="7"/>
    <x v="0"/>
    <x v="0"/>
    <s v="Bucuresti"/>
    <s v="Privat"/>
    <s v="061"/>
    <n v="666410.31999999995"/>
    <n v="166602.59"/>
    <n v="164164.54"/>
    <n v="82252.800000000003"/>
    <n v="1079430.25"/>
    <s v="Finalizat"/>
    <s v="AA1"/>
    <n v="660628.80000000005"/>
    <n v="165157.21"/>
    <s v="POC/63/1/3"/>
    <n v="1"/>
    <s v="Axa 1"/>
  </r>
  <r>
    <n v="48"/>
    <x v="1"/>
    <x v="3"/>
    <s v="OS1.3-Secţiunea C"/>
    <n v="113128"/>
    <s v="Platforma inteligenta de analiza a datelor de mari dimensiuni si de distribuție a mesajelor in puncte de interes"/>
    <s v="BEAM INNOVATION SRL (solicitant initial la depunere: VULPE RĂZVAN-ALEXANDRU) "/>
    <s v="Obiectivul general al proiectului consta in dezvoltarea competitiva a intreprinderii inovatoare de tip spin-off in urma implementării platformei inteligente de marketing. Se dorește revoluționarea industriei sistemelor de Marketing de Proximitate din sectorul de retail prin elaborarea unei soluții inovatoare hardware-software si comercializarea acesteia prin intermediul a 3 tipuri de pachete de servicii si anume: Silver, Gold si Platinum."/>
    <s v="9"/>
    <n v="27"/>
    <n v="2017"/>
    <s v="9"/>
    <n v="27"/>
    <n v="2019"/>
    <n v="80"/>
    <x v="7"/>
    <x v="7"/>
    <x v="0"/>
    <x v="0"/>
    <s v="Bucuresti"/>
    <s v="Privat"/>
    <s v="061"/>
    <n v="663316.31999999995"/>
    <n v="165829.07999999999"/>
    <n v="92127.28"/>
    <n v="337523.67"/>
    <n v="1258796.3499999999"/>
    <s v="Finalizat"/>
    <s v="AA2"/>
    <n v="636007.2699999999"/>
    <n v="159001.81999999998"/>
    <s v="POC/63/1/3"/>
    <n v="1"/>
    <s v="Axa 1"/>
  </r>
  <r>
    <n v="49"/>
    <x v="1"/>
    <x v="3"/>
    <s v="OS1.3-Secţiunea C"/>
    <n v="113071"/>
    <s v="Procese inovative pentru aplicatii TIC in domeniul financiar - INOVATIC"/>
    <s v="OCEAN CREDIT IFN SA"/>
    <s v="Obiectivul general al proiectului INOVATIC consta in dezvoltarea si punerea in productie a unor procese IT semnificativ imbunatatite de acordare de credite tip „overdraft”(descoperiri de cont), de transfer de bani si de plati electronice in cadrul SC OCEAN CREDIT IFN SA. Procesul inovativ are ca punct de pornire cercetarea efectuata de catre institutia de cercetare cu care Ocean Credit IFN SA a semnat contract de servicii de cercetare. "/>
    <s v="9"/>
    <n v="27"/>
    <n v="2017"/>
    <s v="5"/>
    <n v="27"/>
    <n v="2019"/>
    <n v="80"/>
    <x v="7"/>
    <x v="7"/>
    <x v="0"/>
    <x v="0"/>
    <s v="Bucuresti"/>
    <s v="Privat"/>
    <s v="061"/>
    <n v="668777.56000000006"/>
    <n v="167194.39000000001"/>
    <n v="92885.78"/>
    <n v="119978"/>
    <n v="1048835.73"/>
    <s v="Finalizat"/>
    <s v="AA2"/>
    <n v="551637.07999999996"/>
    <n v="137909.29"/>
    <s v="POC/63/1/3"/>
    <n v="1"/>
    <s v="Axa 1"/>
  </r>
  <r>
    <n v="50"/>
    <x v="1"/>
    <x v="3"/>
    <s v="OS1.3-Secţiunea C"/>
    <n v="119851"/>
    <s v="Lansarea pe piață a unui sistem inovativ pentru testarea aplicațiilor destinate dispozitivelor dotate cu ecran tactil - MATT"/>
    <s v="RINF ENGINEERING RESEARCH SRL"/>
    <s v="Obiectivul general al prezentului proiect îl reprezintă dezvoltarea unui sistem inovativ pentru testarea aplicațiilor destinate dispozitivelor dotate cu ecran tactil - MATT, în vederea creșterii gradului de inovare în domeniul TIC la nivel național și internațional. "/>
    <s v="10"/>
    <n v="4"/>
    <n v="2017"/>
    <s v="4"/>
    <n v="4"/>
    <n v="2019"/>
    <n v="79.999999263683492"/>
    <x v="7"/>
    <x v="7"/>
    <x v="0"/>
    <x v="0"/>
    <s v="Bucuresti"/>
    <s v="Privat"/>
    <s v="061"/>
    <n v="651893.56999999995"/>
    <n v="162973.4"/>
    <n v="90540.78"/>
    <n v="53550"/>
    <n v="958957.75"/>
    <s v="Finalizat"/>
    <s v="AA2"/>
    <n v="600354.76"/>
    <n v="150088.69999999998"/>
    <s v="POC/63/1/3"/>
    <n v="1"/>
    <s v="Axa 1"/>
  </r>
  <r>
    <n v="51"/>
    <x v="1"/>
    <x v="3"/>
    <s v="OS1.3-Secţiunea C"/>
    <n v="113131"/>
    <s v="Dezvoltarea si productia de sisteme integrate portabile pentru citirea contoarelor"/>
    <s v="CREATIVE ENGINEERING SOLUTIONS SRL"/>
    <s v="Obiectivul general al proiectului este cresterea competitivitatii societatii prin cercetarea si dezvoltarea prototipului unui produs nou, INDEXREAD, un sistem integrat mobil care va fi folosit pentru citirea indecsilor contoarelor cat si lansarea acestuia in productie."/>
    <s v="10"/>
    <n v="4"/>
    <n v="2017"/>
    <s v="12"/>
    <n v="4"/>
    <n v="2018"/>
    <n v="79.999998917008554"/>
    <x v="7"/>
    <x v="7"/>
    <x v="0"/>
    <x v="0"/>
    <s v="Bucuresti"/>
    <s v="Privat"/>
    <s v="061"/>
    <n v="590955.72"/>
    <n v="147738.94"/>
    <n v="82077.240000000005"/>
    <n v="120566.82"/>
    <n v="941338.72"/>
    <s v="Finalizat"/>
    <s v="AA1"/>
    <n v="552924.99"/>
    <n v="138231.26"/>
    <s v="POC/63/1/3"/>
    <n v="1"/>
    <s v="Axa 1"/>
  </r>
  <r>
    <n v="52"/>
    <x v="1"/>
    <x v="3"/>
    <s v="OS1.3-Secţiunea C"/>
    <n v="122344"/>
    <s v="”Vizioparalelograful si tehnica Extruziei computerizate de ghidaj -metode inovative de diagnoza si tratament ale edentatiei” "/>
    <s v="INDEX LINE SYSTEMS SRL"/>
    <s v="Obiectivul general al proiectului vizeaza cresterea competitivitatii intreprinderii prin dezvoltarea Vizio-paralelografului (VP) si a Extruziei computerizate de ghidaj (ECG) - tehnologii avansate in stomatologie, ce vizeaza diagnoza si tratamentul edentatiei, una dintre cele mai raspandite cazuri de morbiditate din Romania, in scopul productiei si comercializarii. _x000a__x000a_"/>
    <s v="11"/>
    <n v="15"/>
    <n v="2017"/>
    <s v="11"/>
    <n v="15"/>
    <n v="2019"/>
    <n v="79.999999759844471"/>
    <x v="7"/>
    <x v="7"/>
    <x v="0"/>
    <x v="0"/>
    <s v="Bucuresti"/>
    <s v="Privat"/>
    <s v="061"/>
    <n v="666234.91"/>
    <n v="166558.73000000001"/>
    <n v="92532.64"/>
    <n v="102792"/>
    <n v="1028118.28"/>
    <s v="Finalizat"/>
    <s v="AA1"/>
    <n v="628399.92999999993"/>
    <n v="157099.97999999998"/>
    <s v="POC/63/1/3"/>
    <n v="1"/>
    <s v="Axa 1"/>
  </r>
  <r>
    <n v="53"/>
    <x v="1"/>
    <x v="3"/>
    <s v="OS1.3-Secţiunea C"/>
    <n v="104905"/>
    <s v="Obținerea de  produse alimentare sigure sub aspectul satisfacerii exigențelor metabolice și a potențialului bioeconomic "/>
    <s v="ARBO BIOSISTEM SRL"/>
    <s v="Obiectivul general al prezentului proiect este reprezentat de realizarea prin procedee de prelucrare avansate de produse alimentare_x000a_inovative, sigure, accesibile si optimizate nutritional, prin transferul de elemente de cercetare stiinþifica din brevetul de invenþie „Procedeu_x000a_si instalaþie pentru prepararea unor produse bioprotective”."/>
    <s v="12"/>
    <n v="21"/>
    <n v="2017"/>
    <s v="7"/>
    <n v="20"/>
    <n v="2019"/>
    <n v="80"/>
    <x v="7"/>
    <x v="7"/>
    <x v="0"/>
    <x v="0"/>
    <s v="Bucuresti"/>
    <s v="Privat"/>
    <s v="061"/>
    <n v="671536.8"/>
    <n v="167884.2"/>
    <n v="93269"/>
    <n v="172307.63"/>
    <n v="1104997.6299999999"/>
    <s v="Finalizat"/>
    <s v="AA2"/>
    <n v="671037.73"/>
    <n v="167759.43"/>
    <s v="POC/63/1/3"/>
    <n v="1"/>
    <s v="Axa 1"/>
  </r>
  <r>
    <n v="54"/>
    <x v="1"/>
    <x v="5"/>
    <m/>
    <n v="115833"/>
    <s v="Linie pilot de 300mm pentru dispozitive Smart Power şi Power Discre5293000tes - R3- Power UP"/>
    <s v="Universitatea Politehnică Bucureşti"/>
    <s v="Obiectivul general al prezentului proiect, acceptat la finantare in cadrul ECSEL Joint Undertaking il reprezinta realizarea unei linii pilot_x000a_multi-KET (nanoelectronica, nanotehnologie, fabricare avansata) de noua generatie de 300 mm pentru tehnologia Smart Power in Europa,_x000a_astfel contribuind la stabilirea referintei mondiale de soluþii inovatoare si competitive pentru provocari societale critice, inclusiv reducerea_x000a_emisiilor de CO2 si eficienta energetica. De asemenea, pe baza realizarii activitatilor proiectului se urmareste imbunatatirea productivitatii_x000a_si a competitivitatii solutiilor IC integrate pentru tehnologia Smart Power si tehnologii Power Discrete."/>
    <s v="1"/>
    <n v="31"/>
    <n v="2018"/>
    <s v="7"/>
    <n v="31"/>
    <n v="2021"/>
    <n v="80"/>
    <x v="7"/>
    <x v="7"/>
    <x v="0"/>
    <x v="0"/>
    <s v="Bucuresti"/>
    <s v="Public"/>
    <s v="060"/>
    <n v="4232000"/>
    <n v="1058000"/>
    <n v="0"/>
    <n v="3000"/>
    <n v="5293000"/>
    <s v="In implementare"/>
    <m/>
    <n v="3439015.33"/>
    <n v="859753.84"/>
    <s v="POC/72/1/2"/>
    <n v="1"/>
    <s v="Axa 1"/>
  </r>
  <r>
    <n v="55"/>
    <x v="1"/>
    <x v="6"/>
    <m/>
    <n v="107583"/>
    <s v="RoRCraft CompAct"/>
    <s v="Institutul Naţional de Cercetare - Dezvoltare Aerospaţială &quot;ELIE CARAFOLI&quot; - INCAS Bucureşti"/>
    <s v="Obiectivul general al proiectului il reprezinta cresterea capacitatii de cercetare a Institutului National de Cercetare- Dezvoltare_x000a_Aerospatiala „Elie Carafoli” – I.N.C.A.S. Bucuresti, in domeniul stiintelor aerospatiale, prin introducerea celor mai noi tehnologii din_x000a_domeniul IT intr-un mediu de cercetare de noua generatie, bazat pe realitate virtuala, capabil sa asigure conditiile de simulare necesare_x000a_pentru cercetarile in perspectiva anilor 2020 precum si interfata de comunicare in proiectele colaborative internationale in care INCAS_x000a_este implicat (ex. JTI Clean Sky si SESAR in cadrul FP7 si in continuare in Horizon 2020)."/>
    <s v="2"/>
    <n v="1"/>
    <n v="2018"/>
    <s v="2"/>
    <n v="2"/>
    <n v="2020"/>
    <n v="80"/>
    <x v="7"/>
    <x v="7"/>
    <x v="0"/>
    <x v="0"/>
    <s v="Bucuresti"/>
    <s v="Public"/>
    <s v="060"/>
    <n v="7198834.5599999996"/>
    <n v="1799708.64"/>
    <n v="0"/>
    <n v="24000"/>
    <n v="9022543.1999999993"/>
    <s v="Finalizat"/>
    <m/>
    <n v="6639079.7800000003"/>
    <n v="1659769.9300000002"/>
    <s v="POC/76/1/1"/>
    <n v="1"/>
    <s v="Axa 1"/>
  </r>
  <r>
    <n v="56"/>
    <x v="2"/>
    <x v="2"/>
    <s v="A2.2.1"/>
    <n v="119286"/>
    <s v="README – APLICAȚIE INTERACTIVĂ, INOVATIVĂ, DE EVALUARE A LIZIBILITĂȚII TEXTELOR ÎN LIMBA ROMÂNĂ ȘI DE ÎMBUNĂTĂȚIRE A STILULUI DE REDACTARE"/>
    <s v="COGNOS BUSINESS CONSULTING SRL"/>
    <s v="README – APLICAȚIE INTERACTIVĂ, INOVATIVĂ, DE EVALUARE A LIZIBILITĂȚII TEXTELOR ÎN LIMBA ROMÂNĂ ȘI DE ÎMBUNĂTĂȚIRE A STILULUI DE REDACTARE"/>
    <s v="9"/>
    <n v="15"/>
    <n v="2017"/>
    <s v="12"/>
    <n v="15"/>
    <n v="2019"/>
    <n v="80"/>
    <x v="7"/>
    <x v="7"/>
    <x v="0"/>
    <x v="0"/>
    <s v="Bucuresti"/>
    <s v="Privat"/>
    <s v="066"/>
    <n v="2814714.83"/>
    <n v="703678.71"/>
    <n v="875079.04"/>
    <n v="212942.4"/>
    <n v="4606414.9800000004"/>
    <s v="Finalizat"/>
    <s v="AA1"/>
    <n v="2362753.2200000002"/>
    <n v="590688.31000000006"/>
    <s v="POC/46/2/2"/>
    <n v="1"/>
    <s v="Axa 2"/>
  </r>
  <r>
    <n v="57"/>
    <x v="2"/>
    <x v="2"/>
    <s v="A2.2.1"/>
    <n v="119261"/>
    <s v="MARKSENSE - PLATFORMĂ INFORMATICĂ DE ANALIZĂ ÎN TIMP REAL A FLUXURILOR DE PERSOANE BAZATĂ PE ALGORITMI DE INTELIGENȚĂ ARTIFICIALĂ ȘI PRELUCRARE INTELIGENTĂ DE INFORMAȚII PENTRU AFACERI ȘI MEDIUL GUVERNAMENTAL"/>
    <s v="OPEN GOV SRL"/>
    <s v="MARKSENSE - PLATFORMĂ INFORMATICĂ DE ANALIZĂ ÎN TIMP REAL A FLUXURILOR DE PERSOANE BAZATĂ PE ALGORITMI DE INTELIGENȚĂ ARTIFICIALĂ ȘI PRELUCRARE INTELIGENTĂ DE INFORMAȚII PENTRU AFACERI ȘI MEDIUL GUVERNAMENTAL"/>
    <s v="10"/>
    <n v="13"/>
    <n v="2017"/>
    <s v="8"/>
    <n v="13"/>
    <n v="2020"/>
    <n v="80"/>
    <x v="7"/>
    <x v="7"/>
    <x v="0"/>
    <x v="0"/>
    <s v="Bucuresti"/>
    <s v="Privat"/>
    <s v="066"/>
    <n v="3145876.94"/>
    <n v="786469.24"/>
    <n v="1375102.5299999998"/>
    <n v="380633.62000000011"/>
    <n v="5688082.3299999991"/>
    <s v="Finalizat"/>
    <s v="AA"/>
    <n v="1622835.8000000003"/>
    <n v="405708.94"/>
    <s v="POC/46/2/2"/>
    <n v="1"/>
    <s v="Axa 2"/>
  </r>
  <r>
    <n v="58"/>
    <x v="2"/>
    <x v="2"/>
    <s v="A2.2.1"/>
    <n v="115926"/>
    <s v="S.I.R.O – SOLUTIE INOVATIVA DE RECRUTARE ONLINE"/>
    <s v="STRUCTURAL MANAGEMENT SOLUTIONS SRL"/>
    <s v="S.I.R.O – SOLUTIE INOVATIVA DE RECRUTARE ONLINE"/>
    <s v="8"/>
    <n v="2"/>
    <n v="2017"/>
    <s v="8"/>
    <n v="2"/>
    <n v="2020"/>
    <n v="80"/>
    <x v="7"/>
    <x v="7"/>
    <x v="0"/>
    <x v="0"/>
    <s v="Bucuresti"/>
    <s v="Privat"/>
    <s v="066"/>
    <n v="3096018.79"/>
    <n v="774004.7"/>
    <n v="1224860.6499999994"/>
    <n v="52800"/>
    <n v="5147684.1399999997"/>
    <s v="Finalizat"/>
    <s v="AA"/>
    <n v="2868081.13"/>
    <n v="717020.27999999991"/>
    <s v="POC/46/2/2"/>
    <n v="1"/>
    <s v="Axa 2"/>
  </r>
  <r>
    <n v="59"/>
    <x v="2"/>
    <x v="2"/>
    <s v="A2.2.1"/>
    <n v="115724"/>
    <s v="Dezvoltare aplicatiei software inovative “Treasure Open Source Software – TOSS”"/>
    <s v="BUSINESS INFORMATION SYSTEMS (ALLEVO) SRL"/>
    <s v="Dezvoltare aplicatiei software inovative “Treasure Open Source Software – TOSS”"/>
    <s v="8"/>
    <n v="16"/>
    <n v="2017"/>
    <s v="3"/>
    <n v="16"/>
    <n v="2020"/>
    <n v="80"/>
    <x v="7"/>
    <x v="7"/>
    <x v="0"/>
    <x v="0"/>
    <s v="Bucuresti"/>
    <s v="Privat"/>
    <s v="066"/>
    <n v="2754696.14"/>
    <n v="688674.03"/>
    <n v="2682994"/>
    <n v="679006.1799999997"/>
    <n v="6805370.3499999996"/>
    <s v="Finalizat"/>
    <s v="AA1"/>
    <n v="2477638.4700000002"/>
    <n v="619409.64"/>
    <s v="POC/46/2/2"/>
    <n v="1"/>
    <s v="Axa 2"/>
  </r>
  <r>
    <n v="60"/>
    <x v="2"/>
    <x v="2"/>
    <s v="A2.2.1"/>
    <n v="117046"/>
    <s v="OmniDJ - Platforma de streaming colaborativ cu servicii la cerere"/>
    <s v="KNOWLEDGE INVESTMENT GROUP SRL"/>
    <s v="Obiectivul general al proiectului “OmniDJ - Platforma de streaming colaborativ cu servicii la cerere” este acela de a cerceta si dezvolta o tehnologie inovativa in domeniile orizontale TIC si multimedia cu scopul dezvoltarii finale a unui produs/serviciu menit sa acopere o nevoie reala identificata in piata."/>
    <s v="5"/>
    <n v="25"/>
    <n v="2017"/>
    <s v="1"/>
    <n v="25"/>
    <n v="2020"/>
    <n v="80"/>
    <x v="7"/>
    <x v="7"/>
    <x v="0"/>
    <x v="0"/>
    <s v="Bucuresti"/>
    <s v="Privat"/>
    <s v="066"/>
    <n v="1114600.8"/>
    <n v="278650.2"/>
    <n v="398394"/>
    <n v="135212.55000000005"/>
    <n v="1926857.55"/>
    <s v="Finalizat"/>
    <s v="AA2"/>
    <n v="1049383.25"/>
    <n v="262345.82"/>
    <s v="POC/46/2/2"/>
    <n v="1"/>
    <s v="Axa 2"/>
  </r>
  <r>
    <n v="61"/>
    <x v="2"/>
    <x v="2"/>
    <s v="A2.2.1"/>
    <n v="116265"/>
    <s v="CREAREA UNEI PLATFORME CLOUD PENTRU APLICATII SOFTWARE"/>
    <s v="Q-BIS CONSULT SRL"/>
    <s v="CREAREA UNEI PLATFORME CLOUD PENTRU APLICATII SOFTWARE"/>
    <s v="8"/>
    <n v="2"/>
    <n v="2017"/>
    <s v="12"/>
    <n v="2"/>
    <n v="2019"/>
    <n v="80"/>
    <x v="7"/>
    <x v="7"/>
    <x v="0"/>
    <x v="0"/>
    <s v="Bucuresti"/>
    <s v="Privat"/>
    <s v="066"/>
    <n v="2069074.4"/>
    <n v="517268.6"/>
    <n v="1308001"/>
    <n v="209369.35999999987"/>
    <n v="4103713.36"/>
    <s v="Finalizat"/>
    <s v="AA1"/>
    <n v="1791221.4300000004"/>
    <n v="447805.36000000004"/>
    <s v="POC/46/2/2"/>
    <n v="1"/>
    <s v="Axa 2"/>
  </r>
  <r>
    <n v="62"/>
    <x v="2"/>
    <x v="2"/>
    <s v="A2.2.1"/>
    <n v="115577"/>
    <s v="DEZVOLTAREA UNEI PLATFORME PENTRU CREAREA VIZUALA DE SITE-URI BAZATE PE WORDPRESS"/>
    <s v="EXTEND STUDIO SRL"/>
    <s v="DEZVOLTAREA UNEI PLATFORME PENTRU CREAREA VIZUALA DE SITE-URI BAZATE PE WORDPRESS"/>
    <s v="5"/>
    <n v="25"/>
    <n v="2017"/>
    <s v="5"/>
    <n v="25"/>
    <n v="2019"/>
    <n v="80"/>
    <x v="7"/>
    <x v="7"/>
    <x v="0"/>
    <x v="0"/>
    <s v="Bucuresti"/>
    <s v="Privat"/>
    <s v="066"/>
    <n v="2115826.5"/>
    <n v="528956.63"/>
    <n v="1064885.0900000003"/>
    <n v="0"/>
    <n v="3709668.22"/>
    <s v="Finalizat"/>
    <s v="AA1"/>
    <n v="1785769.69"/>
    <n v="446442.43999999994"/>
    <s v="POC/46/2/2"/>
    <n v="1"/>
    <s v="Axa 2"/>
  </r>
  <r>
    <n v="63"/>
    <x v="2"/>
    <x v="2"/>
    <s v="A2.2.1"/>
    <n v="115917"/>
    <s v="TempRent – platforma evolutivă de micro-tranzacționare"/>
    <s v="4E SOFTWARE SRL"/>
    <s v="TempRent – platforma evolutivă de micro-tranzacționare"/>
    <s v="6"/>
    <n v="16"/>
    <n v="2017"/>
    <s v="6"/>
    <n v="16"/>
    <n v="2020"/>
    <n v="80"/>
    <x v="7"/>
    <x v="7"/>
    <x v="0"/>
    <x v="0"/>
    <s v="Bucuresti"/>
    <s v="Privat"/>
    <s v="066"/>
    <n v="1227120"/>
    <n v="306780"/>
    <n v="429900"/>
    <n v="133722"/>
    <n v="2097522"/>
    <s v="Finalizat"/>
    <s v="AA1"/>
    <n v="1030223.8400000001"/>
    <n v="257555.96000000002"/>
    <s v="POC/46/2/2"/>
    <n v="1"/>
    <s v="Axa 2"/>
  </r>
  <r>
    <n v="64"/>
    <x v="2"/>
    <x v="2"/>
    <s v="A2.2.1"/>
    <n v="115866"/>
    <s v="DEZVOLTARE PRIN INOVARE LA SENIOR SOFTWARE AGENCY SRL"/>
    <s v="SENIOR SOFTWARE AGENCY SRL"/>
    <s v="DEZVOLTARE PRIN INOVARE LA SENIOR SOFTWARE AGENCY SRL"/>
    <s v="5"/>
    <n v="25"/>
    <n v="2017"/>
    <s v="5"/>
    <n v="25"/>
    <n v="2019"/>
    <n v="80"/>
    <x v="7"/>
    <x v="7"/>
    <x v="0"/>
    <x v="0"/>
    <s v="Bucuresti"/>
    <s v="Privat"/>
    <s v="066"/>
    <n v="1587334.92"/>
    <n v="396833.73"/>
    <n v="1361979.77"/>
    <n v="99583.399999999907"/>
    <n v="3445731.82"/>
    <s v="Finalizat"/>
    <m/>
    <n v="1431113.98"/>
    <n v="310359.72000000003"/>
    <s v="POC/46/2/2"/>
    <n v="1"/>
    <s v="Axa 2"/>
  </r>
  <r>
    <n v="65"/>
    <x v="2"/>
    <x v="2"/>
    <s v="A2.2.1"/>
    <n v="115622"/>
    <s v="Studio Scope: Dezvoltare produs inovativ de tip Configure Price and Quoting"/>
    <s v="INGENIO SOFTWARE SA"/>
    <s v="Studio Scope: Dezvoltare produs inovativ de tip Configure Price and Quoting"/>
    <s v="6"/>
    <n v="16"/>
    <n v="2017"/>
    <s v="11"/>
    <n v="16"/>
    <n v="2019"/>
    <n v="80"/>
    <x v="7"/>
    <x v="7"/>
    <x v="0"/>
    <x v="0"/>
    <s v="Bucuresti"/>
    <s v="Privat"/>
    <s v="066"/>
    <n v="2242185"/>
    <n v="560546.25"/>
    <n v="2028751.25"/>
    <n v="54052.150000000373"/>
    <n v="4885534.6500000004"/>
    <s v="Finalizat"/>
    <s v="AA1"/>
    <n v="2125327.27"/>
    <n v="531331.84000000008"/>
    <s v="POC/46/2/2"/>
    <n v="1"/>
    <s v="Axa 2"/>
  </r>
  <r>
    <n v="66"/>
    <x v="2"/>
    <x v="2"/>
    <s v="A2.2.1"/>
    <n v="115722"/>
    <s v="SOLUȚIE PENTRU INTEGRAREA PE VERTICALĂ A SOLUȚIILOR TIC ÎN ECONOMIA ROMÂNEASCĂ PRIN DEZVOLTAREA PRODUSELOR INFORMATICE DYNAMIC DOX© CLOUD ȘI DYNAMIC DOX© MOBILE"/>
    <s v="ESSENSYS SOFTWARE SRL"/>
    <s v="SOLUȚIE PENTRU INTEGRAREA PE VERTICALĂ A SOLUȚIILOR TIC ÎN ECONOMIA ROMÂNEASCĂ PRIN DEZVOLTAREA PRODUSELOR INFORMATICE DYNAMIC DOX© CLOUD ȘI DYNAMIC DOX© MOBILE"/>
    <s v="8"/>
    <n v="2"/>
    <n v="2017"/>
    <s v="8"/>
    <n v="2"/>
    <n v="2020"/>
    <n v="80"/>
    <x v="7"/>
    <x v="7"/>
    <x v="0"/>
    <x v="0"/>
    <s v="Bucuresti"/>
    <s v="Privat"/>
    <s v="066"/>
    <n v="1624958.86"/>
    <n v="406239.72"/>
    <n v="1132399.8700000001"/>
    <n v="58054.349999999627"/>
    <n v="3221652.8"/>
    <s v="Finalizat"/>
    <s v="AA1"/>
    <n v="1451542.14"/>
    <n v="362885.51"/>
    <s v="POC/46/2/2"/>
    <n v="1"/>
    <s v="Axa 2"/>
  </r>
  <r>
    <n v="67"/>
    <x v="2"/>
    <x v="2"/>
    <s v="A2.2.1"/>
    <n v="115560"/>
    <s v="SISTEM INFORMATIC INOVATIV DE TIP COMANDA SI CONTROL C2I (Command, Control &amp; Intelligence)"/>
    <s v="I-TOM SOLUTIONS SRL"/>
    <s v="SISTEM INFORMATIC INOVATIV DE TIP COMANDA SI CONTROL C2I (Command, Control &amp; Intelligence)"/>
    <s v="8"/>
    <n v="10"/>
    <n v="2017"/>
    <s v="8"/>
    <n v="10"/>
    <n v="2020"/>
    <n v="80"/>
    <x v="7"/>
    <x v="7"/>
    <x v="0"/>
    <x v="0"/>
    <s v="Bucuresti"/>
    <s v="Privat"/>
    <s v="066"/>
    <n v="2532573.2599999998"/>
    <n v="633143.31999999995"/>
    <n v="1173003.8899999997"/>
    <n v="219042.47000000067"/>
    <n v="4557762.9399999995"/>
    <s v="Finalizat"/>
    <s v="AA2"/>
    <n v="2378045.96"/>
    <n v="594511.4800000001"/>
    <s v="POC/46/2/2"/>
    <n v="1"/>
    <s v="Axa 2"/>
  </r>
  <r>
    <n v="68"/>
    <x v="2"/>
    <x v="2"/>
    <s v="A2.2.1"/>
    <n v="115946"/>
    <s v="SISTEM INTEGRAT DE MANAGEMENT AL SECURITĂŢII INFORMAŢIEI ÎN CADRUL UNEI ORGANIZAŢII"/>
    <s v="SAFETECH INNOVATIONS SRL"/>
    <s v="SISTEM INTEGRAT DE MANAGEMENT AL SECURITĂŢII INFORMAŢIEI ÎN CADRUL UNEI ORGANIZAŢII"/>
    <s v="6"/>
    <n v="16"/>
    <n v="2017"/>
    <s v="2"/>
    <n v="28"/>
    <n v="2019"/>
    <n v="80"/>
    <x v="7"/>
    <x v="7"/>
    <x v="0"/>
    <x v="0"/>
    <s v="Bucuresti"/>
    <s v="Privat"/>
    <s v="066"/>
    <n v="1410126.65"/>
    <n v="352531.66"/>
    <n v="703318.79"/>
    <n v="108990.68999999994"/>
    <n v="2574967.7899999996"/>
    <s v="Finalizat"/>
    <s v="AA1"/>
    <n v="1353287.28"/>
    <n v="338321.81999999995"/>
    <s v="POC/46/2/2"/>
    <n v="1"/>
    <s v="Axa 2"/>
  </r>
  <r>
    <n v="69"/>
    <x v="2"/>
    <x v="2"/>
    <s v="A2.2.1"/>
    <n v="115847"/>
    <s v="SISTEM INFORMATIC INTEGRAT, INOVATIV SI SECURIZAT DE EXAMINARE AUXOLOGICA, URMARIRE A PACIENTULUI SI GENERARE A DIAGRAMELOR DE CRESTERE PENTRU POPULATIA DIN ROMANIA"/>
    <s v="RADCOM SRL"/>
    <s v="SISTEM INFORMATIC INTEGRAT, INOVATIV SI SECURIZAT DE EXAMINARE AUXOLOGICA, URMARIRE A PACIENTULUI SI GENERARE A DIAGRAMELOR DE CRESTERE PENTRU POPULATIA DIN ROMANIA"/>
    <s v="8"/>
    <n v="9"/>
    <n v="2017"/>
    <s v="8"/>
    <n v="9"/>
    <n v="2019"/>
    <n v="80"/>
    <x v="7"/>
    <x v="7"/>
    <x v="0"/>
    <x v="0"/>
    <s v="Bucuresti"/>
    <s v="Privat"/>
    <s v="066"/>
    <n v="2091764"/>
    <n v="522941"/>
    <n v="862290"/>
    <n v="167575.10000000009"/>
    <n v="3644570.1"/>
    <s v="Finalizat"/>
    <s v="AA1"/>
    <n v="2003612.85"/>
    <n v="500903.21"/>
    <s v="POC/46/2/2"/>
    <n v="1"/>
    <s v="Axa 2"/>
  </r>
  <r>
    <n v="70"/>
    <x v="2"/>
    <x v="2"/>
    <s v="A2.2.1"/>
    <n v="115688"/>
    <s v="LIVEHR – PLATFORMA DE GESTIONARE A RESURSELOR UMANE"/>
    <s v="AVANT CONSULTING SRL"/>
    <s v="LIVEHR – PLATFORMA DE GESTIONARE A RESURSELOR UMANE"/>
    <s v="8"/>
    <n v="8"/>
    <n v="2017"/>
    <s v="7"/>
    <n v="8"/>
    <n v="2019"/>
    <n v="80"/>
    <x v="7"/>
    <x v="7"/>
    <x v="0"/>
    <x v="0"/>
    <s v="Bucuresti"/>
    <s v="Privat"/>
    <s v="066"/>
    <n v="2098872.2799999998"/>
    <n v="524718.06999999995"/>
    <n v="1507229.65"/>
    <n v="402174.95000000019"/>
    <n v="4532994.9499999993"/>
    <s v="Finalizat"/>
    <s v="AA1"/>
    <n v="2098595.83"/>
    <n v="524374.61"/>
    <s v="POC/46/2/2"/>
    <n v="1"/>
    <s v="Axa 2"/>
  </r>
  <r>
    <n v="71"/>
    <x v="2"/>
    <x v="2"/>
    <s v="A2.2.1"/>
    <n v="115817"/>
    <s v="„INTEGRAREA PE VERTICALA A IP3D PRIN DEZVOLTAREA UNEI SOLUTII INFORMATICE – CABINA VIRTUALA - PRIN ACTIVITATI DE CDI „"/>
    <s v="IPRINT 3D DESIGN CONSULTING SRL"/>
    <s v="„INTEGRAREA PE VERTICALA A IP3D PRIN DEZVOLTAREA UNEI SOLUTII INFORMATICE – CABINA VIRTUALA - PRIN ACTIVITATI DE CDI „"/>
    <s v="8"/>
    <n v="11"/>
    <n v="2017"/>
    <s v="2"/>
    <n v="11"/>
    <n v="2020"/>
    <n v="80"/>
    <x v="7"/>
    <x v="7"/>
    <x v="0"/>
    <x v="0"/>
    <s v="Bucuresti"/>
    <s v="Privat"/>
    <s v="066"/>
    <n v="782706.84"/>
    <n v="195676.71"/>
    <n v="277228.45999999996"/>
    <n v="35425.989999999991"/>
    <n v="1291037.9999999998"/>
    <s v="Finalizat"/>
    <s v="AA1"/>
    <n v="777272.64000000013"/>
    <n v="194318.17"/>
    <s v="POC/46/2/2"/>
    <n v="1"/>
    <s v="Axa 2"/>
  </r>
  <r>
    <n v="72"/>
    <x v="2"/>
    <x v="2"/>
    <s v="A2.2.1"/>
    <n v="115911"/>
    <s v="„CRESTEREA COMPETITIVITATII SC YALOS SOFTWARE LABS SRL PRIN DEZVOLTAREA UNEI SOLUTII INFORMATICE INOVATOARE”"/>
    <s v="YALOS SOFTWARE LABS SRL"/>
    <s v="„CRESTEREA COMPETITIVITATII SC YALOS SOFTWARE LABS SRL PRIN DEZVOLTAREA UNEI SOLUTII INFORMATICE INOVATOARE”"/>
    <s v="8"/>
    <n v="3"/>
    <n v="2017"/>
    <s v="8"/>
    <n v="3"/>
    <n v="2020"/>
    <n v="80"/>
    <x v="7"/>
    <x v="7"/>
    <x v="0"/>
    <x v="0"/>
    <s v="Bucuresti"/>
    <s v="Privat"/>
    <s v="066"/>
    <n v="2452875.5699999998"/>
    <n v="613218.89"/>
    <n v="657456.29999999981"/>
    <n v="100246.4700000002"/>
    <n v="3823797.23"/>
    <s v="Finalizat"/>
    <m/>
    <n v="2026421.53"/>
    <n v="506605.39"/>
    <s v="POC/46/2/2"/>
    <n v="1"/>
    <s v="Axa 2"/>
  </r>
  <r>
    <n v="73"/>
    <x v="2"/>
    <x v="2"/>
    <s v="A2.2.1"/>
    <n v="115876"/>
    <s v="Sistem Informatic Inovativ Factura Inteligenta"/>
    <s v="BUSINESSVIEW SOFTWARE SRL"/>
    <s v="Sistem Informatic Inovativ Factura Inteligenta"/>
    <s v="8"/>
    <n v="2"/>
    <n v="2017"/>
    <s v="11"/>
    <n v="2"/>
    <n v="2019"/>
    <n v="80"/>
    <x v="7"/>
    <x v="7"/>
    <x v="0"/>
    <x v="0"/>
    <s v="Bucuresti"/>
    <s v="Privat"/>
    <s v="066"/>
    <n v="2432346.2999999998"/>
    <n v="608086.57999999996"/>
    <n v="652739.62000000011"/>
    <n v="182632.2799999998"/>
    <n v="3875804.78"/>
    <s v="Finalizat"/>
    <m/>
    <n v="2264935.13"/>
    <n v="566233.77"/>
    <s v="POC/46/2/2"/>
    <n v="1"/>
    <s v="Axa 2"/>
  </r>
  <r>
    <n v="74"/>
    <x v="2"/>
    <x v="2"/>
    <s v="A2.2.1"/>
    <n v="115698"/>
    <s v="Sistem informatic integrat pentru colectarea si procesarea de date anonime in interiorul spatiilor comerciale"/>
    <s v="MOUNT SOFTWARE SRL"/>
    <s v="Sistem informatic integrat pentru colectarea si procesarea de date anonime in interiorul spatiilor comerciale"/>
    <s v="8"/>
    <n v="7"/>
    <n v="2017"/>
    <s v="2"/>
    <n v="7"/>
    <n v="2019"/>
    <n v="80"/>
    <x v="7"/>
    <x v="7"/>
    <x v="0"/>
    <x v="0"/>
    <s v="Bucuresti"/>
    <s v="Privat"/>
    <s v="066"/>
    <n v="898360.23"/>
    <n v="224590.06"/>
    <n v="474760.01"/>
    <n v="51944.34999999986"/>
    <n v="1649654.65"/>
    <s v="Finalizat"/>
    <m/>
    <n v="750331.85"/>
    <n v="187582.96"/>
    <s v="POC/46/2/2"/>
    <n v="1"/>
    <s v="Axa 2"/>
  </r>
  <r>
    <n v="75"/>
    <x v="2"/>
    <x v="2"/>
    <s v="A2.2.1"/>
    <n v="115857"/>
    <s v="Inovare prin conectare"/>
    <s v="SENIOR PROGRAMMING SA"/>
    <s v="Inovare prin conectare"/>
    <s v="8"/>
    <n v="2"/>
    <n v="2017"/>
    <s v="11"/>
    <n v="2"/>
    <n v="2019"/>
    <n v="80"/>
    <x v="7"/>
    <x v="7"/>
    <x v="0"/>
    <x v="0"/>
    <s v="Bucuresti"/>
    <s v="Privat"/>
    <s v="066"/>
    <n v="2414726.98"/>
    <n v="603681.75"/>
    <n v="2406584.2200000002"/>
    <n v="251986.25"/>
    <n v="5676979.2000000002"/>
    <s v="Finalizat"/>
    <s v="AA2"/>
    <n v="2208279.81"/>
    <n v="552069.96"/>
    <s v="POC/46/2/2"/>
    <n v="1"/>
    <s v="Axa 2"/>
  </r>
  <r>
    <n v="76"/>
    <x v="2"/>
    <x v="2"/>
    <s v="A2.2.1"/>
    <n v="115646"/>
    <s v="AdSelect – Platforma de Management pentru publicitate stradala"/>
    <s v="INGENIOS.RO SRL"/>
    <s v="AdSelect – Platforma de Management pentru publicitate stradala"/>
    <s v="6"/>
    <n v="28"/>
    <n v="2017"/>
    <s v="12"/>
    <n v="28"/>
    <n v="2019"/>
    <n v="80"/>
    <x v="7"/>
    <x v="7"/>
    <x v="0"/>
    <x v="0"/>
    <s v="Bucuresti"/>
    <s v="Privat"/>
    <s v="066"/>
    <n v="3065803.18"/>
    <n v="766450.79"/>
    <n v="965544.5299999998"/>
    <n v="51911"/>
    <n v="4849709.5"/>
    <s v="Finalizat"/>
    <m/>
    <n v="2872010.8"/>
    <n v="718002.71"/>
    <s v="POC/46/2/2"/>
    <n v="1"/>
    <s v="Axa 2"/>
  </r>
  <r>
    <n v="77"/>
    <x v="2"/>
    <x v="2"/>
    <s v="A2.2.1"/>
    <n v="115834"/>
    <s v="HR fara hartie"/>
    <s v="HR SINCRON SRL"/>
    <s v="Obiectivul general este cresterea contributiei solutiilor/aplicatiilor IT inovative in dezvoltarea competitivitatii economice a sectorului privat prin dezvoltarea produselor si serviciilor TIC. In acest context, in care inclusiv recomandarea Comisiei Europene catre companiile romanesti este de a profita pe deplin de posibilitatile si avantajele oferite de tehnologiile digitale, HR Sincron SRL doreste sa dezvolte prin proiectul „HR fara hartie” o platforma software inovativa de managementul resurselor umane numita in continuare „Sincron HR Suite”."/>
    <s v="5"/>
    <n v="25"/>
    <n v="2017"/>
    <s v="5"/>
    <n v="25"/>
    <n v="2019"/>
    <n v="80"/>
    <x v="7"/>
    <x v="7"/>
    <x v="0"/>
    <x v="0"/>
    <s v="Bucuresti"/>
    <s v="Privat"/>
    <s v="066"/>
    <n v="1952796.24"/>
    <n v="488199.06"/>
    <n v="1651738.81"/>
    <n v="140071.0400000005"/>
    <n v="4232805.1500000004"/>
    <s v="Finalizat"/>
    <s v="AA2"/>
    <n v="1889212.9800000002"/>
    <n v="472303.24000000005"/>
    <s v="POC/46/2/2"/>
    <n v="1"/>
    <s v="Axa 2"/>
  </r>
  <r>
    <n v="78"/>
    <x v="2"/>
    <x v="2"/>
    <s v="A2.2.1"/>
    <n v="115610"/>
    <s v="Dezvoltare aplicatie software si componente hardware pentru analizarea, controlul si partajarea fluxurilor de resurse"/>
    <s v="CORE SECURITY ADVISERS SRL"/>
    <s v="Dezvoltare aplicatie software si componente hardware pentru analizarea, controlul si partajarea fluxurilor de resurse"/>
    <s v="8"/>
    <n v="3"/>
    <n v="2017"/>
    <s v="8"/>
    <n v="3"/>
    <n v="2020"/>
    <n v="80"/>
    <x v="7"/>
    <x v="7"/>
    <x v="0"/>
    <x v="0"/>
    <s v="Bucuresti"/>
    <s v="Privat"/>
    <s v="066"/>
    <n v="3292880"/>
    <n v="823220"/>
    <n v="807275"/>
    <n v="820530.33000000007"/>
    <n v="5743905.3300000001"/>
    <s v="Reziliat"/>
    <m/>
    <n v="0"/>
    <n v="0"/>
    <s v="POC/46/2/2"/>
    <n v="1"/>
    <s v="Axa 2"/>
  </r>
  <r>
    <n v="79"/>
    <x v="2"/>
    <x v="2"/>
    <s v="A2.2.1"/>
    <n v="115656"/>
    <s v="COOPID – SISTEM COOPERATIV DE MANAGEMENT AL IDENTITATII DIGITALE"/>
    <s v="TGS SOFTWARE SRL"/>
    <s v="COOPID – SISTEM COOPERATIV DE MANAGEMENT AL IDENTITATII DIGITALE"/>
    <s v="6"/>
    <n v="28"/>
    <n v="2017"/>
    <s v="6"/>
    <n v="28"/>
    <n v="2019"/>
    <n v="80"/>
    <x v="7"/>
    <x v="7"/>
    <x v="0"/>
    <x v="0"/>
    <s v="Bucuresti"/>
    <s v="Privat"/>
    <s v="066"/>
    <n v="2939783.6"/>
    <n v="734945.9"/>
    <n v="875000"/>
    <n v="276000.98000000045"/>
    <n v="4825730.4800000004"/>
    <s v="Finalizat"/>
    <s v="AA1"/>
    <n v="2850573.22"/>
    <n v="712643.33"/>
    <s v="POC/46/2/2"/>
    <n v="1"/>
    <s v="Axa 2"/>
  </r>
  <r>
    <n v="80"/>
    <x v="2"/>
    <x v="2"/>
    <s v="A2.2.1"/>
    <n v="116150"/>
    <s v="DEZVOLTAREA UNUI SISTEM BUSINESS INTELLIGENCE PENTRU LANTURI FARMACEUTICE"/>
    <s v="COGNISTUDIO SRL"/>
    <s v="DEZVOLTAREA UNUI SISTEM BUSINESS INTELLIGENCE PENTRU LANTURI FARMACEUTICE"/>
    <s v="8"/>
    <n v="2"/>
    <n v="2017"/>
    <s v="8"/>
    <n v="2"/>
    <n v="2019"/>
    <n v="80"/>
    <x v="7"/>
    <x v="7"/>
    <x v="0"/>
    <x v="0"/>
    <s v="Bucuresti"/>
    <s v="Privat"/>
    <s v="066"/>
    <n v="1939595.35"/>
    <n v="484898.84"/>
    <n v="1023332.81"/>
    <n v="45938.649999999907"/>
    <n v="3493765.65"/>
    <s v="Finalizat"/>
    <m/>
    <n v="1384358.22"/>
    <n v="346089.57999999996"/>
    <s v="POC/46/2/2"/>
    <n v="1"/>
    <s v="Axa 2"/>
  </r>
  <r>
    <n v="81"/>
    <x v="2"/>
    <x v="2"/>
    <s v="A2.2.1"/>
    <n v="115916"/>
    <s v="DEZVOLTAREA APLICATIEI SMART HUT- SOLUTIE SOFTWARE-HARDWARE CARE INTEGREAZA ECHIPAMENTE PENTRU FACILITAREA MANAGEMENTULUI CLADIRILOR"/>
    <s v="NETLINX SYSTEMS SRL"/>
    <s v="DEZVOLTAREA APLICATIEI SMART HUT- SOLUTIE SOFTWARE-HARDWARE CARE INTEGREAZA ECHIPAMENTE PENTRU FACILITAREA MANAGEMENTULUI CLADIRILOR"/>
    <s v="8"/>
    <n v="31"/>
    <n v="2017"/>
    <s v="8"/>
    <n v="31"/>
    <n v="2019"/>
    <n v="80"/>
    <x v="7"/>
    <x v="7"/>
    <x v="0"/>
    <x v="0"/>
    <s v="Bucuresti"/>
    <s v="Privat"/>
    <s v="066"/>
    <n v="1185166.06"/>
    <n v="296291.51"/>
    <n v="760345.01999999979"/>
    <n v="209785.77000000002"/>
    <n v="2451588.36"/>
    <s v="Finalizat"/>
    <m/>
    <n v="1112912.58"/>
    <n v="278228.14"/>
    <s v="POC/46/2/2"/>
    <n v="1"/>
    <s v="Axa 2"/>
  </r>
  <r>
    <n v="82"/>
    <x v="2"/>
    <x v="2"/>
    <s v="A2.2.1"/>
    <n v="116347"/>
    <s v="MyTechJob – PLATFORMA INOVATIVA CU LOCURI DE MUNCA"/>
    <s v="ALERON TRAINING CENTER SRL"/>
    <s v="MyTechJob – PLATFORMA INOVATIVA CU LOCURI DE MUNCA"/>
    <s v="8"/>
    <n v="11"/>
    <n v="2017"/>
    <s v="10"/>
    <n v="11"/>
    <n v="2019"/>
    <n v="80"/>
    <x v="7"/>
    <x v="7"/>
    <x v="0"/>
    <x v="0"/>
    <s v="Bucuresti"/>
    <s v="Privat"/>
    <s v="066"/>
    <n v="1323168"/>
    <n v="330792"/>
    <n v="1301670"/>
    <n v="190130.70000000019"/>
    <n v="3145760.7"/>
    <s v="Finalizat"/>
    <s v="AA1"/>
    <n v="1281140.32"/>
    <n v="320285.08"/>
    <s v="POC/46/2/2"/>
    <n v="1"/>
    <s v="Axa 2"/>
  </r>
  <r>
    <n v="83"/>
    <x v="2"/>
    <x v="2"/>
    <s v="A2.2.1"/>
    <n v="115806"/>
    <s v="SOLUTIE TIC INOVATIVA PENTRU CRESTEREA COMPETITIVITATII ECONOMICE A MARKETIZATOR FRIENDS SRL"/>
    <s v="OMNICONVERT SRL fosta MARKETIZATOR FRIENDS SRL"/>
    <s v="Obiectiv general al proiectului este: cresterea competitivitaþii economice a companiei Marketizator Friends prin dezvoltarea experimentala a unei solutii software inovative, care va permite trecerea de la outsourcing la tehnologia bazata pe inovare."/>
    <s v="5"/>
    <n v="25"/>
    <n v="2017"/>
    <s v="11"/>
    <n v="25"/>
    <n v="2019"/>
    <n v="80"/>
    <x v="7"/>
    <x v="7"/>
    <x v="0"/>
    <x v="0"/>
    <s v="Bucuresti"/>
    <s v="Privat"/>
    <s v="066"/>
    <n v="1855368.68"/>
    <n v="463842.17"/>
    <n v="1114023.23"/>
    <n v="124343.43999999994"/>
    <n v="3557577.52"/>
    <s v="Finalizat"/>
    <m/>
    <n v="1850334.4300000002"/>
    <n v="462583.61"/>
    <s v="POC/46/2/2"/>
    <n v="1"/>
    <s v="Axa 2"/>
  </r>
  <r>
    <n v="84"/>
    <x v="2"/>
    <x v="2"/>
    <s v="A2.2.1"/>
    <n v="117850"/>
    <s v="CRESTEREA COMPETITIVITATII SC BLUE SKY SOFTWARE SRL PRIN DEZVOLTAREA UNEI APLICATII INFORMATICE INOVATIVE"/>
    <s v="BLUE SKY SOFTWARE SRL"/>
    <s v="Obiectivul general al proiectului il reprezinta cresterea competitivitatii economice a societatii la nivel national prin dezvoltarea unui produs inovativ TIC, respectiv realizarea unei aplicatii informatice inovative cu aplicabilitate in domeniul asistentei sociale si edicala a persoanelor varstnice"/>
    <s v="6"/>
    <n v="29"/>
    <n v="2017"/>
    <s v="6"/>
    <n v="29"/>
    <n v="2019"/>
    <n v="80"/>
    <x v="7"/>
    <x v="7"/>
    <x v="0"/>
    <x v="0"/>
    <s v="Bucuresti"/>
    <s v="Privat"/>
    <s v="066"/>
    <n v="1733067.68"/>
    <n v="433266.92"/>
    <n v="617580.39999999991"/>
    <n v="50170.450000000186"/>
    <n v="2834085.45"/>
    <s v="Reziliat"/>
    <m/>
    <n v="0"/>
    <n v="0"/>
    <s v="POC/46/2/2"/>
    <n v="1"/>
    <s v="Axa 2"/>
  </r>
  <r>
    <n v="85"/>
    <x v="2"/>
    <x v="2"/>
    <s v="A2.2.1"/>
    <n v="117396"/>
    <s v="QRAM – sistem de optimizare a capitalului uman"/>
    <s v="QUALITANCE QBS SRL"/>
    <s v="QRAM – sistem de optimizare a capitalului uman"/>
    <s v="8"/>
    <n v="8"/>
    <n v="2017"/>
    <s v="8"/>
    <n v="8"/>
    <n v="2019"/>
    <n v="80"/>
    <x v="7"/>
    <x v="7"/>
    <x v="0"/>
    <x v="0"/>
    <s v="Bucuresti"/>
    <s v="Privat"/>
    <s v="066"/>
    <n v="1048354"/>
    <n v="262088.5"/>
    <n v="931062.5"/>
    <n v="6941.6699999999255"/>
    <n v="2248446.67"/>
    <s v="Reziliat"/>
    <m/>
    <n v="0"/>
    <n v="0"/>
    <s v="POC/46/2/2"/>
    <n v="1"/>
    <s v="Axa 2"/>
  </r>
  <r>
    <n v="86"/>
    <x v="2"/>
    <x v="2"/>
    <s v="A2.2.1"/>
    <n v="115841"/>
    <s v="Dezvoltarea unei solutii inovative de business discovery pentru cresterea competitivitatii si profitabilitatii companiilor"/>
    <s v="UNIT VISION SRL"/>
    <s v="Dezvoltarea unei solutii inovative de business discovery pentru cresterea competitivitatii si profitabilitatii companiilor"/>
    <s v="8"/>
    <n v="2"/>
    <n v="2017"/>
    <s v="2"/>
    <n v="2"/>
    <n v="2019"/>
    <n v="80"/>
    <x v="7"/>
    <x v="7"/>
    <x v="0"/>
    <x v="0"/>
    <s v="Bucuresti"/>
    <s v="Privat"/>
    <s v="066"/>
    <n v="602276.25"/>
    <n v="150569.06"/>
    <n v="519610.41999999993"/>
    <n v="56195.459999999963"/>
    <n v="1328651.19"/>
    <s v="Finalizat"/>
    <m/>
    <n v="545262.65999999992"/>
    <n v="136315.67000000001"/>
    <s v="POC/46/2/2"/>
    <n v="1"/>
    <s v="Axa 2"/>
  </r>
  <r>
    <n v="87"/>
    <x v="2"/>
    <x v="2"/>
    <s v="A2.2.1"/>
    <n v="115933"/>
    <s v="SITAC – SISTEM INOVATIV DE TESTARE ADAPTIVĂ COMPUTERIZATĂ"/>
    <s v="SOFT BUSINESS UNION SRL"/>
    <s v="SITAC – SISTEM INOVATIV DE TESTARE ADAPTIVĂ COMPUTERIZATĂ"/>
    <s v="6"/>
    <n v="16"/>
    <n v="2017"/>
    <s v="6"/>
    <n v="16"/>
    <n v="2019"/>
    <n v="80"/>
    <x v="7"/>
    <x v="7"/>
    <x v="0"/>
    <x v="0"/>
    <s v="Bucuresti"/>
    <s v="Privat"/>
    <s v="066"/>
    <n v="2892483.23"/>
    <n v="723120.81"/>
    <n v="2037253.75"/>
    <n v="15"/>
    <n v="5652872.79"/>
    <s v="Finalizat"/>
    <m/>
    <n v="2463021.5199999996"/>
    <n v="615755.39999999991"/>
    <s v="POC/46/2/2"/>
    <n v="1"/>
    <s v="Axa 2"/>
  </r>
  <r>
    <n v="88"/>
    <x v="2"/>
    <x v="2"/>
    <s v="A2.2.1"/>
    <n v="115643"/>
    <s v="SISTEM INOVATIV INTEGRAT TIC PENTRU CONTROLUL SI MONITORIZAREA IN TIMP REAL A CALITATII ENERGIEI ELECTRICE SI A PIERDERILOR PE LINIILE DE TRANSPORT SI DISTRIBUTIE DIN SISTEMUL ENERGETIC NATIONAL"/>
    <s v="NOVA INDUSTRIAL SA"/>
    <s v="SISTEM INOVATIV INTEGRAT TIC PENTRU CONTROLUL SI MONITORIZAREA IN TIMP REAL A CALITATII ENERGIEI ELECTRICE SI A PIERDERILOR PE LINIILE DE TRANSPORT SI DISTRIBUTIE DIN SISTEMUL ENERGETIC NATIONAL"/>
    <s v="6"/>
    <n v="28"/>
    <n v="2017"/>
    <s v="6"/>
    <n v="28"/>
    <n v="2020"/>
    <n v="80"/>
    <x v="7"/>
    <x v="7"/>
    <x v="0"/>
    <x v="0"/>
    <s v="Bucuresti"/>
    <s v="Privat"/>
    <s v="066"/>
    <n v="3003435.74"/>
    <n v="750858.93"/>
    <n v="753244"/>
    <n v="54530"/>
    <n v="4562068.67"/>
    <s v="Finalizat"/>
    <m/>
    <n v="1968431.6"/>
    <n v="492107.92000000004"/>
    <s v="POC/46/2/2"/>
    <n v="1"/>
    <s v="Axa 2"/>
  </r>
  <r>
    <n v="89"/>
    <x v="2"/>
    <x v="2"/>
    <s v="A2.2.1"/>
    <n v="115581"/>
    <s v="Tehnologie inteligentă pentru sănătatea familiei"/>
    <s v="POWER NET CONSULTING SRL"/>
    <s v="Tehnologie inteligentă pentru sănătatea familiei"/>
    <s v="6"/>
    <n v="28"/>
    <n v="2017"/>
    <s v="6"/>
    <n v="28"/>
    <n v="2019"/>
    <n v="80"/>
    <x v="7"/>
    <x v="7"/>
    <x v="0"/>
    <x v="0"/>
    <s v="Bucuresti"/>
    <s v="Privat"/>
    <s v="066"/>
    <n v="816443.79"/>
    <n v="204110.95"/>
    <n v="671801.19"/>
    <n v="0"/>
    <n v="1692355.93"/>
    <s v="Reziliat"/>
    <m/>
    <n v="0"/>
    <n v="0"/>
    <s v="POC/46/2/2"/>
    <n v="1"/>
    <s v="Axa 2"/>
  </r>
  <r>
    <n v="90"/>
    <x v="2"/>
    <x v="2"/>
    <s v="A2.2.1"/>
    <n v="119666"/>
    <s v="AV Sensors Manager"/>
    <s v="R.A.I. SOFTWARE SRL"/>
    <s v="AV Sensors Manager"/>
    <s v="9"/>
    <n v="26"/>
    <n v="2017"/>
    <s v="3"/>
    <n v="26"/>
    <n v="2020"/>
    <n v="80"/>
    <x v="7"/>
    <x v="7"/>
    <x v="0"/>
    <x v="0"/>
    <s v="Bucuresti"/>
    <s v="Privat"/>
    <s v="066"/>
    <n v="3270601.86"/>
    <n v="817650.47"/>
    <n v="917800"/>
    <n v="144000"/>
    <n v="5150052.33"/>
    <s v="Reziliat"/>
    <m/>
    <n v="0"/>
    <n v="0"/>
    <s v="POC/46/2/2"/>
    <n v="1"/>
    <s v="Axa 2"/>
  </r>
  <r>
    <n v="91"/>
    <x v="2"/>
    <x v="2"/>
    <s v="A2.2.1"/>
    <n v="115788"/>
    <s v="PLATFORMA INOVATIVA BAZATA PE TEHNOLOGII DE REALITATE VIRTUALA SI AUGMENTATĂ PENTRU TRATAREA FOBIILOR"/>
    <s v="NOVUSTECH SERVICES SRL"/>
    <s v="PLATFORMA INOVATIVA BAZATA PE TEHNOLOGII DE REALITATE VIRTUALA SI AUGMENTATĂ PENTRU TRATAREA FOBIILOR"/>
    <s v="9"/>
    <n v="4"/>
    <n v="2017"/>
    <s v="8"/>
    <n v="4"/>
    <n v="2020"/>
    <n v="80"/>
    <x v="7"/>
    <x v="7"/>
    <x v="0"/>
    <x v="0"/>
    <s v="Bucuresti"/>
    <s v="Privat"/>
    <s v="066"/>
    <n v="2470998.2999999998"/>
    <n v="617749.57999999996"/>
    <n v="726389.62000000011"/>
    <n v="0"/>
    <n v="3815137.5"/>
    <s v="Finalizat"/>
    <s v="AA1"/>
    <n v="1385779.9"/>
    <n v="346444.95"/>
    <s v="POC/46/2/2"/>
    <n v="1"/>
    <s v="Axa 2"/>
  </r>
  <r>
    <n v="92"/>
    <x v="2"/>
    <x v="2"/>
    <s v="A2.2.1"/>
    <n v="115980"/>
    <s v="CloudBox"/>
    <s v="MAGUAY COMPUTERS SRL"/>
    <s v="CloudBox"/>
    <s v="8"/>
    <n v="25"/>
    <n v="2017"/>
    <s v="2"/>
    <n v="25"/>
    <n v="2019"/>
    <n v="80"/>
    <x v="7"/>
    <x v="7"/>
    <x v="0"/>
    <x v="0"/>
    <s v="Bucuresti"/>
    <s v="Privat"/>
    <s v="066"/>
    <n v="2847889.59"/>
    <n v="711972.4"/>
    <n v="977135"/>
    <n v="159457.50999999978"/>
    <n v="4696454.5"/>
    <s v="Finalizat"/>
    <m/>
    <n v="2694959.3500000006"/>
    <n v="673739.87"/>
    <s v="POC/46/2/2"/>
    <n v="1"/>
    <s v="Axa 2"/>
  </r>
  <r>
    <n v="93"/>
    <x v="2"/>
    <x v="2"/>
    <s v="A2.2.1"/>
    <n v="115616"/>
    <s v="SERVICII INOVATIVE PENTRU PUBLICAREA, EDITAREA, CONSULTAREA ŞI GESTIUNEA ONLINE A MANUALELOR ŞCOLARE"/>
    <s v="ASCENDIA SA ( fosta ASCENDIA DESIGN SRL)"/>
    <s v="SERVICII INOVATIVE PENTRU PUBLICAREA, EDITAREA, CONSULTAREA ŞI GESTIUNEA ONLINE A MANUALELOR ŞCOLARE"/>
    <s v="8"/>
    <n v="9"/>
    <n v="2017"/>
    <s v="8"/>
    <n v="9"/>
    <n v="2019"/>
    <n v="80"/>
    <x v="7"/>
    <x v="7"/>
    <x v="0"/>
    <x v="0"/>
    <s v="Bucuresti"/>
    <s v="Privat"/>
    <s v="066"/>
    <n v="1802336.06"/>
    <n v="450584.02"/>
    <n v="570950.25"/>
    <n v="67578.25"/>
    <n v="2891448.58"/>
    <s v="Finalizat"/>
    <m/>
    <n v="1643757.9200000002"/>
    <n v="410939.49000000005"/>
    <s v="POC/46/2/2"/>
    <n v="1"/>
    <s v="Axa 2"/>
  </r>
  <r>
    <n v="94"/>
    <x v="2"/>
    <x v="2"/>
    <s v="A2.2.1"/>
    <n v="115645"/>
    <s v="ANSAMBLU DE INDICI IMOBILIARI STRUCTURAŢI PENTRU PIAŢA ROMÂNEASCĂ ACRONIM: RMI"/>
    <s v="RUN IT SOLUTIONS SRL"/>
    <s v="ANSAMBLU DE INDICI IMOBILIARI STRUCTURAŢI PENTRU PIAŢA ROMÂNEASCĂ ACRONIM: RMI"/>
    <s v="8"/>
    <n v="16"/>
    <n v="2017"/>
    <s v="12"/>
    <n v="16"/>
    <n v="2019"/>
    <n v="80"/>
    <x v="7"/>
    <x v="7"/>
    <x v="0"/>
    <x v="0"/>
    <s v="Bucuresti"/>
    <s v="Privat"/>
    <s v="066"/>
    <n v="1781188.8"/>
    <n v="445297.2"/>
    <n v="428734"/>
    <n v="71565.399999999907"/>
    <n v="2726785.4"/>
    <s v="Finalizat"/>
    <s v="AA1"/>
    <n v="1723820.3199999998"/>
    <n v="430955.07999999996"/>
    <s v="POC/46/2/2"/>
    <n v="1"/>
    <s v="Axa 2"/>
  </r>
  <r>
    <n v="95"/>
    <x v="2"/>
    <x v="2"/>
    <s v="A2.2.1"/>
    <n v="116470"/>
    <s v="ZIDOX – PLATFORMĂ INOVATIVĂ DE GESTIONARE A RESURSELOR UMANE"/>
    <s v="ZITEC COM SRL"/>
    <s v="ZIDOX – PLATFORMĂ INOVATIVĂ DE GESTIONARE A RESURSELOR UMANE"/>
    <s v="6"/>
    <n v="16"/>
    <n v="2017"/>
    <s v="6"/>
    <n v="16"/>
    <n v="2019"/>
    <n v="80"/>
    <x v="7"/>
    <x v="7"/>
    <x v="0"/>
    <x v="0"/>
    <s v="Bucuresti"/>
    <s v="Privat"/>
    <s v="066"/>
    <n v="1330068.3799999999"/>
    <n v="332517.09999999998"/>
    <n v="2647755.7600000002"/>
    <n v="185412.4299999997"/>
    <n v="4495753.67"/>
    <s v="Finalizat"/>
    <m/>
    <n v="1195918.6599999999"/>
    <n v="298979.66000000003"/>
    <s v="POC/46/2/2"/>
    <n v="1"/>
    <s v="Axa 2"/>
  </r>
  <r>
    <n v="96"/>
    <x v="2"/>
    <x v="2"/>
    <s v="A2.2.1"/>
    <n v="115612"/>
    <s v="CREŞTEREA COMPETITIVITĂŢII COMPANIILOR ROMÂNEŞTI PRIN DEZVOLTAREA DE CĂTRE OMEGA TRUST A UNEI NOI PLATFORME INOVATIVE DE AUTO-TESTARE SPECIALIZATĂ ÎN DOMENIUL SECURITĂŢII CIBERNETICE"/>
    <s v="OMEGA TRUST SRL"/>
    <s v="CREŞTEREA COMPETITIVITĂŢII COMPANIILOR ROMÂNEŞTI PRIN DEZVOLTAREA DE CĂTRE OMEGA TRUST A UNEI NOI PLATFORME INOVATIVE DE AUTO-TESTARE SPECIALIZATĂ ÎN DOMENIUL SECURITĂŢII CIBERNETICE"/>
    <s v="8"/>
    <n v="4"/>
    <n v="2017"/>
    <s v="8"/>
    <n v="4"/>
    <n v="2020"/>
    <n v="80"/>
    <x v="7"/>
    <x v="7"/>
    <x v="0"/>
    <x v="0"/>
    <s v="Bucuresti"/>
    <s v="Privat"/>
    <s v="066"/>
    <n v="1481379.12"/>
    <n v="370344.78"/>
    <n v="406274.10000000009"/>
    <n v="52211.620000000097"/>
    <n v="2310209.62"/>
    <s v="Finalizat"/>
    <m/>
    <n v="1372875.3199999998"/>
    <n v="343218.81999999995"/>
    <s v="POC/46/2/2"/>
    <n v="1"/>
    <s v="Axa 2"/>
  </r>
  <r>
    <n v="97"/>
    <x v="1"/>
    <x v="3"/>
    <s v="OS1.3-Secţiunea D"/>
    <n v="104664"/>
    <s v="TEHNOLOGIE DE SINTEZA PENTRU RASINI POLIESTERICE PRIN VALORIFICAREA DE DESEURI UTILIZAND UN REACTOR CU STRAT CERAMIC EXTERIOR INCALZIT NECONVENTIONAL-RASCERT"/>
    <s v="DAILY SOURCING &amp; RESEARCH SRL"/>
    <s v="Obiectivul principal al proiectului propus il reprezinta cresterea capacitatii si a infrastructurii de cercetare-dezvoltare si productie a DAILY SOURCING &amp; RESEARCH  SRL, prin realizarea unei linii tehnologice bazata pe reactoare cu manta ceramica (care absorb energia microundelor si o transforma cu randament ridicat in caldura), pentru fabricarea de rasini din deseuri precum uleiuri vegetale / uleiuri vegetale uzate/ uleiuri animale + glicerina uzata si fulgi de polietilen tereftalat PET. Obiectivul se incadreaza in preocuparile de baza ale firmei privind diversificarea alternativelor de valorificare a deseurilor pentru obtinerea de structuri cu proprietati controlate cu valoare adaugata mare."/>
    <s v="9"/>
    <n v="23"/>
    <n v="2016"/>
    <s v="3"/>
    <n v="23"/>
    <n v="2018"/>
    <n v="80"/>
    <x v="7"/>
    <x v="7"/>
    <x v="0"/>
    <x v="0"/>
    <s v="Bucuresti"/>
    <s v="Privat"/>
    <s v="061"/>
    <n v="3531876"/>
    <n v="882969"/>
    <n v="0"/>
    <n v="536449"/>
    <n v="4951294"/>
    <s v="Finalizat"/>
    <s v="AA4"/>
    <n v="3510100.3"/>
    <n v="877525.08"/>
    <s v="POC/66/1/3"/>
    <n v="1"/>
    <s v="Axa 1"/>
  </r>
  <r>
    <n v="98"/>
    <x v="1"/>
    <x v="3"/>
    <s v="OS1.4-Secţiunea G"/>
    <n v="105890"/>
    <s v="CERCETAREA ŞI DEZVOLTAREA UNEI INSTALAŢII MOBILE DE OBŢINERE A ENERGIEI REGENERABILE EOLIENE"/>
    <s v="Institutul National de Cercetare Dezvoltare Turbomotoare-COMOTI"/>
    <s v="Scopul acestei propuneri constăîn cercetarea, dezvoltarea şi realizarea unei instalaţii mobile pentru producerea energiei regenerabile folosind surse eoliene şi se va baza pe tehnologii de ultimă generaţie precum tehnologia materialelor compozite realizate în autoclavă pentru fabricarea, atât a modelelor experimentale cât şi a prototipului folosind fibra de carbon şi metode numerice (CFD) şi experimentale pentru evaluarea performanţelor aerodinamice"/>
    <s v="9"/>
    <n v="1"/>
    <n v="2016"/>
    <s v="9"/>
    <n v="1"/>
    <n v="2021"/>
    <n v="83.72"/>
    <x v="7"/>
    <x v="7"/>
    <x v="0"/>
    <x v="0"/>
    <s v="Bucuresti"/>
    <s v="Public"/>
    <s v="062"/>
    <n v="4235185.5"/>
    <n v="823564.5"/>
    <n v="360000"/>
    <n v="122000"/>
    <n v="5540750"/>
    <s v="In implementare"/>
    <s v="AA4"/>
    <n v="3301681.1599999997"/>
    <n v="646242.5"/>
    <s v="POC/71/1/4"/>
    <n v="1"/>
    <s v="Axa 1"/>
  </r>
  <r>
    <n v="99"/>
    <x v="1"/>
    <x v="3"/>
    <s v="OS1.4-Secţiunea G"/>
    <n v="105542"/>
    <s v="NOI TEHNOLOGII ŞI PRODUSE PENTRU SĂNĂTATE"/>
    <s v="INSTITUTUL NATIONAL DE CERCETARE DEZVOLTARE CHIMICO FARMACEUTICĂ - ICCF  BUCURESTI"/>
    <s v="Proiectul NOI TEHNOLOGII SI PRODUSE PENTRU SANATATE (acronim: INOVOPRODFARM) are ca obiectiv transferul de cunostinte de la Institutul National de Cercetare Dezvoltare Chimico-Farmaceutica, ICCF-Bucuresti, catre intreprinderi mici si mijlocii cu profil de activitate in domeniul produselor naturale (fito)farmaceutice (sau herbal medicines), in scopul implementarii tehnologiilor si procedeelor/metodelor de realizare ale unui numar cat mai mare de produse (fito)farmaceutice inovative cu tehnologii moderne si imbunatatite, pentru care exista interes pe piata (vezi Studiul  de piata). "/>
    <s v="9"/>
    <n v="5"/>
    <n v="2016"/>
    <s v="9"/>
    <n v="5"/>
    <n v="2021"/>
    <n v="83.72"/>
    <x v="7"/>
    <x v="7"/>
    <x v="0"/>
    <x v="0"/>
    <s v="Bucuresti"/>
    <s v="Public"/>
    <s v="062"/>
    <n v="11142125.685600001"/>
    <n v="2166672.3143999986"/>
    <n v="2670500"/>
    <n v="40000"/>
    <n v="16019298"/>
    <s v="In implementare"/>
    <s v="AA4"/>
    <n v="9007064.0499999989"/>
    <n v="1644359.2200000002"/>
    <s v="POC/71/1/4"/>
    <n v="1"/>
    <s v="Axa 1"/>
  </r>
  <r>
    <n v="100"/>
    <x v="1"/>
    <x v="3"/>
    <s v="OS1.4-Secţiunea G"/>
    <n v="105886"/>
    <s v="Tehnologie inovativă de stocare a energiei in sistem CAES  prin utilizarea de compresoare și expandere cu șurub "/>
    <s v="INSTITUTUL NATIONAL DE CERCETARE - DEZVOLTARE TURBOMOTOARE COMOTI"/>
    <s v="Obiectivul principal al proiectului_x000a_Obiectivul proiectului este transferul de cunostințe de la entitatea de cercetare la parteneri din mediul economic pentru realizarea unei instalații inovatoare de stocare a energie în sistem CAES (Compressed Air Energy Storage) prin utilizarea de compresoare –expandere cu șurub._x000a_"/>
    <s v="9"/>
    <n v="8"/>
    <n v="2016"/>
    <s v="3"/>
    <n v="7"/>
    <n v="2020"/>
    <n v="83.72"/>
    <x v="7"/>
    <x v="7"/>
    <x v="0"/>
    <x v="0"/>
    <s v="Bucuresti"/>
    <s v="Public"/>
    <s v="062"/>
    <n v="3791678.8"/>
    <n v="737321.2"/>
    <n v="584500"/>
    <n v="280000"/>
    <n v="5393500"/>
    <s v="Finalizat"/>
    <s v="AA7"/>
    <n v="3776397.68"/>
    <n v="734486.36"/>
    <s v="POC/71/1/4"/>
    <n v="1"/>
    <s v="Axa 1"/>
  </r>
  <r>
    <n v="101"/>
    <x v="1"/>
    <x v="3"/>
    <s v="OS1.4-Secţiunea G"/>
    <n v="105535"/>
    <s v="Metode inovative de valorificare a resurselor naturale si de imbunatatire a  eficientei nutritionale a fito-produselor-contributii la cresterea competitivitatii micilor intreprinderi"/>
    <s v="Institutul National de Cercetare-dezvoltare pentru Stiinte Biologice Bucuresti"/>
    <s v="Obiectivul acestui proiect este de a creste eficienta economica a companiilor partenere prin dezvoltarea si implementarea unor solutii tehnologice inovative pentru extractia si caracterizarea principiilor active din material vegetal si prelucrarea mai eficienta a reziduurilor din industria agro-alimentara in scopul obtinerii de sub-produse/produse secundare noi, cu calitati nutritionale superioare"/>
    <s v="9"/>
    <n v="8"/>
    <n v="2016"/>
    <s v="3"/>
    <n v="8"/>
    <n v="2021"/>
    <n v="83.72"/>
    <x v="7"/>
    <x v="7"/>
    <x v="0"/>
    <x v="0"/>
    <s v="Bucuresti"/>
    <s v="Public"/>
    <s v="062"/>
    <n v="6216333.0684000002"/>
    <n v="1208813.9315999998"/>
    <n v="1528788"/>
    <n v="62000"/>
    <n v="9015935"/>
    <s v="In implementare"/>
    <s v="AA3"/>
    <n v="3452017.43"/>
    <n v="636528.64999999991"/>
    <s v="POC/71/1/4"/>
    <n v="1"/>
    <s v="Axa 1"/>
  </r>
  <r>
    <n v="102"/>
    <x v="1"/>
    <x v="3"/>
    <s v="OS1.4-Secţiunea G"/>
    <n v="105555"/>
    <s v="MOtor Rachetă cu Ajutaj Liber și Impuls Specific Superior pentru lansatorul orbital românesc NERVA (MORALISS-NERVA)"/>
    <s v="Universitatea POLITEHNICA Bucuresti"/>
    <s v="Obiectivul general urmărit de echipa proiectului este creșterea capacității de producție spațială a întreprinderilor partenere în colaborare cu U.P.B. prin trei componente:_x000a_- fabricarea unui produs inovativ industrial, nou în propulsia spațială pe plan mondial, a cărui competitivitate este asigurată prin eficiența propulsivă superioară altor produse;_x000a_- amplificarea colaborării U.P.B. cu întreprinderile prin transferul de tehnologie în domeniul proiectării și experimentării propulsoarelor spațiale;_x000a_- asigurarea rolului U.P.B. de lider în cercetare și învățământ universitar în domeniul spațial european și creșterea vizibilității U.P.B. în această poziție;_x000a_"/>
    <s v="9"/>
    <n v="9"/>
    <n v="2016"/>
    <s v="9"/>
    <n v="9"/>
    <n v="2019"/>
    <n v="83.72"/>
    <x v="7"/>
    <x v="7"/>
    <x v="0"/>
    <x v="0"/>
    <s v="Bucuresti"/>
    <s v="Public"/>
    <s v="062"/>
    <n v="11302200"/>
    <n v="2197800"/>
    <n v="3435910"/>
    <n v="10000"/>
    <n v="16945910"/>
    <s v="Reziliat"/>
    <m/>
    <n v="761883.92"/>
    <n v="148154.20000000001"/>
    <s v="POC/71/1/4"/>
    <n v="1"/>
    <s v="Axa 1"/>
  </r>
  <r>
    <n v="103"/>
    <x v="1"/>
    <x v="3"/>
    <s v="OS1.4-Secţiunea G"/>
    <n v="105567"/>
    <s v="TRANSFER DE CUNOŞTINŢE CĂTRE MEDIUL PRIVAT ÎN DOMENIUL ENERGIE AVÂND LA BAZĂ EXPERIENŢA ŞTIINŢIFICĂ A ICPE- CA"/>
    <s v="Institutul National de Cercetare-Dezvoltare pentru Inginerie Electrica ICPE-CA"/>
    <s v="Realizarea si implementarea in perioada 2016-2021 a unui portofoliu de proiecte de colaborare cu    intreprinderiile din domeniul 3. Energie, Mediu și Schimbari Climatice._x000a_             Realizarea unui portofoliu de servicii / produse / tehnologii al ECCE cu intreprinderile care      desfasoara activitati din domeniul 3. Energie, Mediu și Schimbari Climatice, in perioada 2016-2021.                                   _x000a_"/>
    <s v="9"/>
    <n v="16"/>
    <n v="2016"/>
    <s v="9"/>
    <n v="16"/>
    <n v="2021"/>
    <n v="83.72"/>
    <x v="7"/>
    <x v="7"/>
    <x v="0"/>
    <x v="0"/>
    <s v="Bucuresti"/>
    <s v="Public"/>
    <s v="062"/>
    <n v="11302200"/>
    <n v="2197800"/>
    <n v="3484512"/>
    <n v="65000"/>
    <n v="17049512"/>
    <s v="In implementare"/>
    <s v="AA4"/>
    <n v="3944907.82"/>
    <n v="689275.5199999999"/>
    <s v="POC/71/1/4"/>
    <n v="1"/>
    <s v="Axa 1"/>
  </r>
  <r>
    <n v="104"/>
    <x v="1"/>
    <x v="3"/>
    <s v="OS1.4-Secţiunea G"/>
    <n v="105693"/>
    <s v="Tehnologii eco-inovative de valorificare a deseurilor de biomasa"/>
    <s v="INCD pentru Optoelectronica INOE 2000 - IHP"/>
    <s v="Obiectivul general:_x000a_         Dezvoltarea interactiunii INOE 2000 – IHP cu intreprinderile de productie pentru transferul de cunostinte in subdomeniul tehnologiilor eco-inovative de valorificare a deseurilor de biomasa._x000a_"/>
    <s v="9"/>
    <n v="23"/>
    <n v="2016"/>
    <s v="1"/>
    <n v="23"/>
    <n v="2022"/>
    <n v="83.72"/>
    <x v="7"/>
    <x v="7"/>
    <x v="0"/>
    <x v="0"/>
    <s v="Bucuresti"/>
    <s v="Public"/>
    <s v="062"/>
    <n v="4829349.6900000004"/>
    <n v="939104.31"/>
    <n v="1747543"/>
    <n v="35960"/>
    <n v="7551957"/>
    <s v="In implementare"/>
    <s v="AA5"/>
    <n v="2133725.75"/>
    <n v="357714.85"/>
    <s v="POC/71/1/4"/>
    <n v="1"/>
    <s v="Axa 1"/>
  </r>
  <r>
    <n v="105"/>
    <x v="1"/>
    <x v="3"/>
    <s v="OS1.4-Secţiunea G"/>
    <n v="105888"/>
    <s v="Echipament performant pentru acționarea vanelor din rețeaua de distribuție și transport a gazelor combustibile"/>
    <s v="Institutul National de Cercetare Dezvoltare Turbomotoare-COMOTI"/>
    <s v="Obiectivul proiectului este de a realiza o activitate de cercetare-dezvoltare ȋn colaborare, având drept scop proiectarea, executia si omologarea acţionărilor electrice ale vanelor din fluxul tehnologic al echipamentelor de comprimare a gazelor, care lucrează în condiţii extreme cu o largǎ aplicație industrial pe uscat cum ar fi: echipamente de comprimare gaze natural, stații de mǎsurǎ, vane cu acționare electrica de proces (echipamente de camp), aplicatii pe aer, refrigerare, aplicatii pentru controlul fluidelor (rafinarii, instalatii hidraulice, etc.) în scopul creșterii eficienței energetice. Activitatea isi propune să abordeze o gamă largă a variabilelor de proces cum ar fi: locaţia, componenţa agentului de lucru, debitele şi presiunile de producţie, procesul selectat şi dimensiunea instalaţiei, în condiţiile cresterii fiabilitatii, reducerii timpului de intervenţie în cazul unor defecte, respectiv reducerea preţului de cost a mentenanţei."/>
    <s v="9"/>
    <n v="23"/>
    <n v="2016"/>
    <s v="3"/>
    <n v="22"/>
    <n v="2021"/>
    <n v="83.72"/>
    <x v="7"/>
    <x v="7"/>
    <x v="0"/>
    <x v="0"/>
    <s v="Bucuresti"/>
    <s v="Public"/>
    <s v="062"/>
    <n v="6243209.7000000002"/>
    <n v="1214040.3"/>
    <n v="1469000"/>
    <n v="100000"/>
    <n v="9026250"/>
    <s v="In implementare"/>
    <s v="AA3"/>
    <n v="4146493.79"/>
    <n v="804425.63000000012"/>
    <s v="POC/71/1/4"/>
    <n v="1"/>
    <s v="Axa 1"/>
  </r>
  <r>
    <n v="106"/>
    <x v="1"/>
    <x v="3"/>
    <s v="OS1.4-Secţiunea G"/>
    <n v="105568"/>
    <s v="DEZVOLTAREA CAPITALULUI INTELECTUAL PRIN TRANSFER DE CUNOȘTINȚE ÎN DOMENIUL MATERIALELOR AVANSATE  - IMPACT ASUPRA CREȘTERII PRODUCTIVITĂȚII MUNCII ȘI VOLUMULUI PRODUCȚIEI ÎN ÎNTREPRINDERI"/>
    <s v="Institutul National de Cercetare Dezvoltare pentru Inginerie Electrica ICPE-CA"/>
    <s v="Obiectiv general:_x000a_Valorificarea investiţiilor în infrastructura CD derulate în perioada 2007- 2015 şi a capitalului uman ale INCDIE ICPE-CA prin realizarea şi implementarea în perioada 2016-2021 a unui portofoliu de proiecte de colaborare al Departamentului Materiale Avansate al INCDIE ICPE-CA cu întreprinderiile din domeniul ECO-NANO-TEHNOLOGIILOR şi MATERIALELOR AVANSATE, ca răspuns la nevoile de inovare ale întreprinderilor._x000a_"/>
    <s v="9"/>
    <n v="23"/>
    <n v="2016"/>
    <s v="9"/>
    <n v="22"/>
    <n v="2021"/>
    <n v="83.72"/>
    <x v="7"/>
    <x v="7"/>
    <x v="0"/>
    <x v="0"/>
    <s v="Bucuresti"/>
    <s v="Public"/>
    <s v="062"/>
    <n v="11178828.533600001"/>
    <n v="2173809.4663999993"/>
    <n v="1489462"/>
    <n v="20800"/>
    <n v="14862900"/>
    <s v="In implementare"/>
    <s v="AA3"/>
    <n v="6324832.5300000021"/>
    <n v="1171385.08"/>
    <s v="POC/71/1/4"/>
    <n v="1"/>
    <s v="Axa 1"/>
  </r>
  <r>
    <n v="107"/>
    <x v="1"/>
    <x v="3"/>
    <s v="OS1.4-Secţiunea G"/>
    <n v="111954"/>
    <s v="Parteneriat pentru transferul de cunostibte si dezvoltarea riscurilor ocupationale care pot conduce la dezastre (PROC)"/>
    <s v="Institutul National de Cercetare-Dezvoltare pentru protectia muncii INCDPM Alexandru Darabonţ - Bucuresti"/>
    <s v="Obiectivul principal al proiectului îl constituie transferul eficient de cunostinþe specifice domeniului riscurilor ocupaþionale si a securitaþii si sanataþii în munca de la generator (depozitar) INCDPM ”Alexandru Darabont” catre unitaþile economice (toate unitaþile de la nivelul economiei naþionale- cu excepþiile prevazute de legea 319) prin dezvoltarea de legaturi si sinergii orientate spre procesul de cercetare tehnica colaborativa între întreprinderi si INCDPM ”Alexandru Darabont”"/>
    <s v="5"/>
    <n v="21"/>
    <n v="2018"/>
    <s v="5"/>
    <n v="21"/>
    <n v="2023"/>
    <n v="83.72"/>
    <x v="7"/>
    <x v="7"/>
    <x v="0"/>
    <x v="0"/>
    <s v="Bucuresti"/>
    <s v="Public"/>
    <s v="062"/>
    <n v="9863262.5"/>
    <n v="1917987.5"/>
    <n v="1363750"/>
    <n v="5000"/>
    <n v="13150000"/>
    <s v="In implementare"/>
    <m/>
    <n v="2969764.8800000004"/>
    <n v="564997.76000000013"/>
    <s v="POC/71/1/4"/>
    <n v="1"/>
    <s v="Axa 1"/>
  </r>
  <r>
    <n v="108"/>
    <x v="1"/>
    <x v="3"/>
    <s v="OS1.4-Secţiunea G"/>
    <n v="119809"/>
    <s v="Elaborarea de tehnologii eficiente energetic în aplicaţiile de nişă ale fabricaţiei subansamblelor mecanohidraulice la cerere şi mentenanţei echipamentelor hidraulice mobile - MENTEH"/>
    <s v="INSTITUTUL NAȚIONAL DE CERCETARE-DEZVOLTARE PENTRU OPTOELECTRONICA - INOE 2000"/>
    <s v="Obiectivul general al proiectului este dezvoltarea interacţiunii INOE 2000 – IHP cu întreprinderile specializate în producţia si mentenanţa de echipamente hidraulice, pentru transferul de cunostinţe în subdomeniul aplicaþiilor de nisa privind tehnologiile destinate producþiei de subansamble mecanohidraulice la cerere, întreþinere, reparaþii, verificari si control, in scopul eficientizarii energetice a utilajelor mobile."/>
    <s v="6"/>
    <n v="25"/>
    <n v="2018"/>
    <s v="12"/>
    <n v="25"/>
    <n v="2022"/>
    <n v="83.72"/>
    <x v="7"/>
    <x v="7"/>
    <x v="0"/>
    <x v="0"/>
    <s v="Bucuresti"/>
    <s v="Public"/>
    <s v="062"/>
    <n v="5315369.4050000003"/>
    <n v="1033614.595"/>
    <n v="1922298"/>
    <n v="30000"/>
    <n v="8301282"/>
    <s v="In implementare"/>
    <m/>
    <n v="818359.09999999986"/>
    <n v="483128.05"/>
    <s v="POC/71/1/4"/>
    <n v="1"/>
    <s v="Axa 1"/>
  </r>
  <r>
    <n v="109"/>
    <x v="1"/>
    <x v="3"/>
    <s v="OS1.4-Secţiunea G"/>
    <n v="119598"/>
    <s v="Parteneriatele pentru competitivitate în vederea transferului de cunoştinţe prin dezvoltarea unor modele computaţionale inovative pentru creşterea economică şi sustenabilitatea sectorului de afaceri din România ASECOMP"/>
    <s v="ACADEMIA DE STUDII ECONOMICE BUCUREȘTI"/>
    <s v="Obiectivul princpal al proiectului Parteneriate pentru competitivitate in vederea transferului de cunostinte prin dezvoltarea unor modele computationale inovative pentru cresterea economica si sustenabilitatea sectorului de afaceri din România este promovarea investitiilor în Cercetare-Dezvoltare-Inovare, dezvoltarea de legaturi si sinergii între întreprinderi si învaþamântul superior."/>
    <s v="7"/>
    <n v="4"/>
    <n v="2018"/>
    <s v="7"/>
    <n v="4"/>
    <n v="2023"/>
    <n v="83.72"/>
    <x v="7"/>
    <x v="7"/>
    <x v="0"/>
    <x v="0"/>
    <s v="Bucuresti"/>
    <s v="Public"/>
    <s v="062"/>
    <n v="10963739.296"/>
    <n v="2131983.7039999999"/>
    <n v="1738517.75"/>
    <n v="50000"/>
    <n v="14884240.75"/>
    <s v="In implementare"/>
    <m/>
    <n v="6359109.1099999994"/>
    <n v="913289.18000000017"/>
    <s v="POC/71/1/4"/>
    <n v="1"/>
    <s v="Axa 1"/>
  </r>
  <r>
    <n v="110"/>
    <x v="1"/>
    <x v="5"/>
    <m/>
    <n v="121784"/>
    <s v="Programmable Systems for Intelligence in Automobiles - Radar Interference Mitigation (Sisteme Programabile pentru Automobile Inteligente - Suprimarea Interferentelor Radar)"/>
    <s v="UNIVERSITATEA POLITEHNICA DIN BUCURESTI"/>
    <s v="Obiectivul general al proiectului PRYSTINE este realizarea unui sistem de perceptie a mediului înconjurator al unui autovehicul, bazat pe fuziunea robusta dintre date RADAR („Radio Detection and Ranging”) si LiDAR („Light Detection and Ranging”), care sa permita conducerea autonoma în medii rurale si urbane în conditii de siguranta."/>
    <s v="4"/>
    <n v="24"/>
    <n v="2019"/>
    <s v="4"/>
    <n v="24"/>
    <n v="2022"/>
    <n v="80"/>
    <x v="7"/>
    <x v="7"/>
    <x v="0"/>
    <x v="0"/>
    <s v="Bucuresti"/>
    <s v="Public"/>
    <s v="060"/>
    <n v="712000"/>
    <n v="178000"/>
    <n v="0"/>
    <n v="1000"/>
    <n v="891000"/>
    <s v="In implementare"/>
    <m/>
    <n v="490015"/>
    <n v="122503.75"/>
    <s v="POC/72/1/2"/>
    <n v="1"/>
    <s v="Axa 1"/>
  </r>
  <r>
    <n v="111"/>
    <x v="1"/>
    <x v="5"/>
    <m/>
    <n v="121169"/>
    <s v="Prima Linie Pilot Europeana pentru Carbura de Siliciu (SiC) de 200 mm dedicatÄ electronicii dispozitivelor de putere - REACTION"/>
    <s v="UNIVERSITATEA POLITEHNICA DIN BUCURESTI"/>
    <s v="Obiectivul general al prezentului proiect, acceptat la finantare in cadrul ECSEL Joint Undertaking il reprezinta realizarea primei Facilitati Mondiale de tip Linie Pilot pentru Carbura de Siliciu (SiC) de 200 mm dedicata tehnologiei de Putere. Acest lucru îi va permite industriei Europene sa devina o referinþa mondiala capabila sa ofere soluþii inovatoare si competitive pentru provocarile societale critice, cum ar fi economisirea de Energie si Reducerea emisiilor de CO2 ."/>
    <s v="4"/>
    <n v="24"/>
    <n v="2019"/>
    <s v="10"/>
    <n v="24"/>
    <n v="2022"/>
    <n v="80"/>
    <x v="7"/>
    <x v="7"/>
    <x v="0"/>
    <x v="0"/>
    <s v="Bucuresti"/>
    <s v="Public"/>
    <s v="060"/>
    <n v="4800000"/>
    <n v="1200000"/>
    <n v="0"/>
    <n v="3000"/>
    <n v="6003000"/>
    <s v="In implementare"/>
    <s v="AA1"/>
    <n v="3532195.81"/>
    <n v="883048.95"/>
    <s v="POC/72/1/2"/>
    <n v="1"/>
    <s v="Axa 1"/>
  </r>
  <r>
    <n v="112"/>
    <x v="1"/>
    <x v="5"/>
    <m/>
    <n v="112962"/>
    <s v="Cercetarea sistemelor si arhitecturilor electronice pentru automatizarea integrala a condusului autovehiculelor rutiere"/>
    <s v="INFINEON TECHNOLOGIES ROMANIA &amp; CO. SCS"/>
    <s v="Obiectivul proiectului AutoDrive este dezvoltarea urmatorului nivel de prevenire a defectiunilor (”fail-aware”), siguranta defectiunilor (”failsafe”), si operationalizarea defectiunilor (”failoperational”) arhitecturi de autovehicule preemptive pentru a intari si promova pozitia Europei de leader in folosirea echipamentelor performante pentru conducerea automata a autovehiculelor."/>
    <s v="5"/>
    <n v="3"/>
    <n v="2019"/>
    <s v="6"/>
    <n v="30"/>
    <n v="2020"/>
    <n v="80"/>
    <x v="7"/>
    <x v="7"/>
    <x v="0"/>
    <x v="0"/>
    <s v="Bucuresti"/>
    <s v="Privat"/>
    <s v="061"/>
    <n v="2640000"/>
    <n v="660000"/>
    <n v="3302200"/>
    <n v="50340"/>
    <n v="6652540"/>
    <s v="Finalizat"/>
    <m/>
    <n v="1551401.03"/>
    <n v="387850.26"/>
    <s v="POC/72/1/2"/>
    <n v="1"/>
    <s v="Axa 1"/>
  </r>
  <r>
    <n v="113"/>
    <x v="1"/>
    <x v="5"/>
    <m/>
    <n v="122386"/>
    <s v="Dezvoltarea integrată 4.0 - iDev4.0"/>
    <s v="INFINEON TECHNOLOGIES ROMANIA &amp; CO. SCS"/>
    <s v="Obiectivul general al proiectului il constituie finantarea activitatilor de cercetare – dezvoltare si de inovare ale consortiului IFRO (beneficiar), UTCN (partener) si UPB (partener) in cadrul proiectului iDev4.0 selectat la finantare de catre Initiativa Tehnologica Comuna_x000a_ECSEL Joint Undertaking in cadrul programului cadru Orizont 2020."/>
    <s v="11"/>
    <n v="26"/>
    <n v="2019"/>
    <s v="5"/>
    <n v="26"/>
    <n v="2021"/>
    <n v="82.028899999999993"/>
    <x v="8"/>
    <x v="7"/>
    <x v="1"/>
    <x v="0"/>
    <s v="Bucuresti; Cluj Napoca"/>
    <s v="Privat + Public"/>
    <s v="061 + 060"/>
    <n v="4872558.1100000003"/>
    <n v="1067492.06"/>
    <n v="765360.61"/>
    <n v="553506.31999999995"/>
    <n v="7258917.1000000006"/>
    <s v="In implementare"/>
    <m/>
    <n v="2088919.12"/>
    <n v="414054.62"/>
    <s v="POC/72/1/2"/>
    <n v="1"/>
    <s v="Axa 1"/>
  </r>
  <r>
    <n v="114"/>
    <x v="2"/>
    <x v="2"/>
    <s v="A2.2.1 ap.2"/>
    <n v="129001"/>
    <s v="Sistem automat pentru analiza semantica si gradarea lemnului in imagini folosind metode eficiente de vedere computationala si retele neurale convolutionale adanci  - Neural Grader"/>
    <s v="FORDAQ INTERNATIONAL SRL"/>
    <s v="Obiectivul general al acestui proiect este cresterea competitivitatii Fordaq International SRL pe piata nationala si internationala de aplicatii specifice pentru industria lemnului prin crearea sistemului automat Neural Grader de gradare si analiza semantica a lemnului folosind metode eficiente de vedere computationala si retele neurale convolutionale adanci."/>
    <s v="12"/>
    <n v="11"/>
    <n v="2019"/>
    <s v="12"/>
    <n v="11"/>
    <n v="2021"/>
    <n v="80"/>
    <x v="7"/>
    <x v="7"/>
    <x v="0"/>
    <x v="0"/>
    <s v="Bucuresti"/>
    <s v="Privat"/>
    <s v="066"/>
    <n v="3707116.84"/>
    <n v="919241.66"/>
    <n v="1481720.5"/>
    <n v="746991.5"/>
    <n v="6855070.5"/>
    <s v="In implementare"/>
    <m/>
    <n v="1984260.88"/>
    <n v="496064.22"/>
    <s v="POC/524/2/2"/>
    <n v="1"/>
    <s v="Axa 2"/>
  </r>
  <r>
    <n v="115"/>
    <x v="2"/>
    <x v="2"/>
    <s v="A2.2.1 ap.2"/>
    <n v="129090"/>
    <s v="SEER - Sistem Electronic de Evaluare si Raspuns a scenariilor de afaceri prin analiza predictiva a datelor cu ajutorul inteligentei artificiale"/>
    <s v="KNOWLEDGE INVESTMENT GROUP SRL"/>
    <s v="Obiectivul generic al proiectului &quot; SEER - Sistem Electronic de Evaluare si Raspuns a scenariilor de afaceri prin analiza predictiva a datelor cu ajutorul inteligentei artificiale&quot; este acela de a cerceta, dezvolta, disemina si pune in productie un sistem inovativ online webbased de analiza predictiva a afacerilor cu adresare atat la nivelul pietei locale din Romania dar in special la nivel international."/>
    <s v="12"/>
    <n v="23"/>
    <n v="2019"/>
    <s v="12"/>
    <n v="23"/>
    <n v="2020"/>
    <n v="80"/>
    <x v="7"/>
    <x v="7"/>
    <x v="0"/>
    <x v="0"/>
    <s v="Bucuresti"/>
    <s v="Privat"/>
    <s v="066"/>
    <n v="2158721.98"/>
    <n v="539680.5"/>
    <n v="824336.12"/>
    <n v="293689.65000000002"/>
    <n v="3816428.25"/>
    <s v="Finalizat"/>
    <m/>
    <n v="1091097.29"/>
    <n v="272774.32"/>
    <s v="POC/524/2/2"/>
    <n v="1"/>
    <s v="Axa 2"/>
  </r>
  <r>
    <n v="116"/>
    <x v="1"/>
    <x v="5"/>
    <m/>
    <n v="127454"/>
    <s v="Proiect Suport SECREDAS"/>
    <s v="Universitatea Politehnică Bucureşti"/>
    <s v="Proiectul are ca scop principal de a finanta participarea unui grup de cercetatori din cadrul Universitatii Politehnica din Bucuresti la activitatile specifice proiectului de cercetare european SECREDAS (Nr. 783119), care au inceput la data de 1 mai 2018."/>
    <s v="1"/>
    <n v="6"/>
    <n v="2020"/>
    <s v="1"/>
    <n v="6"/>
    <n v="2023"/>
    <n v="80"/>
    <x v="7"/>
    <x v="7"/>
    <x v="0"/>
    <x v="0"/>
    <s v="Bucuresti"/>
    <s v="Public"/>
    <s v="060"/>
    <n v="379790.03"/>
    <n v="94947.51"/>
    <n v="0"/>
    <n v="2999.99"/>
    <n v="477737.53"/>
    <s v="In implementare"/>
    <m/>
    <n v="67059"/>
    <n v="16764.75"/>
    <s v="POC/72/1/2"/>
    <n v="1"/>
    <s v="Axa 1"/>
  </r>
  <r>
    <n v="117"/>
    <x v="1"/>
    <x v="5"/>
    <m/>
    <n v="128826"/>
    <s v="Metrologie avansata pentru industria digitalizata 4.0 de componente si sisteme electronice - MADEin4_x000a_"/>
    <s v="Universitatea Politehnică Bucureşti"/>
    <s v="Obiectivul general al prezentului proiect, acceptat la finantare in cadrul ECSEL Joint Undertaking este de a demonstra îmbunataþirea productivitatii industriei 4.0 prin dezvoltarea unor sisteme fizice avansate, extrem de productive si conectate, care combina analiza si proiectarea datelor metrologice cu metodologiile de învatare a masinilor. MADEin4 include realizarea unei linii pilot avansate ECS &quot;Industria 4.0 randament predictiv si instrumente de performanta&quot;, in jurul IMEC."/>
    <s v="1"/>
    <n v="6"/>
    <n v="2020"/>
    <s v="1"/>
    <n v="6"/>
    <n v="2023"/>
    <n v="80"/>
    <x v="7"/>
    <x v="7"/>
    <x v="0"/>
    <x v="0"/>
    <s v="Bucuresti"/>
    <s v="Public"/>
    <s v="060"/>
    <n v="4800000"/>
    <n v="1200000"/>
    <n v="0"/>
    <n v="3000"/>
    <n v="6003000"/>
    <s v="In implementare"/>
    <m/>
    <n v="2956559.75"/>
    <n v="739139.94"/>
    <s v="POC/72/1/2"/>
    <n v="1"/>
    <s v="Axa 1"/>
  </r>
  <r>
    <n v="118"/>
    <x v="1"/>
    <x v="5"/>
    <m/>
    <n v="129948"/>
    <s v="Dezvoltarea condusului autonom al vehiculelor terestre si aeriene in Europa utilizand tehnologia FDSOI cu nod electronic de 12nm- OCEAN12"/>
    <s v="Universitatea Politehnică Bucureşti"/>
    <s v="Obiectivul general al prezentului proiect, acceptat la finantare in cadrul ECSEL Joint Undertaking este dezvoltarea condusului autonom al vehiculelor terestre si aeriene in Europa utilizand tehnologia FDSOI cu nod electronic de 12nm. OCEAN12 îsi propune sa aduca solutii tehnologice concrete si demonstratori corespunzatori provocarii societale cheie a mobilitaþii inteligente."/>
    <s v="1"/>
    <n v="20"/>
    <n v="2020"/>
    <s v="9"/>
    <n v="20"/>
    <n v="2022"/>
    <n v="80"/>
    <x v="7"/>
    <x v="7"/>
    <x v="0"/>
    <x v="0"/>
    <s v="Bucuresti"/>
    <s v="Public"/>
    <s v="060"/>
    <n v="4800000"/>
    <n v="1200000"/>
    <n v="0"/>
    <n v="3000"/>
    <n v="6003000"/>
    <s v="In implementare"/>
    <m/>
    <n v="446079"/>
    <n v="111519.75"/>
    <s v="POC/72/1/2"/>
    <n v="1"/>
    <s v="Axa 1"/>
  </r>
  <r>
    <n v="119"/>
    <x v="2"/>
    <x v="2"/>
    <s v="A2.2.1 ap.2"/>
    <n v="129490"/>
    <s v="Platforma inovatoare de gestionare prin inteligenta artificiala a proceselor  de lucru in fabrici si depozite"/>
    <s v="AXES SOFTWARE SRL"/>
    <s v="Obiectivul general al proiectului consta in dezvoltarea de catre AXES SOFTWARE SRL a aplicatiei xTrackLMS, solutie ce face parte din suita LMS (Logistics Management Suite) si se adreseaza domeniului logistic, intr-o perioada de implementare de 36 de luni."/>
    <s v="3"/>
    <n v="19"/>
    <n v="2020"/>
    <s v="3"/>
    <n v="19"/>
    <n v="2023"/>
    <n v="80"/>
    <x v="7"/>
    <x v="7"/>
    <x v="0"/>
    <x v="0"/>
    <s v="Bucuresti"/>
    <s v="Privat"/>
    <s v="066"/>
    <n v="5287749.8"/>
    <n v="1321937.45"/>
    <n v="1213568.45"/>
    <n v="983344.27"/>
    <n v="8806599.9700000007"/>
    <s v="In implementare"/>
    <m/>
    <n v="570657.38"/>
    <n v="142664.35999999999"/>
    <s v="POC/524/2/2"/>
    <n v="1"/>
    <s v="Axa 2"/>
  </r>
  <r>
    <n v="120"/>
    <x v="1"/>
    <x v="5"/>
    <m/>
    <n v="135127"/>
    <s v="Linie pilot pentru circuite integrate semiconductoare cu noduri electronice de 3 nm- PIN3S"/>
    <s v="Universitatea Politehnică Bucureşti"/>
    <s v="Obiectivul general al prezentului proiect (PIn3S), acceptat la finantare in cadrul ECSEL Joint Undertaking este realizarea unei linii Pilot pentru circuite integrate semiconductoare cu noduri electronice de 3nm. Aceast lucru implica dezvoltarea si integrarea cu succes a modulelor de procesare la un nivel ridicat, dezvoltarea unei tehnologii adecvate de modelare si a capacitaþilor de metrologie. In plus, PIn3S isi propune sa completeze infrastructura Masca EUV prin dezvoltarea echipamentelor de reparare a mastilor pentru a permite crearea unei masti eficiente din punct de vedere al costurilor pentru nodul de 3nm si nu numai."/>
    <s v="4"/>
    <n v="3"/>
    <n v="2020"/>
    <s v="4"/>
    <n v="3"/>
    <n v="2023"/>
    <n v="80"/>
    <x v="7"/>
    <x v="7"/>
    <x v="0"/>
    <x v="0"/>
    <s v="Bucuresti"/>
    <s v="Public"/>
    <s v="060"/>
    <n v="4800000"/>
    <n v="1200000"/>
    <n v="0"/>
    <n v="3000"/>
    <n v="6003000"/>
    <s v="In implementare"/>
    <m/>
    <n v="244130.42"/>
    <n v="61032.61"/>
    <s v="POC/72/1/2"/>
    <n v="1"/>
    <s v="Axa 1"/>
  </r>
  <r>
    <n v="121"/>
    <x v="2"/>
    <x v="2"/>
    <s v="A2.2.1 ap.2"/>
    <n v="129606"/>
    <s v="Trecerea la dezvoltarea bazata pe CDI a companiei OMEGA TRUST SRL prin realizarea unei aplicatii TIC inovative in scopul asigurarii protectiei impotriva amenintarilor cibernetice de la nivelul infrastructurilor industriale critice"/>
    <s v="OMEGA TRUST SRL"/>
    <s v="Obiectivul general al proiectului consta in trecerea de la outsourcing la dezvoltarea bazata pe inovare prin realizarea unei aplicatii inovative in scopul detectarii intruziunilor si tentativelor de atacuri cibernetice la nivelul sistemelor industriale critice pe seama activitatilor de cercetare industriala si dezvoltare experimentala din proiect si a solutiilor de sprijin si consultanta in inovare, pentru a integra aplicatiei algoritmi de ultima generatie in zona – Machine learning si Intelligence Artificial "/>
    <s v="4"/>
    <n v="15"/>
    <n v="2020"/>
    <s v="10"/>
    <n v="15"/>
    <n v="2022"/>
    <n v="80"/>
    <x v="7"/>
    <x v="7"/>
    <x v="0"/>
    <x v="0"/>
    <s v="Bucuresti"/>
    <s v="Privat"/>
    <s v="066"/>
    <n v="3329551.36"/>
    <n v="832387.84"/>
    <n v="975434.8"/>
    <n v="457368"/>
    <n v="5594742"/>
    <s v="In implementare"/>
    <m/>
    <n v="242185.19"/>
    <n v="60546.3"/>
    <s v="POC/524/2/2"/>
    <n v="1"/>
    <s v="Axa 2"/>
  </r>
  <r>
    <n v="122"/>
    <x v="1"/>
    <x v="7"/>
    <m/>
    <n v="107540"/>
    <s v="Centru Suport pentru IEM proiecte de cercetare â€“ inovare competitive in Orizont 2020"/>
    <s v="INSTITUTUL DE ECONOMIE MONDIALA"/>
    <s v="Obiectivul general al proiectului este dezvoltarea pe baze consolidate a domeniilor de cercetare şi inovare (C&amp;I) în Institutul de Economie Mondială al Academiei Române în special de interes naţional şi european, conform Strategiei Naţionale de Cercetare, Dezvoltare şi Inovare 2014-2020 ."/>
    <s v="4"/>
    <n v="27"/>
    <n v="2020"/>
    <s v="4"/>
    <n v="27"/>
    <n v="2023"/>
    <n v="80"/>
    <x v="7"/>
    <x v="7"/>
    <x v="0"/>
    <x v="0"/>
    <s v="Bucuresti"/>
    <s v="Public"/>
    <s v="060"/>
    <n v="1586030.0419999999"/>
    <n v="396507.50799999997"/>
    <n v="0"/>
    <n v="3000"/>
    <n v="1985537.5499999998"/>
    <s v="In implementare"/>
    <m/>
    <n v="356877.68"/>
    <n v="0"/>
    <s v="POC/80/1/2/"/>
    <n v="1"/>
    <s v="Axa 1"/>
  </r>
  <r>
    <n v="123"/>
    <x v="1"/>
    <x v="6"/>
    <m/>
    <n v="133818"/>
    <s v="Dezvoltarea infrastructurii de cercetare pentru caracterizarea etanşarilor cu labirint rotativ - INFRASEAL"/>
    <s v="INSTITUTUL NATIONAL DE CERCETARE-DEZVOLTARE TURBOMOTOARE - COMOTI"/>
    <s v="Proiectul INFRASEAL, pentru care se solicita finantarea, este un proiect complement la proiectul AIRSEAL aflat in implementare la INCD Turbomotoare COMOTI avand finantare directa de la Comisia Europeana prin programul Clean Sky 2. Propunerea de proiect INFRASEAL_x000a_a fost evaluata in cadrul Comisiei Europene si intens recomandata pentru finantare (Clean Sky 2 Synergy Label) prin European Structural and Investment Funds (ESIF) si Autoritatea Nationala de Management."/>
    <s v="4"/>
    <n v="28"/>
    <n v="2020"/>
    <s v="7"/>
    <n v="28"/>
    <n v="2022"/>
    <n v="80"/>
    <x v="7"/>
    <x v="7"/>
    <x v="0"/>
    <x v="0"/>
    <s v="Bucuresti"/>
    <s v="Public"/>
    <s v="060"/>
    <n v="7196856"/>
    <n v="1799214"/>
    <n v="0"/>
    <n v="20000"/>
    <n v="9016070"/>
    <s v="In implementare"/>
    <m/>
    <n v="1257092.3700000001"/>
    <n v="91773.09"/>
    <s v="POC/76/1/2"/>
    <n v="1"/>
    <s v="Axa 1"/>
  </r>
  <r>
    <n v="124"/>
    <x v="1"/>
    <x v="6"/>
    <m/>
    <n v="132263"/>
    <s v="Development of Research infrastructure for EMerging Advanced composite materials dedicated to innovative STator ogv technologies for aircrafts Engine noise Reduction - REMASTER"/>
    <s v="INSTITUTUL NATIONAL DE CERCETARE-DEZVOLTARE TURBOMOTOARE - COMOTI"/>
    <s v="Obiectivul general al prezentei propuneri de complementaritate este de a creste capabilitaþile de cercetare în domeniul arhitecturilor de materiale inteligente, cu greutate redusa si performanþe structurale ridicate, al proceselor de fabricaþie avansate, si al investigatiilor experimentale pentru tehnologii inovative referitoare la statoarele de ghidare a iesirii din ventilatoare (REMASTER), în vederea reducerii zgomotului produs de motoarele aeronavelor civile ale viitorului."/>
    <s v="4"/>
    <n v="28"/>
    <n v="2020"/>
    <s v="10"/>
    <n v="28"/>
    <n v="2022"/>
    <n v="80"/>
    <x v="7"/>
    <x v="7"/>
    <x v="0"/>
    <x v="0"/>
    <s v="Bucuresti"/>
    <s v="Public"/>
    <s v="060"/>
    <n v="5611718.2000000002"/>
    <n v="1402929.55"/>
    <n v="0"/>
    <n v="15000"/>
    <n v="7029647.75"/>
    <s v="In implementare"/>
    <m/>
    <n v="2296054.7999999998"/>
    <n v="48013.7"/>
    <s v="POC/76/1/2"/>
    <n v="1"/>
    <s v="Axa 1"/>
  </r>
  <r>
    <n v="125"/>
    <x v="1"/>
    <x v="7"/>
    <m/>
    <n v="108663"/>
    <s v="Dezvoltarea Centrului de Suport pentru initierea si implementarea Proiectelor de Cercetare-Dezvoltare Europene si Internaționale in cadrul INCD GeoEcoMar"/>
    <s v="INSTITUTUL NATIONAL DE CERCETARE-DEZVOLTARE PENTRU GEOLOGIE SI GEOECOLOGIE MARINA - GEOECOMAR"/>
    <s v="Obiectivul general al proiectului este creşterea capacităţii GeoEcoMar de a participa la Programele Cadru de cercetare al Uniunii Europene (Orizont 2020 şi programul cadru următor din perioada 2020 – 2027) prin infiintarea unei structuri de sprijin al cercetatorilor ce se va numi &quot;Centru Suport pentru Proiecte CD Europede si Internaţionale&quot;,fara  personalitate juridica, in cadrul Biroului de Management Proiecte si Marketing, existent in organigrama INCD GeoEcoMar "/>
    <s v="4"/>
    <n v="28"/>
    <n v="2020"/>
    <s v="4"/>
    <n v="28"/>
    <n v="2023"/>
    <n v="80"/>
    <x v="7"/>
    <x v="7"/>
    <x v="0"/>
    <x v="0"/>
    <s v="Bucuresti"/>
    <s v="Public"/>
    <s v="060"/>
    <n v="1974027.12"/>
    <n v="493506.78"/>
    <n v="0"/>
    <n v="81554.16"/>
    <n v="2549088.0600000005"/>
    <s v="In implementare"/>
    <m/>
    <n v="194898.25"/>
    <n v="31973"/>
    <s v="POC/80/1/2/"/>
    <n v="1"/>
    <s v="Axa 1"/>
  </r>
  <r>
    <n v="126"/>
    <x v="1"/>
    <x v="7"/>
    <m/>
    <n v="108792"/>
    <s v="Centrul Suport POLITEHNICA Orizont ctivități și cheltuieli   Export XLSX Componentă 12020 - UPB4H"/>
    <s v="UNIVERSITATEA POLITEHNICA DIN BUCURESTI"/>
    <s v="Crearea Centrului Suport – UPB4H, care va fi focalizat pe intarirea excelentei stiintifice in domeniile bioeconomie, tehnologii informationale de comunicatii, spatiu si securitate, energie mediu si schimbari climatice, eco-nanotehnologii si materiale avansate si respectiv sanatate si care sa sprijine activitatea de cercetare la nivelul UPB."/>
    <s v="5"/>
    <n v="11"/>
    <n v="2020"/>
    <s v="5"/>
    <n v="11"/>
    <n v="2023"/>
    <n v="80"/>
    <x v="7"/>
    <x v="7"/>
    <x v="0"/>
    <x v="0"/>
    <s v="Bucuresti"/>
    <s v="Public"/>
    <s v="060"/>
    <n v="2397916.41"/>
    <n v="599479.12"/>
    <n v="0"/>
    <n v="11900"/>
    <n v="3009295.5300000003"/>
    <s v="In implementare"/>
    <m/>
    <n v="139588"/>
    <n v="34897"/>
    <s v="POC/80/1/2/"/>
    <n v="1"/>
    <s v="Axa 1"/>
  </r>
  <r>
    <n v="127"/>
    <x v="1"/>
    <x v="4"/>
    <s v=" Proiect Tehnologic Inovativ - MDR"/>
    <n v="121220"/>
    <s v="Platforme robotice polimorfice autonome pentru sistemul de servicii din Smart City (ProSSSy)"/>
    <s v="LIGHTNING NET SRL"/>
    <s v="Obiectivul general al proiectului il reprezinta sustinerea investitiei private in CDI prin introducerea inovarii de tehnologii si servicii in activitatea proprie a S.C. LIGHTNING NET SRL prin realizarea, bazata pe cercetare in colaborare cu un colectiv de cercetare dintr-o universitate tehnica de prestigiu, a unei baze de robot polimorfic cu orientare si miscare libera sau asistata in cladiri si areale din Smart City."/>
    <s v="6"/>
    <n v="5"/>
    <n v="2020"/>
    <s v="6"/>
    <n v="5"/>
    <n v="2023"/>
    <n v="80"/>
    <x v="7"/>
    <x v="7"/>
    <x v="0"/>
    <x v="0"/>
    <s v="Bucuresti"/>
    <s v="Privat"/>
    <s v="064"/>
    <n v="8189945.5199999996"/>
    <n v="2047486.37"/>
    <n v="2813593.07"/>
    <n v="660791.98"/>
    <n v="13711816.940000001"/>
    <s v="In implementare"/>
    <m/>
    <n v="1836637.0000000002"/>
    <n v="315613.50000000006"/>
    <s v="POC/222/1/3/"/>
    <n v="1"/>
    <s v="Axa 1"/>
  </r>
  <r>
    <n v="128"/>
    <x v="2"/>
    <x v="2"/>
    <s v="A2.2.1 ap.2"/>
    <n v="129132"/>
    <s v="IMOPEDIA – Sisteme inovative de Inteligență Artificială în domeniul portalurilor imobiliare"/>
    <s v="IMOPEDIA SRL"/>
    <s v="IMOPEDIA şi-a propus ca obiectiv general dezvoltarea inovativă a serviciilor oferite clienţilor săi precum şi îmbunătăţirea celor existente. Acest obiectiv va sprijini compania pentru a fi competitivă pe o piaţă atât de dinamică cum este cea imobiliară."/>
    <s v="6"/>
    <n v="12"/>
    <n v="2020"/>
    <s v="6"/>
    <n v="12"/>
    <n v="2022"/>
    <s v="80.00; 85.00"/>
    <x v="8"/>
    <x v="7"/>
    <x v="2"/>
    <x v="0"/>
    <s v="Bucuresti; Sibiu; "/>
    <s v="Privat"/>
    <s v="066"/>
    <n v="6440519.4100000001"/>
    <n v="1350507.75"/>
    <n v="2161816.86"/>
    <n v="0"/>
    <n v="9952844.0199999996"/>
    <s v="In implementare"/>
    <m/>
    <n v="1547846.49"/>
    <n v="307984.09999999998"/>
    <s v="POC/524/2/2"/>
    <n v="1"/>
    <s v="Axa 2"/>
  </r>
  <r>
    <n v="129"/>
    <x v="2"/>
    <x v="2"/>
    <s v="A2.2.1 ap.2"/>
    <n v="129553"/>
    <s v="TELE-CONTACT"/>
    <s v="BEIA CONSULT INTERNATIONAL SRL"/>
    <s v="Obiectivul general este dezvoltarea unei platforme de de averizare timpurie în caz de dezastru care să permită minimizarea pagubelor şi intervenţia promptă în cazul unor situaţii de urgenţă care s-ar putea solda cu pierderi de vieţi omeneşti sau distrugerea unor ecosisteme. "/>
    <s v="6"/>
    <n v="18"/>
    <n v="2020"/>
    <s v="6"/>
    <n v="18"/>
    <n v="2023"/>
    <n v="80"/>
    <x v="7"/>
    <x v="7"/>
    <x v="0"/>
    <x v="0"/>
    <s v="Bucuresti"/>
    <s v="Privat"/>
    <s v="066"/>
    <n v="11034426.48"/>
    <n v="2758606.62"/>
    <n v="4137186.9"/>
    <n v="4780904.33"/>
    <n v="22711124.329999998"/>
    <s v="In implementare"/>
    <m/>
    <n v="764649.53"/>
    <n v="191162.38"/>
    <s v="POC/524/2/2"/>
    <n v="1"/>
    <s v="Axa 2"/>
  </r>
  <r>
    <n v="130"/>
    <x v="2"/>
    <x v="2"/>
    <s v="A2.2.1 ap.2"/>
    <n v="129965"/>
    <s v="MEDYSPORTLINE - Sistem inovativ de inteligență artificială pentru prognoza, prevenția și tratarea herniilor de disc și a scoliozelor"/>
    <s v="MEDY SPORT LINE SRL"/>
    <s v="Obiectivul general este dezvoltarea uni sistem informatic de management inovativ al tratamentului scoliozei şi al herniei de disc prin combinarea tehnologia IT, inclusiv cea disponibilă în echipamentele medicale de ultimă generaţie, cu cazuistica, know-how-ul şi expertiza acumulate de către personalul clinicii până acum, toate aceste elemente formând un arsenal terapeutic în vederea evitării intervenţiei chirurgicale."/>
    <s v="6"/>
    <n v="18"/>
    <n v="2020"/>
    <s v="6"/>
    <n v="18"/>
    <n v="2023"/>
    <n v="80"/>
    <x v="7"/>
    <x v="7"/>
    <x v="0"/>
    <x v="0"/>
    <s v="Bucuresti"/>
    <s v="Privat"/>
    <s v="066"/>
    <n v="12995888.59"/>
    <n v="3248972.15"/>
    <n v="3833759.75"/>
    <n v="0"/>
    <n v="20078620.490000002"/>
    <s v="In implementare"/>
    <m/>
    <n v="126160"/>
    <n v="31540"/>
    <s v="POC/524/2/2"/>
    <n v="1"/>
    <s v="Axa 2"/>
  </r>
  <r>
    <n v="131"/>
    <x v="1"/>
    <x v="3"/>
    <s v="OS1.3-Secţiunea C-ap.2"/>
    <n v="117148"/>
    <s v="Cercetarea-dezvoltarea unei aeronave de tip drona cu sistem de propulsie inovativ"/>
    <s v="SKYNET PROJECT SRL"/>
    <s v="Obiectivul general al proiectului este cercetarea-dezvoltarea si lansarea in productie a unei aeronave de tip drona ce va utiliza un sistem de propulsie inovativ cu decolare si aterizare pe verticala, ce va fi destinata unor multiple domenii de activitate, avand potentialul de a imbunatati semnificativ modul de functionare si utilizare al dronelor, asa cum este cunoscut in momentul de fata."/>
    <s v="6"/>
    <n v="22"/>
    <n v="2020"/>
    <s v="8"/>
    <n v="22"/>
    <n v="2021"/>
    <n v="80"/>
    <x v="7"/>
    <x v="7"/>
    <x v="0"/>
    <x v="0"/>
    <s v="Bucuresti"/>
    <s v="Privat"/>
    <s v="061"/>
    <n v="665578.9"/>
    <n v="166394.72"/>
    <n v="92441.51"/>
    <n v="4880"/>
    <n v="929295.13"/>
    <s v="In implementare"/>
    <m/>
    <n v="87720.15"/>
    <n v="8872.7900000000009"/>
    <s v="POC/62/1/3"/>
    <n v="1"/>
    <s v="Axa 1"/>
  </r>
  <r>
    <n v="132"/>
    <x v="1"/>
    <x v="4"/>
    <s v=" Proiect Tehnologic Inovativ - MDR"/>
    <n v="120436"/>
    <s v="Centrul de excelență pentru securitatea cibernetica și reziliența infrastructurilor critice (SafePIC)"/>
    <s v="SC SAFETECH INNOVATIONS SRL"/>
    <s v="Obiectivul geneneral al proiectului SafePIC este cresterea capacitaþii Safetech de a contribui la dezvoltarea unor soluþii, produse si servicii inovative în domeniul securitaþii cibernetice, interoperabilitaþii si protecþiei cibernetice a infrastructurilor critice în baza unui parteneriat de cercetare cu cele doua prestigioase instituþii de învaþamânt si cercetare."/>
    <s v="6"/>
    <n v="23"/>
    <n v="2020"/>
    <s v="6"/>
    <n v="23"/>
    <n v="2023"/>
    <n v="80"/>
    <x v="7"/>
    <x v="7"/>
    <x v="0"/>
    <x v="0"/>
    <s v="Bucuresti"/>
    <s v="Privat"/>
    <s v="064"/>
    <n v="16193028.560000001"/>
    <n v="4048257.14"/>
    <n v="3763795"/>
    <n v="2285052.2000000002"/>
    <n v="26290132.899999999"/>
    <s v="In implementare"/>
    <m/>
    <n v="3745699.3"/>
    <n v="434465.59"/>
    <s v="POC/222/1/3/"/>
    <n v="1"/>
    <s v="Axa 1"/>
  </r>
  <r>
    <n v="133"/>
    <x v="1"/>
    <x v="4"/>
    <s v=" Proiect Tehnologic Inovativ - MDR"/>
    <n v="121542"/>
    <s v="Sisteme mecatronice digitale de generare a presiunii de 1000 bar, utilizând amplificatoare hidraulice de presiune (SMGP)"/>
    <s v="HESPER SA"/>
    <s v="Obiectivul general al proiectului este diversificarea activităţii SC HESPER SA Bucureşti prin produse care nu au fost realizate anterior în unitate, respectiv a unor sisteme sisteme mecatronice digitale de pompare, cu presiune de 1000 bar, cu eficienţă energetică ridicată, impact pozitiv asupra mediului şi performanţe funcţionale îmbunătăţite."/>
    <s v="6"/>
    <n v="24"/>
    <n v="2020"/>
    <s v="6"/>
    <n v="24"/>
    <n v="2023"/>
    <n v="80"/>
    <x v="7"/>
    <x v="7"/>
    <x v="0"/>
    <x v="0"/>
    <s v="Bucuresti"/>
    <s v="Privat"/>
    <s v="064"/>
    <n v="5373141"/>
    <n v="1343285.25"/>
    <n v="2540116.25"/>
    <n v="789909.62"/>
    <n v="10046452.119999999"/>
    <s v="In implementare"/>
    <m/>
    <n v="102553.5"/>
    <n v="22380.129999999997"/>
    <s v="POC/222/1/3/"/>
    <n v="1"/>
    <s v="Axa 1"/>
  </r>
  <r>
    <n v="134"/>
    <x v="1"/>
    <x v="4"/>
    <s v=" Proiect Tehnologic Inovativ - MDR"/>
    <n v="121611"/>
    <s v="Sistem Inovativ de Protecție Anticorozivă Activă a Metalelor Alimentat de la Surse Regenerabile de Energie - SIPAMASRE"/>
    <s v="ICPE ACTEL SA"/>
    <s v="Proiectul SIPAMASRE are ca scop realizarea in cadrul ICPE ACTEL a unui produs inovativ si anume a unui sistem de protecţie anticorozivă activă a metalelor alimentat de la surse regenerabile de energie. "/>
    <s v="6"/>
    <n v="24"/>
    <n v="2020"/>
    <s v="6"/>
    <n v="24"/>
    <n v="2023"/>
    <n v="80"/>
    <x v="7"/>
    <x v="7"/>
    <x v="0"/>
    <x v="0"/>
    <s v="Bucuresti"/>
    <s v="Privat"/>
    <s v="064"/>
    <n v="1799929.28"/>
    <n v="449982.32"/>
    <n v="1989321.4"/>
    <n v="150452.5"/>
    <n v="4389685.5"/>
    <s v="In implementare"/>
    <m/>
    <n v="18883.2"/>
    <n v="19739.28"/>
    <s v="POC/222/1/3/"/>
    <n v="1"/>
    <s v="Axa 1"/>
  </r>
  <r>
    <n v="135"/>
    <x v="1"/>
    <x v="4"/>
    <s v=" Proiect Tehnologic Inovativ - MDR"/>
    <n v="121610"/>
    <s v="Sistem Inovativ Inteligent de Creștere a Eficienței Energetice în cadrul Instalațiilor de Foraj - SICEEIF"/>
    <s v="ICPE ACTEL SA"/>
    <s v="Proiectul SICEEIF are ca scop realizarea în cadrul ICPE ACTEL S.A. a unei inovari de produs si anume a unui sistem inovativ de recuperare a energiei electrice pierduta în prezent în timpul utilizarii instalaþiilor de foraj marin si terestru (extragerii/coborârii rapide si frecvente a prajinilor garniturii de foraj), cu posibilitatea exploatarii resurselor regenerabile de energie fotovoltaica existente pe arealul aferent zonei de forare si folosirea energiei recuperate în fluxul operaþional din staþia/platforma de foraj."/>
    <s v="6"/>
    <n v="24"/>
    <n v="2020"/>
    <s v="6"/>
    <n v="24"/>
    <n v="2022"/>
    <n v="80"/>
    <x v="7"/>
    <x v="7"/>
    <x v="0"/>
    <x v="0"/>
    <s v="Bucuresti"/>
    <s v="Privat"/>
    <s v="064"/>
    <n v="1813302.42"/>
    <n v="453325.6"/>
    <n v="1954341.68"/>
    <n v="148733.82"/>
    <n v="4369703.5200000005"/>
    <s v="In implementare"/>
    <m/>
    <n v="138218.07999999999"/>
    <n v="19536.04"/>
    <s v="POC/222/1/3/"/>
    <n v="1"/>
    <s v="Axa 1"/>
  </r>
  <r>
    <n v="136"/>
    <x v="1"/>
    <x v="3"/>
    <s v="OS1.3-Secţiunea C-ap.2"/>
    <n v="122469"/>
    <s v="Cercetarea dezvoltarea si lansarea in productie a unui sistem de generare a undelor de soc pentru tunurile sonice antigrindina"/>
    <s v="SONOVORTEX SRL"/>
    <s v="Obiectivul general al proiectului este stimularea cercetarii si inovarii in compania SONOVORTEX SRL prin cercetarea unui produs inovativ, un tun sonic acustic care are la baza un sistem inovativ de generare a undelor de soc, dezvoltarea prototipului si lansarea acestuia in productie in vederea comercializarii."/>
    <s v="6"/>
    <n v="24"/>
    <n v="2020"/>
    <s v="12"/>
    <n v="24"/>
    <n v="2021"/>
    <n v="80"/>
    <x v="7"/>
    <x v="7"/>
    <x v="0"/>
    <x v="0"/>
    <s v="Bucuresti"/>
    <s v="Privat"/>
    <s v="061"/>
    <n v="564706.41"/>
    <n v="141176.57999999999"/>
    <n v="78431.44"/>
    <n v="9428.0400000000009"/>
    <n v="793742.47"/>
    <s v="In implementare"/>
    <m/>
    <n v="14702.28"/>
    <n v="3675.57"/>
    <s v="POC/62/1/3"/>
    <n v="1"/>
    <s v="Axa 1"/>
  </r>
  <r>
    <n v="137"/>
    <x v="1"/>
    <x v="3"/>
    <s v="OS1.3-Secţiunea C-ap.2"/>
    <n v="111699"/>
    <s v="Dezvoltarea generației următoare de sisteme optice de termoviziune, ca răspuns la tendințele de evoluție în domeniul sistemelor pentru supravegherea frontierelor - SOLWIR"/>
    <s v="OPTICA INVENT SRL"/>
    <s v="Obiectivul general consta în dezvoltarea unui sistem optic inovativ, care sa corespunda tendinţelor actuale de dezvoltare a performanţelor senzorilor utilizaţi pentru camerele integrate în sistemele de supraveghere existente în acest moment pe piaţa."/>
    <s v="6"/>
    <n v="24"/>
    <n v="2020"/>
    <s v="6"/>
    <n v="24"/>
    <n v="2022"/>
    <n v="80"/>
    <x v="7"/>
    <x v="7"/>
    <x v="0"/>
    <x v="0"/>
    <s v="Bucuresti"/>
    <s v="Privat"/>
    <s v="061"/>
    <n v="671973.6"/>
    <n v="167993.4"/>
    <n v="93343"/>
    <n v="105651.96"/>
    <n v="1038961.96"/>
    <s v="Reziliat"/>
    <m/>
    <n v="0"/>
    <n v="0"/>
    <s v="POC/62/1/3"/>
    <n v="1"/>
    <s v="Axa 1"/>
  </r>
  <r>
    <n v="138"/>
    <x v="1"/>
    <x v="3"/>
    <s v="OS1.3-Secţiunea C-ap.2"/>
    <n v="115939"/>
    <s v="Sistem de management inteligent pentru cresterea eficientei sistemelor de stocare a energiei pe baza de baterii Pb-acid si Li-Ion - STOCMAN"/>
    <s v="ADEMA EQUIP SRL"/>
    <s v="Se vor realiza produse/servicii noi pe baza unei noi tehnologii inovative dedicata managementului inteligent al eficientei stocarii energiei electrice in baterii de acumulatori de diverse tipuri."/>
    <s v="6"/>
    <n v="29"/>
    <n v="2020"/>
    <s v="9"/>
    <n v="29"/>
    <n v="2021"/>
    <n v="80"/>
    <x v="7"/>
    <x v="7"/>
    <x v="0"/>
    <x v="0"/>
    <s v="Bucuresti"/>
    <s v="Privat"/>
    <s v="061"/>
    <n v="670521.18999999994"/>
    <n v="167630.29999999999"/>
    <n v="93127.95"/>
    <n v="25223.18"/>
    <n v="956502.62"/>
    <s v="In implementare"/>
    <m/>
    <n v="190171.2"/>
    <n v="24292.799999999999"/>
    <s v="POC/62/1/3"/>
    <n v="1"/>
    <s v="Axa 1"/>
  </r>
  <r>
    <n v="139"/>
    <x v="1"/>
    <x v="3"/>
    <s v="OS1.3-Secţiunea C-ap.2"/>
    <n v="108699"/>
    <s v="Cercetarea, dezvoltarea si lansarea in productie a Sistemului de Propulsie Integrat (SPI) pentru vehicule electrice"/>
    <s v="INDUSTRIAL SHIELD  SRL"/>
    <s v="Obiectivul general al proiectului este stimularea cercetarii si inovarii in intreprindere prin cercetarea unui produs inovativ, un sistem de propulsie integrat, numit SPI pentru vehicule electrice, dezvoltarea prototipului si lansarea acestuia in productie in scopul comercializarii."/>
    <s v="6"/>
    <n v="29"/>
    <n v="2020"/>
    <s v="10"/>
    <n v="29"/>
    <n v="2021"/>
    <n v="80"/>
    <x v="7"/>
    <x v="7"/>
    <x v="0"/>
    <x v="0"/>
    <s v="Bucuresti"/>
    <s v="Privat"/>
    <s v="061"/>
    <n v="671633.82"/>
    <n v="167908.45"/>
    <n v="93282.48"/>
    <n v="10653"/>
    <n v="943477.75"/>
    <s v="In implementare"/>
    <m/>
    <n v="13070.7"/>
    <n v="3267.67"/>
    <s v="POC/62/1/3"/>
    <n v="1"/>
    <s v="Axa 1"/>
  </r>
  <r>
    <n v="140"/>
    <x v="1"/>
    <x v="4"/>
    <s v=" Proiect Tehnologic Inovativ - MDR"/>
    <n v="122587"/>
    <s v="Sistem integrat inovativ pentru managementul riscurilor si al duratei de viata a echipamentelor din statiile electrice de inalta tensiune"/>
    <s v="NOVA INDUSTRIAL SA"/>
    <s v="Obiectivul general al proiectului consta in realizarea in cadrul NOVA INDUSTRIAL SA a unui sistem software nou (inovare de produs) prin integrarea conceptului / principiilor managementului Activelor si al Riscului la necesitatile / realitatile Sistemului Energetic National, prin cresterea capacitatii de cercetare – dezvoltare si inovare a companiei si realizarea unei investitii initiale pentru inovare in vederea introducerii in productie a rezultatelor obtinute din cercetare-dezvoltare (si anume: extinderea capacitatii unitatii existente (prin imbunatatirea semnificativa a infrastructurii (TIC) si diversificarea activitatii unitatii (printr-un realizarea unui produs software nou))."/>
    <s v="6"/>
    <n v="30"/>
    <n v="2020"/>
    <s v="6"/>
    <n v="30"/>
    <n v="2023"/>
    <n v="80"/>
    <x v="7"/>
    <x v="7"/>
    <x v="0"/>
    <x v="0"/>
    <s v="Bucuresti"/>
    <s v="Privat"/>
    <s v="064"/>
    <n v="2970606.4"/>
    <n v="742651.6"/>
    <n v="1245447"/>
    <n v="247420"/>
    <n v="5206125"/>
    <s v="In implementare"/>
    <s v="AA1"/>
    <n v="450610.8"/>
    <n v="35919.199999999997"/>
    <s v="POC/222/1/3/"/>
    <n v="1"/>
    <s v="Axa 1"/>
  </r>
  <r>
    <n v="141"/>
    <x v="1"/>
    <x v="3"/>
    <s v="OS1.3-Secţiunea C-ap.2"/>
    <n v="115835"/>
    <s v="PRODUSE ALIMENTARE SANOGENE  CU IMPACT BIOECONOMIC SUSTENABIL"/>
    <s v="VISION RESEARCH LABORATORIES SRL"/>
    <s v="Obiectivul general al proiectului “PRODUSE ALIMENTARE SANOGENE CU IMPACT BIOECONOMIC SUSTENABIL” consta în realizarea de produse alimentare inovatoare, sigure, sanatoase, accesibile si optimizate nutriþional, prin procedee de prelucrare avansata, în baza brevetului de invenþie „Produs alimentar de aditivare prebiotic din frunze de mur si de zmeur si procedeu de obtinere a acestuia”."/>
    <s v="6"/>
    <n v="30"/>
    <n v="2020"/>
    <s v="6"/>
    <n v="30"/>
    <n v="2022"/>
    <n v="80"/>
    <x v="7"/>
    <x v="7"/>
    <x v="0"/>
    <x v="0"/>
    <s v="Bucuresti"/>
    <s v="Privat"/>
    <s v="061"/>
    <n v="671760.41"/>
    <n v="167940.1"/>
    <n v="93300.06"/>
    <n v="181157.8"/>
    <n v="1114158.3700000001"/>
    <s v="In implementare"/>
    <m/>
    <n v="76227.320000000007"/>
    <n v="0"/>
    <s v="POC/62/1/3"/>
    <n v="1"/>
    <s v="Axa 1"/>
  </r>
  <r>
    <n v="142"/>
    <x v="1"/>
    <x v="4"/>
    <s v=" Proiect Tehnologic Inovativ - MDR"/>
    <n v="123423"/>
    <s v="Serviciu electronic pentru pastrarea si garantarea pe termen lung a semnaturilor electronice (LTPS)"/>
    <s v="CERTSIGN SA"/>
    <s v="Obiectivul general al proiectului consta in inovarea bazata pe cercetare-dezvoltare in vederea crearii unui nou serviciu electronic pentru pastrarea si garantarea pe termen lung a semnaturilor electronice. "/>
    <s v="6"/>
    <n v="30"/>
    <n v="2020"/>
    <s v="6"/>
    <n v="30"/>
    <n v="2022"/>
    <n v="80"/>
    <x v="7"/>
    <x v="7"/>
    <x v="0"/>
    <x v="0"/>
    <s v="Bucuresti"/>
    <s v="Privat"/>
    <s v="064"/>
    <n v="2795160.8"/>
    <n v="698790.2"/>
    <n v="2317256.25"/>
    <n v="359110.28"/>
    <n v="6170317.5300000003"/>
    <s v="In implementare"/>
    <m/>
    <n v="71465.600000000006"/>
    <n v="17866.400000000001"/>
    <s v="POC/222/1/3/"/>
    <n v="1"/>
    <s v="Axa 1"/>
  </r>
  <r>
    <n v="143"/>
    <x v="1"/>
    <x v="3"/>
    <s v="OS1.3-Secţiunea C-ap.2"/>
    <n v="117527"/>
    <s v="COMPOZIȚII DIN POLIETILENĂ RETICULATĂ CU REZISTENȚĂ MECANICĂ ȘI FLEXIBILITATE RIDICATE PENTRU TUBURI FOLOSITE LA ÎNCĂLZIREA RADIANTĂ"/>
    <s v="IRISVAYU SRL"/>
    <s v="Scopul proiectului este reprezentat de cumularea urmatoarelor componente: - atingerea unor obiective strategice în dezvoltarea stiintei si a tehnologiilor de vârf în domeniul materialelor (de construcþii) avansate, respectiv de dezvoltarea capacitatii si infrastructurii de Cercetare-Dezvoltare"/>
    <s v="7"/>
    <n v="1"/>
    <n v="2020"/>
    <s v="7"/>
    <n v="1"/>
    <n v="2021"/>
    <n v="80"/>
    <x v="7"/>
    <x v="7"/>
    <x v="0"/>
    <x v="0"/>
    <s v="Bucuresti"/>
    <s v="Privat"/>
    <s v="061"/>
    <n v="671737.39"/>
    <n v="167934.35"/>
    <n v="93296.86"/>
    <n v="179769.64"/>
    <n v="1112738.24"/>
    <s v="Reziliat"/>
    <m/>
    <n v="0"/>
    <n v="0"/>
    <s v="POC/62/1/3"/>
    <n v="1"/>
    <s v="Axa 1"/>
  </r>
  <r>
    <n v="144"/>
    <x v="1"/>
    <x v="5"/>
    <m/>
    <n v="136697"/>
    <s v="Tehnologie pentru circuite integrate cu nod electronic de 2 nm - IT2"/>
    <s v="UNIVERSITATEA POLITEHNICA DIN BUCURESTI"/>
    <s v="Obiectivul general al proiectului Tehnologie pentru circuite integrate cu nod electronic de 2 nm - (IT2), acceptat la finantare in cadrul ECSEL Joint Undertaking este explorarea, descoperirea, dezvoltarea si demonstrarea opþiunilor tehnologice necesare pentru realizarea tehnologiei logice CMOS de 2nm. Acest obiectiv implica urmatoarele activitati: Litografie, Explorare de Procese si Module si Metrologie."/>
    <s v="7"/>
    <n v="6"/>
    <n v="2020"/>
    <s v="7"/>
    <n v="6"/>
    <n v="2023"/>
    <n v="80"/>
    <x v="7"/>
    <x v="7"/>
    <x v="0"/>
    <x v="0"/>
    <s v="Bucuresti"/>
    <s v="Public"/>
    <s v="060"/>
    <n v="4800000"/>
    <n v="1200000"/>
    <n v="0"/>
    <n v="3000"/>
    <n v="6003000"/>
    <s v="In implementare"/>
    <m/>
    <n v="46301"/>
    <n v="11575.25"/>
    <s v="POC/72/1/2"/>
    <n v="1"/>
    <s v="Axa 1"/>
  </r>
  <r>
    <n v="145"/>
    <x v="1"/>
    <x v="3"/>
    <s v="OS1.3-Secţiunea C-ap.2"/>
    <n v="108585"/>
    <s v="Dezvoltarea unui serviciu inovativ de diagnosticare si tratare a halenei - HAL-STOP"/>
    <s v="HALSTOP SRL"/>
    <s v="Obiectivul general al proiectului este reprezentat de dezvoltarea unui protocol nou si a unui serviciu inovativ, de diagnosticare corecta si tratare personalizata a halenei de cauze orale si extra-orale, in cadrul start-up-ului HALSTOP SRL, cu scopul producerii si comercializarii acestora."/>
    <s v="7"/>
    <n v="13"/>
    <n v="2020"/>
    <s v="4"/>
    <n v="13"/>
    <n v="2024"/>
    <n v="80"/>
    <x v="7"/>
    <x v="7"/>
    <x v="0"/>
    <x v="0"/>
    <s v="Bucuresti"/>
    <s v="Privat"/>
    <s v="061"/>
    <n v="655150.49"/>
    <n v="163787.60999999999"/>
    <n v="90993.13"/>
    <n v="101370"/>
    <n v="1011301.23"/>
    <s v="In implementare"/>
    <m/>
    <n v="158925.88"/>
    <n v="20835.48"/>
    <s v="POC/62/1/3"/>
    <n v="1"/>
    <s v="Axa 1"/>
  </r>
  <r>
    <n v="146"/>
    <x v="1"/>
    <x v="5"/>
    <m/>
    <n v="136877"/>
    <s v="Realizarea unui lant European de productie pentru RFSOI permitand dezvoltarea de noi domenii ca RF de senzoristica, comunicare si 5G - BEYOND5"/>
    <s v="UNIVERSITATEA POLITEHNICA DIN BUCURESTI"/>
    <s v="Obiectivul general este de a construi un lant de furnizare complet european de componente si sisteme electronice pentru radio frecvenþa, care sa permita noi domenii RF pentru detectare, comunicare, infrastructura radio 5G si nu numai."/>
    <s v="7"/>
    <n v="31"/>
    <n v="2020"/>
    <s v="7"/>
    <n v="31"/>
    <n v="2023"/>
    <n v="80"/>
    <x v="7"/>
    <x v="7"/>
    <x v="0"/>
    <x v="0"/>
    <s v="Bucuresti"/>
    <s v="Public"/>
    <s v="060"/>
    <n v="4800000"/>
    <n v="1200000"/>
    <n v="0"/>
    <n v="3000"/>
    <n v="6003000"/>
    <s v="In implementare"/>
    <m/>
    <n v="29841"/>
    <n v="7460.25"/>
    <s v="POC/72/1/2"/>
    <n v="1"/>
    <s v="Axa 1"/>
  </r>
  <r>
    <n v="147"/>
    <x v="2"/>
    <x v="2"/>
    <s v="A2.2.1 ap.2"/>
    <n v="129112"/>
    <s v="Code of Talent Inteligent - inovare in microlearning prin utilizarea inteligentei artificiale"/>
    <s v="CODE OF TALENT SRL"/>
    <s v="Obiectivul general al proiectului este de a asigura cresterea contributiei companiilor TIC din Romania (inclusiv prin contributia firmei aplicant ) la competitivitate economica. Acest lucru va fi asigurat prin cresterea nivelului de inovare la nivelul companiei aplicant (si altor companii TIC cu care va colabora), trecerea de la outsourcing la dezvoltare bazata pe inovare chiar in interiorul companiilor Romanesti, prin intarirea capabilitatilor tehnice si a resurselor umane proprii dar si prin colaborarea cu alte intreprinderi TIC , inclusiv in cadrul clusterelor din domeniu."/>
    <s v="8"/>
    <n v="3"/>
    <n v="2020"/>
    <s v="8"/>
    <n v="3"/>
    <n v="2022"/>
    <n v="80"/>
    <x v="7"/>
    <x v="7"/>
    <x v="0"/>
    <x v="0"/>
    <s v="Balotesti"/>
    <s v="Privat"/>
    <s v="066"/>
    <n v="3639339.46"/>
    <n v="909834.86"/>
    <n v="1593365.7"/>
    <n v="674385.09"/>
    <n v="6816925.1100000003"/>
    <s v="In implementare"/>
    <m/>
    <n v="1200000"/>
    <n v="0"/>
    <s v="POC/524/2/2"/>
    <n v="1"/>
    <s v="Axa 2"/>
  </r>
  <r>
    <n v="148"/>
    <x v="2"/>
    <x v="2"/>
    <s v="A2.2.1 ap.2"/>
    <n v="129846"/>
    <s v="Sistem inteligent de monitorizare si detectie a urgentelor cardiovasculare majore"/>
    <s v="LAIF COMPUTATION SRL"/>
    <s v="Obiectivul general al proiectului THOVEN consta in cresterea contributiei sectorului TIC prin trecerea de la outsourcing la dezvoltarea bazata pe inovare prin dezvoltarea unui sistem inovativ care va contribui semnificativ la reducerea timpilor de interventie in cazul urgentelor majore din sfera cardiovasculara."/>
    <s v="8"/>
    <n v="3"/>
    <n v="2020"/>
    <s v="8"/>
    <n v="3"/>
    <n v="2023"/>
    <s v="80.00; 85.00"/>
    <x v="8"/>
    <x v="8"/>
    <x v="1"/>
    <x v="0"/>
    <s v="Bucuresti; Cluj Napoca; "/>
    <s v="Privat"/>
    <s v="066"/>
    <n v="12931384.82"/>
    <n v="2297267.92"/>
    <n v="5031538.37"/>
    <n v="3394310.92"/>
    <n v="23654502.030000001"/>
    <s v="In implementare"/>
    <m/>
    <n v="0"/>
    <n v="0"/>
    <s v="POC/524/2/2"/>
    <n v="1"/>
    <s v="Axa 2"/>
  </r>
  <r>
    <n v="149"/>
    <x v="1"/>
    <x v="7"/>
    <m/>
    <n v="108119"/>
    <s v="Centru Suport pentru proiecte CDI internationale in domeniul Mecatronica si Cyber-MixMecatronica"/>
    <s v="INSTITUTUL NATIONAL DE CERCETARE-DEZVOLTARE PENTRU MECATRONICA SI TEHNICA MASURARII - I.N.C.D.M.T.M. BUCURESTI"/>
    <s v="Obiectivul general ale proiectului este crearea unui Centru Suport pentru proiecte CDI Internationale in domeniul mecatronica si cybermix- mecatronica pentru a creste capacitatea de participare la competitiile europene a tuturor entitatilor care solicita sprijinul."/>
    <s v="9"/>
    <n v="22"/>
    <n v="2020"/>
    <s v="7"/>
    <n v="22"/>
    <n v="2023"/>
    <n v="80"/>
    <x v="7"/>
    <x v="7"/>
    <x v="0"/>
    <x v="0"/>
    <s v="Bucuresti"/>
    <s v="Public"/>
    <s v="060"/>
    <n v="2395701.9300000002"/>
    <n v="598925.5"/>
    <n v="0"/>
    <n v="3570"/>
    <n v="2998197.43"/>
    <s v="In implementare"/>
    <m/>
    <n v="299462.74"/>
    <n v="0"/>
    <s v="POC/80/1/2/"/>
    <n v="1"/>
    <s v="Axa 1"/>
  </r>
  <r>
    <n v="150"/>
    <x v="1"/>
    <x v="7"/>
    <m/>
    <n v="108234"/>
    <s v="Crearea Centrului Managerial &quot;IBA SUPORT&quot;"/>
    <s v="INSTITUTUL NATIONAL DE CERCETARE-DEZVOLTARE PENTRU BIORESURSE ALIMENTARE - IBA BUCURESTI"/>
    <s v="Obiectivul general al proiectului constă în creşterea capacităţii Institutului Naţional de Cercetare-Dezvoltare pentru Bioresurse AlimentareIBA Bucureşti de a participa la  Programele Cadru de cercetare ale Uniunii Europene (Orizont 2020 şi programul cadru următor din perioada 2020 – 2027), precum şi la alte programe CDI internaţionale, prin crearea unui Centru Managerial SUPORT (la nivelul unui departament orizontal), denumit în continuare, IBA SUPORT."/>
    <s v="12"/>
    <n v="4"/>
    <n v="2020"/>
    <s v="8"/>
    <n v="4"/>
    <n v="2023"/>
    <n v="80"/>
    <x v="7"/>
    <x v="7"/>
    <x v="0"/>
    <x v="0"/>
    <s v="Bucuresti"/>
    <s v="Public"/>
    <s v="060"/>
    <n v="1970227.61"/>
    <n v="492556.9"/>
    <n v="0"/>
    <n v="616647.41"/>
    <n v="3079431.9200000004"/>
    <s v="In implementare"/>
    <m/>
    <n v="246278.45"/>
    <n v="0"/>
    <s v="POC/80/1/2"/>
    <n v="1"/>
    <s v="Axa 1"/>
  </r>
  <r>
    <n v="151"/>
    <x v="1"/>
    <x v="3"/>
    <s v="OS1.3-Secţiunea C-ap.2"/>
    <n v="108789"/>
    <s v="METODA TERAPEUTICA PERSONALIZATA IN MEDICINA REGENERATIVA"/>
    <s v="CMB PREVENT SRL"/>
    <s v="Obiectivul general al proiectului este reprezentat de: - Realizarea unui serviciu inovator reprezentat de terapia inovatoare personalizata în domeniul SANATAII având ca baza de cercetare Teza de Doctorat ”ABORDARI TERAPEUTICE ÎN LEZIUNEA CICATRICEALA ÎN DERMATOLOGIE”. - Societatea va obtine terapia personalizata regenerativa unica cu aplicabilitate multipla în domeniile dermatologie si ortopedie prin  utilizarea terapiei PRP si terapiei celulelor stem mezenchimale din tesutul adipos."/>
    <s v="12"/>
    <n v="24"/>
    <n v="2020"/>
    <s v="12"/>
    <n v="23"/>
    <n v="2021"/>
    <n v="80"/>
    <x v="7"/>
    <x v="7"/>
    <x v="0"/>
    <x v="0"/>
    <s v="Bucuresti"/>
    <s v="Privat"/>
    <s v="061"/>
    <n v="672000"/>
    <n v="168000"/>
    <n v="93333.33"/>
    <n v="68306"/>
    <n v="1001639.33"/>
    <s v="In implementare"/>
    <m/>
    <n v="84000"/>
    <n v="0"/>
    <s v="POC/62/1/3"/>
    <n v="1"/>
    <s v="Axa 1"/>
  </r>
  <r>
    <n v="152"/>
    <x v="1"/>
    <x v="8"/>
    <m/>
    <n v="136213"/>
    <s v="Dezvoltarea și consolidarea Nodului național METROFOOD-RI (acronim METROFOOD-RO)"/>
    <s v="INSTITUTUL NATIONAL DE CERCETARE-DEZVOLTARE PENTRU BIORESURSE ALIMENTARE - IBA BUCURESTI"/>
    <s v="Obiectivul general al proiectului este dezvoltarea si consolidarea capacitatii de cercetare-dezvoltare-inovare si de furnizare de servicii stiintifice a METROFOOD-RO, ca parte integranta a infrastructurii pan-europene METROFOOD-RI prin dezvoltarea instrumentelor necesare cresterii performantei de testare a calitatii produselor agroalimentare, astfel încât România sa raspunda cerintelor europene în domeniul securitatii si sigurantei alimentare."/>
    <s v="1"/>
    <n v="21"/>
    <n v="2021"/>
    <s v="7"/>
    <n v="21"/>
    <n v="2023"/>
    <s v="80.00; 85.00"/>
    <x v="8"/>
    <x v="7"/>
    <x v="3"/>
    <x v="1"/>
    <s v="Bucuresti; Galaţi; Timisoara;"/>
    <s v="Public"/>
    <s v="060"/>
    <n v="3470171.9"/>
    <n v="833670.01"/>
    <n v="0"/>
    <n v="109915.38"/>
    <n v="4413757.29"/>
    <s v="In implementare"/>
    <m/>
    <n v="430384.19"/>
    <n v="0"/>
    <s v="POC/78/1/2"/>
    <n v="1"/>
    <s v="Axa 1"/>
  </r>
  <r>
    <n v="153"/>
    <x v="1"/>
    <x v="8"/>
    <m/>
    <n v="108206"/>
    <s v="Servicii tematice integrate în domeniul observării Pământului - o platformă națională pentru inovare"/>
    <s v="INSTITUTUL NATIONAL DE CERCETARE-DEZVOLTARE PENTRU FIZICA PAMANTULUI - INCDFP"/>
    <s v="Obiectivul general este consolidarea cercetarii si inovarii in domeniul Stiintelor Pamantului si cresterea participarii in cercetarea europeana din domeniu prin: - asigurarea vizibilitatii si accesului la date multi-disciplinare interoperabile, disponibile la nivel national si international: - coordonarea si operarea unei infrastructuri distribuite capabila sa ofere servicii, sa faciliteze noi cercetari si sa genereze noi produse pe baza acestora; - dezvoltarea si implementarea de instrumente informatice moderne care sa faciliteze  tandardizarea, integrarea si accesul la volume mari de date"/>
    <s v="2"/>
    <n v="1"/>
    <n v="2021"/>
    <s v="6"/>
    <n v="30"/>
    <n v="2023"/>
    <n v="80"/>
    <x v="7"/>
    <x v="7"/>
    <x v="0"/>
    <x v="0"/>
    <s v="Bucuresti; Magurele"/>
    <s v="Public"/>
    <s v="060"/>
    <n v="3154798.12"/>
    <n v="788699.53"/>
    <n v="0"/>
    <n v="541331.41"/>
    <n v="4484829.0600000005"/>
    <s v="In implementare"/>
    <m/>
    <n v="0"/>
    <n v="0"/>
    <s v="POC/78/1/2"/>
    <n v="1"/>
    <s v="Axa 1"/>
  </r>
  <r>
    <s v="TOTAL BUCURESTI"/>
    <x v="0"/>
    <x v="0"/>
    <m/>
    <m/>
    <m/>
    <m/>
    <m/>
    <m/>
    <m/>
    <m/>
    <m/>
    <m/>
    <m/>
    <m/>
    <x v="0"/>
    <x v="0"/>
    <x v="0"/>
    <x v="0"/>
    <m/>
    <m/>
    <m/>
    <n v="742644421.17258906"/>
    <n v="164765002.08491105"/>
    <n v="134284322.06000003"/>
    <n v="48202071.639999993"/>
    <n v="1089895816.9575"/>
    <m/>
    <m/>
    <n v="442652598.82000017"/>
    <n v="87299119.540000021"/>
    <m/>
    <m/>
    <m/>
  </r>
  <r>
    <s v="JUDEŢUL BUZAU"/>
    <x v="0"/>
    <x v="0"/>
    <m/>
    <m/>
    <m/>
    <m/>
    <m/>
    <m/>
    <m/>
    <m/>
    <m/>
    <m/>
    <m/>
    <m/>
    <x v="0"/>
    <x v="0"/>
    <x v="0"/>
    <x v="0"/>
    <m/>
    <m/>
    <m/>
    <m/>
    <m/>
    <m/>
    <m/>
    <m/>
    <m/>
    <m/>
    <m/>
    <m/>
    <m/>
    <m/>
    <m/>
  </r>
  <r>
    <n v="1"/>
    <x v="2"/>
    <x v="2"/>
    <s v="A2.2.1"/>
    <n v="115595"/>
    <s v="CERCETAREA SI DEZVOLTAREA UNUI SISTEM INOVATIV DE MONITORIZARE, IN TIMP REAL, A CONSUMURILOR ENERGETICE INDUSTRIALE PE PLATFORMA CLOUD PRIVATA"/>
    <s v="ALBOSMART SRL"/>
    <s v="CERCETAREA SI DEZVOLTAREA UNUI SISTEM INOVATIV DE MONITORIZARE, IN TIMP REAL, A CONSUMURILOR ENERGETICE INDUSTRIALE PE PLATFORMA CLOUD PRIVATA"/>
    <s v="6"/>
    <n v="28"/>
    <n v="2017"/>
    <s v="6"/>
    <n v="28"/>
    <n v="2020"/>
    <n v="85"/>
    <x v="6"/>
    <x v="6"/>
    <x v="0"/>
    <x v="0"/>
    <s v="Buzau"/>
    <s v="Privat"/>
    <s v="066"/>
    <n v="1790109.03"/>
    <n v="315901.59000000003"/>
    <n v="501660.33999999985"/>
    <n v="55907.189999999944"/>
    <n v="2663578.15"/>
    <s v="Finalizat"/>
    <m/>
    <n v="1738323.03"/>
    <n v="306762.8899999999"/>
    <s v="POC/46/2/2"/>
    <n v="1"/>
    <s v="Axa 2"/>
  </r>
  <r>
    <n v="2"/>
    <x v="2"/>
    <x v="2"/>
    <s v="A2.1.1 - NGA"/>
    <n v="126343"/>
    <s v="Realizarea infrastructurii de broadband in zonele albe NGA din judetul Buzau"/>
    <s v="INVITE SYSTEMS SRL"/>
    <s v="Obiectivul principal al proiectului este dezvoltarea infrastructurii de internet in banda larga, in zonele albe NGA din judetul Buzau, cu o larga raspândire a nodurilor de comunicaþii si partea de transmisie a datelor (backbone si blackhaul), cât mai aproape de utilizatorul final si cu niveluri adecvate de simetrie si de interactivitate, pentru a garanta transmitere mai buna de informatii în ambele sensuri."/>
    <s v="6"/>
    <n v="13"/>
    <n v="2019"/>
    <s v="6"/>
    <n v="13"/>
    <n v="2022"/>
    <n v="85"/>
    <x v="6"/>
    <x v="6"/>
    <x v="0"/>
    <x v="0"/>
    <s v="Balta Alba; Baile; Braesti; Ivanetu; Bratilesti; Goidesti; Pinu; Ruginoasa; Buda; Alexandru Odobescu; Mucesti Danulesti; Toropalesti; Balaceanu; C.A. Rosetti; Cotu Ciorii; Vizireni; Balhacu; calvini; Bascenii de Jos; Bascenii de Sus; Olari; Chiojdu; Basca Chiojdului; Lera; Catiasu; poenitele; Plescioara; Chilibia; Movila Oii; Gara Cilibia; Posta; Manzatu; Cislau; Barasti; Gura Bascei; Ghergheasa; Salcioara; Gura Teghi; Furtunesti; Nemertea; Scortoasa; Policiori; Plopeasa; Balta Tocila; Gura Vaii; Beciu; Siriu; Muscelusa; Casoca; Valcelele; Ziduri; Heliade Radulescu; Lanurile;"/>
    <s v="Privat"/>
    <s v="046"/>
    <n v="18418179.18"/>
    <n v="3250266.9"/>
    <n v="5121176.6399999997"/>
    <n v="5894635.5700000003"/>
    <n v="32684258.289999999"/>
    <s v="In implementare"/>
    <m/>
    <n v="7072286.25"/>
    <n v="1248050.52"/>
    <s v="POC/366/2/1"/>
    <n v="1"/>
    <s v="Axa 2"/>
  </r>
  <r>
    <n v="3"/>
    <x v="2"/>
    <x v="2"/>
    <s v="A2.2.1 ap.2"/>
    <n v="129617"/>
    <s v="Solutie de management al identitatii si autentificare avansata folosind tehnologii convergente si asigurand nivele superioare de securitate pentru accesul la aplicatii si platforme critice: Legitim-ID"/>
    <s v="ONLINE SERVICES SRL"/>
    <s v="Obiectivul general al proiectului este de a dezvolta un sistem hardware/software/comunicatii/servicii inovator semnificativ îmbunatatit, pe baza rezultatelor activitatilor de cercetare dezvoltare tehnologica si inovare („CDI”), care se bazeaza pe cele mai noi practici: cum sunt fault tolerant cloud computing, internet of things (IoT) etc. utilizând metode noi si inovative pentru identificarea utilizatorilor, autorizarea accesului de la distanta sau prin intermediul siturilor web Internet partenere, astfel încât datele personale ale utilizatorilor sa fie protejate în conformitate cu cerintele legilor si directivelor europene (GDPR, NIS etc.)."/>
    <s v="8"/>
    <n v="4"/>
    <n v="2020"/>
    <s v="8"/>
    <n v="4"/>
    <n v="2022"/>
    <n v="85"/>
    <x v="8"/>
    <x v="6"/>
    <x v="4"/>
    <x v="2"/>
    <s v=" Buzau; Crevedia; Brasov;"/>
    <s v="Privat"/>
    <s v="066"/>
    <n v="5196080.82"/>
    <n v="916955.4"/>
    <n v="2362348.71"/>
    <n v="923748.25"/>
    <n v="9399133.1799999997"/>
    <s v="In implementare"/>
    <m/>
    <n v="390342.99000000005"/>
    <n v="68884.05"/>
    <s v="POC/524/2/2"/>
    <n v="1"/>
    <s v="Axa 2"/>
  </r>
  <r>
    <s v="TOTAL BUZAU"/>
    <x v="0"/>
    <x v="0"/>
    <m/>
    <m/>
    <m/>
    <m/>
    <m/>
    <m/>
    <m/>
    <m/>
    <m/>
    <m/>
    <m/>
    <m/>
    <x v="0"/>
    <x v="0"/>
    <x v="0"/>
    <x v="0"/>
    <m/>
    <m/>
    <m/>
    <n v="25404369.030000001"/>
    <n v="4483123.8899999997"/>
    <n v="7985185.6899999995"/>
    <n v="6874291.0099999998"/>
    <n v="44746969.619999997"/>
    <m/>
    <m/>
    <n v="9200952.2699999996"/>
    <n v="1623697.46"/>
    <m/>
    <m/>
    <m/>
  </r>
  <r>
    <s v="JUDEŢUL CALARASI"/>
    <x v="0"/>
    <x v="0"/>
    <m/>
    <m/>
    <m/>
    <m/>
    <m/>
    <m/>
    <m/>
    <m/>
    <m/>
    <m/>
    <m/>
    <m/>
    <x v="0"/>
    <x v="0"/>
    <x v="0"/>
    <x v="0"/>
    <m/>
    <m/>
    <m/>
    <m/>
    <m/>
    <m/>
    <m/>
    <m/>
    <m/>
    <m/>
    <m/>
    <m/>
    <m/>
    <m/>
    <m/>
  </r>
  <r>
    <n v="1"/>
    <x v="1"/>
    <x v="3"/>
    <s v="OS1.3-Secţiunea D"/>
    <n v="104931"/>
    <s v="PLATFORMĂ MOBILĂ DE OBSERVARE ȘI SUPRAVEGHERE PENTRU INTERVENȚII ÎN SITUAȚII DE URGENȚĂ SMARTISU  "/>
    <s v="C4PRO ENGINEERING SRL"/>
    <s v="Obiectivul general al proiectului constă în dezvoltarea de către C4PRO ENGINEERING S.R.L. a unei platforme mobile de intervenţii în situaţii de urgenţă, într-o perioadă de implementare de 24 de luni, la punctul de lucru al solicitantului situat în localitatea Frumuşani, Str. Principală nr.27, cam. 2, jud. Călăraşi. "/>
    <s v="9"/>
    <n v="9"/>
    <n v="2016"/>
    <s v="9"/>
    <n v="9"/>
    <n v="2018"/>
    <n v="85"/>
    <x v="3"/>
    <x v="3"/>
    <x v="0"/>
    <x v="0"/>
    <s v="Frumusani"/>
    <s v="Privat"/>
    <s v="061"/>
    <n v="5512930"/>
    <n v="972870"/>
    <n v="0"/>
    <n v="874408"/>
    <n v="7360208"/>
    <s v="Finalizat"/>
    <s v="AA2"/>
    <n v="5078569.71"/>
    <n v="896218.19"/>
    <s v="POC/66/1/3"/>
    <n v="1"/>
    <s v="Axa 1"/>
  </r>
  <r>
    <n v="2"/>
    <x v="2"/>
    <x v="2"/>
    <s v="A2.1.1 - NGA"/>
    <n v="126956"/>
    <s v="Realizarea infrastructurii de broadband Ă®n zonele albe NGA din judeČ›ele Calarasi si Ialomita"/>
    <s v="INVITE SYSTEMS SRL"/>
    <s v="Obiectivul principal al proiectului este dezvoltarea infrastructurii de internet in banda larga, in zonele albe NGA din judetele Calarasi-Ialomita, cu o larga raspândire a nodurilor de comunicaþii si partea de transmisie a datelor (backbone si blackhaul), cât mai aproape de utilizatorul final si cu niveluri adecvate de simetrie si de interactivitate, pentru a garanta transmitere mai buna de informatii în ambele sensuri."/>
    <s v="1"/>
    <n v="4"/>
    <n v="2019"/>
    <s v="1"/>
    <n v="4"/>
    <n v="2022"/>
    <n v="85"/>
    <x v="3"/>
    <x v="3"/>
    <x v="0"/>
    <x v="0"/>
    <s v="Dor Marunt; sat Ogoru; Perisoru; sat Tudor Vladimirescu; Sarulesti; sat Sandulita; Milosesti; sat Nicolesti; sat Tovarasia; Perieti; sat Misleanu; Reviga; sat Rovine; Valea Ciorii; sat Murgeanca;"/>
    <s v="Privat"/>
    <s v="046"/>
    <n v="7440887.1500000004"/>
    <n v="1313097.74"/>
    <n v="1308066.4100000001"/>
    <n v="1725570.709999999"/>
    <n v="11787622.01"/>
    <s v="In implementare"/>
    <m/>
    <n v="3428944.66"/>
    <n v="605107.88"/>
    <s v="POC/366/2/1"/>
    <n v="1"/>
    <s v="Axa 2"/>
  </r>
  <r>
    <n v="3"/>
    <x v="1"/>
    <x v="3"/>
    <s v="OS1.3-Secţiunea C-ap.2"/>
    <n v="122312"/>
    <s v="CERCETAREA - DEZVOLTAREA UNEI TURBINE CU AX VERTICAL INOVATIVE"/>
    <s v="TECHNOLOGICAL BRAND SRL"/>
    <s v="Obiectivul general al proiectului este cercetarea, dezvoltarea si lansarea in productie a unei noi turbine eoliene cu ax vertical destinata unor sectoare economice care prezinta potential de crestere, precum sectorul turistic, rezidential, agricol si industria energiei regenerabile."/>
    <s v="6"/>
    <n v="25"/>
    <n v="2020"/>
    <s v="12"/>
    <n v="25"/>
    <n v="2021"/>
    <n v="85"/>
    <x v="3"/>
    <x v="3"/>
    <x v="0"/>
    <x v="0"/>
    <s v="Fundeni"/>
    <s v="Privat"/>
    <s v="061"/>
    <n v="710521.64"/>
    <n v="125386.15"/>
    <n v="92878.66"/>
    <n v="9428.0499999999993"/>
    <n v="938214.50000000012"/>
    <s v="In implementare"/>
    <m/>
    <n v="12762.5"/>
    <n v="2252.1999999999998"/>
    <s v="POC/62/1/3"/>
    <n v="1"/>
    <s v="Axa 1"/>
  </r>
  <r>
    <s v="TOTAL CALARASI"/>
    <x v="0"/>
    <x v="0"/>
    <m/>
    <m/>
    <m/>
    <m/>
    <m/>
    <m/>
    <m/>
    <m/>
    <m/>
    <m/>
    <m/>
    <m/>
    <x v="0"/>
    <x v="0"/>
    <x v="0"/>
    <x v="0"/>
    <m/>
    <m/>
    <m/>
    <n v="13664338.790000001"/>
    <n v="2411353.89"/>
    <n v="1400945.07"/>
    <n v="2609406.7599999988"/>
    <n v="20086044.509999998"/>
    <m/>
    <m/>
    <n v="8520276.870000001"/>
    <n v="1503578.2699999998"/>
    <m/>
    <m/>
    <m/>
  </r>
  <r>
    <s v="JUDEŢUL CLUJ"/>
    <x v="0"/>
    <x v="0"/>
    <m/>
    <m/>
    <m/>
    <m/>
    <m/>
    <m/>
    <m/>
    <m/>
    <m/>
    <m/>
    <m/>
    <m/>
    <x v="0"/>
    <x v="0"/>
    <x v="0"/>
    <x v="0"/>
    <m/>
    <m/>
    <m/>
    <m/>
    <m/>
    <m/>
    <m/>
    <m/>
    <m/>
    <m/>
    <m/>
    <m/>
    <m/>
    <m/>
    <m/>
  </r>
  <r>
    <n v="1"/>
    <x v="1"/>
    <x v="1"/>
    <s v="OS1.1 -Secţiunea A"/>
    <n v="103392"/>
    <s v="Laborator de cercetare privind terapia personalizată în oncologie"/>
    <s v="MEDISPROF SRL"/>
    <s v="Înființarea și dotarea cu aparatură performantă a unui laborator de cerecetare-dezvoltare în cadrul MEDISPROF în care să se efectueze studii de eficiență aterapiei personalizate în tratamentul pacienților diagnosticați cu cancer."/>
    <s v="9"/>
    <n v="2"/>
    <n v="2016"/>
    <s v="12"/>
    <n v="2"/>
    <n v="2018"/>
    <n v="85"/>
    <x v="4"/>
    <x v="4"/>
    <x v="0"/>
    <x v="0"/>
    <s v="Cluj Napoca"/>
    <s v="Privat"/>
    <s v="059"/>
    <n v="12421088.5305"/>
    <n v="2191956.7994999997"/>
    <n v="6262733.71"/>
    <n v="4389848.7699999996"/>
    <n v="25265627.809999999"/>
    <s v="Finalizat"/>
    <s v="AA3"/>
    <n v="12421088.529999999"/>
    <n v="2191956.8000000003"/>
    <s v="POC/65/1/1"/>
    <n v="1"/>
    <s v="Axa 1"/>
  </r>
  <r>
    <n v="2"/>
    <x v="1"/>
    <x v="1"/>
    <s v="OS1.1 -Secţiunea B"/>
    <n v="103720"/>
    <s v="Cluster inovativ pentru tehnologii avansate pilot în energii alternative – CITAT-E"/>
    <s v="Cluster TREC, Institutul Naţional de Cercetare-Dezvoltare pentru Tehnologii Izotopice şi Moleculare"/>
    <s v="Crearea unui laborator de cercetare pilot pentru testarea în condiții reale a eficienței energetice produse de panouri fotovoltaice şi instalații eoliene moderne, precum  şi maximizarea acestei eficienţe funcţie de caracteristicile consumatorului. Acest laborator experimental va permite de asemenea creşterea capacității de CDI, în domeniul energiilor alternative, a entităților de cercetare din clusterul TREC-Transylvania Energy Cluster, susţinând totodată capacitatea firmelor din cluster de creştere a competivităţii şi productivităţii pe baze inovative.  "/>
    <s v="9"/>
    <n v="1"/>
    <n v="2016"/>
    <s v="8"/>
    <n v="31"/>
    <n v="2021"/>
    <n v="85"/>
    <x v="4"/>
    <x v="4"/>
    <x v="0"/>
    <x v="0"/>
    <s v="Cluj Napoca"/>
    <s v="Privat"/>
    <s v="059"/>
    <n v="5821927.0999999996"/>
    <n v="1027398.9000000004"/>
    <n v="4652290"/>
    <n v="1516800"/>
    <n v="13018416"/>
    <s v="In implementare"/>
    <s v="AA4"/>
    <n v="1516687.94"/>
    <n v="267650.8"/>
    <s v="POC/64/1/1"/>
    <n v="1"/>
    <s v="Axa 1"/>
  </r>
  <r>
    <n v="3"/>
    <x v="1"/>
    <x v="1"/>
    <s v="OS1.1 -Secţiunea B"/>
    <n v="104449"/>
    <s v="Agrotransilvania cluster - cluster inovativ specializat în domeniul bioeconomiei"/>
    <s v="ASOCIAŢIA “CLUSTERUL AGRO-FOOD-IND NAPOCA"/>
    <s v="Obiectivul proiectului: Creșterea capacității de CDI în domeniul bioeconomiei și consolidarea imaginii pe plan național și internațional a AgroTransilvania Cluster, ca și cluster inovativ de specializare inteligentă, prin crearea „Centrului de Cercetări Avansate pentru Produse şi Procese Alimentare Inovative”."/>
    <s v="9"/>
    <n v="1"/>
    <n v="2016"/>
    <s v="8"/>
    <n v="31"/>
    <n v="2021"/>
    <n v="85"/>
    <x v="4"/>
    <x v="4"/>
    <x v="0"/>
    <x v="0"/>
    <s v="Cluj Napoca"/>
    <s v="Privat"/>
    <s v="059"/>
    <n v="8508551.2464999985"/>
    <n v="1501509.0434999999"/>
    <n v="7249934.1500000004"/>
    <n v="227225"/>
    <n v="17487219.439999998"/>
    <s v="In implementare"/>
    <s v="AA2"/>
    <n v="3489065.5000000005"/>
    <n v="615717.35000000009"/>
    <s v="POC/64/1/1"/>
    <n v="1"/>
    <s v="Axa 1"/>
  </r>
  <r>
    <n v="4"/>
    <x v="1"/>
    <x v="1"/>
    <s v="OS1.1 -Secţiunea B"/>
    <n v="104219"/>
    <s v="Cluster Mobilier Transilvan – cluster inovativ de interes european"/>
    <s v="ASOCIAȚIA CLUSTER MOBILIER TRANSILVAN"/>
    <s v="Dezvoltarea la nivelul Cluster Mobilier Transilvan a unei infrastructuri de CDI în domeniul materialelor și consolidarea imaginii entității ca și cluster inovativ cu reprezentativitate regională, națională și europeană, până în anul 2020."/>
    <s v="9"/>
    <n v="1"/>
    <n v="2016"/>
    <s v="8"/>
    <n v="31"/>
    <n v="2021"/>
    <n v="85"/>
    <x v="4"/>
    <x v="4"/>
    <x v="0"/>
    <x v="0"/>
    <s v="Cluj Napoca"/>
    <s v="Privat"/>
    <s v="059"/>
    <n v="5509233.0185000002"/>
    <n v="972217.5915000001"/>
    <n v="4866927.9400000004"/>
    <n v="227225"/>
    <n v="11575603.550000001"/>
    <s v="In implementare"/>
    <s v="AA2"/>
    <n v="3840473.4"/>
    <n v="677730.54"/>
    <s v="POC/64/1/1"/>
    <n v="1"/>
    <s v="Axa 1"/>
  </r>
  <r>
    <n v="5"/>
    <x v="1"/>
    <x v="1"/>
    <s v="OS1.2-Secţiunea E"/>
    <n v="103415"/>
    <s v="DEZVOLTAREA INOVATIVĂ A UNOR SISTEME ROBOTICE PENTRU REABILITARE ŞI ASISTARE ÎN ÎMBĂTRÂNIREA SĂNĂTOASĂ "/>
    <s v="UNIVERSITATEA TEHNICA DIN CLUJ-NAPOCA "/>
    <s v="AgeWell intenționează să crească și să exploateze experienţa şi rezultatele anterioare ale unui specialist din străinătate şi a unei echipe interdisciplinare cu competențe complementare integrând specialiști în robotica medicală și cadre medicale (neurologi, kinetoterapeuţi) pentru a crea un pol de competență în reabilitare în cadrul Universității  Tehnice din Cluj-Napoca, instituție care va livra soluții europene relevante pe plan medical, pregătite pentru realizarea transferului tehnologic, soluții care corespund provocărilor și pericolelor curente în ceea ce privește îmbătrânirea sănătoasă, stil de viață și sănătate publică."/>
    <s v="9"/>
    <n v="1"/>
    <n v="2016"/>
    <s v="9"/>
    <n v="1"/>
    <n v="2020"/>
    <n v="84.435339999999997"/>
    <x v="4"/>
    <x v="4"/>
    <x v="0"/>
    <x v="0"/>
    <s v="Cluj Napoca"/>
    <s v="Public"/>
    <s v="060"/>
    <n v="6755200"/>
    <n v="1244800"/>
    <n v="0"/>
    <n v="8000"/>
    <n v="8008000"/>
    <s v="Finalizat"/>
    <s v="AA4"/>
    <n v="6201328.71"/>
    <n v="1096772.22"/>
    <s v="POC/61/1/1"/>
    <n v="1"/>
    <s v="Axa 1"/>
  </r>
  <r>
    <n v="6"/>
    <x v="1"/>
    <x v="1"/>
    <s v="OS1.2-Secţiunea E"/>
    <n v="103509"/>
    <s v="Materiale active unicomponente pentru celule solare organice bazate pe compuşi pi-conjugati autoasamblaţi (SMOSCS)"/>
    <s v="UNIVERSITATEA BABEȘ-BOLYAI, CLUJ-NAPOCA"/>
    <s v="Obiectivul principal al proiectului de cercetare îl reprezinta obþinerea de materiale active pentru celule solare noi si inovative, capabile sa conduca la dezvoltarea de tehnologii ecologice, ieftine si eficiente precum si la o crestere a fiabilitatii acestora si crearea la Cluj a unui pol de excelenta la nivel mondial în domeniul celulelor fotovoltaice "/>
    <s v="9"/>
    <n v="1"/>
    <n v="2016"/>
    <s v="9"/>
    <n v="1"/>
    <n v="2020"/>
    <n v="84.435339999999997"/>
    <x v="4"/>
    <x v="4"/>
    <x v="0"/>
    <x v="0"/>
    <s v="Cluj Napoca"/>
    <s v="Public"/>
    <s v="060"/>
    <n v="7276617"/>
    <n v="1340883"/>
    <n v="0"/>
    <n v="316000"/>
    <n v="8933500"/>
    <s v="Finalizat"/>
    <s v="AA2"/>
    <n v="6673070.6000000006"/>
    <n v="1229777.8200000003"/>
    <s v="POC/61/1/1"/>
    <n v="1"/>
    <s v="Axa 1"/>
  </r>
  <r>
    <n v="7"/>
    <x v="1"/>
    <x v="1"/>
    <s v="OS1.2-Secţiunea E"/>
    <n v="103427"/>
    <s v="Sisteme inteligente privind siguranța populației prin controlul şi reducerea expunerii la radon corelate cu optimizarea eficienţei energetice a locuinţelor din aglomerări urbane importante din România "/>
    <s v="UNIVERSITATEA BABEȘ-BOLYAI, CLUJ-NAPOCA"/>
    <s v="Creşterea siguranţei şi sănătăţii populaţiei, îmbunătăţirea calităţii mediului interior şi optimizarea eficienţei energetice a locuinţelor prin dezvoltarea unor sisteme inteligente integrate pentru monitorizarea, controlul şi reducerea expunerii la radon şi la alţi poluanţi casnici aerieni în 5 aglomerări urbane din România (Bucureşti, Cluj-Napoca, Iaşi, Sibiu şi Timişoara), pe baza cercetării inovatoare interdisciplinare. "/>
    <s v="9"/>
    <n v="1"/>
    <n v="2016"/>
    <s v="9"/>
    <n v="1"/>
    <n v="2020"/>
    <n v="84.435339999999997"/>
    <x v="4"/>
    <x v="4"/>
    <x v="0"/>
    <x v="0"/>
    <s v="Cluj Napoca"/>
    <s v="Public"/>
    <s v="060"/>
    <n v="7273872.7000000002"/>
    <n v="1340377.3"/>
    <n v="0"/>
    <n v="311000"/>
    <n v="8925250"/>
    <s v="Finalizat _x000a_(ajuns la teremen; fara nota de finalizare)"/>
    <s v="AA2"/>
    <n v="6926518.4700000007"/>
    <n v="1276498.3700000001"/>
    <s v="POC/61/1/1"/>
    <n v="1"/>
    <s v="Axa 1"/>
  </r>
  <r>
    <n v="8"/>
    <x v="1"/>
    <x v="1"/>
    <s v="OS1.2-Secţiunea E"/>
    <n v="104004"/>
    <s v="IMAGING-BASED, NON-INVASIVE DIAGNOSIS OF PERSISTENT ATRIAL FIBRILLATION"/>
    <s v="SPITALUL CLINIC JUDEŢEAN DE URGENŢĂ CLUJ-NAPOCA"/>
    <s v="Obiectivul principal al acestui proiect este de a dezvolta un instrument bazat pe imagistică medicală pentru a determina originea fibrilaţiei atriale persistente. Rezultatul proiectului este o nouă metodă de diagnosticare pentru pacienţii care suferă de această boală."/>
    <s v="9"/>
    <n v="1"/>
    <n v="2016"/>
    <s v="9"/>
    <n v="1"/>
    <n v="2020"/>
    <n v="84.435339999999997"/>
    <x v="4"/>
    <x v="4"/>
    <x v="0"/>
    <x v="0"/>
    <s v="Cluj Napoca"/>
    <s v="Public"/>
    <s v="060"/>
    <n v="7151700.8971000006"/>
    <n v="1317864.3528999994"/>
    <n v="0"/>
    <n v="84696"/>
    <n v="8554261.25"/>
    <s v="Finalizat _x000a_(ajuns la teremen; fara nota de finalizare)"/>
    <s v="AA2"/>
    <n v="5965388.3999999994"/>
    <n v="1089670.2899999998"/>
    <s v="POC/61/1/1"/>
    <n v="1"/>
    <s v="Axa 1"/>
  </r>
  <r>
    <n v="9"/>
    <x v="1"/>
    <x v="1"/>
    <s v="OS1.2-Secţiunea E"/>
    <n v="103413"/>
    <s v="Imobilizarea la scară nano a enzimelor și procese microfluidice utilizate în sisteme biocatalitice"/>
    <s v="UNIVERSITATEA BABEȘ-BOLYAI, CLUJ-NAPOCA"/>
    <s v="Proiectul își propune dezvoltarea unor sisteme metabolice artificiale inteligente - cu ajutorul enzimelor depuse pe suporturi nano și integrate în dispozitive microfluidice - în vederea producerii de compuși relevanți industrial, cum ar fi forme de mare enatiopuritate ale unor aminoacizi, amine, aminoalcooli și alcooli"/>
    <s v="9"/>
    <n v="1"/>
    <n v="2016"/>
    <s v="9"/>
    <n v="1"/>
    <n v="2020"/>
    <n v="84.435339999999997"/>
    <x v="4"/>
    <x v="4"/>
    <x v="0"/>
    <x v="0"/>
    <s v="Cluj Napoca"/>
    <s v="Public"/>
    <s v="060"/>
    <n v="7276617"/>
    <n v="1340883"/>
    <n v="0"/>
    <n v="5000"/>
    <n v="8622500"/>
    <s v="Finalizat"/>
    <s v="AA2"/>
    <n v="7021318.6100000013"/>
    <n v="1294009.31"/>
    <s v="POC/61/1/1"/>
    <n v="1"/>
    <s v="Axa 1"/>
  </r>
  <r>
    <n v="10"/>
    <x v="1"/>
    <x v="1"/>
    <s v="OS1.2-Secţiunea E"/>
    <n v="103587"/>
    <s v="Hiperuricemia induce INflamaţie: Ţintirea rolului central al acidului uric în bolile reumatologice şi cardiovasculare"/>
    <s v="UNIVERSITATEA DE MEDICINĂ ŞI FARMACIE  “IULIU HAŢIEGANU” CLUJ-NAPOCA"/>
    <s v="1. Evaluarea capaciatatii acidului uric de a induce aprentare metabolica (metabolic imprinting) a sistemului imun nespecific, innascut.2. Validarea epigenetica si moleculara a cailor patogenetice identificate anterior la pacientii cu guta si boli cardiovasculare. 3. Evaluarea determinismului variantelor genice ale unor factori cheie asociati cu aceste procese inflamatorii si epigenetice in susceptibilitatea, severitatea clinica si raspunsul la tratament in guta si bolile cardiovasculare. 4. Evaluarea capacitatii tratamentului - in baza modulatorilor epigenetici- de a restaura echilibrul imun in statusul hiperinflamator indus de acidul uric. "/>
    <s v="9"/>
    <n v="1"/>
    <n v="2016"/>
    <s v="9"/>
    <n v="1"/>
    <n v="2020"/>
    <n v="84.435339999999997"/>
    <x v="4"/>
    <x v="4"/>
    <x v="0"/>
    <x v="0"/>
    <s v="Cluj Napoca"/>
    <s v="Public"/>
    <s v="060"/>
    <n v="7276616.1900000004"/>
    <n v="1340882.8500000001"/>
    <n v="0"/>
    <n v="734830.96"/>
    <n v="9352330"/>
    <s v="Finalizat _x000a_(ajuns la teremen; fara nota de finalizare)"/>
    <s v="AA2"/>
    <n v="6562011.4299999997"/>
    <n v="1296423.1499999999"/>
    <s v="POC/61/1/1"/>
    <n v="1"/>
    <s v="Axa 1"/>
  </r>
  <r>
    <n v="11"/>
    <x v="1"/>
    <x v="1"/>
    <s v="OS1.2-Secţiunea E"/>
    <n v="103375"/>
    <s v="Impactul clinic și economic al terapiilor personalizate țintite cu anti – microarnuri în reconvertirea rezistenței tumorilor maligne pulmonare "/>
    <s v="UNIVERSITATEA DE MEDICINĂ ȘI FARMACIE _x000a_„IULIU HAȚIEGANU” CLUJ NAPOCA _x000a_"/>
    <s v="Obiectivul general al acestui studiu este resensibilizarea celulelor tumorale pulmonare la acțiunea chimioterapiei pe bază de platină, cu ajutorul unui medicament țintit anti-miR-155 pe bază de liposomi, într-un mod eficient, precis, și non-toxic. În urma finalizării cu succes a prezentului proiect, vom arăta că țintirea specifică a acestui microARN are potențialul de a participa, alături de chimioterapia tradițională, la eliminarea completă a celulelor tumorale și la prevenirea recidivelor. celulelor tumorale. "/>
    <s v="9"/>
    <n v="1"/>
    <n v="2016"/>
    <s v="5"/>
    <n v="1"/>
    <n v="2021"/>
    <n v="84.435339999999997"/>
    <x v="4"/>
    <x v="4"/>
    <x v="0"/>
    <x v="0"/>
    <s v="Cluj Napoca"/>
    <s v="Public"/>
    <s v="060"/>
    <n v="7254133.0598720014"/>
    <n v="1336739.8201279994"/>
    <n v="0"/>
    <n v="646928.12"/>
    <n v="9237801"/>
    <s v="In implementare"/>
    <s v="AA3"/>
    <n v="6698745.4299999997"/>
    <n v="1147553.8600000001"/>
    <s v="POC/61/1/1"/>
    <n v="1"/>
    <s v="Axa 1"/>
  </r>
  <r>
    <n v="12"/>
    <x v="1"/>
    <x v="1"/>
    <s v="OS1.2-Secţiunea E"/>
    <n v="103774"/>
    <s v="Dezvoltarea unei platforme de nanoscreening bazată pe SERS-TFF pentru detecția timpurie și evaluarea progresiei bolii în cazul cancerului de sân folosind probe de sânge "/>
    <s v="Universitatea de Medicină și Farmacie Iuliu Hațieganu Cluj-Napoca"/>
    <s v="Dezvoltarea unei platforme de nano-screening bazată pe tehnica SERS-TFF care să aibă o funcționalitate duală: detecția timpurie și determinarea evoluției cancerului de sân în baza unor analize de sânge. "/>
    <s v="9"/>
    <n v="2"/>
    <n v="2016"/>
    <s v="9"/>
    <n v="2"/>
    <n v="2020"/>
    <n v="84.435339999999997"/>
    <x v="4"/>
    <x v="4"/>
    <x v="0"/>
    <x v="0"/>
    <s v="Cluj Napoca"/>
    <s v="Public"/>
    <s v="060"/>
    <n v="7273112.0898120003"/>
    <n v="1340237.1401880002"/>
    <n v="0"/>
    <n v="548819.77"/>
    <n v="9162169"/>
    <s v="Finalizat _x000a_(ajuns la teremen; fara nota de finalizare)"/>
    <s v="AA3"/>
    <n v="7243586.5000000019"/>
    <n v="1334967.1099999999"/>
    <s v="POC/61/1/1"/>
    <n v="1"/>
    <s v="Axa 1"/>
  </r>
  <r>
    <n v="13"/>
    <x v="1"/>
    <x v="1"/>
    <s v="OS1.2-Secţiunea E"/>
    <n v="103557"/>
    <s v="ABORDARI GENOMICE SI MICROFLUIDICE IN BLOCAREA INVAZIEI SI A METASTAZARII CANCERULUI DE SAN"/>
    <s v="INSTITUTUL ONCOLOGIC “PROF DR. ION CHIRICUTA” CLUJ-NAPOCA  "/>
    <s v="Obiectivul general al acestui proiect vizează caracterizarea și țintirea selectivă a invazivitatii celulelor tumorale în vederea îmbunătățirii raspunsului la tratament în cancerul de sân."/>
    <s v="9"/>
    <n v="2"/>
    <n v="2016"/>
    <s v="9"/>
    <n v="2"/>
    <n v="2020"/>
    <n v="84.435339999999997"/>
    <x v="4"/>
    <x v="4"/>
    <x v="0"/>
    <x v="0"/>
    <s v="Cluj Napoca"/>
    <s v="Public"/>
    <s v="060"/>
    <n v="7276617"/>
    <n v="1340883"/>
    <n v="0"/>
    <n v="1015958"/>
    <n v="9633458"/>
    <s v="Finalizat _x000a_(ajuns la teremen; fara nota de finalizare)"/>
    <s v="AA2"/>
    <n v="7206667.9200000009"/>
    <n v="1180677.1399999994"/>
    <s v="POC/61/1/1"/>
    <n v="1"/>
    <s v="Axa 1"/>
  </r>
  <r>
    <n v="14"/>
    <x v="1"/>
    <x v="1"/>
    <s v="OS1.2-Secţiunea E"/>
    <n v="105258"/>
    <s v="Dezvoltarea și modelarea bioproceselor pentru obținerea de 1,3-propandiol (PD) și acid citric din glicerol brut, cu aplicații în industria alimentară"/>
    <s v="UNIVERSITATEA DE ȘTIINȚE AGRICOLE ȘI MEDICINA VETERINARĂ DIN CLUJ-NAPOCA "/>
    <s v="Utilizarea, exploatarea și dezvoltarea în continuare a stadiului tehnicii în domeniul bio-produselor obținute din glicerol cu aplicații în industria alimelor funcționale, precum și dezvoltarea de cercetării condusă de utilizarea de glicerol brut pentru producția de compuși cu  valoare adăugată, precum și produse finite de valoare, valorificarea proceselor biotehnologice"/>
    <s v="9"/>
    <n v="5"/>
    <n v="2016"/>
    <s v="9"/>
    <n v="5"/>
    <n v="2020"/>
    <n v="84.435339999999997"/>
    <x v="4"/>
    <x v="4"/>
    <x v="0"/>
    <x v="0"/>
    <s v="Cluj Napoca"/>
    <s v="Public"/>
    <s v="060"/>
    <n v="5424561.2400000002"/>
    <n v="999599.39"/>
    <n v="0"/>
    <n v="233471.5"/>
    <n v="6657632.1299999999"/>
    <s v="Finalizat"/>
    <s v="AA1"/>
    <n v="4412000.0899999989"/>
    <n v="813085.1"/>
    <s v="POC/61/1/1"/>
    <n v="1"/>
    <s v="Axa 1"/>
  </r>
  <r>
    <n v="15"/>
    <x v="1"/>
    <x v="1"/>
    <s v="OS1.2-Secţiunea E"/>
    <n v="103321"/>
    <s v="Metode de optimizare riemanniene pentru învățare profundă"/>
    <s v="INSTITUTUL ROMÂN DE ȘTIINȚĂ ȘI TEHNOLOGIE "/>
    <s v="Proiectul DeepRiemann se ocupă cu punerea în aplicare a noțiunilor de geometrie riemanniană în analiza și proiectarea algoritmilor de ordinul întâi și al doilea pentru rețele neuronale în învățare profundă._x000a__x000a_În proiect se studiază antrenarea unei rețele neuronale prin folosirea unor unelte de geometria informației și optimizarea varietăților, ca o problemă de optimizare definită peste o varietate statistică. Proiectul este deosebit de inovator și interdisciplinar, cu competențe de la învățarea automată la statistică, optimizare și geometrie diferențială, iar obiectivele proiectului sunt multiple și includ rezultate ale cercetării atât teoretice, cât și aplicate._x000a_"/>
    <s v="9"/>
    <n v="27"/>
    <n v="2016"/>
    <s v="2"/>
    <n v="27"/>
    <n v="2021"/>
    <n v="84.435339999999997"/>
    <x v="4"/>
    <x v="4"/>
    <x v="0"/>
    <x v="0"/>
    <s v="Cluj Napoca"/>
    <s v="Public"/>
    <s v="060"/>
    <n v="7276617"/>
    <n v="1340883"/>
    <n v="0"/>
    <n v="72000"/>
    <n v="8689500"/>
    <s v="Finalizat _x000a_(ajuns la teremen; fara nota de finalizare)"/>
    <s v="AA3"/>
    <n v="6635073.370000001"/>
    <n v="1064704.6800000002"/>
    <s v="POC/61/1/1"/>
    <n v="1"/>
    <s v="Axa 1"/>
  </r>
  <r>
    <n v="16"/>
    <x v="1"/>
    <x v="1"/>
    <s v="OS1.2-Secţiunea E"/>
    <n v="103319"/>
    <s v="Dezvoltare automată de software _x000a_prin abstractizare în modele computaționale profunde, distribuite_x000a__x000a_"/>
    <s v="INSTITUTUL ROMÂN DE ȘTIINȚĂ ȘI TEHNOLOGIE "/>
    <s v="Obiectivul proiectului AutoWare este crearea unor metode disruptive pentru automatizarea dezvoltării de software și pentru simplificarea muncii programatorilor, prin aplicarea celor mai avansate tehnologii de învățare automată și a unor teorii cognitive."/>
    <s v="12"/>
    <n v="16"/>
    <n v="2016"/>
    <s v="6"/>
    <n v="16"/>
    <n v="2021"/>
    <n v="84.435339999999997"/>
    <x v="4"/>
    <x v="4"/>
    <x v="0"/>
    <x v="0"/>
    <s v="Cluj Napoca"/>
    <s v="Public"/>
    <s v="060"/>
    <n v="7274674.8799999999"/>
    <n v="1340525.1200000001"/>
    <n v="0"/>
    <n v="71980"/>
    <n v="8687180"/>
    <s v="In implementare"/>
    <s v="AA5"/>
    <n v="6886195.2400000002"/>
    <n v="1235404.82"/>
    <s v="POC/61/1/1"/>
    <n v="1"/>
    <s v="Axa 1"/>
  </r>
  <r>
    <n v="17"/>
    <x v="1"/>
    <x v="3"/>
    <s v="OS1.3-Secţiunea C"/>
    <n v="104938"/>
    <s v="Aplicație web și mobile  de   evaluare temporală,   inovativă a capitalului uman la nivel organizațional  dezvoltată pe baza modelelor  de  evaluare psihologică validate empiric"/>
    <s v="SILVER BULLET SOFTWARE SRL Cluj Napoca"/>
    <s v="Dezvoltarea și comercializarea unui produs de tip aplicație web și mobile pentru evaluarea, monitorizarea și optimizarea utilizării capitalului uman în organizații bazat pe modele psihologice de interacțiune a principalilor factori organizaționali, de grup și individuali care influențează performanța în sarcini specifice în cadrul echipelor distribuite și modelarea acestora."/>
    <s v="9"/>
    <n v="8"/>
    <n v="2016"/>
    <s v="5"/>
    <n v="8"/>
    <n v="2018"/>
    <n v="85"/>
    <x v="4"/>
    <x v="4"/>
    <x v="0"/>
    <x v="0"/>
    <s v="Cluj Napoca"/>
    <s v="Privat"/>
    <s v="061"/>
    <n v="673093.90300000005"/>
    <n v="118781.277"/>
    <n v="87986.13"/>
    <n v="102356.42"/>
    <n v="982217.7300000001"/>
    <s v="Finalizat"/>
    <s v="AA2"/>
    <n v="670791.60000000009"/>
    <n v="118374.99"/>
    <s v="POC/63/1/3"/>
    <n v="1"/>
    <s v="Axa 1"/>
  </r>
  <r>
    <n v="18"/>
    <x v="1"/>
    <x v="3"/>
    <s v="OS1.4-Secţiunea G"/>
    <n v="105654"/>
    <s v="Realizarea transferului de cunoştinţe acumulate şi tehnologii dezvoltate de INCDO-INOE 2000, Filiala ICIA în domeniul Materiale pentru implementarea lor la întreprinderi din Romania "/>
    <s v="Institutul National de Cercetare Dezvoltare pentru Optoelectronica INOE 2000"/>
    <s v="Realizarea transferului de cunostinte acumulate si tehnologii dezvoltate de INCDO-INOE 2000, Filiala ICIA în domeniul Materiale pentru implementarea lor la IMM-uri din Romania, TREND, are ca scop principal transferul cunostinþelor dobândite de INCDO-INOE 2000, Filiala ICIA Cluj-Napoca în domeniul Materiale catre întreprinderile care îsi dezvolta afaceri cerute de piaþa în domeniul zeoliþilor, pentru valorificarea superioara a tufului vulcanic zeolitic existent în depozite din România."/>
    <s v="9"/>
    <n v="1"/>
    <n v="2016"/>
    <s v="9"/>
    <n v="1"/>
    <n v="2022"/>
    <n v="83.72"/>
    <x v="4"/>
    <x v="4"/>
    <x v="0"/>
    <x v="0"/>
    <s v="Cluj Napoca"/>
    <s v="Public"/>
    <s v="062"/>
    <n v="10667027.243600002"/>
    <n v="2074285.7563999984"/>
    <n v="1315802"/>
    <n v="50000"/>
    <n v="14107115"/>
    <s v="In implementare"/>
    <s v="AA5"/>
    <n v="5568748.7299999995"/>
    <n v="1082782.1399999999"/>
    <s v="POC/71/1/4"/>
    <n v="1"/>
    <s v="Axa 1"/>
  </r>
  <r>
    <n v="19"/>
    <x v="1"/>
    <x v="3"/>
    <s v="OS1.4-Secţiunea G"/>
    <n v="105774"/>
    <s v="Transfer de cunoștințe în aplicații clinice ale biogenomicii în oncologie și domenii conexe"/>
    <s v="UNIVERSITATEA DE MEDICINĂ ȘI FARMACIE „IULIU HAȚIEGANU”CLUJ - NAPOCA"/>
    <s v="Obiectivul proiectului este dezvoltarea, prin transfer de cunoștințe, în parteneriat cu minimum 10 firme, de produse și servicii noi/îmbunătățite, inovative, cerute de piață, derivate prin aplicații practice ale biogenomicii în oncologie, într-o perioadă de 60 de luni. Efectul pozitiv pe termen lung constă în creșterea calității serviciilor medicale pentru pacientul cu cancer și creșterea rentabilității pe piață a firmelor partenere."/>
    <s v="9"/>
    <n v="1"/>
    <n v="2016"/>
    <s v="9"/>
    <n v="1"/>
    <n v="2021"/>
    <n v="83.72"/>
    <x v="4"/>
    <x v="4"/>
    <x v="0"/>
    <x v="0"/>
    <s v="Cluj Napoca"/>
    <s v="Public"/>
    <s v="062"/>
    <n v="11252251.601500001"/>
    <n v="2188087.1484999992"/>
    <n v="4379127.5"/>
    <n v="45000"/>
    <n v="17864466.25"/>
    <s v="In implementare"/>
    <s v="AA4"/>
    <n v="5186372.8099999987"/>
    <n v="989900.28"/>
    <s v="POC/71/1/4"/>
    <n v="1"/>
    <s v="Axa 1"/>
  </r>
  <r>
    <n v="20"/>
    <x v="1"/>
    <x v="3"/>
    <s v="OS1.4-Secţiunea G"/>
    <n v="105533"/>
    <s v="CREȘTEREA CAPACITĂȚII DE TRANSFER TEHNOLOGIC și DE CUNOȘTINȚE A INCDTIM CLUJ ÎN DOMENIUL BIOECONOMIEI"/>
    <s v="INSTITUTUL NATIONAL DE CERCETARE DEZVOLTARE PENTRU TEHNOLOGII IZOTOPICE SI MOLECULARE "/>
    <s v="Obiectiv general: Valorificarea prin transfer tehnologic a rezultatelor cercetării și a cunoștințelor cu caracter aplicativ din INCDTIM către mediul privat și implementarea de mecanisme instituționale care să conducă la dezvoltarea pe baze sustenabile a relației laboratoare de cercetare-mediu economic în domeniul inovației tehnologice. Rezultă astfel și integrarea activităților de transfer tehnologic ale INCDTIM în cadrul unui ecosistem eficace și eficient de inovare."/>
    <s v="9"/>
    <n v="1"/>
    <n v="2016"/>
    <s v="9"/>
    <n v="1"/>
    <n v="2021"/>
    <n v="83.72"/>
    <x v="4"/>
    <x v="4"/>
    <x v="0"/>
    <x v="0"/>
    <s v="Cluj Napoca"/>
    <s v="Public"/>
    <s v="062"/>
    <n v="11302200"/>
    <n v="2197800"/>
    <n v="1975000"/>
    <n v="55000"/>
    <n v="15530000"/>
    <s v="In implementare"/>
    <s v="AA2"/>
    <n v="9141776.6599999983"/>
    <n v="1796505.7499999998"/>
    <s v="POC/71/1/4"/>
    <n v="1"/>
    <s v="Axa 1"/>
  </r>
  <r>
    <n v="21"/>
    <x v="1"/>
    <x v="3"/>
    <s v="OS1.4-Secţiunea G"/>
    <n v="105742"/>
    <s v="Parteneriate pentru transfer de cunoștințe şi tehnologie în vederea dezvoltării de circuite integrate specializate pentru creșterea eficienței energetice a noilor generații de vehicule "/>
    <s v="UNIVERSITATEA TEHNICA DIN CLUJ-NAPOCA"/>
    <s v="Obiectivul general al proiectului PartEnerIC este transferul de cunostinte si tehnologie dintre Universitatea Tehnica din Cluj Napoca si intreprinderile cu activitati de cercetare-dezvoltare in domeniul circuitelor integrate pentru industria auto, in scopul dezvoltarii de noi tehnici si metodologii de proiectare, verificare, caracterizare si modelare a principalelor tipuri de circuite integrate de mare eficienta pentru managementul puterii in industria auto, validate prin realizarea de prototipuri si medii de modelare-simulare a acestora, precum si comercializarea rezultatelor de cercetare catre mediul privat care isi dezvolta afaceri cerute de piata. _x000a_Proiectul urmareste sa ofere acestor întreprinderi acces la serviciile de cercetare avansata ale Universitatii Tehnice din Cluj-Napoca (UTC-N), precum si posibilitatea de a incheia parteneriate cu UTC-N, in vederea dobandirii de cunostinte si competente necesare elaborarii unor produse inovatoare, semnificativ imbunatatite,_x000a_identificate ca fiind cerute de piata. _x000a_"/>
    <s v="9"/>
    <n v="1"/>
    <n v="2016"/>
    <s v="8"/>
    <n v="1"/>
    <n v="2022"/>
    <n v="83.72"/>
    <x v="4"/>
    <x v="4"/>
    <x v="0"/>
    <x v="0"/>
    <s v="Cluj Napoca"/>
    <s v="Public"/>
    <s v="062"/>
    <n v="5807694.3753920011"/>
    <n v="1129350.9846079992"/>
    <n v="1391062.71"/>
    <n v="98486"/>
    <n v="8426594.0700000003"/>
    <s v="In implementare"/>
    <s v="AA3"/>
    <n v="4333847.4000000004"/>
    <n v="745411.17000000016"/>
    <s v="POC/71/1/4"/>
    <n v="1"/>
    <s v="Axa 1"/>
  </r>
  <r>
    <n v="22"/>
    <x v="1"/>
    <x v="3"/>
    <s v="OS1.3-Secţiunea C"/>
    <n v="119878"/>
    <s v="Tehnologie inovativa de realizare a pulberilor destinate producerii aliajelor cu memoria formei"/>
    <s v="ECOTEHNIC CONTROL SRL"/>
    <s v="Obiectivul general al proiectului constă în testarea şi implementarea unor tehnologii inovative de producere a unor pulberi aliate tip Cu–Zn–Al utilizate la obtinerea aliajelor cu memoria formei prin procedeul de sinterizare si care sa asigure pieselor realizate din aceste aliaje caracteristici tehnice superioare de memorie a formei si rezistenta la coroziune. Pentru realizarea acestui obiectiv se vor testa tehnologii de producere a pulberilor din aliaje cu memoria formei pe baza de Cu, toate acestea în condiţii de productivitate şi de protecţie a mediului ridicate utilizând un procedeu de fabricare conform revendicarii din Brevetul de invenţie nr. RO 00129302."/>
    <s v="9"/>
    <n v="27"/>
    <n v="2017"/>
    <s v="9"/>
    <n v="27"/>
    <n v="2019"/>
    <n v="85.000000595397793"/>
    <x v="4"/>
    <x v="4"/>
    <x v="0"/>
    <x v="0"/>
    <s v="Cluj Napoca"/>
    <s v="Privat"/>
    <s v="061"/>
    <n v="713808.5"/>
    <n v="125966.2"/>
    <n v="93308.3"/>
    <n v="34193"/>
    <n v="967276"/>
    <s v="Finalizat"/>
    <s v="AA"/>
    <n v="713791.96000000008"/>
    <n v="125963.28000000001"/>
    <s v="POC/63/1/3"/>
    <n v="1"/>
    <s v="Axa 1"/>
  </r>
  <r>
    <n v="23"/>
    <x v="1"/>
    <x v="3"/>
    <s v="OS1.3-Secţiunea C"/>
    <n v="106167"/>
    <s v="ADSERVISTA – Serviciu de publicitate online de tip semantic bazat pe inteligenta artificiala "/>
    <s v="ZA CLOUD SRL"/>
    <s v="Obiectivul general al proiectului este realizarea in 18 luni a unui model functional pentru platforma de publicitate online de tip semantic (semantic advertisting server) bazându­se pe algoritmi de Inteligență Artificială  in scopul de a optimiza relatiile intre jucatorii pe piata de publicitate online, de a creste rezultatele colaborarii lor cu minim 20% si de a obtine rapoarte de conversie mai mari cu cel putin 25% pentru cumparatorii de publicitate. "/>
    <s v="9"/>
    <n v="27"/>
    <n v="2017"/>
    <s v="3"/>
    <n v="27"/>
    <n v="2019"/>
    <n v="85.000000000000014"/>
    <x v="4"/>
    <x v="4"/>
    <x v="0"/>
    <x v="0"/>
    <s v="Cluj Napoca"/>
    <s v="Privat"/>
    <s v="061"/>
    <n v="706567.09"/>
    <n v="124688.31"/>
    <n v="92361.73"/>
    <n v="27584.11"/>
    <n v="951201.23999999987"/>
    <s v="Finalizat"/>
    <s v="AA1"/>
    <n v="705115.14999999991"/>
    <n v="124432.07"/>
    <s v="POC/63/1/3"/>
    <n v="1"/>
    <s v="Axa 1"/>
  </r>
  <r>
    <n v="24"/>
    <x v="1"/>
    <x v="3"/>
    <s v="OS1.3-Secţiunea C"/>
    <n v="113030"/>
    <s v="Dezvoltarea  unor noi formulari dermatocosmetice pe baza unor  ingrediente active inovatoare  pentru tratamentul cutanat anti-ageing"/>
    <s v="AVIVA COSMETICS SRL"/>
    <s v="Obiectivul operațional al acestui proiect este îmbunătățirea unei formulări cosmetice anti-ageing (Anti-Ageing Light Day Cream) elaborată în teza de doctorat intitulată „Analiza unor Antioxidanți utilizați în Cosmetică prin Metode Cromatografice/ Analysis of some Antioxidants used in Cosmetics by Chromatographic Methods” și dezvoltarea ei într-un produs vandabil pe piața cosmetică autohtonă. De asemenea, se propune dezvoltarea și formularea unor produse cosmetice complementare, pentru tratamentul anti-ageing, în scopul dezvoltării unei game unitare, precum și studiul eficacității acestor formulări"/>
    <s v="10"/>
    <n v="4"/>
    <n v="2017"/>
    <s v="10"/>
    <n v="4"/>
    <n v="2019"/>
    <n v="84.999999041413716"/>
    <x v="4"/>
    <x v="4"/>
    <x v="0"/>
    <x v="0"/>
    <s v="Cluj Napoca"/>
    <s v="Privat"/>
    <s v="061"/>
    <n v="576369.6"/>
    <n v="101712.29"/>
    <n v="75342.47"/>
    <n v="18577.04"/>
    <n v="772001.4"/>
    <s v="Finalizat"/>
    <s v="AA1"/>
    <n v="576352.14"/>
    <n v="101709.18000000002"/>
    <s v="POC/63/1/3"/>
    <n v="1"/>
    <s v="Axa 1"/>
  </r>
  <r>
    <n v="25"/>
    <x v="1"/>
    <x v="3"/>
    <s v="OS1.3-Secţiunea C"/>
    <n v="113593"/>
    <s v="ECHIPAMENT DE LUCRAT SUBSTRATUL ARABIL ADAPTAT TEHNOLOGIEI CONSERVATIVE IN CONTEXTUL SCHIMBARILOR CLIMATICE"/>
    <s v="AGROFERM GCB SRL"/>
    <s v="Obiectivul principal al proiectului este realizarea unui produs inovativ în scopul producerii și comercializării, care va fi destinat lucrărilor minime ale solului în vederea conservării şi menținerii fertilității solurilor de cultură si care sa asigure, totodată, protejarea resurselor naturale si a sănătății consumatorilor, precum si reducerea decalajelor economice si tehnologice fata de nivelul mediu al Uniunii Europene."/>
    <s v="10"/>
    <n v="12"/>
    <n v="2017"/>
    <s v="10"/>
    <n v="12"/>
    <n v="2019"/>
    <n v="85.000000120487201"/>
    <x v="4"/>
    <x v="4"/>
    <x v="0"/>
    <x v="0"/>
    <s v="Poeni, Sat Valea Draganului"/>
    <s v="Privat"/>
    <s v="061"/>
    <n v="705469.18"/>
    <n v="124494.56"/>
    <n v="92218.2"/>
    <n v="48905.5"/>
    <n v="971087.44"/>
    <s v="Reziliat"/>
    <s v="AA1"/>
    <n v="0"/>
    <n v="0"/>
    <s v="POC/63/1/3"/>
    <n v="1"/>
    <s v="Axa 1"/>
  </r>
  <r>
    <n v="26"/>
    <x v="1"/>
    <x v="3"/>
    <s v="OS1.3-Secţiunea C"/>
    <n v="113124"/>
    <s v="Diagnosticarea si monitorizarea evolutiei afectiunilor parodontale cu ajutorul ultrasonografiei parodontiului marginal"/>
    <s v="CHIFOR RESEARCH SRL"/>
    <s v="Obiectivul general al proiectului propus spre finantare consta in cresterea competitivitatii si a performantei societatii prin inovare, prin introducerea pe piata a unui serviciu nou de diagnosticare si monitorizare, in medicina dentara, a evolutiei afectiunilor parodontale cu ajutorul ultrasonografiei parodontiului marginal."/>
    <s v="10"/>
    <n v="12"/>
    <n v="2017"/>
    <s v="10"/>
    <n v="12"/>
    <n v="2019"/>
    <n v="84.999999282764023"/>
    <x v="4"/>
    <x v="4"/>
    <x v="0"/>
    <x v="0"/>
    <s v="Cluj Napoca"/>
    <s v="Privat"/>
    <s v="061"/>
    <n v="711063.04000000004"/>
    <n v="125481.72"/>
    <n v="92949.47"/>
    <n v="30940"/>
    <n v="960434.23"/>
    <s v="Finalizat"/>
    <s v="AA2"/>
    <n v="706823.50999999989"/>
    <n v="124733.57"/>
    <s v="POC/63/1/3"/>
    <n v="1"/>
    <s v="Axa 1"/>
  </r>
  <r>
    <n v="27"/>
    <x v="2"/>
    <x v="2"/>
    <s v="A2.2.1"/>
    <n v="119086"/>
    <s v="DEZVOLTARE TEHNOLOGICĂ ŞI INOVARE IN DOMENIUL ASISTENTEI SOCIALE LA DOMNICILIU PRIN APLICATIA DEZVOLTATA DE POLYSOFT SRL"/>
    <s v="POLYSOFT SRL"/>
    <s v="DEZVOLTARE TEHNOLOGICĂ ŞI INOVARE IN DOMENIUL ASISTENTEI SOCIALE LA DOMNICILIU PRIN APLICATIA DEZVOLTATA DE POLYSOFT SRL"/>
    <s v="10"/>
    <n v="9"/>
    <n v="2017"/>
    <s v="3"/>
    <n v="9"/>
    <n v="2020"/>
    <n v="85"/>
    <x v="4"/>
    <x v="4"/>
    <x v="0"/>
    <x v="0"/>
    <s v="Cluj Napoca"/>
    <s v="Privat"/>
    <s v="066"/>
    <n v="756992.66"/>
    <n v="133586.94"/>
    <n v="420803.4"/>
    <n v="58429.370000000112"/>
    <n v="1369812.37"/>
    <s v="Finalizat"/>
    <s v="AA1"/>
    <n v="404617.68"/>
    <n v="71403.100000000006"/>
    <s v="POC/46/2/2"/>
    <n v="1"/>
    <s v="Axa 2"/>
  </r>
  <r>
    <n v="28"/>
    <x v="2"/>
    <x v="2"/>
    <s v="A2.2.1"/>
    <n v="115618"/>
    <s v="PLATFORMA INOVATIVA DE TIP DATA CENTER MODULAR"/>
    <s v="BUSINESS SERVICE CONSULT INTERNATIONAL SRL"/>
    <s v="PLATFORMA INOVATIVA DE TIP DATA CENTER MODULAR"/>
    <s v="6"/>
    <n v="16"/>
    <n v="2017"/>
    <s v="12"/>
    <n v="16"/>
    <n v="2019"/>
    <n v="85"/>
    <x v="4"/>
    <x v="4"/>
    <x v="0"/>
    <x v="0"/>
    <s v="Cluj Napoca"/>
    <s v="Privat"/>
    <s v="066"/>
    <n v="3410001.74"/>
    <n v="601765.01"/>
    <n v="1364614.75"/>
    <n v="1021512.4900000002"/>
    <n v="6397893.9900000002"/>
    <s v="Finalizat"/>
    <s v="AA1"/>
    <n v="3324491.54"/>
    <n v="586674.96"/>
    <s v="POC/46/2/2"/>
    <n v="1"/>
    <s v="Axa 2"/>
  </r>
  <r>
    <n v="29"/>
    <x v="2"/>
    <x v="2"/>
    <s v="A2.2.1"/>
    <n v="116487"/>
    <s v="ACTIVAREA ORAȘELOR INTELIGENTE CU ZONIZ SMARTCITY"/>
    <s v="GLOBAL E BUSINESS SOLUTION GROUP SRL"/>
    <s v="ACTIVAREA ORAȘELOR INTELIGENTE CU ZONIZ SMARTCITY"/>
    <s v="8"/>
    <n v="9"/>
    <n v="2017"/>
    <s v="2"/>
    <n v="9"/>
    <n v="2019"/>
    <n v="85"/>
    <x v="4"/>
    <x v="4"/>
    <x v="0"/>
    <x v="0"/>
    <s v="Cluj Napoca"/>
    <s v="Privat"/>
    <s v="066"/>
    <n v="1411250.21"/>
    <n v="249044.15"/>
    <n v="766896.24"/>
    <n v="52936.949999999721"/>
    <n v="2480127.5499999993"/>
    <s v="Finalizat"/>
    <m/>
    <n v="1390901.16"/>
    <n v="245453.14"/>
    <s v="POC/46/2/2"/>
    <n v="1"/>
    <s v="Axa 2"/>
  </r>
  <r>
    <n v="30"/>
    <x v="2"/>
    <x v="2"/>
    <s v="A2.2.1"/>
    <n v="116028"/>
    <s v="MOQUPS - Aplicație online inovativă, bazată pe tehnologii cloud, pentru realizarea machetelor software, design grafic și prototipuri interactive într-un mediu colaborativ"/>
    <s v="EVERCODER SOFTWARE SRL"/>
    <s v="MOQUPS - Aplicație online inovativă, bazată pe tehnologii cloud, pentru realizarea machetelor software, design grafic și prototipuri interactive într-un mediu colaborativ"/>
    <s v="5"/>
    <n v="25"/>
    <n v="2017"/>
    <s v="5"/>
    <n v="25"/>
    <n v="2020"/>
    <n v="85"/>
    <x v="4"/>
    <x v="4"/>
    <x v="0"/>
    <x v="0"/>
    <s v="Cluj Napoca"/>
    <s v="Privat"/>
    <s v="066"/>
    <n v="3434052.7"/>
    <n v="606009.30000000005"/>
    <n v="2435574"/>
    <n v="169480"/>
    <n v="6645116"/>
    <s v="Reziliat"/>
    <m/>
    <n v="-5.8207660913467407E-11"/>
    <n v="0"/>
    <s v="POC/46/2/2"/>
    <n v="1"/>
    <s v="Axa 2"/>
  </r>
  <r>
    <n v="31"/>
    <x v="2"/>
    <x v="2"/>
    <s v="A2.2.1"/>
    <n v="116105"/>
    <s v="INSTRUMENT INFORMATIC INOVATIV PENTRU INSTRUIREA SI TESTAREA CONTROLORILOR DE TRAFIC AERIAN"/>
    <s v="SIM SOFT DISTRIBUTION SRL"/>
    <s v="INSTRUMENT INFORMATIC INOVATIV PENTRU INSTRUIREA SI TESTAREA CONTROLORILOR DE TRAFIC AERIAN"/>
    <s v="8"/>
    <n v="2"/>
    <n v="2017"/>
    <s v="10"/>
    <n v="2"/>
    <n v="2019"/>
    <n v="85"/>
    <x v="4"/>
    <x v="4"/>
    <x v="0"/>
    <x v="0"/>
    <s v="Cluj Napoca"/>
    <s v="Privat"/>
    <s v="066"/>
    <n v="3029107.69"/>
    <n v="534548.41"/>
    <n v="970606.89999999991"/>
    <n v="382771.96999999974"/>
    <n v="4917034.97"/>
    <s v="Finalizat"/>
    <s v="suspendare"/>
    <n v="2435533.31"/>
    <n v="429800.00999999995"/>
    <s v="POC/46/2/2"/>
    <n v="1"/>
    <s v="Axa 2"/>
  </r>
  <r>
    <n v="32"/>
    <x v="2"/>
    <x v="2"/>
    <s v="A2.2.1"/>
    <n v="116081"/>
    <s v="DEZVOLTAREA UNEI PLATFORME INTELIGENTE PENTRU MONITORIZARE RUTIERĂ – ”MR - IOT”"/>
    <s v="DRAGAN SI ASOCIATII SRL-D"/>
    <s v="DEZVOLTAREA UNEI PLATFORME INTELIGENTE PENTRU MONITORIZARE RUTIERĂ – ”MR - IOT”"/>
    <s v="8"/>
    <n v="1"/>
    <n v="2017"/>
    <s v="10"/>
    <n v="3"/>
    <n v="2019"/>
    <n v="85"/>
    <x v="4"/>
    <x v="4"/>
    <x v="0"/>
    <x v="0"/>
    <s v="Cluj Napoca"/>
    <s v="Privat"/>
    <s v="066"/>
    <n v="2810731.55"/>
    <n v="496011.45"/>
    <n v="1050150"/>
    <n v="74125.200000000186"/>
    <n v="4431018.2"/>
    <s v="Finalizat"/>
    <s v="suspendare"/>
    <n v="2431737.9099999997"/>
    <n v="429208.41"/>
    <s v="POC/46/2/2"/>
    <n v="1"/>
    <s v="Axa 2"/>
  </r>
  <r>
    <n v="33"/>
    <x v="2"/>
    <x v="2"/>
    <s v="A2.2.1"/>
    <n v="117534"/>
    <s v="DEZVOLTAREA UNUI SISTEM DEDICAT DE LICITAȚIE ELECTRONICĂ ON – LINE PENTRU IMM– 24Auction"/>
    <s v="LIFE IS HARD SA"/>
    <s v="DEZVOLTAREA UNUI SISTEM DEDICAT DE LICITAȚIE ELECTRONICĂ ON – LINE PENTRU IMM– 24Auction"/>
    <s v="8"/>
    <n v="2"/>
    <n v="2017"/>
    <s v="2"/>
    <n v="2"/>
    <n v="2019"/>
    <n v="85"/>
    <x v="4"/>
    <x v="4"/>
    <x v="0"/>
    <x v="0"/>
    <s v="Cluj Napoca"/>
    <s v="Privat"/>
    <s v="066"/>
    <n v="998501.3"/>
    <n v="176206.11"/>
    <n v="586565.55000000005"/>
    <n v="144612.02000000002"/>
    <n v="1905884.9800000002"/>
    <s v="Finalizat"/>
    <m/>
    <n v="948702.3899999999"/>
    <n v="167418.08000000002"/>
    <s v="POC/46/2/2"/>
    <n v="1"/>
    <s v="Axa 2"/>
  </r>
  <r>
    <n v="34"/>
    <x v="2"/>
    <x v="2"/>
    <s v="A2.2.1"/>
    <n v="116673"/>
    <s v="INOTIC - PROGRAMMATIC CONSULTING ONLINE PLATFORM"/>
    <s v="INOVO FINANCE SRL"/>
    <s v="INOTIC - PROGRAMMATIC CONSULTING ONLINE PLATFORM"/>
    <s v="8"/>
    <n v="11"/>
    <n v="2017"/>
    <s v="8"/>
    <n v="11"/>
    <n v="2019"/>
    <n v="85"/>
    <x v="4"/>
    <x v="4"/>
    <x v="0"/>
    <x v="0"/>
    <s v="Floresti"/>
    <s v="Privat"/>
    <s v="066"/>
    <n v="1394266.36"/>
    <n v="246047"/>
    <n v="686761.59000000008"/>
    <n v="23719.079999999609"/>
    <n v="2350794.0299999998"/>
    <s v="Finalizat"/>
    <m/>
    <n v="1104825.74"/>
    <n v="194969.25"/>
    <s v="POC/46/2/2"/>
    <n v="1"/>
    <s v="Axa 2"/>
  </r>
  <r>
    <n v="35"/>
    <x v="2"/>
    <x v="2"/>
    <s v="A2.2.1"/>
    <n v="116247"/>
    <s v="„PLATFORMĂ INOVATIVĂ INTELLIGENT ENVIRONMENT CU ASISTENT VIRTUAL DE INTELIGENȚĂ ARTIFICIALĂ”"/>
    <s v="SPHERIK TECHNOLOGIES SRL"/>
    <s v="„PLATFORMĂ INOVATIVĂ INTELLIGENT ENVIRONMENT CU ASISTENT VIRTUAL DE INTELIGENȚĂ ARTIFICIALĂ”"/>
    <s v="8"/>
    <n v="3"/>
    <n v="2017"/>
    <s v="2"/>
    <n v="3"/>
    <n v="2019"/>
    <n v="85"/>
    <x v="4"/>
    <x v="4"/>
    <x v="0"/>
    <x v="0"/>
    <s v="Cluj Napoca"/>
    <s v="Privat"/>
    <s v="066"/>
    <n v="823125.91"/>
    <n v="145257.51"/>
    <n v="423863.52999999991"/>
    <n v="130122.05000000005"/>
    <n v="1522369"/>
    <s v="Finalizat"/>
    <s v="AA1"/>
    <n v="697957.58000000019"/>
    <n v="123168.97"/>
    <s v="POC/46/2/2"/>
    <n v="1"/>
    <s v="Axa 2"/>
  </r>
  <r>
    <n v="36"/>
    <x v="2"/>
    <x v="2"/>
    <s v="A2.2.1"/>
    <n v="115854"/>
    <s v="InvestoApp – platformă online bazată pe inteligență artificială pentru managementul și realizarea investițiilor"/>
    <s v="INVESTO CORP SRL"/>
    <s v="InvestoApp – platformă online bazată pe inteligență artificială pentru managementul și realizarea investițiilor"/>
    <s v="6"/>
    <n v="20"/>
    <n v="2017"/>
    <s v="9"/>
    <n v="20"/>
    <n v="2019"/>
    <n v="85"/>
    <x v="4"/>
    <x v="4"/>
    <x v="0"/>
    <x v="0"/>
    <s v="Cluj Napoca"/>
    <s v="Privat"/>
    <s v="066"/>
    <n v="2625437.94"/>
    <n v="463312.58"/>
    <n v="1307178.1800000002"/>
    <n v="45"/>
    <n v="4395973.7"/>
    <s v="Finalizat"/>
    <s v="AA1"/>
    <n v="1964905.04"/>
    <n v="346747.94000000006"/>
    <s v="POC/46/2/2"/>
    <n v="1"/>
    <s v="Axa 2"/>
  </r>
  <r>
    <n v="37"/>
    <x v="2"/>
    <x v="2"/>
    <s v="A2.2.1"/>
    <n v="115579"/>
    <s v="PLATFORMĂ INTELIGENTĂ PENTRU EFICIENTIZAREA ACTIVITĂȚII COMPANIILOR DIN SECTORUL IMOBILIAR"/>
    <s v="REAL ESTATE BUSINESS SOLUTIONS SRL"/>
    <s v="PLATFORMĂ INTELIGENTĂ PENTRU EFICIENTIZAREA ACTIVITĂȚII COMPANIILOR DIN SECTORUL IMOBILIAR"/>
    <s v="6"/>
    <n v="28"/>
    <n v="2017"/>
    <s v="9"/>
    <n v="28"/>
    <n v="2020"/>
    <n v="85"/>
    <x v="4"/>
    <x v="4"/>
    <x v="0"/>
    <x v="0"/>
    <s v="Cluj Napoca"/>
    <s v="Privat"/>
    <s v="066"/>
    <n v="2360732.2000000002"/>
    <n v="416599.8"/>
    <n v="1307252"/>
    <n v="56430"/>
    <n v="4141014"/>
    <s v="Finalizat"/>
    <s v="AA2+suspendare"/>
    <n v="1887692.2200000002"/>
    <n v="333122.15000000002"/>
    <s v="POC/46/2/2"/>
    <n v="1"/>
    <s v="Axa 2"/>
  </r>
  <r>
    <n v="38"/>
    <x v="2"/>
    <x v="2"/>
    <s v="A2.2.1"/>
    <n v="116285"/>
    <s v="DEZVOLTAREA UNEI APLICATII INFORMATICE DE CALCUL A SUMELOR PARTIALE IN EVIDENTA TEMPORARA A STOCURILOR DIN INTERIORUL SPATIILOR LOGISTICE"/>
    <s v="LACAN TECHNOLOGIES RO SRL"/>
    <s v="DEZVOLTAREA UNEI APLICATII INFORMATICE DE CALCUL A SUMELOR PARTIALE IN EVIDENTA TEMPORARA A STOCURILOR DIN INTERIORUL SPATIILOR LOGISTICE"/>
    <s v="8"/>
    <n v="7"/>
    <n v="2017"/>
    <s v="8"/>
    <n v="7"/>
    <n v="2019"/>
    <n v="85"/>
    <x v="1"/>
    <x v="1"/>
    <x v="0"/>
    <x v="0"/>
    <s v="Cluj Napoca"/>
    <s v="Privat"/>
    <s v="066"/>
    <n v="1489904.8"/>
    <n v="372476.2"/>
    <n v="784014"/>
    <n v="308804.20000000019"/>
    <n v="2955199.2"/>
    <s v="Finalizat"/>
    <s v="AA2"/>
    <n v="850298"/>
    <n v="141582"/>
    <s v="POC/46/2/2"/>
    <n v="1"/>
    <s v="Axa 2"/>
  </r>
  <r>
    <n v="39"/>
    <x v="2"/>
    <x v="2"/>
    <s v="A2.2.1"/>
    <n v="115930"/>
    <s v="ASISTENT PENTRU NUTRIȚIE ȘI ANTRENAMENT BAZAT PE I.A."/>
    <s v="ART DYNASTY SRL"/>
    <s v="ASISTENT PENTRU NUTRIȚIE ȘI ANTRENAMENT BAZAT PE I.A."/>
    <s v="8"/>
    <n v="9"/>
    <n v="2017"/>
    <s v="8"/>
    <n v="9"/>
    <n v="2020"/>
    <n v="85"/>
    <x v="4"/>
    <x v="4"/>
    <x v="0"/>
    <x v="0"/>
    <s v="Cluj Napoca"/>
    <s v="Privat"/>
    <s v="066"/>
    <n v="2586200.4500000002"/>
    <n v="456388.32"/>
    <n v="1556454.52"/>
    <n v="0"/>
    <n v="4599043.29"/>
    <s v="Finalizat"/>
    <s v="AA1"/>
    <n v="2471447.21"/>
    <n v="436137.30999999994"/>
    <s v="POC/46/2/2"/>
    <n v="1"/>
    <s v="Axa 2"/>
  </r>
  <r>
    <n v="40"/>
    <x v="2"/>
    <x v="2"/>
    <s v="A2.2.1"/>
    <n v="115905"/>
    <s v="Dezvoltarea de produse TIC integrabile pe verticala in economia reala"/>
    <s v=" COMKNOW SRL"/>
    <s v="Dezvoltarea de produse TIC integrabile pe verticala in economia reala"/>
    <s v="9"/>
    <n v="6"/>
    <n v="2017"/>
    <s v="9"/>
    <n v="6"/>
    <n v="2019"/>
    <n v="85"/>
    <x v="4"/>
    <x v="4"/>
    <x v="0"/>
    <x v="0"/>
    <s v="Cluj Napoca"/>
    <s v="Privat"/>
    <s v="066"/>
    <n v="1126999.17"/>
    <n v="198882.21"/>
    <n v="858082.41999999993"/>
    <n v="620311.74000000022"/>
    <n v="2804275.54"/>
    <s v="Reziliat"/>
    <m/>
    <n v="11609.73"/>
    <n v="2048.77"/>
    <s v="POC/46/2/2"/>
    <n v="1"/>
    <s v="Axa 2"/>
  </r>
  <r>
    <n v="41"/>
    <x v="2"/>
    <x v="2"/>
    <s v="A2.2.1"/>
    <n v="115932"/>
    <s v="DEZVOLTAREA UNEI PLATFORME INOVATIVE DE MARKETING INTERACTIV PENTRU SUSŢINEREA CREŞTERII ANTREPRENORIALE ŞI COMPETITIVITĂŢII ORGANIZAŢIILOR"/>
    <s v="LINKSCREENS SRL"/>
    <s v="DEZVOLTAREA UNEI PLATFORME INOVATIVE DE MARKETING INTERACTIV PENTRU SUSŢINEREA CREŞTERII ANTREPRENORIALE ŞI COMPETITIVITĂŢII ORGANIZAŢIILOR"/>
    <s v="8"/>
    <n v="4"/>
    <n v="2017"/>
    <s v="8"/>
    <n v="4"/>
    <n v="2020"/>
    <n v="85"/>
    <x v="4"/>
    <x v="4"/>
    <x v="0"/>
    <x v="0"/>
    <s v="Cluj Napoca"/>
    <s v="Privat"/>
    <s v="066"/>
    <n v="3257406.29"/>
    <n v="574836.4"/>
    <n v="3748862.55"/>
    <n v="218484.39999999944"/>
    <n v="7799589.6399999997"/>
    <s v="Reziliat"/>
    <m/>
    <n v="0"/>
    <n v="0"/>
    <s v="POC/46/2/2"/>
    <n v="1"/>
    <s v="Axa 2"/>
  </r>
  <r>
    <n v="42"/>
    <x v="2"/>
    <x v="2"/>
    <s v="A2.2.1"/>
    <n v="115897"/>
    <s v="Dezvoltarea unui framework flexibil și scalabil pentru video colaborare cu aplicații în domenii precum telecomunicații, educație și formare profesională, sănătate și mediul de afaceri"/>
    <s v="HYPERMEDIA SRL"/>
    <s v="Dezvoltarea unui framework flexibil și scalabil pentru video colaborare cu aplicații în domenii precum telecomunicații, educație și formare profesională, sănătate și mediul de afaceri"/>
    <s v="8"/>
    <n v="10"/>
    <n v="2017"/>
    <s v="8"/>
    <n v="10"/>
    <n v="2020"/>
    <n v="85"/>
    <x v="4"/>
    <x v="4"/>
    <x v="0"/>
    <x v="0"/>
    <s v="Cluj Napoca"/>
    <s v="Privat"/>
    <s v="066"/>
    <n v="3136946.25"/>
    <n v="553578.75"/>
    <n v="892850"/>
    <n v="30750"/>
    <n v="4614125"/>
    <s v="Finalizat"/>
    <m/>
    <n v="3030906.9099999997"/>
    <n v="534865.91"/>
    <s v="POC/46/2/2"/>
    <n v="1"/>
    <s v="Axa 2"/>
  </r>
  <r>
    <n v="43"/>
    <x v="2"/>
    <x v="2"/>
    <s v="A2.2.1"/>
    <n v="115940"/>
    <s v="DEZVOLTAREA PRODUSULUI TIC UNICORNSPACE, INSTRUMENT DE PROTOTIPARE, DESIGN VIZUAL SI GENERATOR DE COD CU APLICABILITATE IN SECTOARELE INDUSTRII CREATIVE, SANATATE SI TIC PENTRU INTEGRAREA PE VERTICALA A SOLUTIILOR TIC"/>
    <s v="EVO FORGE SRL"/>
    <s v="DEZVOLTAREA PRODUSULUI TIC UNICORNSPACE, INSTRUMENT DE PROTOTIPARE, DESIGN VIZUAL SI GENERATOR DE COD CU APLICABILITATE IN SECTOARELE INDUSTRII CREATIVE, SANATATE SI TIC PENTRU INTEGRAREA PE VERTICALA A SOLUTIILOR TIC"/>
    <s v="8"/>
    <n v="16"/>
    <n v="2017"/>
    <s v="11"/>
    <n v="16"/>
    <n v="2019"/>
    <n v="85"/>
    <x v="4"/>
    <x v="4"/>
    <x v="0"/>
    <x v="0"/>
    <s v="Cluj Napoca"/>
    <s v="Privat"/>
    <s v="066"/>
    <n v="3208791.77"/>
    <n v="566257.37"/>
    <n v="735384.85"/>
    <n v="14025.549999999814"/>
    <n v="4524459.54"/>
    <s v="Finalizat"/>
    <s v="AA1"/>
    <n v="3055909.4600000004"/>
    <n v="539278.14999999991"/>
    <s v="POC/46/2/2"/>
    <n v="1"/>
    <s v="Axa 2"/>
  </r>
  <r>
    <n v="44"/>
    <x v="1"/>
    <x v="3"/>
    <s v="OS1.4-Secţiunea G"/>
    <n v="105565"/>
    <s v="Tehnologii avansate pentru vehicule electrice urbane inteligente"/>
    <s v="Universitatea Tehnica din Cluj-Napoca"/>
    <s v="Obiectivul principal al proiectului vizează întărirea şi diversificarea interacţiunii Universităţii Tehnice din Cluj-Napoca cu mediul de afaceri, regional şi naţional, într-un domeniu strategic la nivel naţional şi european, domeniul Transportului inteligent, ecologic şi integrat, prin valorificarea potenţialului infrastructurilor CDI dezvoltate/modernizate în UTCN în perioada 2007-2013. "/>
    <s v="9"/>
    <n v="1"/>
    <n v="2016"/>
    <s v="9"/>
    <n v="1"/>
    <n v="2021"/>
    <n v="83.72"/>
    <x v="4"/>
    <x v="4"/>
    <x v="0"/>
    <x v="0"/>
    <s v="Cluj Napoca; Brasov"/>
    <s v="Public"/>
    <s v="062"/>
    <n v="11040501.1171"/>
    <n v="2146910.6328999996"/>
    <n v="2446875"/>
    <n v="48387"/>
    <n v="15682673.75"/>
    <s v="In implementare"/>
    <s v="AA3"/>
    <n v="10011599.65"/>
    <n v="1886453.3699999996"/>
    <s v="POC/71/1/4"/>
    <n v="1"/>
    <s v="Axa 1"/>
  </r>
  <r>
    <n v="45"/>
    <x v="1"/>
    <x v="3"/>
    <s v="OS1.4-Secţiunea G"/>
    <n v="105616"/>
    <s v="Micro-invertoare cu densitate mare de putere și eficiență ridicată pentru surse regenerabile de energie"/>
    <s v="Universitatea Tehnica din Cluj-Napoca"/>
    <s v="Obiectivul proiectului MICROINV este intensificarea rapoartelor de colaborare dintre UTCN și mediul privat într-un domeniu de importanță majoră și anume eficientizarea sistemelor de conversie a energiei din surse regenerabile. Întărirea și ramificarea relațiilor de colaborare prin transfer de ”know-how” dinspre mediul academic spre mediul privat va duce la efecte benefice de dezvoltare pentru ambele tipuri de organizații"/>
    <s v="9"/>
    <n v="1"/>
    <n v="2016"/>
    <s v="9"/>
    <n v="1"/>
    <n v="2021"/>
    <n v="83.72"/>
    <x v="4"/>
    <x v="4"/>
    <x v="0"/>
    <x v="0"/>
    <s v="Cluj Napoca"/>
    <s v="Public"/>
    <s v="062"/>
    <n v="6340743.5"/>
    <n v="1233006.5"/>
    <n v="1210000"/>
    <n v="50000"/>
    <n v="8833750"/>
    <s v="In implementare"/>
    <s v="AA2"/>
    <n v="5267730.28"/>
    <n v="907575.61999999988"/>
    <s v="POC/71/1/4"/>
    <n v="1"/>
    <s v="Axa 1"/>
  </r>
  <r>
    <n v="46"/>
    <x v="2"/>
    <x v="2"/>
    <s v="A2.2.1"/>
    <n v="115683"/>
    <s v="Platforma colaborativă online pentru clustere si membrii acestora"/>
    <s v="ONLINE SOFTWARE SYSTEMS SRL"/>
    <s v="Platforma colaborativă online pentru clustere si membrii acestora"/>
    <s v="8"/>
    <n v="29"/>
    <n v="2017"/>
    <s v="6"/>
    <n v="29"/>
    <n v="2019"/>
    <n v="85"/>
    <x v="4"/>
    <x v="4"/>
    <x v="0"/>
    <x v="0"/>
    <s v="Cluj Napoca"/>
    <s v="Privat"/>
    <s v="066"/>
    <n v="2498290.04"/>
    <n v="440874.71"/>
    <n v="1327520.5899999999"/>
    <n v="28500"/>
    <n v="4295185.34"/>
    <s v="Finalizat"/>
    <s v="AA1"/>
    <n v="1944169.42"/>
    <n v="343092.29"/>
    <s v="POC/46/2/2"/>
    <n v="1"/>
    <s v="Axa 2"/>
  </r>
  <r>
    <n v="47"/>
    <x v="1"/>
    <x v="3"/>
    <s v="OS1.4-Secţiunea G"/>
    <n v="119601"/>
    <s v="Optimizarea nutriţională a produselor alimentare pe bază de stuguri şi fructe de pădure, prin îmbogăţire cu resveratrol, în scopul intensificării aportului de antioxidanţi în alimentaţie "/>
    <s v="Universitatea de Stiinte Agricole si Medicina Veterinara dun Cluj Napoca"/>
    <s v="Obiectivul general al proiectului consta în obþinerea unui produs îmbogaþit nutriþional, pe substrat constituit din resurse autohtone de fructe de padure (mure, afine, coacaze, merisoare) si struguri prin cresterea conþinutului acestora în resveratrol natural, important principiu activ cu proprietaþi antioxidante; si transferul tehnologic în parteneriat  cu PARAPHARM SRL"/>
    <s v="5"/>
    <n v="30"/>
    <n v="2018"/>
    <s v="5"/>
    <n v="30"/>
    <n v="2023"/>
    <n v="83.72"/>
    <x v="4"/>
    <x v="4"/>
    <x v="0"/>
    <x v="0"/>
    <s v="Cluj Napoca"/>
    <s v="Public"/>
    <s v="062"/>
    <n v="4121316.72"/>
    <n v="801421.84"/>
    <n v="896617.19"/>
    <n v="20000"/>
    <n v="5839355.75"/>
    <s v="In implementare"/>
    <s v="suspendare"/>
    <n v="707273.54"/>
    <n v="137525.94"/>
    <s v="POC/71/1/4"/>
    <n v="1"/>
    <s v="Axa 1"/>
  </r>
  <r>
    <n v="48"/>
    <x v="1"/>
    <x v="3"/>
    <s v="OS1.4-Secţiunea G"/>
    <n v="119675"/>
    <s v="Obţinerea unui produs alimentar de tip supliment, pe substrat natural de Apium graveolens L optimizat nutriţional prin îmbogăţire cu seleniu şi vitamine, în scopul îmbunătăţirii calităţii vieţii."/>
    <s v="Universitatea de Stiinte Agricole si Medicina Veterinara dun Cluj Napoca"/>
    <s v="Obiectivul principal al propunerii de proiect consta în elaborarea, proiectarea si implementarea metodologiei de obþinere a unui produs alimentar cu calitaþi nutritive îmbunataþite, reformulat sub forma de supliment, valorificând, prin metodologii inovatoare, soiurile indigene de Apium graveolens L. (þelina)."/>
    <s v="5"/>
    <n v="30"/>
    <n v="2018"/>
    <s v="5"/>
    <n v="30"/>
    <n v="2023"/>
    <n v="83.72"/>
    <x v="4"/>
    <x v="4"/>
    <x v="0"/>
    <x v="0"/>
    <s v="Cluj Napoca"/>
    <s v="Public"/>
    <s v="062"/>
    <n v="4121316.72"/>
    <n v="801421.84"/>
    <n v="896617.19"/>
    <n v="20000"/>
    <n v="5839355.75"/>
    <s v="In implementare"/>
    <s v="suspendare"/>
    <n v="670439.44000000006"/>
    <n v="130378.54"/>
    <s v="POC/71/1/4"/>
    <n v="1"/>
    <s v="Axa 1"/>
  </r>
  <r>
    <n v="49"/>
    <x v="1"/>
    <x v="1"/>
    <s v="OS1.1 -Secţiunea A"/>
    <n v="121574"/>
    <s v="Centru de Cercetare şi Dezvoltare privind diagnosticul şi tratamentul accidentelor vasculare cerebrale"/>
    <s v="CENTRUL MEDICAL TRANSILVANIA SRL"/>
    <s v="Obiectivul general al proiectului este dezvoltarea si modernizarea capacitatii si infrastructurii de CDI a societatii, realizabil prin infiintarea unui centru de Cercetare - Dezvoltare in domeniul Sanatatii privind una dintre cele mai raspandite cauze de morbiditate si mortalitate din Romania - accidentul vascular cerebral (AVC)-, cu departamente de cercetare specializate in care vor fi realizate studii privind urgentele neurovasculare. "/>
    <s v="6"/>
    <n v="4"/>
    <n v="2018"/>
    <s v="6"/>
    <n v="4"/>
    <n v="2021"/>
    <n v="85"/>
    <x v="4"/>
    <x v="4"/>
    <x v="0"/>
    <x v="0"/>
    <s v="Cluj Napoca"/>
    <s v="Privat"/>
    <s v="059"/>
    <n v="11494093.380000001"/>
    <n v="2028369.42"/>
    <n v="5795341.21"/>
    <n v="4277806.79"/>
    <n v="23595610.800000001"/>
    <s v="In implementare"/>
    <s v="AA1"/>
    <n v="4617238.3100000005"/>
    <n v="814806.75"/>
    <s v="POC/65/1/1"/>
    <n v="1"/>
    <s v="Axa 1"/>
  </r>
  <r>
    <n v="50"/>
    <x v="1"/>
    <x v="1"/>
    <s v="OS1.1 -Secţiunea A"/>
    <n v="121349"/>
    <s v="Construirea  unui centru de cercetare pentru eco-nano-tehnologii şi materiale avansate în domeniul sculelor aşchietoare în vederea creşterii performanţei în cercetare şi a cooperării internaţionale"/>
    <s v="GUHRING SRL"/>
    <s v="Obiectivul general al proiectului propus spre finantare vizeaza cresterea performantei in cercetare - dezvoltare a SC GUHRING SRL pe piata internationala de profil prin construirea unui centru CDI pentru eco-nano-tehnologii si materiale avansate, compus din 6 noi laboratoare de cercetare – dezvoltare si inovare tehnologica si dotarea acestora cu utilaje si echipamente de cercetare de ultima generatie, care va conduce la cresterea capacitatii de cercetare si la dezvoltarea durabila si sustenabila a potentialului de inovare_x000a_tehnologica pentru realizarea si omologarea de prototipuri cu valoare adaugata mare, folosind nano-tehnologii si materiale polimerice."/>
    <s v="6"/>
    <n v="5"/>
    <n v="2018"/>
    <s v="6"/>
    <n v="5"/>
    <n v="2021"/>
    <n v="85"/>
    <x v="4"/>
    <x v="4"/>
    <x v="0"/>
    <x v="0"/>
    <s v="Cluj Napoca"/>
    <s v="Privat"/>
    <s v="059"/>
    <n v="20214588.649999999"/>
    <n v="3567280.35"/>
    <n v="23781869"/>
    <n v="23546636.48"/>
    <n v="71110374.480000004"/>
    <s v="In implementare"/>
    <s v="AA3"/>
    <n v="18542577.509999998"/>
    <n v="2461966.2999999998"/>
    <s v="POC/65/1/1"/>
    <n v="1"/>
    <s v="Axa 1"/>
  </r>
  <r>
    <n v="51"/>
    <x v="2"/>
    <x v="2"/>
    <s v="A2.1.1 - NGA"/>
    <n v="127185"/>
    <s v="Construire infrastructura de comunicatii in banda larga cu retele de tip NGN in judetul Cluj"/>
    <s v="DAM SERVICE SRL"/>
    <s v="Obiectivul general al proiectului il reprezinta construirea unei infrastructuri de comunicatii electronice pentru conectarea localitatiilor aferente prezentului proiect la internet. Investitia face parte dintr-un program de dezvoltare a reelelor de telecomunicatii din tara noastra prin care se propune dezvoltarea de reele avansate de comunicaii electronice în localitati din zona alba NGA. "/>
    <s v="6"/>
    <n v="5"/>
    <n v="2019"/>
    <s v="6"/>
    <n v="5"/>
    <n v="2022"/>
    <n v="85"/>
    <x v="4"/>
    <x v="4"/>
    <x v="0"/>
    <x v="0"/>
    <s v=" Alunis; Ghirolt; Apahida; Corpadea; Belis; Bobalna; Babdiu; Cremenea; Osorhel; Razbuneni; Suaras; Borsa; Ciumafaia; Giula; Ceanu Mare; Boian; Boldut; Chinteni; Deusu; Macicasu; Sanmartin; Vechea; Chiuiesti; Strambu; Cornesti; Lujerdiu; Stoiana; Calarasi; Caseiu; Guga; Dabaca; Paglis; Iclod; Orman; Jichisu de Jos; Mica; Nires; Mociu; Boteni; Ghirisu Roman; Margau; Panticeu; Cublesu Somesan; Darja; Petricestii de Jos; Craesti; Livada; Ploscos; Valea Florilor; Poieni; Morlaca; Suatu; Aruncuta; Sancraiu; Braisoru; Sanmartin; Ceaba; Vad; Curtuiusu Dejului; Vultureni; Badesti; Chidea; Faurei; Taga; Nasal;"/>
    <s v="Privat"/>
    <s v="046"/>
    <n v="11481224.130000001"/>
    <n v="2026098.37"/>
    <n v="1500813.61"/>
    <n v="2818028.77"/>
    <n v="17826164.879999999"/>
    <s v="In implementare"/>
    <m/>
    <n v="3830723.73"/>
    <n v="676010.07"/>
    <s v="POC/366/2/1"/>
    <n v="1"/>
    <s v="Axa 2"/>
  </r>
  <r>
    <n v="52"/>
    <x v="1"/>
    <x v="9"/>
    <m/>
    <n v="124831"/>
    <s v="Registrul Regional al Patologiei Cerebro-Spinale, REGIOPaCS"/>
    <s v="SPITALUL CLINIC JUDETEAN DE URGENTA CLUJ-NAPOCA"/>
    <s v="Realizarea primului Registru al Patologiilor Cerebro-Spinale, atât din Regiunea de N-V, cât şi din România, care să permită stocarea datelor clinice şi imagistice ale pacienţilor într-un data center de tip CLOUD. Acest registru va fi administrat si exploatat prin intermediul unor software-uri specifice, care să permită stocarea standardizată a datelor, si analiza acestor date de dimensiuni mari prin intermediul unor metadate simple."/>
    <s v="4"/>
    <n v="15"/>
    <n v="2020"/>
    <s v="10"/>
    <n v="15"/>
    <n v="2022"/>
    <n v="85"/>
    <x v="4"/>
    <x v="4"/>
    <x v="0"/>
    <x v="0"/>
    <s v="Cluj Napoca"/>
    <s v="Public"/>
    <s v="058"/>
    <n v="4249688.05"/>
    <n v="749944.95"/>
    <n v="0"/>
    <n v="19999.14"/>
    <n v="5019632.1399999997"/>
    <s v="In implementare"/>
    <s v="AA1+suspendare"/>
    <n v="232024"/>
    <n v="0"/>
    <s v="POC/398/1/1/"/>
    <n v="1"/>
    <s v="Axa 1"/>
  </r>
  <r>
    <n v="53"/>
    <x v="1"/>
    <x v="7"/>
    <m/>
    <n v="108473"/>
    <s v="Centrul Suport Orizont 2020-UBB (CeSO2020-UBB)"/>
    <s v="UNIVERSITATEA &quot;BABES-BOLYAI&quot;"/>
    <s v="Obiectivul general al proiectului consta in cresterea implicarii universitatii cat si a altor actori interesati din mediul academic si din mediul de afaceri, in cercetare la nivelul Uniunii Europene prin masuri concrete de stimulare a participarii la competitii internationale in special in cadrul programului de finantare Orizont 2020."/>
    <s v="4"/>
    <n v="16"/>
    <n v="2020"/>
    <s v="7"/>
    <n v="16"/>
    <n v="2023"/>
    <n v="85"/>
    <x v="4"/>
    <x v="4"/>
    <x v="0"/>
    <x v="0"/>
    <s v="Cluj Napoca"/>
    <s v="Public"/>
    <s v="060"/>
    <n v="2524813.16"/>
    <n v="445555.26"/>
    <n v="0"/>
    <n v="5950"/>
    <n v="2976318.42"/>
    <s v="In implementare"/>
    <m/>
    <n v="75270.69"/>
    <n v="13283.06"/>
    <s v="POC/80/1/2/"/>
    <n v="1"/>
    <s v="Axa 1"/>
  </r>
  <r>
    <n v="54"/>
    <x v="1"/>
    <x v="9"/>
    <m/>
    <n v="124493"/>
    <s v="Cloud Cercetare UTCN-CLOUDUT"/>
    <s v="UNIVERSITATEA TEHNICA DIN CLUJ - NAPOCA"/>
    <s v="Creşterea capacităţii de cercetare în scopul ridicării nivelului de competitivitate ştiinţifică pe plan internaţional al UTCN, prin crearea unei infrastructuri de tip cloud, numita CLOUDUT, integrabilă în structuri naţionale şi internaţionale de tip CLOUD şi INFRASTRUCTURI MASIVE DE DATE, care sa permită cercetarea şi dezvoltarea în domeniile big data, deep learning, date spaţiale şi IoT, precum şi utilizarea acestor tehnologii într-o gamă largă de aplicaţii inginereşti, economice şi administrative, solicitate de mediul economic regional si naţional. Infrastructura CLOUDUT va extinde posibilitatea de participare în proiecte de cercetare naţionale şi internaţionale de tip Orizont 2020._x000a_"/>
    <s v="4"/>
    <n v="21"/>
    <n v="2020"/>
    <s v="4"/>
    <n v="21"/>
    <n v="2022"/>
    <n v="85"/>
    <x v="4"/>
    <x v="4"/>
    <x v="0"/>
    <x v="0"/>
    <s v="Cluj Napoca"/>
    <s v="Public"/>
    <s v="058"/>
    <n v="4207500"/>
    <n v="742500"/>
    <n v="0"/>
    <n v="5000"/>
    <n v="4955000"/>
    <s v="In implementare"/>
    <m/>
    <n v="492360.68"/>
    <n v="16082.05"/>
    <s v="POC/398/1/1/"/>
    <n v="1"/>
    <s v="Axa 1"/>
  </r>
  <r>
    <n v="55"/>
    <x v="1"/>
    <x v="9"/>
    <m/>
    <n v="124155"/>
    <s v="Dezvoltarea infrastructurii cloud a Universității Babeș-Bolyai Cluj-Napoca pentru realizarea unui sistem integrat de management academic și suport decizional bazat pe BigSmart Data - SmartCloudDSS"/>
    <s v="UNIVERSITATEA &quot;BABES-BOLYAI&quot;"/>
    <s v="Obiectivul general al proiectului: Modernizarea infrastructurii cloud a Universitatii Babes-Bolyai Cluj-Napoca prin realizarea unui sistem integrat de management academic_x000a_si suport decizional bazat pe Big&amp;Smart Data."/>
    <s v="4"/>
    <n v="22"/>
    <n v="2020"/>
    <s v="12"/>
    <n v="22"/>
    <n v="2021"/>
    <n v="85"/>
    <x v="4"/>
    <x v="4"/>
    <x v="0"/>
    <x v="0"/>
    <s v="Cluj Napoca"/>
    <s v="Public"/>
    <s v="058"/>
    <n v="4250000"/>
    <n v="750000"/>
    <n v="0"/>
    <n v="32844"/>
    <n v="5032844"/>
    <s v="In implementare"/>
    <s v="AA1"/>
    <n v="464990.77"/>
    <n v="35009.230000000003"/>
    <s v="POC/398/1/1/"/>
    <n v="1"/>
    <s v="Axa 1"/>
  </r>
  <r>
    <n v="56"/>
    <x v="1"/>
    <x v="7"/>
    <m/>
    <n v="108428"/>
    <s v="CeS-UTCN – Excelenta Stiintifica si Specializare Inteligenta prin crearea unui Centru Suport dedicat facilitarii accesului entitatilor publice si private la proiecte/competitii CDI"/>
    <s v="UNIVERSITATEA TEHNICA DIN CLUJ - NAPOCA"/>
    <s v="Obiectivul general al proiectului vizeaza cresterea participarii romanesti in activitatile/proiectele de cercetare la nivelul Uniunii Europene, prin crearea unui Centru Suport - CeS-UTCN cu rolul de a sprijini entitatile de cercetare din UTCN (dar nu limitatuv) de a participa la competitiile programului cadru Orizont 2020 dar si de a oferi suport in implementarea proiectelele internationale castigate deja. "/>
    <s v="4"/>
    <n v="30"/>
    <n v="2020"/>
    <s v="7"/>
    <n v="30"/>
    <n v="2023"/>
    <n v="85"/>
    <x v="4"/>
    <x v="4"/>
    <x v="0"/>
    <x v="0"/>
    <s v="Cluj Napoca"/>
    <s v="Public"/>
    <s v="060"/>
    <n v="1926715.27"/>
    <n v="340008.6"/>
    <n v="0"/>
    <n v="4500"/>
    <n v="2271223.87"/>
    <s v="In implementare"/>
    <m/>
    <n v="208022.3"/>
    <n v="17977.7"/>
    <s v="POC/80/1/2/"/>
    <n v="1"/>
    <s v="Axa 1"/>
  </r>
  <r>
    <n v="57"/>
    <x v="1"/>
    <x v="9"/>
    <m/>
    <n v="125371"/>
    <s v="Creșterea capacității de cercetare a UMF Iuliu Hațieganu Cluj Napoca, prin dezvoltarea unei infrastructuri de tip CLOUD conectata la resursele globale de informare"/>
    <s v="UNIVERSITATEA DE MEDICINA SI FARMACIE ,, IULIU HATIEGANU&quot; CLUJ NAPOCA"/>
    <s v="Obiectivul general al proiectului este cresterea capacitatii de cercetare a UMF Iuliu Hatieganu Cluj Napoca, prin dezvoltarea unei infrastructuri de tip CLOUD, infrastructura care va furniza resursele informatice si de comunicatii necesare atat pentru stocarea si analiza volumelor mari de date care rezulta din activitatea de cercetare a universitatii, cat si pentru schimbul de date stiintifice la nivel european si international."/>
    <s v="5"/>
    <n v="7"/>
    <n v="2020"/>
    <s v="11"/>
    <n v="7"/>
    <n v="2021"/>
    <n v="85"/>
    <x v="4"/>
    <x v="4"/>
    <x v="0"/>
    <x v="0"/>
    <s v="Cluj Napoca"/>
    <s v="Public"/>
    <s v="058"/>
    <n v="4238287.84"/>
    <n v="747933.14"/>
    <n v="0"/>
    <n v="23800"/>
    <n v="5010020.9799999995"/>
    <s v="In implementare"/>
    <m/>
    <n v="63136.78"/>
    <n v="11141.77"/>
    <s v="POC/398/1/1/"/>
    <n v="1"/>
    <s v="Axa 1"/>
  </r>
  <r>
    <n v="58"/>
    <x v="2"/>
    <x v="2"/>
    <s v="A2.2.1 ap.2"/>
    <n v="129841"/>
    <s v="Realizarea unui algoritm bazat pe inteligenta artificiala in cadrul societatii POWERSOFT BUSINESS SOLUTIONS SRL"/>
    <s v="POWERSOFT BUSINESS SOLUTIONS SRL"/>
    <s v="Obiectivul general al proiectului este cercetarea unui algoritm , care se pliaza pe o noua viziune bazandu-se pe diferite mecanisme de predictie, astfel încat pe baza datelor care sunt puse la dispozitia sistemului respectiv si pe baza proprietatilor structurale a bazei de date sa se ajunga la o prognoza rapida si îndestulatoare. Astfel utilizatorii acestui sistem reusesc sa aiba acces la un instrument extrem de util , care ofera suportul necesar în luarea deciziilor strategice ideale, fiind sustinute de date concrete."/>
    <s v="5"/>
    <n v="29"/>
    <n v="2020"/>
    <s v="5"/>
    <n v="29"/>
    <n v="2023"/>
    <n v="85"/>
    <x v="4"/>
    <x v="4"/>
    <x v="0"/>
    <x v="0"/>
    <s v="Cluj Napoca"/>
    <s v="Privat"/>
    <s v="066"/>
    <n v="3923698.97"/>
    <n v="692417.46"/>
    <n v="1104890.1499999999"/>
    <n v="699247.85"/>
    <n v="6420254.4299999997"/>
    <s v="In implementare"/>
    <m/>
    <n v="577960.85"/>
    <n v="101993.09"/>
    <s v="POC/524/2/2"/>
    <n v="1"/>
    <s v="Axa 2"/>
  </r>
  <r>
    <n v="59"/>
    <x v="2"/>
    <x v="2"/>
    <s v="A2.2.1 ap.2"/>
    <n v="130016"/>
    <s v="Dezvoltarea unei aplicații TIC inovative, ca metodă de terapie pentru copii cu probleme de dezvoltare"/>
    <s v="CRAFTING SOFTWARE INNOVATION SRL"/>
    <s v="Obiectivul general al programului este de a asigura trecerea de la outsourcing la dezvoltarea bazata pe inovare, precum si colaborarea între întreprinderile centrare pe domeniul TIC, precum si colaborarea între întreprinderile centrare pe domeniul TIC si clusterele din domeniu, pentru asigurarea unui acces rapid si facil la implementarea rezultatelor cercetarii / dezvoltarii în scopul obþinerii de produse inovatoare. Obiectivul general al proiectului de fata este dezvoltarea unei aplicatii inovative sub forma unei platforme interactive de jocuri terapeutice pentru copii cu probleme de dezvoltare."/>
    <s v="5"/>
    <n v="29"/>
    <n v="2020"/>
    <s v="5"/>
    <n v="29"/>
    <n v="2021"/>
    <n v="85"/>
    <x v="4"/>
    <x v="4"/>
    <x v="0"/>
    <x v="0"/>
    <s v="Cluj Napoca"/>
    <s v="Privat"/>
    <s v="066"/>
    <n v="2867278.35"/>
    <n v="505990.29"/>
    <n v="979206.07"/>
    <n v="413216.32"/>
    <n v="4765691.03"/>
    <s v="In implementare"/>
    <m/>
    <n v="997812.03"/>
    <n v="176084.46"/>
    <s v="POC/524/2/2"/>
    <n v="1"/>
    <s v="Axa 2"/>
  </r>
  <r>
    <n v="60"/>
    <x v="1"/>
    <x v="3"/>
    <s v="OS1.3-Secţiunea C-ap.2"/>
    <n v="121344"/>
    <s v="Programe de formare și psihoeducaționale bazate pe modele de prevenție și intervenție inovative în sănătatea emoțională"/>
    <s v="PENTRU CUPLU SRL"/>
    <s v="Obiect ivul general este de dezvolta si promova programe de formare si psihoeducationale bazate pe modele noi, inovative, validate empiric in domeniul psihologiei cu aplicare practica in domeniul sanatatii emotionale a copiilor, parintilor si cuplurilor."/>
    <s v="6"/>
    <n v="19"/>
    <n v="2020"/>
    <s v="12"/>
    <n v="19"/>
    <n v="2021"/>
    <n v="85"/>
    <x v="4"/>
    <x v="4"/>
    <x v="0"/>
    <x v="0"/>
    <s v="Cluj Napoca"/>
    <s v="Privat"/>
    <s v="061"/>
    <n v="670665.6"/>
    <n v="167666.4"/>
    <n v="93148"/>
    <n v="26702"/>
    <n v="958182"/>
    <s v="In implementare"/>
    <m/>
    <n v="24852.639999999999"/>
    <n v="6213.16"/>
    <s v="POC/62/1/3"/>
    <n v="1"/>
    <s v="Axa 1"/>
  </r>
  <r>
    <n v="61"/>
    <x v="1"/>
    <x v="3"/>
    <s v="OS1.3-Secţiunea C-ap.2"/>
    <n v="108954"/>
    <s v="Sisteme de recomandare pentru date de dimensiuni mari"/>
    <s v="MIBREX SOFT SRL"/>
    <s v="Obiectivul proiectului este de a răspunde unor nevoi de piaţă reale prin crearea de soluţii optime, fezabile şi sustenabile, care pot fi comercializate şi care produc efecte economice după lansarea lor pe piaţă, bazate pe rezultatele cercetării ştiinţifice din domeniul Cibernetică şi statistică, aplicate ca nouă tehnologie in IT."/>
    <s v="6"/>
    <n v="24"/>
    <n v="2020"/>
    <s v="10"/>
    <n v="24"/>
    <n v="2021"/>
    <n v="85"/>
    <x v="4"/>
    <x v="4"/>
    <x v="0"/>
    <x v="0"/>
    <s v="Cluj Napoca"/>
    <s v="Privat"/>
    <s v="061"/>
    <n v="713296.96"/>
    <n v="125875.93"/>
    <n v="93241.44"/>
    <n v="72863.509999999995"/>
    <n v="1005277.8399999999"/>
    <s v="In implementare"/>
    <m/>
    <n v="60360.92"/>
    <n v="10651.93"/>
    <s v="POC/62/1/3"/>
    <n v="1"/>
    <s v="Axa 1"/>
  </r>
  <r>
    <n v="62"/>
    <x v="1"/>
    <x v="3"/>
    <s v="OS1.3-Secţiunea C-ap.2"/>
    <n v="109466"/>
    <s v="Servicii chirurgicale inovative ghidate imagistic prin metode de vizualizare tisulară intraoperatorie"/>
    <s v="NIPNTUCK SRL-D"/>
    <s v="Obiectivul general - Dezvoltarea de servicii inovative in domeniul chirurgiei plastice si a microchirurgiei reconstructive bazate pe rezultate ale cercetarii stiintifice."/>
    <s v="6"/>
    <n v="29"/>
    <n v="2020"/>
    <s v="12"/>
    <n v="29"/>
    <n v="2021"/>
    <n v="85"/>
    <x v="4"/>
    <x v="4"/>
    <x v="0"/>
    <x v="0"/>
    <s v="Cluj Napoca"/>
    <s v="Privat"/>
    <s v="061"/>
    <n v="708470.83"/>
    <n v="125024.25"/>
    <n v="92610.559999999998"/>
    <n v="22285"/>
    <n v="948390.6399999999"/>
    <s v="In implementare"/>
    <m/>
    <n v="32997.17"/>
    <n v="5823.03"/>
    <s v="POC/62/1/3"/>
    <n v="1"/>
    <s v="Axa 1"/>
  </r>
  <r>
    <n v="63"/>
    <x v="1"/>
    <x v="3"/>
    <s v="OS1.3-Secţiunea C-ap.2"/>
    <n v="114981"/>
    <s v="Ciclu de fabricaţie redus a pieselor greu solicitate prin aplicarea unui procedeu inovativ care combina metalizarea cu durificarea prin ecruisare"/>
    <s v="RECONDUR SRL"/>
    <s v="Obiectivul general al proiectului constă în testarea şi implementarea unui procedeu inovativ de producere a pieselor solicitate la uzura realizate din oteluri nealiate sau slab aliate ca suport si pe care se depun straturi durificabile prin metalizare, iar apoi aceste straturi de supun unui tratament de durificare prin improscare cu alice din otel. Acest procedeu se poate aplica cu succes si la reconditionarea pieselor uzate si durificarea zonelor solicitate la uzare in scopul cresterii duratei de functionare a acestora"/>
    <s v="6"/>
    <n v="30"/>
    <n v="2020"/>
    <s v="12"/>
    <n v="30"/>
    <n v="2021"/>
    <n v="85"/>
    <x v="4"/>
    <x v="4"/>
    <x v="0"/>
    <x v="0"/>
    <s v="Cluj Napoca"/>
    <s v="Privat"/>
    <s v="061"/>
    <n v="712437.71"/>
    <n v="125724.29"/>
    <n v="93130"/>
    <n v="36823.440000000002"/>
    <n v="968115.44"/>
    <s v="In implementare"/>
    <m/>
    <n v="0"/>
    <n v="0"/>
    <s v="POC/62/1/3"/>
    <n v="1"/>
    <s v="Axa 1"/>
  </r>
  <r>
    <n v="64"/>
    <x v="2"/>
    <x v="2"/>
    <s v="A2.2.1 ap.2"/>
    <n v="129898"/>
    <s v="IBL - dezvoltarea unei soluții inovative și accesibile de automatizare"/>
    <s v="PRODIGY IT SOLUTIONS SRL"/>
    <s v="Obiectivul general al proiectului a fost stabilit,  în sensul ca prin implementarea prezentului proiect ce vizeaza automatizarea inteligenta, se va contribui la cresterea impactului sectorului TIC în viata profesionala a angajatilor din orice domeniu, asigurând astfel o diminuare de costuri, o crestere a flexibilitaþii si a acuratetei derularii proceselor, astfel generându-se, conform teoriei economice, competitivitate în mai multe ramuri economice. "/>
    <s v="7"/>
    <n v="9"/>
    <n v="2020"/>
    <s v="7"/>
    <n v="9"/>
    <n v="2023"/>
    <n v="85"/>
    <x v="4"/>
    <x v="4"/>
    <x v="0"/>
    <x v="0"/>
    <s v="Cluj Napoca"/>
    <s v="Privat"/>
    <s v="066"/>
    <n v="7430424.5999999996"/>
    <n v="1311251.3999999999"/>
    <n v="2428035.86"/>
    <n v="0"/>
    <n v="11169711.859999999"/>
    <s v="In implementare"/>
    <m/>
    <n v="2140124.0499999998"/>
    <n v="377668.94"/>
    <s v="POC/524/2/2"/>
    <n v="1"/>
    <s v="Axa 2"/>
  </r>
  <r>
    <n v="65"/>
    <x v="1"/>
    <x v="3"/>
    <s v="OS1.3-Secţiunea C-ap.2"/>
    <n v="122348"/>
    <s v="INTELMARK 2.0"/>
    <s v="ARTIFICIAL INTELLIGENCE EXPERT SRL"/>
    <s v="Cresterea competitivitaTtii companiei ARTIFICIAL INTELLIGENCE EXPERT SRL prin dezvoltarea si punerea in productie de servicii inovative, bazate pe inteligenta artificiala (AI), pentru crearea de teste moleculare de diagnostic, inclusiv precoce, tratamentul personalizat, monitorizarea si prognosticul în oncologie."/>
    <s v="7"/>
    <n v="10"/>
    <n v="2020"/>
    <s v="7"/>
    <n v="10"/>
    <n v="2022"/>
    <n v="85"/>
    <x v="4"/>
    <x v="4"/>
    <x v="0"/>
    <x v="0"/>
    <s v="Cluj Napoca"/>
    <s v="Privat"/>
    <s v="061"/>
    <n v="574262.55000000005"/>
    <n v="101340.45"/>
    <n v="75067"/>
    <n v="191300"/>
    <n v="941970"/>
    <s v="In implementare"/>
    <m/>
    <n v="84148.47"/>
    <n v="5966.73"/>
    <s v="POC/62/1/3"/>
    <n v="1"/>
    <s v="Axa 1"/>
  </r>
  <r>
    <n v="66"/>
    <x v="1"/>
    <x v="3"/>
    <s v="OS1.3-Secţiunea C-ap.2"/>
    <n v="111216"/>
    <s v="DEZVOLTAREA UNUI SERVICIU INOVATIV DE DETERMINARE A BOLII PARODONTALE PRIN EXAMINARI IMAGISTICE"/>
    <s v="3D X-RAY SRL (fost PETRUTIU ADRIAN STEFAN)"/>
    <s v="Scopul prezentului plan de afaceri este de a dezvolta servicii inovative pe baza rezultatelor obtinute din cercetarea doctorala, prin dezvoltarea unui protocol de examinare care sa permita identificarea imagistica a pacientilor cu diverse forme de afectare parodontala. În functie de gradul afectarii, pacientul va fi încadrat într-o anumita clasa de risc."/>
    <s v="7"/>
    <n v="10"/>
    <n v="2020"/>
    <s v="7"/>
    <n v="10"/>
    <n v="2022"/>
    <n v="85"/>
    <x v="4"/>
    <x v="4"/>
    <x v="0"/>
    <x v="0"/>
    <s v="Turda"/>
    <s v="Privat"/>
    <s v="061"/>
    <n v="713937.06"/>
    <n v="125988.88"/>
    <n v="93325.11"/>
    <n v="27611.919999999998"/>
    <n v="960862.97000000009"/>
    <s v="In implementare"/>
    <m/>
    <n v="15102.9"/>
    <n v="2665.21"/>
    <s v="POC/62/1/3"/>
    <n v="1"/>
    <s v="Axa 1"/>
  </r>
  <r>
    <n v="67"/>
    <x v="1"/>
    <x v="3"/>
    <s v="OS1.3-Secţiunea C-ap.2"/>
    <n v="110891"/>
    <s v="Depistarea precoce a melanomului, carcinomului bazocelular si limfomului cutanat-stabilirea marginii de excizie complete a carcinomului bazocelular prin fluorescenta si chirurgie micrografica"/>
    <s v="Ungureanu Loredana"/>
    <s v="Obiectivul general va fi acela de a inova si a optimiza practica actuala în ceea ce priveste adresarea nevoilor pacienþilor cu cancer de piele – malanoame, carcinoame bazocelulare si limfoame cutanate."/>
    <s v="7"/>
    <n v="16"/>
    <n v="2020"/>
    <s v="1"/>
    <n v="16"/>
    <n v="2022"/>
    <n v="85"/>
    <x v="4"/>
    <x v="4"/>
    <x v="0"/>
    <x v="0"/>
    <s v="Cluj Napoca"/>
    <s v="Privat"/>
    <s v="061"/>
    <n v="713745.47"/>
    <n v="125955.08"/>
    <n v="93300.06"/>
    <n v="22152.880000000001"/>
    <n v="955153.48999999987"/>
    <s v="In implementare"/>
    <m/>
    <n v="21978.57"/>
    <n v="3878.57"/>
    <s v="POC/62/1/3"/>
    <n v="1"/>
    <s v="Axa 1"/>
  </r>
  <r>
    <n v="68"/>
    <x v="1"/>
    <x v="1"/>
    <s v="OS1.1-Secţiunea F - ap.2"/>
    <n v="126436"/>
    <s v="Dezvoltarea infrastructurii ACTRIS-UBB cu scopul de a contribui la cercetarea pan-europeana privind compozitia atmosferei si schimbarile climatice (ACTRIS-UBB)"/>
    <s v="UNIVERSITATEA &quot;BABES-BOLYAI&quot;"/>
    <s v="ACTRIS-RI reprezinta o retea nationala de facilitati echipate cu instrumente pentru cercetarea aerosolilor, norilor si a gazelor cu durata scurta de viata, ACTRIS-RI monitorizarea componentele atmosferice cu ciclu de viata scurt (observatii cu un inalt nivel de calitate) pentru a imbunatati controlul calitatii aerului, pentru a monitoriza tendintele climatice, pentru a avertiza cu privire la hazardurile atmosferice si pentru a acumula cunostinte despre procesele care influenteaza manifestarea acestor hazarduri in atmosfera "/>
    <s v="7"/>
    <n v="17"/>
    <n v="2020"/>
    <s v="1"/>
    <n v="17"/>
    <n v="2024"/>
    <n v="85"/>
    <x v="4"/>
    <x v="4"/>
    <x v="0"/>
    <x v="0"/>
    <s v="Cluj Napoca"/>
    <s v="Public"/>
    <s v="058"/>
    <n v="18826852.309999999"/>
    <n v="3322385.7"/>
    <n v="0"/>
    <n v="115520.57"/>
    <n v="22264758.579999998"/>
    <s v="In implementare"/>
    <m/>
    <n v="473735.27"/>
    <n v="26264.73"/>
    <s v="POC/448/1/1"/>
    <n v="1"/>
    <s v="Axa 1"/>
  </r>
  <r>
    <n v="69"/>
    <x v="2"/>
    <x v="2"/>
    <s v="A2.2.1 ap.2"/>
    <n v="129874"/>
    <s v="PROIECTARE ȘI DEZVOLTARE A UNUI PRODUS SOFTWARE DE MONITORIZARE - Machine Vision"/>
    <s v="SITLINE TECHNOLOGY SRL"/>
    <s v="Obiectivul general al proiectul propune crearea unei platforma care sa aiba arhitectura deschisa, extensibilitatea sa se poate face si prin folosirea unor produse software open source bine cunoscute la nivel global si in aceeasi timp sa ajute la crearea unor solutii prin fluxuri de procesare gata pregatite care sa fie folosite ca si puncte de pornire diseminand practici validate."/>
    <s v="7"/>
    <n v="22"/>
    <n v="2020"/>
    <s v="7"/>
    <n v="22"/>
    <n v="2021"/>
    <n v="85"/>
    <x v="4"/>
    <x v="4"/>
    <x v="0"/>
    <x v="0"/>
    <s v="Cluj Napoca"/>
    <s v="Privat"/>
    <s v="066"/>
    <n v="2661342.94"/>
    <n v="469648.75"/>
    <n v="1121260.04"/>
    <n v="385414.93"/>
    <n v="4637666.66"/>
    <s v="In implementare"/>
    <m/>
    <n v="422395.46"/>
    <n v="74540.37"/>
    <s v="POC/524/2/2"/>
    <n v="1"/>
    <s v="Axa 2"/>
  </r>
  <r>
    <n v="70"/>
    <x v="2"/>
    <x v="2"/>
    <s v="A2.2.1 ap.2"/>
    <n v="128960"/>
    <s v="Platformă inovativă pentru măsurarea audienței TV, identificarea automată a telespectatorilor și corelarea cu date analitice din platforme de socializare online"/>
    <s v="CICADA TECHNOLOGIES SRL"/>
    <s v="Obiectivul general al proiectului, este cresterea competitivitaþii companiei CICADA TECHNOLOGIES S.R.L prin dezvoltarea unui produs propriu, cu aplicabilitate în domeniul marketingului. Produsul consta intr-o platforma software inovativa pentru masurarea audientelor TV si identificarea automata a telespectatorilor din fata televizoarelor, informatii care sunt corelate cu date relevante despre publicul telespectator, extrase de pe platformele de socializare online."/>
    <s v="8"/>
    <n v="11"/>
    <n v="2020"/>
    <s v="11"/>
    <n v="11"/>
    <n v="2022"/>
    <n v="85"/>
    <x v="4"/>
    <x v="4"/>
    <x v="0"/>
    <x v="0"/>
    <s v="Cluj Napoca"/>
    <s v="Privat"/>
    <s v="066"/>
    <n v="7733358.46"/>
    <n v="1364710.3"/>
    <n v="2228942.31"/>
    <n v="367641.5"/>
    <n v="11694652.57"/>
    <s v="In implementare"/>
    <m/>
    <n v="2695500.18"/>
    <n v="210970.62"/>
    <s v="POC/524/2/2"/>
    <n v="1"/>
    <s v="Axa 2"/>
  </r>
  <r>
    <n v="71"/>
    <x v="2"/>
    <x v="2"/>
    <s v="A2.2.1 ap.2"/>
    <n v="129916"/>
    <s v="DEZVOLTAREA UNUI SISTEM INFORMATIC DE GENERARE AUTOMATĂ A CODULUI SURSĂ PENTRU APLICATIILE SOFTWARE PROTOTIP ȘI A ECOSISTEMULUI AFERENT CICLULUI DE DEZVOLTARE UTILIZ ND COMPONENTE DE INTELIGENTĂ ARTIFICIALĂ – DOOD ROBOT"/>
    <s v="MYIT SOFTWARE SRL"/>
    <s v="Obiectivul general al proiectului consta în dezvoltarea unei aplicatii informatice si a unei metodologii de lucru care sa conduca la crearea unui cadru de servicii TIC de tip „cloud”, care sa impulsioneze cresterea competivitatii economice a sectorului de IMM prin simplificarea si eficientizarea activitatilor IT din cadrul intreprinderilor. Serviciile oferite vor fi de tip BaaS, SaaS, PaaS si vor putea fi oferite tuturor agentilor economici interesati, în special întreprinderilor din sectorul TIC."/>
    <s v="8"/>
    <n v="18"/>
    <n v="2020"/>
    <s v="8"/>
    <n v="18"/>
    <n v="2023"/>
    <n v="85"/>
    <x v="4"/>
    <x v="4"/>
    <x v="0"/>
    <x v="0"/>
    <s v="Cluj Napoca, sat Chinteni"/>
    <s v="Privat"/>
    <s v="066"/>
    <n v="6864090.9400000004"/>
    <n v="1211310.1499999999"/>
    <n v="3253383.69"/>
    <n v="1224611.01"/>
    <n v="12553395.789999999"/>
    <s v="In implementare"/>
    <m/>
    <n v="1555456.05"/>
    <n v="224175.43"/>
    <s v="POC/524/2/2"/>
    <n v="1"/>
    <s v="Axa 2"/>
  </r>
  <r>
    <n v="72"/>
    <x v="2"/>
    <x v="2"/>
    <s v="A2.2.1 ap.2"/>
    <n v="129400"/>
    <s v="Platforma bioinformatica pentru diagnosticul precoce al cancerului colorectal și bronhopulmonar"/>
    <s v="FRONTIER MANAGEMENT CONSULTING"/>
    <s v="Obiectivul general al proiectului PROMED consta in cresterea contributiei sectorului TIC prin trecerea de la outsourcing la dezvoltarea bazata pe inovare si obtinerea unui produs software inovativ si a unui serviciu inovativ, care vor oferi un diagnostic precoce in cancerul pulmonar si colorectal."/>
    <s v="8"/>
    <n v="20"/>
    <n v="2020"/>
    <s v="8"/>
    <n v="20"/>
    <n v="2023"/>
    <n v="85"/>
    <x v="4"/>
    <x v="4"/>
    <x v="0"/>
    <x v="0"/>
    <s v="Cluj Napoca, sat Chinteni"/>
    <s v="Privat"/>
    <s v="066"/>
    <n v="11618677.65"/>
    <n v="2050354.88"/>
    <n v="3271044.29"/>
    <n v="2158628.14"/>
    <n v="19098704.960000001"/>
    <s v="In implementare"/>
    <m/>
    <n v="267394.74"/>
    <n v="0"/>
    <s v="POC/524/2/2"/>
    <n v="1"/>
    <s v="Axa 2"/>
  </r>
  <r>
    <n v="73"/>
    <x v="2"/>
    <x v="2"/>
    <s v="A2.2.1 ap.2"/>
    <n v="129200"/>
    <s v="Dezvoltare platforma de administrare ierarhica - CrossA"/>
    <s v="GLOBAL E BUSINESS SOLUTION GROUP SRL"/>
    <s v="Obiectivul general al prezentului proiect este dezvoltarea unui produs inovativ, sub forma unei platforme de administrare ierarhica, care are ca scop administrarea si gestionarea unor sisteme ierarhice ale organizatiilor mari, cum ar fi federatiile sportive, asociatiile_x000a_profesionale sau de business, organizatii de voluntariat, etc."/>
    <s v="9"/>
    <n v="18"/>
    <n v="2020"/>
    <s v="3"/>
    <n v="18"/>
    <n v="2022"/>
    <n v="85"/>
    <x v="4"/>
    <x v="4"/>
    <x v="0"/>
    <x v="0"/>
    <s v="Cluj Napoca"/>
    <s v="Privat"/>
    <s v="066"/>
    <n v="5696971.7800000003"/>
    <n v="1005347.94"/>
    <n v="2213093.56"/>
    <n v="1706560.95"/>
    <n v="10621974.23"/>
    <s v="In implementare"/>
    <m/>
    <n v="2200088.5499999998"/>
    <n v="230920.09"/>
    <s v="POC/524/2/2"/>
    <n v="1"/>
    <s v="Axa 2"/>
  </r>
  <r>
    <s v="TOTAL CLUJ"/>
    <x v="0"/>
    <x v="0"/>
    <m/>
    <m/>
    <m/>
    <m/>
    <m/>
    <m/>
    <m/>
    <m/>
    <m/>
    <m/>
    <m/>
    <m/>
    <x v="0"/>
    <x v="0"/>
    <x v="0"/>
    <x v="0"/>
    <m/>
    <m/>
    <m/>
    <n v="363165723.23287594"/>
    <n v="66071413.827124"/>
    <n v="107612290.72000001"/>
    <n v="52599417.410000011"/>
    <n v="589448845.19000006"/>
    <m/>
    <m/>
    <n v="212011840.93000004"/>
    <n v="36513408.989999995"/>
    <m/>
    <m/>
    <m/>
  </r>
  <r>
    <s v="JUDEŢUL CONSTANTA"/>
    <x v="0"/>
    <x v="0"/>
    <m/>
    <m/>
    <m/>
    <m/>
    <m/>
    <m/>
    <m/>
    <m/>
    <m/>
    <m/>
    <m/>
    <m/>
    <x v="0"/>
    <x v="0"/>
    <x v="0"/>
    <x v="0"/>
    <m/>
    <m/>
    <m/>
    <m/>
    <m/>
    <m/>
    <m/>
    <m/>
    <m/>
    <m/>
    <m/>
    <m/>
    <m/>
    <m/>
    <m/>
  </r>
  <r>
    <n v="1"/>
    <x v="1"/>
    <x v="3"/>
    <s v="OS1.4-Secţiunea G"/>
    <n v="105531"/>
    <s v="Cercetări asupra dezvoltării de materiale avansate şi optimizare multiscalară prin integrarea materialelor nano-structurate în sisteme energetice avansate"/>
    <s v="UNIVERSITATEA OVIDIUS CONSTANŢA"/>
    <s v="Scopul proiectului este facilitarea accesului unui grup de întreprinderi interesate in dezvoltarea de produse si servicii cu valoare adaugata ridicata prin transferul de cunostinþe din activitatea de cercetare, la expertiza avansata din cadrul UOC-INSAE in domeniul dezvoltarii de materiale nano-structurate si al integrarii acestora in sisteme energetice complexe si accesul la facilitaþile existente pe platforma de cercetare HyRES din cadrul institutului."/>
    <s v="9"/>
    <n v="1"/>
    <n v="2016"/>
    <s v="9"/>
    <n v="1"/>
    <n v="2021"/>
    <n v="83.72"/>
    <x v="6"/>
    <x v="6"/>
    <x v="0"/>
    <x v="0"/>
    <s v="Constanta"/>
    <s v="Public"/>
    <s v="062"/>
    <n v="6067114.3078000005"/>
    <n v="1179797.1921999995"/>
    <n v="948026"/>
    <n v="60000"/>
    <n v="8254937.5"/>
    <s v="In implementare"/>
    <s v="AA3"/>
    <n v="2936036.9199999995"/>
    <n v="570886.9"/>
    <s v="POC/71/1/4"/>
    <n v="1"/>
    <s v="Axa 1"/>
  </r>
  <r>
    <n v="2"/>
    <x v="2"/>
    <x v="2"/>
    <s v="A2.2.1"/>
    <n v="115978"/>
    <s v="MARGO - UN START PENTRU IMM-URI COMPETITIVE"/>
    <s v="YUKA MOBILI SRL"/>
    <s v="MARGO - UN START PENTRU IMM-URI COMPETITIVE"/>
    <s v="8"/>
    <n v="17"/>
    <n v="2017"/>
    <s v="8"/>
    <n v="17"/>
    <n v="2020"/>
    <n v="85"/>
    <x v="6"/>
    <x v="6"/>
    <x v="0"/>
    <x v="0"/>
    <s v="Constanta"/>
    <s v="Privat"/>
    <s v="066"/>
    <n v="3468174.25"/>
    <n v="612030.75"/>
    <n v="2049045"/>
    <n v="621062.5"/>
    <n v="6750312.5"/>
    <s v="Finalizat"/>
    <s v="AA1"/>
    <n v="3096365.1100000008"/>
    <n v="605005.59000000008"/>
    <s v="POC/46/2/2"/>
    <n v="1"/>
    <s v="Axa 2"/>
  </r>
  <r>
    <n v="3"/>
    <x v="2"/>
    <x v="2"/>
    <s v="A2.2.1"/>
    <n v="115665"/>
    <s v="Un sistem informatic inovativ - o colectie de servicii integrate"/>
    <s v="MULTISOFT SRL"/>
    <s v="Un sistem informatic inovativ - o colectie de servicii integrate"/>
    <s v="6"/>
    <n v="28"/>
    <n v="2017"/>
    <s v="6"/>
    <n v="28"/>
    <n v="2019"/>
    <n v="85"/>
    <x v="6"/>
    <x v="6"/>
    <x v="0"/>
    <x v="0"/>
    <s v="Constanta"/>
    <s v="Privat"/>
    <s v="066"/>
    <n v="1368912.79"/>
    <n v="241572.85"/>
    <n v="1078008.7500000002"/>
    <n v="32923.929999999702"/>
    <n v="2721418.3200000003"/>
    <s v="Finalizat"/>
    <m/>
    <n v="1361630.91"/>
    <n v="240287.8"/>
    <s v="POC/46/2/2"/>
    <n v="1"/>
    <s v="Axa 2"/>
  </r>
  <r>
    <n v="4"/>
    <x v="2"/>
    <x v="2"/>
    <s v="A2.2.1"/>
    <n v="115991"/>
    <s v="PLATFORMA CLOUD SAAS INOVATIVA DE ARHIVARE ELECTRONICA EDI SI NON EDI INTEGRATA CU SISTEM DE MANAGEMENT A DOCUMENTELOR"/>
    <s v="DIRECT CONSULTING &amp; ADVERTISING SRL"/>
    <s v="PLATFORMA CLOUD SAAS INOVATIVA DE ARHIVARE ELECTRONICA EDI SI NON EDI INTEGRATA CU SISTEM DE MANAGEMENT A DOCUMENTELOR"/>
    <s v="8"/>
    <n v="4"/>
    <n v="2017"/>
    <s v="8"/>
    <n v="4"/>
    <n v="2020"/>
    <n v="85"/>
    <x v="6"/>
    <x v="6"/>
    <x v="0"/>
    <x v="0"/>
    <s v="Mangalia"/>
    <s v="Privat"/>
    <s v="066"/>
    <n v="1547343.33"/>
    <n v="273060.59000000003"/>
    <n v="651027.91000000015"/>
    <n v="441382.50999999978"/>
    <n v="2912814.34"/>
    <s v="Finalizat"/>
    <m/>
    <n v="1454578"/>
    <n v="256690.21999999994"/>
    <s v="POC/46/2/2"/>
    <n v="1"/>
    <s v="Axa 2"/>
  </r>
  <r>
    <n v="5"/>
    <x v="2"/>
    <x v="2"/>
    <s v="A2.1.1 - NGA"/>
    <n v="127127"/>
    <s v="Dezvoltarea infrastructurii de comunicatii in banda larga de mare viteza in judetul Constanta"/>
    <s v="INVOKER TRANS IT SRL"/>
    <s v="Obiectivul principal al proiectului este dezvoltarea infrastructurii de comunicaþii în banda larga de mare viteza in localitatile albe din punct de vedere al conexiunii NGA din judetul Constant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6"/>
    <x v="6"/>
    <x v="0"/>
    <x v="0"/>
    <s v="Topalau; Garliciu; Amzacea; Albesti; Targusor; sat Plopeni; Saraiu; sat Arsa; sat Tataru; sat Osmancea; sat Baltagesti; sat Crisan; sat Ciobanita; Ciungani; Ludestii de Jos; Stejarel; Ociu; Brotuna; Prihodiste; Dincu;"/>
    <s v="Privat"/>
    <s v="046"/>
    <n v="7462452.79"/>
    <n v="1316903.43"/>
    <n v="1798181.38"/>
    <n v="2009600.85"/>
    <n v="12587138.450000001"/>
    <s v="In implementare"/>
    <m/>
    <n v="3051034.94"/>
    <n v="538417.91999999993"/>
    <s v="POC/366/2/1"/>
    <n v="1"/>
    <s v="Axa 2"/>
  </r>
  <r>
    <n v="6"/>
    <x v="1"/>
    <x v="9"/>
    <m/>
    <n v="124883"/>
    <s v="CLOUD si infrastructuri masive de date la Universitatea Maritimă din Constanța"/>
    <s v="UNIVERSITATEA MARITIMA DIN CONSTANTA"/>
    <s v="Obiectivul general este creşterea capacităţii de cercetare în scopul ridicării nivelului de competitivitate ştiinţifică pe plan internaţional al Universitaţii Maritime din Constanţa, prin crearea de infrastructuri CLOUD / centre de date cu performanţă înaltă, care să fie integrate în structuri internaţionale de tip CLOUD şi INFRASTRUCTURI MASIVE DE DATE._x000a_Obiectivul general este creşterea capacităţii de cercetare în scopul ridicării nivelului de competitivitate ştiinţifică pe plan internaţional al_x000a_Universitaţii Maritime din Constanţa, prin crearea de infrastructuri CLOUD / centre de date cu performanţă înaltă, care să fie integrate în structuri internaţionale de tip CLOUD şi INFRASTRUCTURI MASIVE DE DATE."/>
    <s v="4"/>
    <n v="16"/>
    <n v="2020"/>
    <s v="4"/>
    <n v="16"/>
    <n v="2021"/>
    <n v="85"/>
    <x v="6"/>
    <x v="6"/>
    <x v="0"/>
    <x v="0"/>
    <s v="Constanta"/>
    <s v="Public"/>
    <s v="058"/>
    <n v="4095016.76"/>
    <n v="722650.01"/>
    <n v="0"/>
    <n v="11900"/>
    <n v="4829566.7699999996"/>
    <s v="In implementare"/>
    <m/>
    <n v="481766.67"/>
    <n v="0"/>
    <s v="POC/398/1/1/"/>
    <n v="1"/>
    <s v="Axa 1"/>
  </r>
  <r>
    <n v="7"/>
    <x v="1"/>
    <x v="9"/>
    <m/>
    <n v="124984"/>
    <s v="Dezvoltarea infrastructurii de calcul numeric a Universitatii Ovidius din Constanta, pentru modelare numerică, simulare și procesare de structuri masive de date prin realizarea unui Centru de Date de tip Cloud"/>
    <s v="UNIVERSITATEA OVIDIUS DIN CONSTANTA"/>
    <s v="Obiectivul general al proiectului este reprezentat de cresterea capacitatii de cercetare a Universitatii Ovidius in vederea ridicarii nivelului de competitivitate stiintifica pe plan international prin crearea unui Centru de Date mobil si a unei infrastructuri Cloud de inalta performantain vederea integrarii in structuri international de tip Cloud si infrastructuri masive de date."/>
    <s v="5"/>
    <n v="29"/>
    <n v="2020"/>
    <s v="1"/>
    <n v="29"/>
    <n v="2022"/>
    <n v="85"/>
    <x v="6"/>
    <x v="6"/>
    <x v="0"/>
    <x v="0"/>
    <s v="Constanta"/>
    <s v="Public"/>
    <s v="058"/>
    <n v="4248282.29"/>
    <n v="749696.87"/>
    <n v="0"/>
    <n v="20000"/>
    <n v="5017979.16"/>
    <s v="In implementare"/>
    <m/>
    <n v="21689.51"/>
    <n v="3827.5599999999995"/>
    <s v="POC/398/1/1/"/>
    <n v="1"/>
    <s v="Axa 1"/>
  </r>
  <r>
    <n v="8"/>
    <x v="2"/>
    <x v="2"/>
    <s v="A2.2.1 ap.2"/>
    <n v="129680"/>
    <s v="Sistem informatic integrat de identitate, gestiune si intermediere de plati pentru activitati-servicii si control acces"/>
    <s v="RADCOM SRL"/>
    <s v="Obiectivul general al proiectului este ca societatea sa dezvolte produse si servicii TIC inovative si sa dezvolte capacitatea si infrastructura de cercetare-dezvoltare-inovare, conducand la cresterea competitivitatii econimice a societatii."/>
    <s v="6"/>
    <n v="25"/>
    <n v="2020"/>
    <s v="12"/>
    <n v="25"/>
    <n v="2022"/>
    <n v="85"/>
    <x v="6"/>
    <x v="6"/>
    <x v="0"/>
    <x v="0"/>
    <s v="Constanta"/>
    <s v="Privat"/>
    <s v="066"/>
    <n v="10127478.550000001"/>
    <n v="1787202.08"/>
    <n v="5665873.5300000003"/>
    <n v="2012842.55"/>
    <n v="19593396.710000001"/>
    <s v="In implementare"/>
    <m/>
    <n v="1000000"/>
    <n v="0"/>
    <s v="POC/524/2/2"/>
    <n v="1"/>
    <s v="Axa 2"/>
  </r>
  <r>
    <n v="9"/>
    <x v="1"/>
    <x v="10"/>
    <m/>
    <n v="108048"/>
    <s v="Proiect  de cercetare-dezvoltare-inovare cu măsuri suport pentru consolidarea participării la EIT Raw Materials- EITRM-OUC"/>
    <s v="UNIVERSITATEA OVIDIUS DIN CONSTANTA"/>
    <s v="Obiectivul general al proiectului îl reprezinta sprijinirea participarii organizatiilor de cercetare dezvoltare si inovare din România la activitatile si proiectele derulate în cadrul Comunitatii pentru Inovare si Cunoastere specializata în managementul durabil al materiilor prime si materialelor avansate -EIT Raw Materials, ca parte a Institutului European pentru Inovare si Tehnologie –EIT."/>
    <s v="2"/>
    <n v="9"/>
    <n v="2021"/>
    <s v="6"/>
    <n v="30"/>
    <n v="2023"/>
    <n v="85"/>
    <x v="6"/>
    <x v="6"/>
    <x v="0"/>
    <x v="0"/>
    <s v="Constanta"/>
    <s v="Public"/>
    <s v="060"/>
    <n v="1396890"/>
    <n v="246510"/>
    <n v="0"/>
    <n v="366600"/>
    <n v="2010000"/>
    <s v="In implementare"/>
    <m/>
    <n v="0"/>
    <n v="0"/>
    <s v="POC/77/1/2"/>
    <n v="1"/>
    <s v="Axa 1"/>
  </r>
  <r>
    <s v="TOTAL CLUJ"/>
    <x v="0"/>
    <x v="0"/>
    <m/>
    <m/>
    <m/>
    <m/>
    <m/>
    <m/>
    <m/>
    <m/>
    <m/>
    <m/>
    <m/>
    <m/>
    <x v="0"/>
    <x v="0"/>
    <x v="0"/>
    <x v="0"/>
    <m/>
    <m/>
    <m/>
    <n v="39781665.0678"/>
    <n v="7129423.7721999995"/>
    <n v="12190162.57"/>
    <n v="5576312.3399999999"/>
    <n v="64677563.749999993"/>
    <m/>
    <m/>
    <n v="13403102.060000001"/>
    <n v="2215115.9900000002"/>
    <m/>
    <m/>
    <m/>
  </r>
  <r>
    <s v="JUDEŢUL COVASNA"/>
    <x v="0"/>
    <x v="0"/>
    <m/>
    <m/>
    <m/>
    <m/>
    <m/>
    <m/>
    <m/>
    <m/>
    <m/>
    <m/>
    <m/>
    <m/>
    <x v="0"/>
    <x v="0"/>
    <x v="0"/>
    <x v="0"/>
    <m/>
    <m/>
    <m/>
    <m/>
    <m/>
    <m/>
    <m/>
    <m/>
    <m/>
    <m/>
    <m/>
    <m/>
    <m/>
    <m/>
    <m/>
  </r>
  <r>
    <n v="1"/>
    <x v="1"/>
    <x v="3"/>
    <s v="OS1.3-Secţiunea C"/>
    <n v="119828"/>
    <s v="Crearea de instrumente software pentru proiectare nanomateriale noi, avansate, compuși activi farmaceutic și pentru evaluarea farmacologică și toxicologică a acestora"/>
    <s v="AB INITIO RESEARCH SERVICES SRL-D"/>
    <s v="Obiectivul general al proiectului este dezvoltarea unui pachet de software comercial inovativ utilizat în designul materiilor avansate, nanomaterialelor și substanțelor farmaceutice, într-o perioadă de  24 de luni, care să răspundă nevoilor pieței identificate în cadrul SNCDI și care aparține unui domeniu de specializare inteligentă și sănătate. Rezultatele atinse vor influența în mod direct și pozitiv activitățile de cercetare-dezvoltare în România, prin urmare vor influența impactul economic a acestor activități pe plan național.    "/>
    <s v="9"/>
    <n v="27"/>
    <n v="2017"/>
    <s v="9"/>
    <n v="27"/>
    <n v="2019"/>
    <n v="84.999999638510033"/>
    <x v="1"/>
    <x v="1"/>
    <x v="0"/>
    <x v="0"/>
    <s v="Sfantu Gheorghe"/>
    <s v="Privat"/>
    <s v="061"/>
    <n v="705413.79"/>
    <n v="124484.79"/>
    <n v="92210.99"/>
    <n v="8924.6"/>
    <n v="931034.17"/>
    <s v="Finalizat"/>
    <s v="AA1"/>
    <n v="705411.07"/>
    <n v="124476.49"/>
    <s v="POC/63/1/3"/>
    <n v="1"/>
    <s v="Axa 1"/>
  </r>
  <r>
    <n v="2"/>
    <x v="1"/>
    <x v="3"/>
    <s v="OS1.3-Secţiunea C-ap.2"/>
    <n v="122390"/>
    <s v="Echipament pentru reducerea consumului de energie electrică și sursă neintreruptibilă de energie"/>
    <s v="TE-K 26 SYSTEM S.R.L."/>
    <s v="Obiectivul general al proiectului propus spre finantare este reprezentat de valorificarea unei idei tehnologice brevetabile privitoare la realizarea unor UPS-uri (surse neîntreruptibile de energie, folosite pe lânga calculatoare, servere si alte istalatii electrice care necesita sursa de energie constanta) de catre SC TE-K 26 SYSTEM SRL la un pret mult mai scazut, datorita diminuarii investitiei în acumulatoare."/>
    <s v="1"/>
    <n v="21"/>
    <n v="2021"/>
    <s v="1"/>
    <n v="21"/>
    <n v="2023"/>
    <n v="85"/>
    <x v="1"/>
    <x v="1"/>
    <x v="0"/>
    <x v="0"/>
    <s v="Sfantu Gheorghe"/>
    <s v="Privat"/>
    <s v="061"/>
    <n v="617882.43000000005"/>
    <n v="109038.08"/>
    <n v="80768.929999999993"/>
    <n v="146070"/>
    <n v="953759.44"/>
    <s v="In implementare"/>
    <m/>
    <n v="0"/>
    <n v="0"/>
    <s v="POC/62/1/3"/>
    <n v="1"/>
    <s v="Axa 1"/>
  </r>
  <r>
    <s v="TOTAL COVASNA"/>
    <x v="0"/>
    <x v="0"/>
    <m/>
    <m/>
    <m/>
    <m/>
    <m/>
    <m/>
    <m/>
    <m/>
    <m/>
    <m/>
    <m/>
    <m/>
    <x v="0"/>
    <x v="0"/>
    <x v="0"/>
    <x v="0"/>
    <m/>
    <m/>
    <m/>
    <n v="1323296.2200000002"/>
    <n v="233522.87"/>
    <n v="172979.91999999998"/>
    <n v="154994.6"/>
    <n v="1884793.6099999999"/>
    <m/>
    <m/>
    <n v="705411.07"/>
    <n v="124476.49"/>
    <m/>
    <m/>
    <m/>
  </r>
  <r>
    <s v="JUDEŢUL DAMBOVITA"/>
    <x v="0"/>
    <x v="0"/>
    <m/>
    <m/>
    <m/>
    <m/>
    <m/>
    <m/>
    <m/>
    <m/>
    <m/>
    <m/>
    <m/>
    <m/>
    <x v="0"/>
    <x v="0"/>
    <x v="0"/>
    <x v="0"/>
    <m/>
    <m/>
    <m/>
    <m/>
    <m/>
    <m/>
    <m/>
    <m/>
    <m/>
    <m/>
    <m/>
    <m/>
    <m/>
    <m/>
    <m/>
  </r>
  <r>
    <n v="1"/>
    <x v="1"/>
    <x v="1"/>
    <s v="OS1.1 -Secţiunea A"/>
    <n v="103195"/>
    <s v="Sisteme de Simulare a Realității Virtuale si Testare componente fizice în Mediu Simulat Virtual – instrument de înaltă tehnologie utilizat în dezvoltarea noilor modele de vehicule  "/>
    <s v="RENAULT TECHNOLOGIE ROUMANIE SRL"/>
    <s v="Obiectivul general al proiectului propus spre finanțare este reprezentat de dezvoltarea activității de cercetare-dezvoltare a SC RENAULT TECHNOLOGIE ROUMANIE SRL prin modernizarea departamentelor de CD existente și dotarea acestora cu echipamente și instrumente de cercetare în scopul obținerii de produse inovative în sectorul de automobile, cu valoare adăugată mare, competitive atât pe piața națională cât şi cea internațională."/>
    <s v="9"/>
    <n v="8"/>
    <n v="2016"/>
    <s v="10"/>
    <n v="8"/>
    <n v="2019"/>
    <n v="85"/>
    <x v="3"/>
    <x v="3"/>
    <x v="0"/>
    <x v="0"/>
    <s v="Titu"/>
    <s v="Privat"/>
    <s v="059"/>
    <n v="4696102.5080000004"/>
    <n v="828723.97200000007"/>
    <n v="5524826.4800000004"/>
    <n v="8417771.75"/>
    <n v="19467424.710000001"/>
    <s v="Finalizat"/>
    <s v="AA5"/>
    <n v="4555667.33"/>
    <n v="803941.28"/>
    <s v="POC/65/1/1"/>
    <n v="1"/>
    <s v="Axa 1"/>
  </r>
  <r>
    <n v="2"/>
    <x v="1"/>
    <x v="3"/>
    <s v="OS1.3-Secţiunea D"/>
    <n v="105188"/>
    <s v="CONSTRUCTII METALICE ECOLOGICE SI SUSTENABILE PRIN TEHNOLOGII EFICIENTE DE FABRICARE TOP  MetEco AMBIENT "/>
    <s v="TOP AMBIENT SRL"/>
    <s v="Obiectivul general al proiectului, conform programului (POC 2-14-2020, Axa prioritară 1, Acţiunea 1.2.1) este de a stimula inovarea întreprinderii nou-înființate (Top Ambient SRL), prin valorificarea potenţialului ideii brevetate (Brevet nr. 123527 / 30.04.2013) pentru dezvoltarea de produse (constructii metalice ecologice si sustenabile) şi tehnologie eficientă de fabricare (profile metalice).  Atât pentru produsele menţionate, căt şi pentru tehnologia asociată acestora, întreprinderea inovatoare deţine două (2) pre-contracte ferme."/>
    <s v="9"/>
    <n v="9"/>
    <n v="2016"/>
    <s v="9"/>
    <n v="9"/>
    <n v="2018"/>
    <n v="85"/>
    <x v="3"/>
    <x v="3"/>
    <x v="0"/>
    <x v="0"/>
    <s v="Crevedia"/>
    <s v="Privat"/>
    <s v="061"/>
    <n v="5414113.6100000003"/>
    <n v="955431.81"/>
    <n v="0"/>
    <n v="1064929.8899999999"/>
    <n v="7434475.3099999996"/>
    <s v="Finalizat"/>
    <s v="AA5"/>
    <n v="5295010.74"/>
    <n v="896945.72"/>
    <s v="POC/66/1/3"/>
    <n v="1"/>
    <s v="Axa 1"/>
  </r>
  <r>
    <n v="3"/>
    <x v="1"/>
    <x v="3"/>
    <s v="OS1.3-Secţiunea D"/>
    <n v="104873"/>
    <s v="SISTEM RAPID DE MONITORIZARE SI CARTARE INTERACTIVA"/>
    <s v="PROSIG EXPERT SRL"/>
    <s v="Obiectivul General: Introducerea inovarii in intreprinderea nou-infiintata inovatoare „Prosig Expert_x000a_SRL”, pentru dezvoltarea de produse si procese noi, in scopul productiei si comercializarii, prin valorificarea rezultatelor de cercetare-dezvoltare obtinute in cadrul tezei de doctorat „Aplicarea tehnologiilor laser la studiul topografic al bazinului hidrografic Somes-Tisa”, ca baza de pornire pentru dezvoltarea noilor produse si procese, identificate de aplicantul „Prosig Expert” ca fiind cerute de piata pe baza de pre-contracte ferme detinute de aplicant._x000a_"/>
    <s v="9"/>
    <n v="16"/>
    <n v="2016"/>
    <s v="9"/>
    <n v="16"/>
    <n v="2018"/>
    <n v="85"/>
    <x v="3"/>
    <x v="3"/>
    <x v="0"/>
    <x v="0"/>
    <s v="Targoviste"/>
    <s v="Privat"/>
    <s v="061"/>
    <n v="5712085"/>
    <n v="1008015"/>
    <n v="0"/>
    <n v="1011700"/>
    <n v="7731800"/>
    <s v="Finalizat"/>
    <s v="AA3"/>
    <n v="5683770.1799999997"/>
    <n v="1003017.87"/>
    <s v="POC/66/1/3"/>
    <n v="1"/>
    <s v="Axa 1"/>
  </r>
  <r>
    <n v="4"/>
    <x v="2"/>
    <x v="2"/>
    <s v="A2.2.1"/>
    <n v="115705"/>
    <s v="CaseBond"/>
    <s v="PHOENIX IT SRL"/>
    <s v="CaseBond"/>
    <s v="6"/>
    <n v="16"/>
    <n v="2017"/>
    <s v="12"/>
    <n v="16"/>
    <n v="2018"/>
    <n v="85"/>
    <x v="3"/>
    <x v="3"/>
    <x v="0"/>
    <x v="0"/>
    <s v="Targoviste"/>
    <s v="Privat"/>
    <s v="066"/>
    <n v="2251640.89"/>
    <n v="397348.39"/>
    <n v="1494030.9000000004"/>
    <n v="657762.10000000009"/>
    <n v="4800782.2800000012"/>
    <s v="Finalizat"/>
    <m/>
    <n v="2148432.41"/>
    <n v="379135.12"/>
    <s v="POC/46/2/2"/>
    <n v="1"/>
    <s v="Axa 2"/>
  </r>
  <r>
    <n v="5"/>
    <x v="1"/>
    <x v="3"/>
    <s v="OS1.3-Secţiunea D"/>
    <n v="104350"/>
    <s v="SISTEM DE MONITORIZARE ȘI INSPECȚIE AVANSATĂ AERIANĂ ȘI TERESTRĂ A INFRASTRUCTURILOR CRITICE -SMIATIC"/>
    <s v="ENERGY&amp;ECO CONCEPT SRL"/>
    <s v="Obiectivul general al proiectului îl constituie stimularea inovării în cadrul SC ENERGY &amp; ECO CONCEPT SRL prin realizarea unui sistem inteligent de monitorizare și inspecţie avansată a infrastructurilor critice (IC) - SMIATIC, bazat pe utilizarea unor drone aeriene cu autonomie crescută, care achiziţionează informaţii provenite de la un ansamblu de senzori, în vederea detectării eventualelor evenimente apărute în zona operaţională. În cadrul soluţiei tehnice, se vor dezvolta algoritmi inovativi care stau la baza realizării unor pachete software de procesare şi prelucrare a imaginilor video, în vederea identificării şi soluţionării eventualelor incidente, defecte şi impedimente. De asemenea, în cadrul proiectului se va dezvolta atât o componentă software de generare a planului de management al zborului pentru dronele aflate în misiune, cât şi soluţii inovative de reîncărcare, inclusiv wireless sau în zbor, a acestor drone. "/>
    <s v="9"/>
    <n v="8"/>
    <n v="2016"/>
    <s v="9"/>
    <n v="8"/>
    <n v="2018"/>
    <n v="85"/>
    <x v="3"/>
    <x v="3"/>
    <x v="0"/>
    <x v="0"/>
    <s v="Aninoasa"/>
    <s v="Privat"/>
    <s v="061"/>
    <n v="5722324.6439999994"/>
    <n v="1009821.9960000003"/>
    <n v="0"/>
    <n v="663486.93999999994"/>
    <n v="7395633.5800000001"/>
    <s v="Finalizat"/>
    <s v="AA4"/>
    <n v="5709808.9699999997"/>
    <n v="1007613.3399999999"/>
    <s v="POC/66/1/3"/>
    <n v="1"/>
    <s v="Axa 1"/>
  </r>
  <r>
    <n v="6"/>
    <x v="2"/>
    <x v="2"/>
    <s v="A2.1.1 - NGA"/>
    <n v="127299"/>
    <s v="Imbunatatirea infrastructurii in banda larga si a accesului la internet in judetele Prahova si Dambovita "/>
    <s v="Cloudsys Telecom SRL"/>
    <s v="Obiectivul principal al proiectului este dezvoltarea infrastructurii de internet in banda larga, in zonele albe NGA din judetele Prahova si Dambovit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12"/>
    <n v="2019"/>
    <s v="3"/>
    <n v="12"/>
    <n v="2022"/>
    <n v="85"/>
    <x v="3"/>
    <x v="3"/>
    <x v="0"/>
    <x v="0"/>
    <s v="Pucheni; Crivatu; Hodarasti; Ibrianu; Glod; Chiojdeanca; Nucet; Trenu; Hatcrau; Ologeni; Nucsoara de Jos; Nucsoara de Sus; Bratesti; Habud; Plaiu Cornului; Stancesti; Melicesti;"/>
    <s v="Privat"/>
    <s v="046"/>
    <n v="5767238.3200000003"/>
    <n v="1017747.92"/>
    <n v="2907851.26"/>
    <n v="1656650.92"/>
    <n v="11349488.42"/>
    <s v="In implementare"/>
    <m/>
    <n v="1449302.74"/>
    <n v="255759.3"/>
    <s v="POC/366/2/1"/>
    <n v="1"/>
    <s v="Axa 2"/>
  </r>
  <r>
    <n v="7"/>
    <x v="2"/>
    <x v="2"/>
    <s v="A2.2.1 ap.2"/>
    <n v="129354"/>
    <s v="Aplicatie pentru comanda si controlul unei retele de drone utilizata in misiuni de cautare si salvare in situatii de urgenta (SkyNet)"/>
    <s v="TEHNOBAT CONSULTING SRL"/>
    <s v="Proiectul propune realizarea unei aplicatii software complexe pentru gestionarea completa si autonoma a unei retele de drone aeriene capabila sa execute misiuni de cautare si salvare în situatii de urgenta, în zone cu acoperire larga si acces dificil, precum si alte misiuni de tip supraveghere si inspectie aeriana."/>
    <s v="3"/>
    <n v="25"/>
    <n v="2020"/>
    <s v="3"/>
    <n v="19"/>
    <n v="2023"/>
    <n v="85"/>
    <x v="3"/>
    <x v="3"/>
    <x v="0"/>
    <x v="0"/>
    <s v="Gura Ocnitei, Sat Sacueni"/>
    <s v="Privat"/>
    <s v="066"/>
    <n v="6426388.5300000003"/>
    <n v="1134068.56"/>
    <n v="1793498.02"/>
    <n v="0"/>
    <n v="9353955.1099999994"/>
    <s v="Reziliat"/>
    <m/>
    <n v="0"/>
    <n v="0"/>
    <s v="POC/524/2/2"/>
    <n v="1"/>
    <s v="Axa 2"/>
  </r>
  <r>
    <n v="8"/>
    <x v="2"/>
    <x v="2"/>
    <s v="A2.2.1 ap.2"/>
    <n v="130057"/>
    <s v="Cercetare si dezvoltare, calificare, certificare, testare si pregatire de lansare comerciala proiect ,,Platforma de servicii pentru Conectivitate Inteligenta 5G/IoT - E-SIM, OTA - HTTP, DM - IoT"/>
    <s v="SIMARTIS TELECOM SRL"/>
    <s v="Obiectiv principal este cercetarea, proiectarea şi implementarea unui sistem de management a dispozitivelor compatibile eSIM denumit eSIM RSP precum şi actualizări majore la nivel funcţional, cu elemente de noutate şi originalitate pentru platformele curente OTA SIM Management şi Device Management, n scopul de a efectua configurarea la distanţă a planurilor celulare existente pe o cartelă eSIM."/>
    <s v="6"/>
    <n v="5"/>
    <n v="2020"/>
    <s v="6"/>
    <n v="5"/>
    <n v="2023"/>
    <n v="85"/>
    <x v="3"/>
    <x v="3"/>
    <x v="0"/>
    <x v="0"/>
    <s v="Tartasesti, sat Gulia"/>
    <s v="Privat"/>
    <s v="066"/>
    <n v="6458604.8899999997"/>
    <n v="1139753.77"/>
    <n v="2824975.9"/>
    <n v="1060392.18"/>
    <n v="11483726.74"/>
    <s v="In implementare"/>
    <m/>
    <n v="212362.27"/>
    <n v="37475.69"/>
    <s v="POC/524/2/2"/>
    <n v="1"/>
    <s v="Axa 2"/>
  </r>
  <r>
    <n v="9"/>
    <x v="2"/>
    <x v="2"/>
    <s v="A2.2.1 ap.2"/>
    <n v="129405"/>
    <s v="Solutie Inovativa  Colaborativa pentru post productia audio-video utilizand mecanisme de Inteligenta Artificiala"/>
    <s v="COMPANIA DE SUNET SRL"/>
    <s v="Obiectivul general il constituie diversificarea serviciilor si cresterea productivitatii firmei COMPANIA DE SUNET srl prin dezvoltarea unei Solutii Inovative &amp; Colaborative pentru post-productia audio-video de inalta rezolutie utilizand mecanisme de Inteligenta Artificiala."/>
    <s v="7"/>
    <n v="30"/>
    <n v="2020"/>
    <s v="7"/>
    <n v="30"/>
    <n v="2022"/>
    <n v="85"/>
    <x v="3"/>
    <x v="3"/>
    <x v="0"/>
    <x v="0"/>
    <s v="Crevedia, sat Cocani"/>
    <s v="Privat"/>
    <s v="066"/>
    <n v="8406988.1300000008"/>
    <n v="1483586.13"/>
    <n v="2900336.49"/>
    <n v="179061.91"/>
    <n v="12969972.660000002"/>
    <s v="In implementare"/>
    <m/>
    <n v="2905142.61"/>
    <n v="94857.39"/>
    <s v="POC/524/2/2"/>
    <n v="1"/>
    <s v="Axa 2"/>
  </r>
  <r>
    <n v="10"/>
    <x v="2"/>
    <x v="2"/>
    <s v="A2.2.1 ap.2"/>
    <n v="129731"/>
    <s v="Platforma de automatizare infrastructura IT, augmentata cu tehnologii de vanzare produse digitale"/>
    <s v="8000 PLUS DESIGN SOLUTIONS SRL"/>
    <s v="Obiectivul general al proiectuluiexperimental pentru realizarea unei platforme solftware inovatoare care va furniza instrumente de creare, optimizare si promovare automatizat a magazinelor online cu accent pe piaþa digital, care va integra pe verticala solutiile TIC obtinute prin abordarea domeniilor stiintifice: -Sisteme informatice avansate pentru e-servicii; -Noi metode manageriale, de marketing si dezvoltare antreprenoriala pentru competitivitate organizationala; -Tehnologie, organizatie si schimbare culturala; -Patrimoniul material/nonmaterial, turismul cultural; -industriile creative; -Capitalul uman, cultural si social;  -Calculatoare si sisteme automate;  -Tehnologia societatii informationale."/>
    <s v="8"/>
    <n v="6"/>
    <n v="2020"/>
    <s v="8"/>
    <n v="6"/>
    <n v="2022"/>
    <n v="85"/>
    <x v="3"/>
    <x v="3"/>
    <x v="0"/>
    <x v="0"/>
    <s v="Targoviste"/>
    <s v="Privat"/>
    <s v="066"/>
    <n v="4534206"/>
    <n v="800154"/>
    <n v="1476920"/>
    <n v="974966"/>
    <n v="7786246"/>
    <s v="In implementare"/>
    <m/>
    <n v="448632.57"/>
    <n v="79170.45"/>
    <s v="POC/524/2/2"/>
    <n v="1"/>
    <s v="Axa 2"/>
  </r>
  <r>
    <n v="11"/>
    <x v="2"/>
    <x v="2"/>
    <s v="A2.2.1 ap.2"/>
    <n v="129993"/>
    <s v="IoT MEDICAL ASSET MANAGEMENT SOFTWARE"/>
    <s v="IMADO SRL"/>
    <s v="Obiectivul general al proiectului este cresterea competitivitatii economice a firmei IMADO SRL, prin activitati de inovare si inglobarea tehnologiilor TIC si realizarea unui produs inovativ nou, prin dezvoltarea unui aplicatii software inovative de management a activelor din spitale si optimizarea utilizarii acestora de catre stakeholderii interesati."/>
    <s v="8"/>
    <n v="11"/>
    <n v="2020"/>
    <s v="8"/>
    <n v="11"/>
    <n v="2023"/>
    <n v="85"/>
    <x v="3"/>
    <x v="3"/>
    <x v="0"/>
    <x v="0"/>
    <s v="Targoviste"/>
    <s v="Privat"/>
    <s v="066"/>
    <n v="10632592.24"/>
    <n v="1876339.8"/>
    <n v="3693521.8"/>
    <n v="1049826.79"/>
    <n v="17252280.629999999"/>
    <s v="In implementare"/>
    <m/>
    <n v="973852"/>
    <n v="171856.24"/>
    <s v="POC/524/2/2"/>
    <n v="1"/>
    <s v="Axa 2"/>
  </r>
  <r>
    <n v="12"/>
    <x v="2"/>
    <x v="2"/>
    <s v="A2.2.1 ap.2"/>
    <n v="129143"/>
    <s v="E-CIRCLE - Platforma Inovativa pentru Economia Circulara"/>
    <s v="VERTET OIL SRL"/>
    <s v="Obiectivul general al proiectul îl reprezinta sustinerea inovarii si cresterea productivitatii societatii Vertet Oil SRL prin crearea unei platforme inovative (E-CIRCLE) pentru gestionarea integrata a deseurilor in vederea implementarii conceptului de economie circulara cu ajutorul a patru componente digitale: OPEN DATA si OPEN PLATFORM, AI (ARTIFICIAL INTELIGENCE), precum si CLOUD COMPUTING."/>
    <s v="8"/>
    <n v="21"/>
    <n v="2020"/>
    <s v="8"/>
    <n v="21"/>
    <n v="2022"/>
    <n v="85"/>
    <x v="3"/>
    <x v="3"/>
    <x v="0"/>
    <x v="0"/>
    <s v="Targoviste"/>
    <s v="Privat"/>
    <s v="066"/>
    <n v="10426922.050000001"/>
    <n v="1840045.07"/>
    <n v="4305759.4800000004"/>
    <n v="3249521.65"/>
    <n v="19822248.25"/>
    <s v="In implementare"/>
    <m/>
    <n v="110500"/>
    <n v="19500"/>
    <s v="POC/524/2/2"/>
    <n v="1"/>
    <s v="Axa 2"/>
  </r>
  <r>
    <s v="TOTAL DAMBOVITA"/>
    <x v="0"/>
    <x v="0"/>
    <m/>
    <m/>
    <m/>
    <m/>
    <m/>
    <m/>
    <m/>
    <m/>
    <m/>
    <m/>
    <m/>
    <m/>
    <x v="0"/>
    <x v="0"/>
    <x v="0"/>
    <x v="0"/>
    <m/>
    <m/>
    <m/>
    <n v="76449206.812000006"/>
    <n v="13491036.418000001"/>
    <n v="26921720.330000002"/>
    <n v="19986070.129999999"/>
    <n v="136848033.69"/>
    <m/>
    <m/>
    <n v="29492481.819999997"/>
    <n v="4749272.4000000004"/>
    <m/>
    <m/>
    <m/>
  </r>
  <r>
    <s v="JUDEŢUL DOLJ"/>
    <x v="0"/>
    <x v="0"/>
    <m/>
    <m/>
    <m/>
    <m/>
    <m/>
    <m/>
    <m/>
    <m/>
    <m/>
    <m/>
    <m/>
    <m/>
    <x v="0"/>
    <x v="0"/>
    <x v="0"/>
    <x v="0"/>
    <m/>
    <m/>
    <m/>
    <m/>
    <m/>
    <m/>
    <m/>
    <m/>
    <m/>
    <m/>
    <m/>
    <m/>
    <m/>
    <m/>
    <m/>
  </r>
  <r>
    <n v="1"/>
    <x v="1"/>
    <x v="1"/>
    <s v="OS1.2-Secţiunea E"/>
    <n v="103454"/>
    <s v="Genomică FUncțională în infecţii SEvere/ FUSE "/>
    <s v="Universitatea de medicina si farmacie din Craiova "/>
    <s v="Obiectiv general 1: descrierea interacțiunii dintre genomul gazdă și flora bacteriană și fungică (bacteriom și micobiom), și efectele sale asupra imunității la persoanele sănătoase._x000a_Obiectiv general 2: identificarea dezechilibrelor dintre aceste interacțiuni la pacienții cu sepsis și asocierea cu vulnerabilitatea și severitatea sepsisului, pentru a proiecta noi strategii terapeutice._x000a_"/>
    <s v="9"/>
    <n v="1"/>
    <n v="2016"/>
    <s v="12"/>
    <n v="1"/>
    <n v="2020"/>
    <n v="84.435339999999997"/>
    <x v="9"/>
    <x v="9"/>
    <x v="0"/>
    <x v="0"/>
    <s v="Craiova"/>
    <s v="Public"/>
    <s v="060"/>
    <n v="7257102.7555640005"/>
    <n v="1337287.0544360001"/>
    <n v="0"/>
    <n v="219231.31"/>
    <n v="8813621.120000001"/>
    <s v="Finalizat _x000a_(ajuns la teremen; fara nota de finalizare)"/>
    <s v="AA3+suspendare"/>
    <n v="6885036.0199999986"/>
    <n v="1268990.75"/>
    <s v="POC/61/1/1"/>
    <n v="1"/>
    <s v="Axa 1"/>
  </r>
  <r>
    <n v="2"/>
    <x v="1"/>
    <x v="1"/>
    <s v="OS1.2-Secţiunea E"/>
    <n v="103633"/>
    <s v="Consolidarea capacitatii de cercetare-dezvoltare in imagistica si tehnologie avansata pentru proceduri medicale minim invazive"/>
    <s v="Universitatea de medicina si farmacie din Craiova "/>
    <s v="Obiectivul general al proiectului constă în crearea unui nucleu de înaltă competență științifică şi tehnologică, la standarde internationale, în cadrul Universităţi din Craiova (UCV), pentru promovarea cercetării și inovației în medicină, sub conducerea unui specialist romano-american, Dr. Gabriel Gruionu cu peste 20 ani de experiență în științe și inginerie biomedicală de la Harvard Medical School, USA. Dr. Gruionu este originar din Craiova, a terminat cursurile Facultății de Matematică de la UCV și a lucrat în colaborare cu grupul de la Craiova neîntrerupt în tot acest timp. Acum vrea să extindă și să diversifice aceasta colaborare prin prezentul program de cercetare. "/>
    <s v="9"/>
    <n v="8"/>
    <n v="2016"/>
    <s v="9"/>
    <n v="8"/>
    <n v="2020"/>
    <n v="84.435339999999997"/>
    <x v="9"/>
    <x v="9"/>
    <x v="0"/>
    <x v="0"/>
    <s v="Craiova"/>
    <s v="Public"/>
    <s v="060"/>
    <n v="7216366.5300000003"/>
    <n v="1329780.47"/>
    <n v="0"/>
    <n v="360595"/>
    <n v="8906742"/>
    <s v="Finalizat"/>
    <s v="AA4"/>
    <n v="6889099.8100000005"/>
    <n v="1254255.1600000001"/>
    <s v="POC/61/1/1"/>
    <n v="1"/>
    <s v="Axa 1"/>
  </r>
  <r>
    <n v="3"/>
    <x v="1"/>
    <x v="3"/>
    <s v="OS1.3-Secţiunea C"/>
    <n v="104769"/>
    <s v="Metoda inovativa de prevenţie, diagnostic precoce, monitorizare si tratament pentru boala renala cronica diabetica, cauza majora de morbiditate si mortalitate"/>
    <s v="INTERLAB MEDICAL SRL"/>
    <s v="Obiectivul general al proiectului se refera la cresterea competitivitatii societatii INTERLAB MEDICAL SRL pe piata medicala prin introducere inovării în activitatea proprie prin efectuarea unor explorari biochimice si imagistice care sa permita dezvoltarea unui proces substanțial îmbunătățit de depistare precoce a bolii cronice renale (BCR) bazata pe rezultatele cercetarii efectuate in cadrul tezei de doctorat a directorului de proiect."/>
    <s v="9"/>
    <n v="16"/>
    <n v="2016"/>
    <s v="12"/>
    <n v="16"/>
    <n v="2017"/>
    <n v="85"/>
    <x v="9"/>
    <x v="9"/>
    <x v="0"/>
    <x v="0"/>
    <s v="Craiova"/>
    <s v="Privat"/>
    <s v="061"/>
    <n v="696107.46"/>
    <n v="122842.49"/>
    <n v="90994.45"/>
    <n v="32903.230000000003"/>
    <n v="942847.62999999989"/>
    <s v="Finalizat"/>
    <s v="AA2"/>
    <n v="682788.85999999987"/>
    <n v="120492.13"/>
    <s v="POC/63/1/3"/>
    <n v="1"/>
    <s v="Axa 1"/>
  </r>
  <r>
    <n v="4"/>
    <x v="1"/>
    <x v="3"/>
    <s v="OS1.3-Secţiunea D"/>
    <n v="105076"/>
    <s v="Stabilirea unui protocol imagistic inovator de optimizare a diagnosticului precoce al anomaliilor fetale majore"/>
    <s v="ENDOGYN A.M. SRL"/>
    <s v="Obiectivul general al proiectului este cresterea competitivitatii firmei ENDOGYN A.M. SRL pe piata nationala si europeana prin crearea si aplicarea unui protocol investigational  imagistic ultrasonografic inovativ in vederea optimizarii metodei de detectie precoce a anomaliilor fetale.  Proiectul porneste de la cercetarea efectuata in cadrul tezei de doctorat: „FEZABILITATEA ECOGRAFIEI MORFOLOGICE ȘI GENETICE ÎN PRIMUL TRIMESTRU DE SARCINĂ (CHALLENGES IN SONOGRAPHIC DETECTION OF FETAL STRUCTURAL ABNORMALITIES AT THE 11–13 - WEEKS SCAN)”, a directorului de proiect, Lector Doctor Dominic – Gabriel Iliescu."/>
    <s v="9"/>
    <n v="8"/>
    <n v="2016"/>
    <s v="9"/>
    <n v="8"/>
    <n v="2018"/>
    <n v="85"/>
    <x v="9"/>
    <x v="9"/>
    <x v="0"/>
    <x v="0"/>
    <s v="Craiova"/>
    <s v="Privat"/>
    <s v="061"/>
    <n v="1639539.075"/>
    <n v="289330.42500000005"/>
    <n v="0"/>
    <n v="25769.03"/>
    <n v="1954638.53"/>
    <s v="Finalizat"/>
    <s v="AA3"/>
    <n v="1605983.6899999997"/>
    <n v="283408.87999999995"/>
    <s v="POC/66/1/3"/>
    <n v="1"/>
    <s v="Axa 1"/>
  </r>
  <r>
    <n v="5"/>
    <x v="1"/>
    <x v="3"/>
    <s v="OS1.4-Secţiunea G"/>
    <n v="106021"/>
    <s v="SISTEM DE TRACŢIUNE INTELIGENT, EFICIENT ENERGETIC PENTRU NOI GENERAŢII DE MAŞINI FEROVIARE UŞOARE"/>
    <s v="Universitatea din Craiova"/>
    <s v="Obiectivul general al proiectului este creşterea competitivităţii economice atât a unor întreprinderi mari cât şi a unor întreprinderi mici, care, prin dezvoltarea de legături şi sinergii între întreprinderile respective şi centrele de cercetare şi dezvoltare din învăţământul superior create în ultimii ani, permit promovarea investiţiilor pentru elaborarea unui sistem de tracţiune inteligent, eficient energetic, pentru noi generaţii de maşini feroviare uşoare, simultan cu realizarea de modele experimentale care să ajute la verificări mai rapide ale soluţiilor inteligente propuse. "/>
    <s v="9"/>
    <n v="5"/>
    <n v="2016"/>
    <s v="9"/>
    <n v="5"/>
    <n v="2021"/>
    <n v="83.72"/>
    <x v="9"/>
    <x v="9"/>
    <x v="0"/>
    <x v="0"/>
    <s v="Craiova"/>
    <s v="Public"/>
    <s v="062"/>
    <n v="5887120.9124000007"/>
    <n v="1144796.0875999993"/>
    <n v="1122000"/>
    <n v="6000"/>
    <n v="8159917"/>
    <s v="In implementare"/>
    <s v="AA3"/>
    <n v="5257800.4400000004"/>
    <n v="896117.30999999982"/>
    <s v="POC/71/1/4"/>
    <n v="1"/>
    <s v="Axa 1"/>
  </r>
  <r>
    <n v="6"/>
    <x v="1"/>
    <x v="3"/>
    <s v="OS1.4-Secţiunea G"/>
    <n v="105736"/>
    <s v="CERCETĂRI ŞI TRANSFER DE CUNOŞTINTE ÎN DOMENIUL TEHNOLOGIILOR ŞI INSTRUMENTELOR SOFTWARE PENTRU INFORMATIZAREA PROCESELOR INDUSTRIALE"/>
    <s v="Universitatea din Craiova"/>
    <s v="Obiectivul general al proiectului este creșterea interacțiunii Universității din Craiova (UCV) cu mediul industrial, bazată pe facilitarea accesului întreprinderilor la expertiza ştiinţifică și infrastructura de cercetare a Universității din Craiova, Facultatea de Automatică, Calculatoare și Electronică, în scopul transferării rezultatelor de cercetare către întreprinderile industriale. Atingerea acestui obiectiv se va concretiza prin obţinerea unor instrumente software aplicabile direct în mediul industrial specific întreprinderilor din regiune dar şi din ţară. "/>
    <s v="9"/>
    <n v="5"/>
    <n v="2016"/>
    <s v="9"/>
    <n v="5"/>
    <n v="2021"/>
    <n v="83.72"/>
    <x v="9"/>
    <x v="9"/>
    <x v="0"/>
    <x v="0"/>
    <s v="Craiova"/>
    <s v="Public"/>
    <s v="062"/>
    <n v="4645920.8432"/>
    <n v="903435.1568"/>
    <n v="600000"/>
    <n v="29032"/>
    <n v="6178388"/>
    <s v="In implementare"/>
    <s v="AA3"/>
    <n v="4048030.93"/>
    <n v="733342.4"/>
    <s v="POC/71/1/4"/>
    <n v="1"/>
    <s v="Axa 1"/>
  </r>
  <r>
    <n v="7"/>
    <x v="1"/>
    <x v="3"/>
    <s v="OS1.4-Secţiunea G"/>
    <n v="105687"/>
    <s v="Parteneriate pentru transfer de cunoștinţe, cercetare tehnologică și aplicată pentru soluţii inovative de sisteme inteligente destinate creşterii eficienței energetice"/>
    <s v="Universitatea din Craiova"/>
    <s v="Obiectivul general - Realizarea unor parteneriate pe termen lung, pentru transfer de cunoștinţe, cercetare tehnologică și aplicată pentru soluţii inovative de sisteme inteligente destinate creşterii eficientei energetice, între Universitatea din Craiova şi întreprinderi."/>
    <s v="9"/>
    <n v="8"/>
    <n v="2016"/>
    <s v="9"/>
    <n v="8"/>
    <n v="2021"/>
    <n v="83.72"/>
    <x v="9"/>
    <x v="9"/>
    <x v="0"/>
    <x v="0"/>
    <s v="Craiova"/>
    <s v="Public"/>
    <s v="062"/>
    <n v="5929520.0692000007"/>
    <n v="1153040.9307999993"/>
    <n v="917692"/>
    <n v="14400"/>
    <n v="8014653"/>
    <s v="In implementare"/>
    <s v="AA3"/>
    <n v="5342381.08"/>
    <n v="986299.74000000011"/>
    <s v="POC/71/1/4"/>
    <n v="1"/>
    <s v="Axa 1"/>
  </r>
  <r>
    <n v="8"/>
    <x v="1"/>
    <x v="3"/>
    <s v="OS1.3-Secţiunea C"/>
    <n v="119868"/>
    <s v="Abordare  diagnostica si terapeutica bidirectionala a pacientului cu diabet zaharat si boala parodontala "/>
    <s v="DENTIMAGISTIC SRL"/>
    <s v="Obiectivul general al proiectului este acela de a dezvolta un serviciu bidirecţional de diagnostic şi tratament al afecţiunilor parodontale la pacienţii cu diabet zaharat, pornind de la o evaluare si apreciere precisă a gradului de evoluţie a bolii parodontale, precum şi a afecţiunii metabolice la aceşti pacienţi. Rolul acestei cercetări este acela de a crea o bază de date utilă în detectarea patologiei parodontale la pacienţii diabetici în scopul abordării în echipă a managementului pacientului diabetic."/>
    <s v="9"/>
    <n v="27"/>
    <n v="2017"/>
    <s v="3"/>
    <n v="27"/>
    <n v="2019"/>
    <n v="84.999999690697123"/>
    <x v="9"/>
    <x v="9"/>
    <x v="0"/>
    <x v="0"/>
    <s v="Craiova"/>
    <s v="Privat"/>
    <s v="061"/>
    <n v="687028.86"/>
    <n v="121240.39"/>
    <n v="89807.7"/>
    <n v="29405.5"/>
    <n v="927482.45"/>
    <s v="Finalizat"/>
    <m/>
    <n v="635441.94000000006"/>
    <n v="112136.78000000001"/>
    <s v="POC/63/1/3"/>
    <n v="1"/>
    <s v="Axa 1"/>
  </r>
  <r>
    <n v="9"/>
    <x v="1"/>
    <x v="3"/>
    <s v="OS1.3-Secţiunea C"/>
    <n v="119903"/>
    <s v="Algoritm standardizat, inovativ pentru depistarea precoce a formatiunilor tumorale ovariene cu potential malign    "/>
    <s v="Open Medical SRL "/>
    <s v="Obiectivul general al proiectului este cresterea competitivitatii societatii SC OPEN MEDICAL SRL pe piata medicala prin introducerea in platforma de servicii medicale a unei noi metode de diagnostic bazata pe un proces inovativ, un algoritm standardizat, pentru depistarea precoce a formatiunilor tumorale ovariene cu potential malign. Proiectul are ca punct de plecare Teza de doctorat a Directorului de proiect Dr. Dijmarescu Anda Lorena, cu titlul: „Corespondenţe clinice şi paraclinice în tumorile epiteliale ale ovarului”."/>
    <s v="9"/>
    <n v="27"/>
    <n v="2017"/>
    <s v="11"/>
    <n v="27"/>
    <n v="2018"/>
    <n v="84.99999946112726"/>
    <x v="9"/>
    <x v="9"/>
    <x v="0"/>
    <x v="0"/>
    <s v="Craiova"/>
    <s v="Privat"/>
    <s v="061"/>
    <n v="709815.08"/>
    <n v="125261.49"/>
    <n v="92786.29"/>
    <n v="7771.57"/>
    <n v="935634.42999999993"/>
    <s v="Finalizat"/>
    <m/>
    <n v="707463.2699999999"/>
    <n v="124846.46"/>
    <s v="POC/63/1/3"/>
    <n v="1"/>
    <s v="Axa 1"/>
  </r>
  <r>
    <n v="10"/>
    <x v="1"/>
    <x v="3"/>
    <s v="OS1.3-Secţiunea C"/>
    <n v="119867"/>
    <s v="Algoritm de diagnostic si management al ischemiei cardiace "/>
    <s v="Cadiax Med SRL"/>
    <s v="Obiectivul general al proiectului se refera la realizarea de produse, tehnologii/procese noi sau semnificativ îmbunătăţite în scopul producţiei şi comercializării, prin introducerea pe piața medicala a unui nou serviciu „Algoritm de diagnostic si management al ischemiei cardiace -ADMIC-” bazata pe rezultatele cercetării efectuate in cadrul tezei de doctorat a directorului de proiect."/>
    <s v="9"/>
    <n v="27"/>
    <n v="2017"/>
    <s v="9"/>
    <n v="27"/>
    <n v="2019"/>
    <n v="84.999998980713912"/>
    <x v="9"/>
    <x v="9"/>
    <x v="0"/>
    <x v="0"/>
    <s v="Craiova"/>
    <s v="Privat"/>
    <s v="061"/>
    <n v="708829.45"/>
    <n v="125087.56"/>
    <n v="92657.46"/>
    <n v="34447.33"/>
    <n v="961021.79999999993"/>
    <s v="Finalizat"/>
    <m/>
    <n v="703749.51000000024"/>
    <n v="124191.09"/>
    <s v="POC/63/1/3"/>
    <n v="1"/>
    <s v="Axa 1"/>
  </r>
  <r>
    <n v="11"/>
    <x v="2"/>
    <x v="2"/>
    <s v="A2.2.1"/>
    <n v="118302"/>
    <s v="DEZVOLTAREA UNOR GAME DE PRODUSE/SERVICII TIC CU APLICABILITATE IN RESTUL ECONOMIEI ROMANESTI PENTRU INTEGRAREA PE VERTICALA A SOLUTIILOR TIC"/>
    <s v="SYNCHRO SRL"/>
    <s v="DEZVOLTAREA UNOR GAME DE PRODUSE/SERVICII TIC CU APLICABILITATE IN RESTUL ECONOMIEI ROMANESTI PENTRU INTEGRAREA PE VERTICALA A SOLUTIILOR TIC"/>
    <s v="8"/>
    <n v="10"/>
    <n v="2017"/>
    <s v="8"/>
    <n v="10"/>
    <n v="2019"/>
    <n v="85"/>
    <x v="9"/>
    <x v="9"/>
    <x v="0"/>
    <x v="0"/>
    <s v="Craiova"/>
    <s v="Privat"/>
    <s v="066"/>
    <n v="240398.56"/>
    <n v="42423.28"/>
    <n v="165820.5"/>
    <n v="32268.309999999998"/>
    <n v="480910.64999999997"/>
    <s v="Finalizat"/>
    <m/>
    <n v="211008.15"/>
    <n v="37236.729999999996"/>
    <s v="POC/46/2/2"/>
    <n v="1"/>
    <s v="Axa 2"/>
  </r>
  <r>
    <n v="12"/>
    <x v="2"/>
    <x v="2"/>
    <s v="A2.2.1"/>
    <n v="115921"/>
    <s v="CRESTEREA COMPETITIVITATII SC INTELIVE METRICS SRL PRIN DEZVOLTAREA UNEI SOLUTII INFORMATICE INOVATOARE"/>
    <s v="INTELIVE METRICS SRL"/>
    <s v="CRESTEREA COMPETITIVITATII SC INTELIVE METRICS SRL PRIN DEZVOLTAREA UNEI SOLUTII INFORMATICE INOVATOARE"/>
    <s v="9"/>
    <n v="28"/>
    <n v="2017"/>
    <s v="9"/>
    <n v="28"/>
    <n v="2020"/>
    <n v="85"/>
    <x v="9"/>
    <x v="9"/>
    <x v="0"/>
    <x v="0"/>
    <s v="Craiova"/>
    <s v="Privat"/>
    <s v="066"/>
    <n v="1557406.55"/>
    <n v="274836.45"/>
    <n v="378297"/>
    <n v="121662"/>
    <n v="2332202"/>
    <s v="Finalizat"/>
    <m/>
    <n v="1436390.5700000003"/>
    <n v="253480.95000000007"/>
    <s v="POC/46/2/2"/>
    <n v="1"/>
    <s v="Axa 2"/>
  </r>
  <r>
    <n v="13"/>
    <x v="2"/>
    <x v="2"/>
    <s v="A2.2.1"/>
    <n v="115586"/>
    <s v="CRESTEREA CONTRIBUTIEI SECTORULUI TIC PENTRU COMPETITIVITATEA ECONOMICĂ PRIN DEZVOLTAREA UNEI PLATFORME ELECTRONICE INOVATIVE E-RETAIL"/>
    <s v="DEMIUMA COMIMPEX SRL"/>
    <s v="CRESTEREA CONTRIBUTIEI SECTORULUI TIC PENTRU COMPETITIVITATEA ECONOMICĂ PRIN DEZVOLTAREA UNEI PLATFORME ELECTRONICE INOVATIVE E-RETAIL"/>
    <s v="6"/>
    <n v="29"/>
    <n v="2017"/>
    <s v="6"/>
    <n v="29"/>
    <n v="2019"/>
    <n v="85"/>
    <x v="9"/>
    <x v="9"/>
    <x v="0"/>
    <x v="0"/>
    <s v="Craiova"/>
    <s v="Privat"/>
    <s v="066"/>
    <n v="2984077.07"/>
    <n v="526601.82999999996"/>
    <n v="1767040.1"/>
    <n v="842349.61000000034"/>
    <n v="6120068.6100000003"/>
    <s v="Finalizat"/>
    <s v="AA1"/>
    <n v="2974396.86"/>
    <n v="524893.54"/>
    <s v="POC/46/2/2"/>
    <n v="1"/>
    <s v="Axa 2"/>
  </r>
  <r>
    <n v="14"/>
    <x v="1"/>
    <x v="3"/>
    <s v="OS1.4-Secţiunea G"/>
    <n v="106020"/>
    <s v="SOLUŢII INTELIGENTE DE CREŞTEREA SECURITĂŢII ŞI COMPETITIVITĂŢII PRIN MONITORIZARE, DIAGNOZĂ, REDUCEREA EFECTELOR ENERGETICE NEDORITE ŞI CREŞTEREA EFICIENŢEI ENERGETICE LA GENERARE ŞI LA CONSUMATORI INDUSTRIALI"/>
    <s v="Universitatea din Craiova"/>
    <s v="Obiectivul general al proiectului este creşterea competitivităţii economice atăt a unor întreprinderi mari cât şi a unor întreprinderi mici, care, prin dezvoltarea de legături şi sinergii între întreprinderile respective şi centrele de cercetare şi dezvoltare din învăţământul superior create în ultimii ani, permit promovarea investiţiilor pentru elaborarea de Soluţii inteligente pentru creşterea securităţii şi competitivităţii grupurilor energetice de putere prin monitorizare, diagnoză şi prin reducerea efectelor energetice nedorite şi creşterea eficienţei energetice la generare şi la consumatori industriali, simultan cu realizarea de instalaţii-pilot care să ajute la verificări mai rapide ale soluţiilor inteligente propuse. "/>
    <s v="9"/>
    <n v="8"/>
    <n v="2016"/>
    <s v="9"/>
    <n v="8"/>
    <n v="2021"/>
    <n v="83.72"/>
    <x v="9"/>
    <x v="9"/>
    <x v="0"/>
    <x v="0"/>
    <s v="Craiova"/>
    <s v="Public"/>
    <s v="062"/>
    <n v="5217791.2332000006"/>
    <n v="1014639.7667999994"/>
    <n v="910899"/>
    <n v="6000"/>
    <n v="7149330"/>
    <s v="In implementare"/>
    <s v="AA2"/>
    <n v="4442407.38"/>
    <n v="803258.53"/>
    <s v="POC/71/1/4"/>
    <n v="1"/>
    <s v="Axa 1"/>
  </r>
  <r>
    <n v="15"/>
    <x v="2"/>
    <x v="2"/>
    <s v="A2.1.1 - NGA"/>
    <n v="126953"/>
    <s v="Realizarea infrastructurii de broadband în zonele albe NGA din judeţul Bihor"/>
    <s v="INVITE SYSTEMS SRL"/>
    <s v="Obiectivul principal al proiectului este dezvoltarea infrastructurii de internet in banda larga, in zonele albe NGA din judetul Dolj,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2"/>
    <n v="25"/>
    <n v="2019"/>
    <s v="2"/>
    <n v="25"/>
    <n v="2022"/>
    <n v="85"/>
    <x v="9"/>
    <x v="9"/>
    <x v="0"/>
    <x v="0"/>
    <s v="Bralostita; sat Sfarcea; sat Valea Fantanilor; sat Schitu; Bulzesti; sat Seculesti; sat Infratirea; sat Stoicesti; sat Fratila; Cernatesti; sat Tiu; Grecesti; sat Barboi; Gangiova; sat Comosteni; Melinesti; sat Ohaba; sat Bodaiestii de Sus; Secu; sat Smadovicioara de Secu; sat Sumandra; Sopot; sat Bascov; sat Belot; Valea Stanciului; sat Horezu Poienari; Vela; sat Gubucea;"/>
    <s v="Privat"/>
    <s v="046"/>
    <n v="11468792.710000001"/>
    <n v="2023904.58"/>
    <n v="1839912.99"/>
    <n v="2913412.98"/>
    <n v="18246023.260000002"/>
    <s v="In implementare"/>
    <m/>
    <n v="8738663.75"/>
    <n v="1542117.13"/>
    <s v="POC/366/2/1"/>
    <n v="1"/>
    <s v="Axa 2"/>
  </r>
  <r>
    <n v="16"/>
    <x v="2"/>
    <x v="2"/>
    <s v="A2.2.1 ap.2"/>
    <n v="129325"/>
    <s v="AIDAA (Artificial Intelligence Data Automation Assistant) - platforma software inovativa pentru procesarea automata a informatiilor pentru afaceri"/>
    <s v="DEMIUMA COMIMPEX SRL"/>
    <s v="OBIECTUL GENERAL AL PROIECTULUI il constituie cresterea productivitatii si a vanzarilor companiei Demiuma Comimpex SRL prin realizarea unui produs inovativ si complex de marketig – AIDAA (Artificial Intelligence Data Automation Assistant) platforma software inovativa pentru procesarea automata a informatiilor pentru afaceri atat pentru domeniul online, cat si pentru campaniile desfasurata in cadrul propriilor magazine."/>
    <s v="1"/>
    <n v="15"/>
    <n v="2020"/>
    <s v="1"/>
    <n v="15"/>
    <n v="2022"/>
    <n v="85"/>
    <x v="9"/>
    <x v="9"/>
    <x v="0"/>
    <x v="0"/>
    <s v="Craiova"/>
    <s v="Privat"/>
    <s v="066"/>
    <n v="10227939.42"/>
    <n v="1804930.46"/>
    <n v="6161761.8399999999"/>
    <n v="3190052.07"/>
    <n v="21384683.789999999"/>
    <s v="In implementare"/>
    <m/>
    <n v="8611164.120000001"/>
    <n v="1454355.9300000002"/>
    <s v="POC/524/2/2"/>
    <n v="1"/>
    <s v="Axa 2"/>
  </r>
  <r>
    <n v="17"/>
    <x v="1"/>
    <x v="7"/>
    <m/>
    <n v="107885"/>
    <s v="HUB-UCv - Centru Suport pentru Proiecte CD InternaĹŁionale pentru regiunea Oltenia"/>
    <s v="UNIVERSITATEA DIN CRAIOVA"/>
    <s v="Obiectivul general al proiectului constă în crearea unui centru suport pentru regiunea de Sud-Vest, cu rolul de a creşte capacitatea de participare la competiţiile europene pentru proiecte de cercetare-dezvoltare internaţionale a tuturor entităţilor care solicită sprijinul, precum si a Universitatii din Craiova."/>
    <s v="4"/>
    <n v="15"/>
    <n v="2020"/>
    <s v="8"/>
    <n v="15"/>
    <n v="2023"/>
    <n v="85"/>
    <x v="9"/>
    <x v="9"/>
    <x v="0"/>
    <x v="0"/>
    <s v="Craiova"/>
    <s v="Public"/>
    <s v="060"/>
    <n v="2382820.42"/>
    <n v="420497.72"/>
    <n v="0"/>
    <n v="30000"/>
    <n v="2833318.1399999997"/>
    <s v="In implementare"/>
    <s v="suspendare"/>
    <n v="120840"/>
    <n v="0"/>
    <s v="POC/80/1/2/"/>
    <n v="1"/>
    <s v="Axa 1"/>
  </r>
  <r>
    <n v="18"/>
    <x v="1"/>
    <x v="9"/>
    <m/>
    <n v="124488"/>
    <s v="Cresterea capacitatii de cercetare a Universitatii din Craiova prin investitii in infrastructuri de tip Cloud si Big Data."/>
    <s v="UNIVERSITATEA DIN CRAIOVA"/>
    <s v="Obiectivul general al proiectului vizează creşterea capacităţii de cercetare a Universitatii din Craiova prin realizarea de investiţii în infrastructura de tip CLOUD şi integrarea acesteia în structuri internaţionale de tip CLOUD şi infrastructuri masive de date, in scopul ridicarii nivelului de competitivitate stiintifica. "/>
    <s v="4"/>
    <n v="21"/>
    <n v="2020"/>
    <s v="4"/>
    <n v="21"/>
    <n v="2021"/>
    <n v="85"/>
    <x v="9"/>
    <x v="9"/>
    <x v="0"/>
    <x v="0"/>
    <s v="Craiova"/>
    <s v="Public"/>
    <s v="058"/>
    <n v="4199933.1100000003"/>
    <n v="741164.66"/>
    <n v="0"/>
    <n v="11900"/>
    <n v="4952997.7700000005"/>
    <s v="In implementare"/>
    <m/>
    <n v="0"/>
    <n v="0"/>
    <s v="POC/398/1/1/"/>
    <n v="1"/>
    <s v="Axa 1"/>
  </r>
  <r>
    <n v="19"/>
    <x v="1"/>
    <x v="4"/>
    <s v=" Proiect Tehnologic Inovativ - LDR"/>
    <n v="121863"/>
    <s v="Inovarea locomotivei electrice LEMA in scopul cresterii eficientei energetice"/>
    <s v="SOFTRONIC SRL"/>
    <s v="Obiectivul general al proiectului urmareste îmbunataţirea substanţiala a performanþelor energetice ale locomotivei LEMA prin cresterea eficienþei frânarii recuperative. Obiectivul va fi atins prin obiective specifice al caror rezultat se va obþine prin activitaþi de cercetare derulate în parteneriat cu o organizaþie de cercetare."/>
    <s v="6"/>
    <n v="22"/>
    <n v="2020"/>
    <s v="1"/>
    <n v="22"/>
    <n v="2023"/>
    <n v="85"/>
    <x v="9"/>
    <x v="9"/>
    <x v="0"/>
    <x v="0"/>
    <s v="Craiova"/>
    <s v="Privat"/>
    <s v="064"/>
    <n v="2734252.57"/>
    <n v="482515.13"/>
    <n v="1977844.14"/>
    <n v="901270.7"/>
    <n v="6095882.54"/>
    <s v="In implementare"/>
    <m/>
    <n v="463664.41"/>
    <n v="18741.53"/>
    <s v="POC/163/1/3/"/>
    <n v="1"/>
    <s v="Axa 1"/>
  </r>
  <r>
    <n v="20"/>
    <x v="1"/>
    <x v="3"/>
    <s v="OS1.3-Secţiunea C-ap.2"/>
    <n v="109722"/>
    <s v="SISTEM  INOVATIV EXPERT COMPUTERIZAT  BAZAT PE RETELE NEURONALE PENTRU CLASIFICAREA SI PROGNOSTICUL FORMATIUNILOR TUMORALE HEPATICE"/>
    <s v="ONCOMETRICS SRL"/>
    <s v="Obiectivul general al proiectului este cresterea competitivitaþii intreprinderii SC ONCOMETRICS SRL pe piaþa medicala prin introducerea în platforma de servicii medicale a unui nou sistem expert computerizat bazat pe reþele neuronale pentru clasificarea si prognosticul formatiunilor tumorale hepatice."/>
    <s v="6"/>
    <n v="24"/>
    <n v="2020"/>
    <s v="6"/>
    <n v="24"/>
    <n v="2022"/>
    <n v="85"/>
    <x v="9"/>
    <x v="9"/>
    <x v="0"/>
    <x v="0"/>
    <s v="Craiova"/>
    <s v="Privat"/>
    <s v="061"/>
    <n v="713880.93"/>
    <n v="125978.98"/>
    <n v="93317.81"/>
    <n v="14193.84"/>
    <n v="947371.55999999994"/>
    <s v="In implementare"/>
    <m/>
    <n v="125000.3"/>
    <n v="9868.51"/>
    <s v="POC/62/1/3"/>
    <n v="1"/>
    <s v="Axa 1"/>
  </r>
  <r>
    <n v="21"/>
    <x v="1"/>
    <x v="3"/>
    <s v="OS1.3-Secţiunea C-ap.2"/>
    <n v="109022"/>
    <s v="Terapie personalizata in functie de profilul imunohistochimic al fragmentelor tumorale in carcinoamele gastric/ GASTROTRET"/>
    <s v="NOVAMED RESEARCH CENTER SRL"/>
    <s v="Obiectivul general al proiectului este acela de a implementa un serviciu medical inovativ de de diagnostic precoce, stadializare si terapie personalizata in carcinoamele gastrice, bazat pe rezultatele cercetarii efectuate in cadrul tezei de doctorat a directorului de proiect."/>
    <s v="6"/>
    <n v="25"/>
    <n v="2020"/>
    <s v="6"/>
    <n v="25"/>
    <n v="2022"/>
    <n v="85"/>
    <x v="9"/>
    <x v="9"/>
    <x v="0"/>
    <x v="0"/>
    <s v="Craiova"/>
    <s v="Privat"/>
    <s v="061"/>
    <n v="713050.99"/>
    <n v="125832.53"/>
    <n v="93209.27"/>
    <n v="42662.5"/>
    <n v="974755.29"/>
    <s v="In implementare"/>
    <m/>
    <n v="35886.15"/>
    <n v="6332.85"/>
    <s v="POC/62/1/3"/>
    <n v="1"/>
    <s v="Axa 1"/>
  </r>
  <r>
    <n v="22"/>
    <x v="1"/>
    <x v="3"/>
    <s v="OS1.3-Secţiunea C-ap.2"/>
    <n v="108758"/>
    <s v="SOFTWARE INOVATIV PENTRU SIMULAREA VIBRATIILOR  IN PREZENTA INCERTITUDINILOR PARAMETRICE"/>
    <s v="FLUID STRUCT SRL"/>
    <s v="Obiectivul general al proiectului se refera la cresterea competitivitaþii întreprinderii FLUID STRUCT SRL pe piaþa de software prin introducerea în practica a unui program software inovativ de analiza cu elemente finite pentru studiul vibraþiilor neliniare si aleatoare."/>
    <s v="6"/>
    <n v="26"/>
    <n v="2020"/>
    <s v="6"/>
    <n v="26"/>
    <n v="2022"/>
    <n v="85"/>
    <x v="9"/>
    <x v="9"/>
    <x v="0"/>
    <x v="0"/>
    <s v="Craiova"/>
    <s v="Privat"/>
    <s v="061"/>
    <n v="712492.26"/>
    <n v="125733.93"/>
    <n v="93136.24"/>
    <n v="18847.28"/>
    <n v="950209.71"/>
    <s v="In implementare"/>
    <m/>
    <n v="76799.259999999995"/>
    <n v="3851.25"/>
    <s v="POC/62/1/3"/>
    <n v="1"/>
    <s v="Axa 1"/>
  </r>
  <r>
    <n v="23"/>
    <x v="1"/>
    <x v="3"/>
    <s v="OS1.3-Secţiunea C-ap.2"/>
    <n v="122578"/>
    <s v="Serviciu inovativ de screening si diagnostic precoce in tumorile maligne oculare si perioculare/SSDTOP"/>
    <s v="ATB VISION CARE SRL"/>
    <s v="Obiectivul general al proiectului este de a dezvolta in perioada de implementare prin activitatile de cercetare industriala si dezvoltare experimentala un serviciu inovativ de screening si diagnostic precoce in tumorile maligne oculare si perioculare, ce are la baza rezultatele activitatii de cercetare realizate in cadrul tezei de doctorat a directorului de proiect cu titlul ,,Studiul clinic, histopatologic, imunohistochimic si genetic al carcinoamelor de pleoapa&quot;"/>
    <s v="6"/>
    <n v="30"/>
    <n v="2020"/>
    <s v="6"/>
    <n v="30"/>
    <n v="2021"/>
    <n v="85"/>
    <x v="9"/>
    <x v="9"/>
    <x v="0"/>
    <x v="0"/>
    <s v="Craiova"/>
    <s v="Privat"/>
    <s v="061"/>
    <n v="710948.31"/>
    <n v="125461.45"/>
    <n v="92934.42"/>
    <n v="31624"/>
    <n v="960968.18"/>
    <s v="In implementare"/>
    <m/>
    <n v="84098.75"/>
    <n v="14840.95"/>
    <s v="POC/62/1/3"/>
    <n v="1"/>
    <s v="Axa 1"/>
  </r>
  <r>
    <n v="24"/>
    <x v="1"/>
    <x v="1"/>
    <s v="OS1.1-Secţiunea F - ap.2"/>
    <n v="127115"/>
    <s v="Platformă de Dezvoltare Tehnologică pentru Tehnologii &quot;Green&quot; în Aviație și Fabricație Ecologică cu Valoare Adăugată Superioară; TGA- Technologies for Green Aviation"/>
    <s v="INSTITUTUL NATIONAL DE CERCETARE-DEZVOLTARE AEROSPATIALA &quot;ELIE CARAFOLI&quot; - I.N.C.A.S. BUCURESTI"/>
    <s v="Obiectivul general al proiectului îl reprezinta dezvoltarea unui centru de tehnologii avansate pentru industria aerospaþiala bazat pe principiile Industry 4.0, ca o componenta de baza a infrastructurii unice de cercetare a INCAS (AEROSPATIAL), concomitent cu asigurarea mediului de valorificare a potentialului inovativ asociat dezvoltarilor tehnologice de tip ”Green” în domeniul aerospatial."/>
    <s v="7"/>
    <n v="14"/>
    <n v="2020"/>
    <s v="3"/>
    <n v="14"/>
    <n v="2024"/>
    <n v="85"/>
    <x v="9"/>
    <x v="9"/>
    <x v="0"/>
    <x v="0"/>
    <s v="Ghercesti"/>
    <s v="Public"/>
    <s v="058"/>
    <n v="72043227.189999998"/>
    <n v="12713510.68"/>
    <n v="0"/>
    <n v="478182.78"/>
    <n v="85234920.650000006"/>
    <s v="In implementare"/>
    <m/>
    <n v="296028.84999999998"/>
    <n v="9864.15"/>
    <s v="POC/448/1/1"/>
    <n v="1"/>
    <s v="Axa 1"/>
  </r>
  <r>
    <n v="25"/>
    <x v="2"/>
    <x v="2"/>
    <s v="A2.2.1 ap.2"/>
    <n v="129906"/>
    <s v="Dezvoltarea unui sistem de telecitire a contoarelor de utilitati (electricitate, gaz, apa) – TEL-EGA"/>
    <s v="ROM ELECTRONIC COMPANY SRL"/>
    <s v="Obiectivul general al proiectului consta in dezvoltarea competitivitatii economice a firmelor partenere in proiect - ROM ELECTRONIC COMPANY SRL si ROFIND SOLUTIONS SRL – prin sprijin acordat activitatilor de cercetare-dezvoltare-inovare in scopul dezvoltarii unui sistem de telecitire a contoarelor de utilitati casnice (electricitate, gaz, apa) – TEL - EGA - utilizand infrastructura bazata pe protocolul LoRaWan, in orasul Craiova si imprejurimi (o zona cu o raza de 2-3 km in mediul urban, utilizand frecventa 868 MHz, respectiv o zona cu_x000a_o raza de 10-15 km in mediul rural, utilizand frecventa 433 MHz)."/>
    <s v="8"/>
    <n v="5"/>
    <n v="2020"/>
    <s v="2"/>
    <n v="5"/>
    <n v="2023"/>
    <n v="85"/>
    <x v="9"/>
    <x v="9"/>
    <x v="0"/>
    <x v="0"/>
    <s v="Craiova"/>
    <s v="Privat"/>
    <s v="066"/>
    <n v="7074907.4900000002"/>
    <n v="1248513.08"/>
    <n v="2870622.7"/>
    <n v="0"/>
    <n v="11194043.27"/>
    <s v="In implementare"/>
    <m/>
    <n v="0"/>
    <n v="0"/>
    <s v="POC/524/2/2"/>
    <n v="1"/>
    <s v="Axa 2"/>
  </r>
  <r>
    <s v="TOTAL DOLJ"/>
    <x v="0"/>
    <x v="0"/>
    <m/>
    <m/>
    <m/>
    <m/>
    <m/>
    <m/>
    <m/>
    <m/>
    <m/>
    <m/>
    <m/>
    <m/>
    <x v="0"/>
    <x v="0"/>
    <x v="0"/>
    <x v="0"/>
    <m/>
    <m/>
    <m/>
    <n v="158359269.84856403"/>
    <n v="28448646.581435993"/>
    <n v="19450733.91"/>
    <n v="9393981.0399999972"/>
    <n v="215652631.38000003"/>
    <m/>
    <m/>
    <n v="60374124.099999987"/>
    <n v="10582922.75"/>
    <m/>
    <m/>
    <m/>
  </r>
  <r>
    <s v="JUDEŢUL GALATI"/>
    <x v="0"/>
    <x v="0"/>
    <m/>
    <m/>
    <m/>
    <m/>
    <m/>
    <m/>
    <m/>
    <m/>
    <m/>
    <m/>
    <m/>
    <m/>
    <x v="0"/>
    <x v="0"/>
    <x v="0"/>
    <x v="0"/>
    <m/>
    <m/>
    <m/>
    <m/>
    <m/>
    <m/>
    <m/>
    <m/>
    <m/>
    <m/>
    <m/>
    <m/>
    <m/>
    <m/>
    <m/>
  </r>
  <r>
    <n v="1"/>
    <x v="1"/>
    <x v="1"/>
    <s v="OS1.1 -Secţiunea A"/>
    <n v="108511"/>
    <s v="INFIINTAREA UNUI CENTRU DE CERCETARE PENTRU MATERIALE AVANSATE SI MEMBRANE POLIMERICE NANOSTRUCTURALE"/>
    <s v="GRUPUL DE MASURATORI SI DIAGNOZA SRL Galati"/>
    <s v="Obiectivul principal al proiectului il constituie cresterea capacitatii de cercetare-dezvoltare a companiei Grupul de Masuratori si Diagnoza SRL prin infiintarea unui centru de cercetare in domeniul materialelor avansate pentru membrane polimerice nanostructurale care sa conduca pe termen mediu si lung la cresterea competitivitatii firmei pe piata. Investiție se va concretizată prin construirea unei clădiri ce va avea ca scop crearea unui centru regional și dotarea acestuia cu echipamente de cercetare. În plus, acest centru va valorifica potențialul CD și baza materială aflată în cadrul societății Grupul de Măsurători și Diagnoză S.R.L"/>
    <s v="11"/>
    <n v="7"/>
    <n v="2016"/>
    <s v="11"/>
    <n v="7"/>
    <n v="2019"/>
    <n v="85"/>
    <x v="6"/>
    <x v="6"/>
    <x v="0"/>
    <x v="0"/>
    <s v="Galati; Sat Vanatori"/>
    <s v="Privat"/>
    <s v="059"/>
    <n v="3825756.449"/>
    <n v="675133.49100000004"/>
    <n v="1928952.83"/>
    <n v="1784040.55"/>
    <n v="8213883.3200000003"/>
    <s v="Reziliat"/>
    <s v="AA1"/>
    <n v="0"/>
    <n v="0"/>
    <s v="POC/65/1/1"/>
    <n v="1"/>
    <s v="Axa 1"/>
  </r>
  <r>
    <n v="2"/>
    <x v="1"/>
    <x v="3"/>
    <s v="OS1.4-Secţiunea G"/>
    <n v="105803"/>
    <s v="Transfer de cunoștințe privind creșterea eficienței energetice și sisteme inteligente de putere"/>
    <s v="UNIVERSITATEA „DUNĂREA DE JOS” DIN GALAȚI"/>
    <s v="Obiectivul general al proiectului îl reprezintă creșterea transferului de cunoștințe tehnologice și personal cu competențe CDI între Universitatea „Dunărea de Jos” din Galați și întreprinderi care dezvoltă afaceri în domeniul energiei electrice cu rezultate cerute de piață. Proiectul vizează constituirea de parteneriate între Universitatea „Dunărea de Jos” din Galați și întreprinderile interesate să obțină cunoștințe, inclusiv abilități și competențe privind creșterea eficienței energetice și sisteme inteligente de putere în vederea obținerii unei soluții competitive, tehnice și economice, pentru un sistem inteligent de tip Filtru Activ de Putere (FAP). "/>
    <s v="9"/>
    <n v="1"/>
    <n v="2016"/>
    <s v="9"/>
    <n v="1"/>
    <n v="2021"/>
    <n v="83.72"/>
    <x v="6"/>
    <x v="6"/>
    <x v="0"/>
    <x v="0"/>
    <s v="Galati"/>
    <s v="Public"/>
    <s v="062"/>
    <n v="9852437.6714399997"/>
    <n v="1915882.5285599995"/>
    <n v="4655725.8099999996"/>
    <n v="136129.03"/>
    <n v="16560175.039999997"/>
    <s v="In implementare"/>
    <s v="AA2"/>
    <n v="6183926.0999999987"/>
    <n v="1172642.8100000003"/>
    <s v="POC/71/1/4"/>
    <n v="1"/>
    <s v="Axa 1"/>
  </r>
  <r>
    <n v="3"/>
    <x v="2"/>
    <x v="2"/>
    <s v="A2.2.1"/>
    <n v="115869"/>
    <s v="ESV – APLICATIE DE COMUNICATII MOBILE SECURIZATE"/>
    <s v="EUROPEAN FUNDS INVEST SRL"/>
    <s v="ESV – APLICATIE DE COMUNICATII MOBILE SECURIZATE"/>
    <s v="8"/>
    <n v="24"/>
    <n v="2017"/>
    <s v="6"/>
    <n v="24"/>
    <n v="2019"/>
    <n v="85"/>
    <x v="6"/>
    <x v="6"/>
    <x v="0"/>
    <x v="0"/>
    <s v="Galati"/>
    <s v="Privat"/>
    <s v="066"/>
    <n v="3061016.43"/>
    <n v="540179.37"/>
    <n v="810680.96999999974"/>
    <n v="231210.3900000006"/>
    <n v="4643087.16"/>
    <s v="Reziliat"/>
    <m/>
    <n v="315197"/>
    <n v="55623"/>
    <s v="POC/46/2/2"/>
    <n v="1"/>
    <s v="Axa 2"/>
  </r>
  <r>
    <n v="4"/>
    <x v="2"/>
    <x v="2"/>
    <s v="A2.2.1"/>
    <n v="116428"/>
    <s v="TEMPO – solutie pentru cresterea relevantei in relatia cu clientul si oferirea de beneficii de fidelitate pentru stimularea vanzarilor"/>
    <s v="EXPREMIO MARKETING SRL"/>
    <s v="TEMPO – solutie pentru cresterea relevantei in relatia cu clientul si oferirea de beneficii de fidelitate pentru stimularea vanzarilor"/>
    <s v="8"/>
    <n v="8"/>
    <n v="2017"/>
    <s v="2"/>
    <n v="8"/>
    <n v="2020"/>
    <n v="85"/>
    <x v="6"/>
    <x v="6"/>
    <x v="0"/>
    <x v="0"/>
    <s v="Galati"/>
    <s v="Privat"/>
    <s v="066"/>
    <n v="2477925.66"/>
    <n v="437281"/>
    <n v="813694.44"/>
    <n v="150666.41"/>
    <n v="3879567.5100000002"/>
    <s v="Finalizat"/>
    <s v="AA1"/>
    <n v="2327379.62"/>
    <n v="410714.04999999993"/>
    <s v="POC/46/2/2"/>
    <n v="1"/>
    <s v="Axa 2"/>
  </r>
  <r>
    <n v="5"/>
    <x v="2"/>
    <x v="2"/>
    <s v="A2.2.1"/>
    <n v="119223"/>
    <s v="DEZVOLTAREA APLICATIILOR TIC INOVATIVE MULTIMODALE ADAPTATE LA NEVOILE CLIENTULUI"/>
    <s v="XCOMM TELECOM SRL"/>
    <s v="DEZVOLTAREA APLICATIILOR TIC INOVATIVE MULTIMODALE ADAPTATE LA NEVOILE CLIENTULUI"/>
    <s v="8"/>
    <n v="4"/>
    <n v="2017"/>
    <s v="2"/>
    <n v="4"/>
    <n v="2019"/>
    <n v="85"/>
    <x v="5"/>
    <x v="5"/>
    <x v="0"/>
    <x v="0"/>
    <s v="Galati"/>
    <s v="Privat"/>
    <s v="066"/>
    <n v="2876730.33"/>
    <n v="507658.29"/>
    <n v="2036651.88"/>
    <n v="0"/>
    <n v="5421040.5"/>
    <s v="Reziliat"/>
    <s v="AA1"/>
    <n v="0"/>
    <n v="0"/>
    <s v="POC/46/2/2"/>
    <n v="1"/>
    <s v="Axa 2"/>
  </r>
  <r>
    <n v="6"/>
    <x v="2"/>
    <x v="2"/>
    <s v="A2.2.1"/>
    <n v="115732"/>
    <s v="SISTEM DE SUPORT DECIZIONAL PENTRU VITICULTURA DE PRECIZIE"/>
    <s v="MIRA TECHNOLOGIES GROUP SRL"/>
    <s v="SISTEM DE SUPORT DECIZIONAL PENTRU VITICULTURA DE PRECIZIE"/>
    <s v="8"/>
    <n v="4"/>
    <n v="2017"/>
    <s v="8"/>
    <n v="4"/>
    <n v="2019"/>
    <n v="85"/>
    <x v="6"/>
    <x v="6"/>
    <x v="0"/>
    <x v="0"/>
    <s v="Galati"/>
    <s v="Privat"/>
    <s v="066"/>
    <n v="2505119.34"/>
    <n v="442079.88"/>
    <n v="918663.86999999965"/>
    <n v="385366.3200000003"/>
    <n v="4251229.41"/>
    <s v="Reziliat"/>
    <m/>
    <n v="0"/>
    <n v="0"/>
    <s v="POC/46/2/2"/>
    <n v="1"/>
    <s v="Axa 2"/>
  </r>
  <r>
    <n v="7"/>
    <x v="2"/>
    <x v="2"/>
    <s v="A2.2.1"/>
    <n v="115945"/>
    <s v="APLICAȚIE INFORMATICA INOVATIVA BAZATA PE MODELE MATEMATICE PENTRU OPTIMIZAREA BUGETELOR DE MARKETING"/>
    <s v="CONVEX NETWORK SRL"/>
    <s v="APLICAȚIE INFORMATICA INOVATIVA BAZATA PE MODELE MATEMATICE PENTRU OPTIMIZAREA BUGETELOR DE MARKETING"/>
    <s v="8"/>
    <n v="4"/>
    <n v="2017"/>
    <s v="1"/>
    <n v="4"/>
    <n v="2020"/>
    <n v="85"/>
    <x v="6"/>
    <x v="6"/>
    <x v="0"/>
    <x v="0"/>
    <s v="Galati"/>
    <s v="Privat"/>
    <s v="066"/>
    <n v="3480898.89"/>
    <n v="614276.28"/>
    <n v="1099479.2000000002"/>
    <n v="276400.08"/>
    <n v="5471054.4500000002"/>
    <s v="Finalizat"/>
    <s v="AA2"/>
    <n v="3142203.65"/>
    <n v="554506.52"/>
    <s v="POC/46/2/2"/>
    <n v="1"/>
    <s v="Axa 2"/>
  </r>
  <r>
    <n v="8"/>
    <x v="2"/>
    <x v="2"/>
    <s v="A2.2.1"/>
    <n v="118840"/>
    <s v="AKADEMIA.RO – SPECIALIZARE INTELIGENTA, TESTARE SI RECRUTARE IN DOMENIUL TEHNOLOGIEI INFORMATIEI"/>
    <s v="HD PHOTO PRINT SOLUTIONS SRL"/>
    <s v="AKADEMIA.RO – SPECIALIZARE INTELIGENTA, TESTARE SI RECRUTARE IN DOMENIUL TEHNOLOGIEI INFORMATIEI"/>
    <s v="9"/>
    <n v="22"/>
    <n v="2017"/>
    <s v="10"/>
    <n v="22"/>
    <n v="2020"/>
    <n v="85"/>
    <x v="6"/>
    <x v="6"/>
    <x v="0"/>
    <x v="0"/>
    <s v="Galati"/>
    <s v="Privat"/>
    <s v="066"/>
    <n v="2922549.31"/>
    <n v="515743.99"/>
    <n v="931446.85000000056"/>
    <n v="0"/>
    <n v="4369740.1500000004"/>
    <s v="Finalizat"/>
    <s v="AA3"/>
    <n v="2639854.1500000004"/>
    <n v="465856.6"/>
    <s v="POC/46/2/2"/>
    <n v="1"/>
    <s v="Axa 2"/>
  </r>
  <r>
    <n v="9"/>
    <x v="2"/>
    <x v="2"/>
    <s v="A2.2.1"/>
    <n v="119148"/>
    <s v="CONTROL PANEL – SISTEM DE ADMINISTRARE SERVERE SI DOMENII WEB"/>
    <s v="ACTIVE HD PRINTING SOLUTIONS SRL"/>
    <s v="CONTROL PANEL – SISTEM DE ADMINISTRARE SERVERE SI DOMENII WEB"/>
    <s v="9"/>
    <n v="22"/>
    <n v="2017"/>
    <s v="10"/>
    <n v="22"/>
    <n v="2020"/>
    <n v="85"/>
    <x v="6"/>
    <x v="6"/>
    <x v="0"/>
    <x v="0"/>
    <s v="Galati"/>
    <s v="Privat"/>
    <s v="066"/>
    <n v="2999407.46"/>
    <n v="529307.19999999995"/>
    <n v="945807.5"/>
    <n v="0"/>
    <n v="4474522.16"/>
    <s v="Finalizat"/>
    <s v="AA2"/>
    <n v="2690000.08"/>
    <n v="474705.9"/>
    <s v="POC/46/2/2"/>
    <n v="1"/>
    <s v="Axa 2"/>
  </r>
  <r>
    <n v="10"/>
    <x v="2"/>
    <x v="2"/>
    <s v="A2.2.1"/>
    <n v="116371"/>
    <s v="SISTEM INTEGRAT TIC, ACCESIBIL, PENTRU CONTROLUL MICROCLIMATULUI, OPTIMIZAREA INTELIGENTĂ A PRODUCȚIEI ȘI A CONSUMULUI DE APĂ ȘI SUBSTANȚE NUTRITIVE, ÎN VEDEREA CREȘTERII COMPETITIVITĂȚII ECONOMICE A PRODUCĂTORILOR AGRICOLI- SOLATIC"/>
    <s v="TOPALIS ENGINEERING SRL"/>
    <s v="SISTEM INTEGRAT TIC, ACCESIBIL, PENTRU CONTROLUL MICROCLIMATULUI, OPTIMIZAREA INTELIGENTĂ A PRODUCȚIEI ȘI A CONSUMULUI DE APĂ ȘI SUBSTANȚE NUTRITIVE, ÎN VEDEREA CREȘTERII COMPETITIVITĂȚII ECONOMICE A PRODUCĂTORILOR AGRICOLI- SOLATIC"/>
    <s v="8"/>
    <n v="4"/>
    <n v="2017"/>
    <s v="8"/>
    <n v="4"/>
    <n v="2020"/>
    <n v="85"/>
    <x v="6"/>
    <x v="6"/>
    <x v="0"/>
    <x v="0"/>
    <s v="Galati"/>
    <s v="Privat"/>
    <s v="066"/>
    <n v="1899630.81"/>
    <n v="335228.96999999997"/>
    <n v="637863.23"/>
    <n v="59344.780000000261"/>
    <n v="2932067.7900000005"/>
    <s v="Finalizat"/>
    <s v="AA1"/>
    <n v="1769296.1800000006"/>
    <n v="304971.52999999997"/>
    <s v="POC/46/2/2"/>
    <n v="1"/>
    <s v="Axa 2"/>
  </r>
  <r>
    <n v="11"/>
    <x v="2"/>
    <x v="2"/>
    <s v="A2.2.1"/>
    <n v="115783"/>
    <s v="EDUVR APPS – APLICATIE PENTRU GENERAREA CURSURILOR MULTIMEDIA INTERACTIVE FOLOSIND REALITATE VIRTUALA SI AUGMENTATA"/>
    <s v="ALTFACTOR SRL"/>
    <s v="EDUVR APPS – APLICATIE PENTRU GENERAREA CURSURILOR MULTIMEDIA INTERACTIVE FOLOSIND REALITATE VIRTUALA SI AUGMENTATA"/>
    <s v="8"/>
    <n v="10"/>
    <n v="2017"/>
    <s v="12"/>
    <n v="10"/>
    <n v="2019"/>
    <n v="85"/>
    <x v="6"/>
    <x v="6"/>
    <x v="0"/>
    <x v="0"/>
    <s v="Galati"/>
    <s v="Privat"/>
    <s v="066"/>
    <n v="2375888.12"/>
    <n v="419274.38"/>
    <n v="832137.5"/>
    <n v="123946.5"/>
    <n v="3751246.5"/>
    <s v="Finalizat"/>
    <s v="AA1"/>
    <n v="2344921.5400000005"/>
    <n v="413809.68"/>
    <s v="POC/46/2/2"/>
    <n v="1"/>
    <s v="Axa 2"/>
  </r>
  <r>
    <n v="12"/>
    <x v="2"/>
    <x v="2"/>
    <s v="A2.1.1 - NGA"/>
    <n v="127135"/>
    <s v="Investitii in infrastructura broadband in judetul Galati"/>
    <s v="NETWORK INNOVATION FUTURE  SRL"/>
    <s v="Obiectivul principal al proiectului este realizarea de investitii in infrastructura broadband in zonele albe NGA din judetul Galati,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6"/>
    <x v="6"/>
    <x v="0"/>
    <x v="0"/>
    <s v="Draguseni; Toflea; Cavadinesti; Balasesti; Ganesti; Fundeanu; Ceresti; Balabanesti; Adam; Cotoroata; Cirlomanesti; Lungesti; Bursucani; Ciurestii Noi; Cauiesti; Vadeni; Ciuresti; Stietesti; Ghinghesti; Comanesti; Pupezeni; Cositeni;"/>
    <s v="Privat"/>
    <s v="046"/>
    <n v="11490170.35"/>
    <n v="2027677.09"/>
    <n v="1501983.04"/>
    <n v="2767306.78"/>
    <n v="17787137.260000002"/>
    <s v="In implementare"/>
    <m/>
    <n v="5352183.05"/>
    <n v="944502.88"/>
    <s v="POC/366/2/1"/>
    <n v="1"/>
    <s v="Axa 2"/>
  </r>
  <r>
    <n v="13"/>
    <x v="2"/>
    <x v="2"/>
    <s v="A2.2.1 ap.2"/>
    <n v="130084"/>
    <s v="LinDA – Sistem de monitorizare, diagnoza si integrare inteligenta a proceselor tehnologice in cloud"/>
    <s v="REDANS SRL"/>
    <s v="Obiectivul general este obţinerea unui prototip de sistem hard/soft inovativ ce va funcţiona în Cloud cu scop de monitorizare, diagnoza şi integrare inteligenta a proceselor tehnologice în domenii diverse."/>
    <s v="6"/>
    <n v="18"/>
    <n v="2020"/>
    <s v="6"/>
    <n v="18"/>
    <n v="2023"/>
    <n v="85"/>
    <x v="6"/>
    <x v="6"/>
    <x v="0"/>
    <x v="0"/>
    <s v="Galati"/>
    <s v="Privat"/>
    <s v="066"/>
    <n v="8049980.6200000001"/>
    <n v="1420584.81"/>
    <n v="2720379.09"/>
    <n v="587171.96"/>
    <n v="12778116.48"/>
    <s v="In implementare"/>
    <m/>
    <n v="932491.15"/>
    <n v="164557.25"/>
    <s v="POC/524/2/2"/>
    <n v="1"/>
    <s v="Axa 2"/>
  </r>
  <r>
    <n v="14"/>
    <x v="2"/>
    <x v="2"/>
    <s v="A2.2.1 ap.2"/>
    <n v="129817"/>
    <s v="Inovatie printr-o solutie personalizată de e-learning  în cadrul clusterului ITC „Dunarea de Jos&quot;"/>
    <s v="DATAWARE CONSULTING SRL"/>
    <s v="Obiectivul general al proiectului il reprezinta dezvoltarea prin inovare a capacitatii firmelor partenere, Synergetix Educational si Dataware Consulting, de a raspunde cu produse competitive de e-educatie, bazate pe strategii personalizate de instruire si pe solutii tehnice inovatoare, la nevoia sistemului educational de a asigura generatii mai bine pregatite de absolventi si promovarea unui model viabil de implementare a rezultatelor cercetarii si dezvoltarii in produse inovatoare in cadrul mediului colaborativ al cluster-ului IT&amp;C Dunarea de Jos."/>
    <s v="7"/>
    <n v="6"/>
    <n v="2020"/>
    <s v="7"/>
    <n v="6"/>
    <n v="2023"/>
    <n v="85"/>
    <x v="6"/>
    <x v="6"/>
    <x v="0"/>
    <x v="0"/>
    <s v="Galati"/>
    <s v="Privat"/>
    <s v="066"/>
    <n v="8721387.3599999994"/>
    <n v="1539068.36"/>
    <n v="2862825.08"/>
    <n v="1252571.3500000001"/>
    <n v="14375852.149999999"/>
    <s v="In implementare"/>
    <m/>
    <n v="1519913.9"/>
    <n v="268220.09999999998"/>
    <s v="POC/524/2/2"/>
    <n v="1"/>
    <s v="Axa 2"/>
  </r>
  <r>
    <n v="15"/>
    <x v="1"/>
    <x v="1"/>
    <s v="OS1.1-Secţiunea F - ap.2"/>
    <n v="127065"/>
    <s v="Sistem integrat pentru cercetarea si monitorizarea complexa a mediului in aria fluviului Dunarea, REXDAN"/>
    <s v="UNIVERSITATEA „DUNĂREA DE JOS” DIN GALAŢI"/>
    <s v="Obiectivul general este cresterea capacitatii de cercetare a Universitatii “Dunarea de Jos” din Galati in domeniul de specializare inteligenta: Energie, mediu, schimbari climatice in bazinul hidrografic al Dunarii in virtutea includerii infrastructurii finantate prin proiect in Roadmap-ul naþional al infrastructurilor de cercetare din România 2017-2027, aprobat prin Ordinul ministrului cercetarii si inovarii nr. 624/03.10.2017 si pentru asigurarea sinergiilor cu proiectul Danubius RI si cu proiectul ACTRIS, ambele incluse in Forumul de Strategie Europeana privind Infrastructurile de Cercetare (European Strategy Forum on Research Infrastructures - ESFRI)."/>
    <s v="7"/>
    <n v="10"/>
    <n v="2020"/>
    <s v="1"/>
    <n v="10"/>
    <n v="2024"/>
    <n v="85"/>
    <x v="6"/>
    <x v="6"/>
    <x v="0"/>
    <x v="0"/>
    <s v="Galati"/>
    <s v="Public"/>
    <s v="058"/>
    <n v="78098088.659999996"/>
    <n v="13782015.640000001"/>
    <n v="0"/>
    <n v="91992"/>
    <n v="91972096.299999997"/>
    <s v="In implementare"/>
    <m/>
    <n v="4009674.6900000004"/>
    <n v="366843.22"/>
    <s v="POC/448/1/1"/>
    <n v="1"/>
    <s v="Axa 1"/>
  </r>
  <r>
    <n v="16"/>
    <x v="2"/>
    <x v="2"/>
    <s v="A2.2.1 ap.2"/>
    <n v="129318"/>
    <s v="Platforma de inovare deschisa pentru gestionarea creativitatii colaborative in Marketingul Digital  - AiMedia"/>
    <s v="THECON SRL"/>
    <s v="Obiectivul general al proiectului propus este dezvoltarea unei platforme de digital marketing care sa raspunda cerinþelor moderne de  promovare online."/>
    <s v="9"/>
    <n v="1"/>
    <n v="2020"/>
    <s v="9"/>
    <n v="1"/>
    <n v="2023"/>
    <n v="85"/>
    <x v="6"/>
    <x v="6"/>
    <x v="0"/>
    <x v="0"/>
    <s v="Galati"/>
    <s v="Privat"/>
    <s v="066"/>
    <n v="9664282.0099999998"/>
    <n v="1705461.53"/>
    <n v="3173894.82"/>
    <n v="413238.27"/>
    <n v="14956876.629999999"/>
    <s v="In implementare"/>
    <m/>
    <n v="1250548.23"/>
    <n v="220684.98"/>
    <s v="POC/524/2/2"/>
    <n v="1"/>
    <s v="Axa 2"/>
  </r>
  <r>
    <s v="TOTAL GALATI"/>
    <x v="0"/>
    <x v="0"/>
    <m/>
    <m/>
    <m/>
    <m/>
    <m/>
    <m/>
    <m/>
    <m/>
    <m/>
    <m/>
    <m/>
    <m/>
    <x v="0"/>
    <x v="0"/>
    <x v="0"/>
    <x v="0"/>
    <m/>
    <m/>
    <m/>
    <n v="154301269.47043997"/>
    <n v="27406852.809560001"/>
    <n v="25870186.109999999"/>
    <n v="8259384.4200000018"/>
    <n v="215837692.81"/>
    <m/>
    <m/>
    <n v="34477589.339999996"/>
    <n v="5817638.5200000005"/>
    <m/>
    <m/>
    <m/>
  </r>
  <r>
    <s v="JUDEŢUL GIURGIU"/>
    <x v="0"/>
    <x v="0"/>
    <m/>
    <m/>
    <m/>
    <m/>
    <m/>
    <m/>
    <m/>
    <m/>
    <m/>
    <m/>
    <m/>
    <m/>
    <x v="0"/>
    <x v="0"/>
    <x v="0"/>
    <x v="0"/>
    <m/>
    <m/>
    <m/>
    <m/>
    <m/>
    <m/>
    <m/>
    <m/>
    <m/>
    <m/>
    <m/>
    <m/>
    <m/>
    <m/>
    <m/>
  </r>
  <r>
    <n v="1"/>
    <x v="1"/>
    <x v="3"/>
    <s v="OS1.3-Secţiunea C"/>
    <n v="119692"/>
    <s v="TEHNOLOGIE INOVATOARE DE VALORIFICARE A DESEURILOR NEPERICULOASE DE TIP NAMOL INDUSTRIAL PENTRU REALIZAREA  MATERIALELOR DE CONSTRUCTIE CARAMIZI SI TENCUIELI "/>
    <s v="PRO MEDIU DUNAREAN SRL"/>
    <s v="Obiectivul principal al proiectului il reprezinta lansarea in productie a caramizilor si tencuielii realizate pe baza namolului rezultat de la statia de preepurare aflata in gestiunea SC PRO MEDIU DUNAREAN SRL. Astfel, prin prezentul proiect se realizeaza implementarea unei tehnologii inovative de valorificare si reutilizare a deseurilor rezultate din tratarea apelor uzate provenite din procese industriale inlaturandu-se impactul negativ asupra mediului si a sanatatii umane. "/>
    <s v="9"/>
    <n v="9"/>
    <n v="2016"/>
    <s v="7"/>
    <n v="9"/>
    <n v="2018"/>
    <n v="85"/>
    <x v="3"/>
    <x v="3"/>
    <x v="0"/>
    <x v="0"/>
    <s v="Giurgiu"/>
    <s v="Privat"/>
    <s v="061"/>
    <n v="697803.56449999998"/>
    <n v="123141.80550000002"/>
    <n v="91216.15"/>
    <n v="244253.7"/>
    <n v="1156415.22"/>
    <s v="Finalizat"/>
    <s v="AA1"/>
    <n v="691392.91"/>
    <n v="122010.53"/>
    <s v="POC/63/1/3"/>
    <n v="1"/>
    <s v="Axa 1"/>
  </r>
  <r>
    <n v="2"/>
    <x v="1"/>
    <x v="3"/>
    <s v="OS1.3-Secţiunea D"/>
    <n v="104269"/>
    <s v="Prototip pentru validare nanotehnologie inovatoare şi linie de producţie"/>
    <s v="Process Innovation Nucleus SRL"/>
    <s v="Obiectivul proiectului_x000a_Prin prezentul proiect, societatea Process Innovation Nucleus S.R.L. (PIN) urmăreşte cercetarea-dezvoltarea unei noi metode industriale de producere a nanopulberilor şi a echipamentului aferent şi, ulterior, introducerea în producţia la scară largă şi vânzarea unor astfel de echipamente. Noua tehnologie va permite o productivitate foarte ridicată şi costuri reduse faţă de metodele convenţionale,  la o calitate foarte înaltă, într-un timp mai scurt de procesare. Ca şi activitate conexă, se urmăreşte inclusiv comercializarea nanopulberilor astfel produse._x000a_"/>
    <s v="9"/>
    <n v="8"/>
    <n v="2016"/>
    <s v="9"/>
    <n v="8"/>
    <n v="2018"/>
    <n v="85"/>
    <x v="3"/>
    <x v="3"/>
    <x v="0"/>
    <x v="0"/>
    <s v="Mihailesti"/>
    <s v="Privat"/>
    <s v="061"/>
    <n v="5513808.3985000001"/>
    <n v="973025.01150000002"/>
    <n v="0"/>
    <n v="75088.789999999994"/>
    <n v="6561922.2000000002"/>
    <s v="Finalizat"/>
    <s v="AA3"/>
    <n v="5485030.3099999996"/>
    <n v="967946.52"/>
    <s v="POC/66/1/3"/>
    <n v="1"/>
    <s v="Axa 1"/>
  </r>
  <r>
    <n v="3"/>
    <x v="1"/>
    <x v="3"/>
    <s v="OS1.3-Secţiunea D"/>
    <n v="104809"/>
    <s v="METODA INOVATIVA PENTRU FUNCTIONALIZAREA SUPRAFETELOR IMPLANTURILOR DENTARE CU SCOPUL IMBUNATATIRII OSTEOINTEGRARII/MIFID"/>
    <s v="DENTIX MILLENNIUM SRL"/>
    <s v="Obiectivul general al acestui proiect este creşterea competitivităţii SC DENTIX MILLENNIUM SRL pe piata nationala a implanturilor dentare prin introducerea in productie a unui implant cu acoperire cu nanotuburi de titan ce permit funcţionalizarea suprafeţei prin adaugarea de proteină osteoindutoare, NPs-Ag, antibiotice sau anti-inflamatoare, bazat pe rezultatele de cercetare-dezvoltare efectuate în cadrul  societăţii în ultimii doi ani. Atingerea acestui obiectiv va duce la :_x000a_• Realizarea unei cifre de afaceri mai mare de peste 19 ori încă din primul an de funcţionare;_x000a_• Locuri de muncă create - menţinute – trei ani de  la sfârşitul perioadei de implementare: Creşterea numărului de angajaţi cu 7 persoane_x000a_• Brevete rezultate din proiect: 1 brevet pentru implant dentar cu suprafaţa funcţionalizată_x000a_"/>
    <s v="9"/>
    <n v="8"/>
    <n v="2016"/>
    <s v="9"/>
    <n v="8"/>
    <n v="2018"/>
    <n v="85"/>
    <x v="3"/>
    <x v="3"/>
    <x v="0"/>
    <x v="0"/>
    <s v="Sabareni"/>
    <s v="Privat"/>
    <s v="061"/>
    <n v="5737500"/>
    <n v="1012500"/>
    <n v="0"/>
    <n v="1409400"/>
    <n v="8159400"/>
    <s v="Finalizat"/>
    <s v="AA3"/>
    <n v="5724704.5299999993"/>
    <n v="1010241.9600000001"/>
    <s v="POC/66/1/3"/>
    <n v="1"/>
    <s v="Axa 1"/>
  </r>
  <r>
    <n v="4"/>
    <x v="2"/>
    <x v="2"/>
    <s v="A2.2.1"/>
    <m/>
    <s v="DEZVOLTARE PLATFORMĂ COLABORATIVĂ ÎN DOMENIUL CERCETĂRII"/>
    <s v="SANIMED INTERNATIONAL IMPEX SRL"/>
    <s v="DEZVOLTARE PLATFORMĂ COLABORATIVĂ ÎN DOMENIUL CERCETĂRII"/>
    <s v="9"/>
    <n v="22"/>
    <n v="2017"/>
    <s v="9"/>
    <n v="22"/>
    <n v="2019"/>
    <n v="85"/>
    <x v="3"/>
    <x v="3"/>
    <x v="0"/>
    <x v="0"/>
    <s v="Comuna Călugăreni"/>
    <s v="Privat"/>
    <s v="066"/>
    <n v="2551444.27"/>
    <n v="450254.87"/>
    <n v="1190748.2799999998"/>
    <n v="316160.0700000003"/>
    <n v="4508607.49"/>
    <s v="Reziliat"/>
    <m/>
    <n v="0"/>
    <n v="0"/>
    <s v="POC/46/2/2"/>
    <n v="1"/>
    <s v="Axa 2"/>
  </r>
  <r>
    <n v="5"/>
    <x v="1"/>
    <x v="3"/>
    <s v="OS1.3-Secţiunea C"/>
    <n v="105518"/>
    <s v="Sistem Mobil de Informare si Dirijare Optica a Traficului"/>
    <s v="Global Electronics Solutions SRL"/>
    <s v="Obiectivul general al proiectului il reprezinta valorificarea sprijinului public si privat acordat microintreprinderii start-up pentru dotarea tehnologica si de personal, in scopul cercetarii/dezvoltarii, introducerii in fabricatie si comercializarii rezultatelor CD referitoare la un nou produs numit Sistem Mobil de Informare si Dirijare Optica a Traficului  - SMIDOT, avand la baza conceptul si rezultatele brevetului de inventie nr  RO125937 B1 / 30.07.2012, intitulat  „Element programabil de semnalizare optica, multifunctional, policrom si poligrafic” ."/>
    <s v="11"/>
    <n v="15"/>
    <n v="2017"/>
    <s v="2"/>
    <n v="15"/>
    <n v="2020"/>
    <n v="85"/>
    <x v="3"/>
    <x v="3"/>
    <x v="0"/>
    <x v="0"/>
    <s v="Bulbucata, Sat Teisori"/>
    <s v="Privat"/>
    <s v="061"/>
    <n v="661342.5"/>
    <n v="116707.5"/>
    <n v="86450"/>
    <n v="35000"/>
    <n v="899500"/>
    <s v="Finalizat"/>
    <s v="AA4"/>
    <n v="660607.95000000019"/>
    <n v="116577.85"/>
    <s v="POC/63/1/3"/>
    <n v="1"/>
    <s v="Axa 1"/>
  </r>
  <r>
    <n v="6"/>
    <x v="1"/>
    <x v="1"/>
    <s v="OS1.1 -Secţiunea A"/>
    <n v="121358"/>
    <s v="Crearea unui Centru de Cercetare Dezvoltare în Recuperarea Medicală şi Bioreconstrucţie RECUMED"/>
    <s v="Sanimed International Impex SRL"/>
    <s v="Obiectivul general al proiectului: realizarea unui Centru de Cercetare-Dezvoltare în Recuperare Medicala si Bioreconstrucþie, într-un interval de maxim 24 luni;"/>
    <s v="6"/>
    <n v="7"/>
    <n v="2018"/>
    <s v="10"/>
    <n v="15"/>
    <n v="2019"/>
    <n v="85"/>
    <x v="3"/>
    <x v="3"/>
    <x v="0"/>
    <x v="0"/>
    <s v="Comuna Calugareni"/>
    <s v="Privat"/>
    <s v="059"/>
    <n v="12379851.16"/>
    <n v="2184679.62"/>
    <n v="9709687.1799999997"/>
    <n v="7131178.6900000004"/>
    <n v="31405396.650000002"/>
    <s v="Finalizat"/>
    <s v="AA1"/>
    <n v="12274390.659999998"/>
    <n v="2166068.9399999995"/>
    <s v="POC/65/1/1"/>
    <n v="1"/>
    <s v="Axa 1"/>
  </r>
  <r>
    <n v="7"/>
    <x v="2"/>
    <x v="2"/>
    <s v="A2.1.1 - NGA"/>
    <n v="127136"/>
    <s v="Investitii in infrastructura broadband in judetele Giurgiu si Teleorman"/>
    <s v="NETWORK INNOVATION FUTURE  SRL"/>
    <s v="Obiectivul principal al proiectului este realizarea de investitii in infrastructura broadband in zonele albe NGA din judetele Giurgiu si Teleorman,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n v="2019"/>
    <s v="7"/>
    <n v="12"/>
    <n v="2022"/>
    <n v="85"/>
    <x v="8"/>
    <x v="3"/>
    <x v="5"/>
    <x v="0"/>
    <s v=" Gostinu; Prundu; Pietrele; Pietrisu; Frasinu; Vartoape; Vartoapele de Sus; Vartoapele de Jos; Draghinesti; Ulmeni; Ciurari Deal; Urluiu; Brosteanca;"/>
    <s v="Privat"/>
    <s v="046"/>
    <n v="7481958.4500000002"/>
    <n v="1320345.6200000001"/>
    <n v="1364367.31"/>
    <n v="1929500.96"/>
    <n v="12096172.34"/>
    <s v="In implementare"/>
    <m/>
    <n v="2806058.36"/>
    <n v="495186.78"/>
    <s v="POC/366/2/1"/>
    <n v="1"/>
    <s v="Axa 2"/>
  </r>
  <r>
    <n v="8"/>
    <x v="2"/>
    <x v="2"/>
    <s v="A2.2.1 ap.2"/>
    <n v="129003"/>
    <s v="Sistem IT inovativ bazat pe inteligenta artificiala si realitate augmentata pentru evidenta si mentenanta structurilor complexe de resurse si mijloace fixe ale companiilor si institutiilor - WINNER"/>
    <s v="LIGHTNING NET SRL"/>
    <s v="Obiectivul General al proiectului il reprezinta cresterea gradului de colaborare intre intreprinderi centrate pe domeniul TIC prin realizarea unei platforme bazata pe inteligenta artificiala si realitate augmentata pentru evidenta si mentenanta structurilor complexe de resurse si mijloace fixe ale companiilor si institutiilor, cu rolul de a eficientiza activitatea echipelor de mentenanta din teren."/>
    <s v="12"/>
    <n v="17"/>
    <n v="2019"/>
    <s v="6"/>
    <n v="17"/>
    <n v="2021"/>
    <n v="85"/>
    <x v="3"/>
    <x v="3"/>
    <x v="0"/>
    <x v="0"/>
    <s v="Giurgiu"/>
    <s v="Privat"/>
    <s v="066"/>
    <n v="11597104.49"/>
    <n v="2046547.86"/>
    <n v="4849481.5199999996"/>
    <n v="1522870.41"/>
    <n v="20016004.279999997"/>
    <s v="In implementare"/>
    <m/>
    <n v="8960393.7599999998"/>
    <n v="1187068.31"/>
    <s v="POC/524/2/2"/>
    <n v="1"/>
    <s v="Axa 2"/>
  </r>
  <r>
    <n v="9"/>
    <x v="2"/>
    <x v="2"/>
    <s v="A2.2.1 ap.2"/>
    <n v="128975"/>
    <s v="Platforma inovatoare de gestionare prin inteligenta artificiala a proceselor  de lucru in fabrici si depozite - PleIT - Perpetual Low Energy IoT"/>
    <s v="SMART LEAGUE SRL"/>
    <s v="Obiectivul general al proiectului il reprezinta sporirea capacitatii de cercetare dezvoltare a societatii SMART LEAGUE S.R.L. in vederea cercetarii si dezvoltarii a unei solutii integrate care imbina o serie de inovatii privind utilizarea retelelor de comunicatii cu energie scazuta pe distante mari si surse de alimentare alternative pentru obtinerea unor sisteme independente energetic si eficiente din punct de vedere al mentenantei, cu aplicabilitate in diverse domenii de afaceri precum agricultura, mediu, orase inteligente, utilitati, logistica, productie, etc._x000a_Pentru realizarea acestui obiectiv in etapa de cercetare dezvoltare, precum si in etapa de punere pe piata a produsului inovativ, societatea va primi sprijin din partea Clusterului Technology Hub din care face parte."/>
    <s v="3"/>
    <n v="19"/>
    <n v="2020"/>
    <s v="3"/>
    <n v="19"/>
    <n v="2023"/>
    <n v="85"/>
    <x v="3"/>
    <x v="3"/>
    <x v="0"/>
    <x v="0"/>
    <s v="Giurgiu"/>
    <s v="Privat"/>
    <s v="066"/>
    <n v="9768807.6799999997"/>
    <n v="1723907.23"/>
    <n v="3627410"/>
    <n v="0"/>
    <n v="15120124.91"/>
    <s v="In implementare"/>
    <m/>
    <n v="788763.28"/>
    <n v="139193.51999999999"/>
    <s v="POC/524/2/2"/>
    <n v="1"/>
    <s v="Axa 2"/>
  </r>
  <r>
    <n v="10"/>
    <x v="2"/>
    <x v="2"/>
    <s v="A2.2.1 ap.2"/>
    <n v="129459"/>
    <s v="Dezvoltarea platformei informatice MicroMed in vederea cresterii competitivitatii S.C. Medicamed Market SRL"/>
    <s v="MEDICAMED MARKET SRL"/>
    <s v="Obiectivul general al proiectului il reprezinta cresterea competitivitatii economice a societatii la nivel national prin dezvoltarea unui produs inovativ TIC, respectiv realizarea unei aplicatii informatice inovative cu aplicabilitate in domeniul microbiologiei."/>
    <s v="4"/>
    <n v="7"/>
    <n v="2020"/>
    <s v="4"/>
    <n v="7"/>
    <n v="2023"/>
    <n v="85"/>
    <x v="3"/>
    <x v="3"/>
    <x v="0"/>
    <x v="0"/>
    <s v="Calugareni"/>
    <s v="Privat"/>
    <s v="066"/>
    <n v="9761885.8699999992"/>
    <n v="1722685.76"/>
    <n v="3585041.22"/>
    <n v="78713.75"/>
    <n v="15148326.6"/>
    <s v="In implementare"/>
    <m/>
    <n v="1254883.31"/>
    <n v="95714.67"/>
    <s v="POC/524/2/2"/>
    <n v="1"/>
    <s v="Axa 2"/>
  </r>
  <r>
    <n v="11"/>
    <x v="2"/>
    <x v="2"/>
    <s v="A2.2.1 ap.2"/>
    <n v="129869"/>
    <s v="Platforma avansata de tip cloud pentru stocare, arhivare si interogare fisiere de imagistica medicala utilizand standardul DICOM"/>
    <s v="SANIMED INTERNATIONAL DISTRIBUTION SRL"/>
    <s v="Obiectivul general al proiectului consta in cresterea competitivitatii economice a S.C. SANIMED INTERNATIONAL DISTRIBUTION S.R.L., sustinerea inovarii in cadrul sectorului TIC si desfasurare unor activitati de cercetare-dezvoltare tehnologica, prin crearea unei platforme avansate de tip cloud pentru  stocare, arhivare si interogare fisiere de imagistica medicala utilizand standardul DICOM."/>
    <s v="6"/>
    <n v="18"/>
    <n v="2020"/>
    <s v="7"/>
    <n v="18"/>
    <n v="2022"/>
    <n v="85"/>
    <x v="3"/>
    <x v="3"/>
    <x v="0"/>
    <x v="0"/>
    <s v="Calugareni"/>
    <s v="Privat"/>
    <s v="066"/>
    <n v="14292118.470000001"/>
    <n v="2522138.5"/>
    <n v="6369913.1900000004"/>
    <n v="3404989.84"/>
    <n v="26589160"/>
    <s v="Reziliat"/>
    <m/>
    <n v="137574.83999999997"/>
    <n v="0"/>
    <s v="POC/524/2/2"/>
    <n v="1"/>
    <s v="Axa 2"/>
  </r>
  <r>
    <n v="12"/>
    <x v="2"/>
    <x v="2"/>
    <s v="A2.2.1 ap.2"/>
    <n v="129926"/>
    <s v="Sanimed - unitate medicala virtuala"/>
    <s v="SANIMED INTERNATIONAL IMPEX SRL"/>
    <s v="Obiectivul general al proiectului propus este „Sprijinirea cresterii valorii adaugate generate de sectorul TIC prin crearea unei unitati medicale virtuale (spital virtual) in Romania”._x000a_"/>
    <s v="6"/>
    <n v="18"/>
    <n v="2020"/>
    <s v="6"/>
    <n v="18"/>
    <n v="2022"/>
    <n v="85"/>
    <x v="3"/>
    <x v="3"/>
    <x v="0"/>
    <x v="0"/>
    <s v="Calugareni"/>
    <s v="Privat"/>
    <s v="066"/>
    <n v="13979743.279999999"/>
    <n v="2467013.52"/>
    <n v="9506504.5299999993"/>
    <n v="3911503.66"/>
    <n v="29864764.989999998"/>
    <s v="Reziliat"/>
    <m/>
    <n v="1750000"/>
    <n v="0"/>
    <s v="POC/524/2/2"/>
    <n v="1"/>
    <s v="Axa 2"/>
  </r>
  <r>
    <n v="13"/>
    <x v="1"/>
    <x v="4"/>
    <s v=" Proiect Tehnologic Inovativ - LDR"/>
    <n v="121266"/>
    <s v="Dezvoltarea unui serviciu inovativ in cadrul SC Holland Farming Agro SRL"/>
    <s v="HOLLAND FARMING AGRO SRL"/>
    <s v="Obiectivul general al proiectului este diversificarea activitatii Holland Farming Agro SRL prin cercetarea si dezvoltarea unui serviciu integrat de analiza a solului, propunere a culturilor potrivite tipului de sol analizat, precum si monitorizare a implementarii propunerilor, pentru comercializarea serviciului pe piata, dar si introducerea pe piata a unei platforme online inovative de gestionare a culturii."/>
    <s v="9"/>
    <n v="1"/>
    <n v="2020"/>
    <s v="3"/>
    <n v="1"/>
    <n v="2022"/>
    <n v="85"/>
    <x v="3"/>
    <x v="3"/>
    <x v="0"/>
    <x v="0"/>
    <s v="Floresti, Stoenesti"/>
    <s v="Privat"/>
    <s v="061"/>
    <n v="2700026.07"/>
    <n v="476475.19"/>
    <n v="1795069.73"/>
    <n v="1010204.46"/>
    <n v="5981775.4500000002"/>
    <s v="In implementare"/>
    <m/>
    <n v="111641.37999999999"/>
    <n v="0"/>
    <s v="POC/163/1/3/"/>
    <n v="1"/>
    <s v="Axa 1"/>
  </r>
  <r>
    <s v="TOTAL GIURGIU"/>
    <x v="0"/>
    <x v="0"/>
    <m/>
    <m/>
    <m/>
    <m/>
    <m/>
    <m/>
    <m/>
    <m/>
    <m/>
    <m/>
    <m/>
    <m/>
    <x v="0"/>
    <x v="0"/>
    <x v="0"/>
    <x v="0"/>
    <m/>
    <m/>
    <m/>
    <n v="97123394.202999994"/>
    <n v="17139422.487"/>
    <n v="42175889.109999992"/>
    <n v="21068864.330000002"/>
    <n v="177507570.13"/>
    <m/>
    <m/>
    <n v="40645441.290000007"/>
    <n v="6300009.0800000001"/>
    <m/>
    <m/>
    <m/>
  </r>
  <r>
    <s v="JUDEŢUL Gorj"/>
    <x v="0"/>
    <x v="0"/>
    <m/>
    <m/>
    <m/>
    <m/>
    <m/>
    <m/>
    <m/>
    <m/>
    <m/>
    <m/>
    <m/>
    <m/>
    <x v="0"/>
    <x v="0"/>
    <x v="0"/>
    <x v="0"/>
    <m/>
    <m/>
    <m/>
    <m/>
    <m/>
    <m/>
    <m/>
    <m/>
    <m/>
    <m/>
    <m/>
    <m/>
    <m/>
    <m/>
    <m/>
  </r>
  <r>
    <n v="1"/>
    <x v="1"/>
    <x v="1"/>
    <s v="OS1.1 -Secţiunea B"/>
    <n v="107754"/>
    <s v="Conectarea sectorului cercetare-dezvoltare-inovare cu mediul de afaceri prin animarea și promovarea CLUSTERULUI INOVATIV - MANAGEMENTUL ENERGIEI SI DEZVOLTARII DURABILE"/>
    <s v="ASOCIAȚIA CLUSTER INOVATIV MANAGEMENTUL ENERGIEI ȘI DEZVOLTĂRII DURABILE"/>
    <s v="Obiectivul general al proiectului este creștereacapacitațiiștiințifice în domeniile de specializare inteligenta: resurse energetice conventionale, neconventionale și regenerabileși tehnologii curate de producere a energiei pe baza combustibililor fosili  prin investiții în cercetare–dezvoltare, dobândirea de competente și know-how în managementul clusterului, identificarea și transferul de bune practici și cunoștințe de la  partenerii cu care se va intra în colaborare"/>
    <s v="11"/>
    <n v="7"/>
    <n v="2016"/>
    <s v="11"/>
    <n v="7"/>
    <n v="2021"/>
    <n v="85"/>
    <x v="9"/>
    <x v="9"/>
    <x v="0"/>
    <x v="0"/>
    <s v="Targu Jiu"/>
    <s v="Privat"/>
    <s v="059"/>
    <n v="4789211.0999999996"/>
    <n v="845154.90000000037"/>
    <n v="4414156"/>
    <n v="87635"/>
    <n v="10136157"/>
    <s v="Reziliat"/>
    <m/>
    <n v="0"/>
    <n v="0"/>
    <s v="POC/64/1/1"/>
    <n v="1"/>
    <s v="Axa 1"/>
  </r>
  <r>
    <n v="2"/>
    <x v="1"/>
    <x v="3"/>
    <s v="OS1.4-Secţiunea G"/>
    <n v="105628"/>
    <s v="UTILIZAREA DEŞEURILOR DIN INDUSTRIILE EXTRACTIVĂ, ENERGETICĂ ŞI METALURGICĂ DREPT SURSE ALTERNATIVE DE MATERII PRIME LA FABRICAREA PRODUSELOR REFRACTARE TERMOIZOLATOARE ŞI A MATERIALELOR DE CONSTRUCŢII"/>
    <s v="Universitatea &quot;Constantin Brancusi&quot; Targu Jiu"/>
    <s v="Obiectivul UCB este de a transfera în cadrul proiectului cunoaştere şi expertiză, susţinute de suportul unei infrastructuri de cercetare-dezvoltare ultramodernă, asigurată în cadrul “Centrului regional de cercetare pentru tehnologii energetice durabile” prin achiziţia de aparate şi echipamente de ultimă generaţie, în perioada 2011-2014, cu fonduri europene nerambursabile accesate prin programele specifice de CD (LIFE 10+, POS-CCE). "/>
    <s v="9"/>
    <n v="8"/>
    <n v="2016"/>
    <s v="2"/>
    <n v="8"/>
    <n v="2022"/>
    <n v="83.72"/>
    <x v="9"/>
    <x v="9"/>
    <x v="0"/>
    <x v="0"/>
    <s v="Targu Jiu"/>
    <s v="Public"/>
    <s v="062"/>
    <n v="6230831.6980000008"/>
    <n v="1211633.3019999992"/>
    <n v="792000"/>
    <n v="58064"/>
    <n v="8292529"/>
    <s v="In implementare"/>
    <s v="AA5"/>
    <n v="3418063.0200000005"/>
    <n v="605783.99"/>
    <s v="POC/71/1/4"/>
    <n v="1"/>
    <s v="Axa 1"/>
  </r>
  <r>
    <n v="3"/>
    <x v="2"/>
    <x v="2"/>
    <s v="A2.2.1"/>
    <n v="115676"/>
    <s v="Dezvoltarea unei soluții inovative de management SaaS pentru domeniile HoReCa și Retail"/>
    <s v="SOFTTEHNICA SRL"/>
    <s v="Dezvoltarea unei soluții inovative de management SaaS pentru domeniile HoReCa și Retail"/>
    <s v="8"/>
    <n v="3"/>
    <n v="2017"/>
    <s v="4"/>
    <n v="3"/>
    <n v="2020"/>
    <n v="85"/>
    <x v="9"/>
    <x v="9"/>
    <x v="0"/>
    <x v="0"/>
    <s v="Targu Jiu"/>
    <s v="Privat"/>
    <s v="066"/>
    <n v="2566246.0499999998"/>
    <n v="452866.95"/>
    <n v="1190457"/>
    <n v="891944.54999999981"/>
    <n v="5101514.55"/>
    <s v="Finalizat"/>
    <s v="AA1"/>
    <n v="2513395.98"/>
    <n v="443540.43000000005"/>
    <s v="POC/46/2/2"/>
    <n v="1"/>
    <s v="Axa 2"/>
  </r>
  <r>
    <n v="4"/>
    <x v="2"/>
    <x v="2"/>
    <s v="A2.2.1 ap.2"/>
    <n v="129077"/>
    <s v="HOLOTRAIN - Platforma inovatoare de training in realitatea augmentata asistat de holograme fotorealistice interactive"/>
    <s v="SOFTTEHNICA SRL"/>
    <s v="Obiectivul general al proiectului este reprezentat de crearea unei platforme inovatoare de training in realitatea augmentata, asistat de holograme fotorealistice interactive, care va permite interactiunea personalizata , bi-directională si scalabila pentru un numar mare de cursanti simultan instructorul HoloTrain."/>
    <s v="4"/>
    <n v="7"/>
    <n v="2020"/>
    <s v="4"/>
    <n v="7"/>
    <n v="2023"/>
    <n v="85"/>
    <x v="9"/>
    <x v="9"/>
    <x v="0"/>
    <x v="0"/>
    <s v="Targu Jiu"/>
    <s v="Privat"/>
    <s v="066"/>
    <n v="11159150.58"/>
    <n v="1969261.86"/>
    <n v="4219692.21"/>
    <n v="2475735.84"/>
    <n v="19823840.489999998"/>
    <s v="In implementare"/>
    <m/>
    <n v="4105060.07"/>
    <n v="530304.72"/>
    <s v="POC/524/2/2"/>
    <n v="1"/>
    <s v="Axa 2"/>
  </r>
  <r>
    <s v="TOTAL GORJ"/>
    <x v="0"/>
    <x v="0"/>
    <m/>
    <m/>
    <m/>
    <m/>
    <m/>
    <m/>
    <m/>
    <m/>
    <m/>
    <m/>
    <m/>
    <m/>
    <x v="0"/>
    <x v="0"/>
    <x v="0"/>
    <x v="0"/>
    <m/>
    <m/>
    <m/>
    <n v="24745439.428000003"/>
    <n v="4478917.0120000001"/>
    <n v="10616305.210000001"/>
    <n v="3513379.3899999997"/>
    <n v="43354041.039999999"/>
    <m/>
    <m/>
    <n v="10036519.07"/>
    <n v="1579629.14"/>
    <m/>
    <m/>
    <m/>
  </r>
  <r>
    <s v="JUDEŢUL HARGHITA"/>
    <x v="0"/>
    <x v="0"/>
    <m/>
    <m/>
    <m/>
    <m/>
    <m/>
    <m/>
    <m/>
    <m/>
    <m/>
    <m/>
    <m/>
    <m/>
    <x v="0"/>
    <x v="0"/>
    <x v="0"/>
    <x v="0"/>
    <m/>
    <m/>
    <m/>
    <m/>
    <m/>
    <m/>
    <m/>
    <m/>
    <m/>
    <m/>
    <m/>
    <m/>
    <m/>
    <m/>
    <m/>
  </r>
  <r>
    <n v="1"/>
    <x v="2"/>
    <x v="2"/>
    <s v="A2.2.1"/>
    <n v="115714"/>
    <s v="DEZVOLTAREA PLATFORMEI ELECTRONICE – PIATA GELIOR"/>
    <s v="ENETIX SOFTWARE SRL"/>
    <s v="DEZVOLTAREA PLATFORMEI ELECTRONICE – PIATA GELIOR"/>
    <s v="5"/>
    <n v="25"/>
    <n v="2017"/>
    <s v="11"/>
    <n v="30"/>
    <n v="2020"/>
    <n v="85"/>
    <x v="1"/>
    <x v="1"/>
    <x v="0"/>
    <x v="0"/>
    <s v="Miercurea Ciuc"/>
    <s v="Privat"/>
    <s v="066"/>
    <n v="1256972.6599999999"/>
    <n v="221818.7"/>
    <n v="684616.8"/>
    <n v="82498"/>
    <n v="2245906.16"/>
    <s v="Finalizat"/>
    <s v="AA1+suspendare"/>
    <n v="1038747.26"/>
    <n v="183308.34000000003"/>
    <s v="POC/46/2/2"/>
    <n v="1"/>
    <s v="Axa 2"/>
  </r>
  <r>
    <n v="2"/>
    <x v="2"/>
    <x v="2"/>
    <s v="A2.2.1"/>
    <n v="115790"/>
    <s v="DEZVOLTAREA ȘI PUNEREA PE PIAȚĂ A APLICAȚIEI KPEYE"/>
    <s v="MAGIC SOLUTIONS SRL"/>
    <s v="DEZVOLTAREA ȘI PUNEREA PE PIAȚĂ A APLICAȚIEI KPEYE"/>
    <s v="6"/>
    <n v="29"/>
    <n v="2017"/>
    <s v="10"/>
    <n v="15"/>
    <n v="2019"/>
    <n v="85"/>
    <x v="1"/>
    <x v="1"/>
    <x v="0"/>
    <x v="0"/>
    <s v="Miercurea Ciuc"/>
    <s v="Privat"/>
    <s v="066"/>
    <n v="1013197.28"/>
    <n v="178799.52"/>
    <n v="827731.2"/>
    <n v="103650.31999999983"/>
    <n v="2123378.3199999998"/>
    <s v="Finalizat"/>
    <s v="AA2"/>
    <n v="866287.72000000009"/>
    <n v="152874.29"/>
    <s v="POC/46/2/2"/>
    <n v="1"/>
    <s v="Axa 2"/>
  </r>
  <r>
    <n v="3"/>
    <x v="2"/>
    <x v="2"/>
    <s v="A2.1.1 - NGA"/>
    <n v="127128"/>
    <s v="Dezvoltarea infrastructurii de comunicatii in banda larga de mare viteza in judetul Harghita"/>
    <s v="INVOKER TRANS IT SRL"/>
    <s v="Obiectivul principal al proiectului este dezvoltarea infrastructurii de comunicatii in banda larga de mare viteza in localitatile albe din punct de vedere al conexiunii NGA din judetul Harghit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1"/>
    <x v="1"/>
    <x v="0"/>
    <x v="0"/>
    <s v="Bilbor; Voslabeni; Cetatuia; Plaiestii de Sus; Casinu Nou; Izvoru Muresului; Sub Cetate; Dirjiu; Martinis; Imper; Ocland; Iacobeni; Filpea; Vidacut; Ulies; Calnaci; Sacel;"/>
    <s v="Privat"/>
    <s v="046"/>
    <n v="7482385.71"/>
    <n v="1320421.01"/>
    <n v="1858370.42"/>
    <n v="3881620.88"/>
    <n v="14542798.02"/>
    <s v="In implementare"/>
    <m/>
    <n v="3487213.31"/>
    <n v="615390.56999999995"/>
    <s v="POC/366/2/1"/>
    <n v="1"/>
    <s v="Axa 2"/>
  </r>
  <r>
    <n v="4"/>
    <x v="2"/>
    <x v="2"/>
    <s v="A2.2.1 ap.2"/>
    <n v="129891"/>
    <s v="Dezvoltarea si proiectarea unui produs software integral de administrare si monitorizare intreprinderi de catre societatea Web-Guru SRL"/>
    <s v="WEB-GURU SRL"/>
    <s v="Obiectivul general este dezvoltarea unui software integrat pentru gestionarea, monitorizarea si administrarea firmelor pe mai multe nivele. Prezentul proiect abordeaza realizarea unui software care integreaza mai multe module necesare pentru monitorizarea firmelor, astfel reprezinta o unealta special destinata pentru administratorii firmelor, si nu numai."/>
    <s v="8"/>
    <n v="7"/>
    <n v="2020"/>
    <s v="8"/>
    <n v="7"/>
    <n v="2023"/>
    <n v="85"/>
    <x v="1"/>
    <x v="1"/>
    <x v="0"/>
    <x v="0"/>
    <s v="Miercurea Ciuc"/>
    <s v="Privat"/>
    <s v="066"/>
    <n v="3774519.72"/>
    <n v="666091.65"/>
    <n v="2039519.62"/>
    <n v="452641.49"/>
    <n v="6932772.4800000004"/>
    <s v="Reziliat"/>
    <m/>
    <n v="0"/>
    <n v="0"/>
    <s v="POC/524/2/2"/>
    <n v="1"/>
    <s v="Axa 2"/>
  </r>
  <r>
    <s v="TOTAL HARGHITA"/>
    <x v="0"/>
    <x v="0"/>
    <m/>
    <m/>
    <m/>
    <m/>
    <m/>
    <m/>
    <m/>
    <m/>
    <m/>
    <m/>
    <m/>
    <m/>
    <x v="0"/>
    <x v="0"/>
    <x v="0"/>
    <x v="0"/>
    <m/>
    <m/>
    <m/>
    <n v="13527075.370000001"/>
    <n v="2387130.88"/>
    <n v="5410238.04"/>
    <n v="4520410.6899999995"/>
    <n v="25844854.98"/>
    <m/>
    <m/>
    <n v="5392248.29"/>
    <n v="951573.2"/>
    <m/>
    <m/>
    <m/>
  </r>
  <r>
    <s v="JUDEŢUL HUNEDOARA"/>
    <x v="0"/>
    <x v="0"/>
    <m/>
    <m/>
    <m/>
    <m/>
    <m/>
    <m/>
    <m/>
    <m/>
    <m/>
    <m/>
    <m/>
    <m/>
    <x v="0"/>
    <x v="0"/>
    <x v="0"/>
    <x v="0"/>
    <m/>
    <m/>
    <m/>
    <m/>
    <m/>
    <m/>
    <m/>
    <m/>
    <m/>
    <m/>
    <m/>
    <m/>
    <m/>
    <m/>
    <m/>
  </r>
  <r>
    <n v="1"/>
    <x v="2"/>
    <x v="2"/>
    <s v="A2.1.1 - NGA"/>
    <n v="127129"/>
    <s v="Dezvoltarea infrastructurii de comunicatii in banda larga de mare viteza in judetul Hunedoara"/>
    <s v="INVOKER TRANS IT SRL"/>
    <s v="Obiectivul principal al proiectului este dezvoltarea infrastructurii de comunicatii in banda larga de mare viteza in localitatile albe din punct de vedere al conexiunii NGA din judetul Hunedoar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2"/>
    <x v="2"/>
    <x v="0"/>
    <x v="0"/>
    <s v="Dobra; Rapoltu Mare; Banita; Valisoara; Branisca; Zam; sat Sibise; sat Vaidei; sat Romosel; Bucuresci; sat Tirnava de Cris; sat Boz; sat Bobilna; sat Mihaileni; Orastioara de Sus; sat Costesti; Luncoiu de Sus; sat Sesuri; sat Stanija; Orastioara de Jos; sat Bucium; sat Birtin; Vata de Sus; sat Ciungani; sat Ludestii de Jos; sat Stejarel; sat Ociu; sat Brotuna; sat Prihodiste; sat Dincu Mare; sat Cris; sat Rapoltel; sat Buces-Vulcan; sat Basarabasa; sat Grohotele; sat Pischinti; sat Jeledinti; sat Blajeni-Vulcan; Martinesti; sat Plai; Buces; sat Tatarastii de Cris; sat Dincu Mic; sat Tamasasa; sat Salatruc; sat Turmas;"/>
    <s v="Privat"/>
    <s v="046"/>
    <n v="11511361.99"/>
    <n v="2031416.81"/>
    <n v="2522332.39"/>
    <n v="3047372.17"/>
    <n v="19112483.359999999"/>
    <s v="In implementare"/>
    <m/>
    <n v="3450135.23"/>
    <n v="608847.39"/>
    <s v="POC/366/2/1"/>
    <n v="1"/>
    <s v="Axa 2"/>
  </r>
  <r>
    <s v="TOTAL HUNEDOARA"/>
    <x v="0"/>
    <x v="0"/>
    <m/>
    <m/>
    <m/>
    <m/>
    <m/>
    <m/>
    <m/>
    <m/>
    <m/>
    <m/>
    <m/>
    <m/>
    <x v="0"/>
    <x v="0"/>
    <x v="0"/>
    <x v="0"/>
    <m/>
    <m/>
    <m/>
    <n v="11511361.99"/>
    <n v="2031416.81"/>
    <n v="2522332.39"/>
    <n v="3047372.17"/>
    <n v="19112483.359999999"/>
    <m/>
    <m/>
    <n v="3450135.23"/>
    <n v="608847.39"/>
    <m/>
    <m/>
    <m/>
  </r>
  <r>
    <s v="JUDEŢUL IALOMITA"/>
    <x v="0"/>
    <x v="0"/>
    <m/>
    <m/>
    <m/>
    <m/>
    <m/>
    <m/>
    <m/>
    <m/>
    <m/>
    <m/>
    <m/>
    <m/>
    <x v="0"/>
    <x v="0"/>
    <x v="0"/>
    <x v="0"/>
    <m/>
    <m/>
    <m/>
    <m/>
    <m/>
    <m/>
    <m/>
    <m/>
    <m/>
    <m/>
    <m/>
    <m/>
    <m/>
    <m/>
    <m/>
  </r>
  <r>
    <n v="1"/>
    <x v="1"/>
    <x v="3"/>
    <s v="OS1.3-Secţiunea D"/>
    <n v="104235"/>
    <s v="TEHNOLOGII DE SINTEZA A UNOR COPOLIMERI ACRILICI FUNCTIONALI UTILIZAND INSTALATII DE SINTEZA NECONVENTIONALE CU EFICIENTA RIDICATA -COACNEC"/>
    <s v="Lambda MAT Bucuresti SRL"/>
    <s v="Obiectivul principal al proiectului consta in transpunerea la nivel industrial a echipamentelor de cercetare realizate in faza de demonstrator de COSFEL ACTUAL, implementarea si preluarea tehnologiilor dezvoltate de aceasta in conformitate cu rezultatul de cercetare achizitionat prin contractul NR.15/05.05.2015 cu titlul „Experimentarea polimerizarii in camp de microunde in strat controlat respectiv in sistem dispers”."/>
    <s v="9"/>
    <n v="8"/>
    <n v="2016"/>
    <s v="5"/>
    <n v="8"/>
    <n v="2018"/>
    <n v="85"/>
    <x v="3"/>
    <x v="3"/>
    <x v="0"/>
    <x v="0"/>
    <s v="Slobozia"/>
    <s v="Privat"/>
    <s v="061"/>
    <n v="3934178.25"/>
    <n v="694266.75"/>
    <n v="0"/>
    <n v="276480"/>
    <n v="4904925"/>
    <s v="Finalizat"/>
    <s v="AA2"/>
    <n v="3867780.6000000006"/>
    <n v="682549.5199999999"/>
    <s v="POC/66/1/3"/>
    <n v="1"/>
    <s v="Axa 1"/>
  </r>
  <r>
    <n v="2"/>
    <x v="1"/>
    <x v="3"/>
    <s v="OS1.3-Secţiunea C"/>
    <n v="119792"/>
    <s v="Tehnologie de prelucrare inovativa a deseurilor de metale neferoase si a deee-urilor, utilizand  energia microundelor_x000a_"/>
    <s v="JUNKOEKO SRL"/>
    <s v="Obiectivul principal al proiectului propus il reprezinta cresterea capacitatii si infrastructurii de Cercetare-Dezvoltare a aplicantului prin realizarea unui echipament inovativ de topire in camp de microunde a deseurilor metalice neferoase si DEEE-uri (deseuri de echipamente electrice si electronice), prevazut cu un sistem inovator de filtrare a noxelor rezultate din topire. Diversificarea tehnologiilor pentru topirea si rafinarea metalelor din  deseuri neferoase si  DEEE-uri"/>
    <s v="10"/>
    <n v="4"/>
    <n v="2017"/>
    <s v="4"/>
    <n v="4"/>
    <n v="2019"/>
    <n v="85"/>
    <x v="3"/>
    <x v="3"/>
    <x v="0"/>
    <x v="0"/>
    <s v="Slobozia"/>
    <s v="Privat"/>
    <s v="061"/>
    <n v="710340.24"/>
    <n v="125354.16"/>
    <n v="92854.94"/>
    <n v="20904.34"/>
    <n v="949453.68"/>
    <s v="Finalizat"/>
    <m/>
    <n v="634111.26"/>
    <n v="111901.96"/>
    <s v="POC/63/1/3"/>
    <n v="1"/>
    <s v="Axa 1"/>
  </r>
  <r>
    <n v="3"/>
    <x v="2"/>
    <x v="2"/>
    <s v="A2.2.1 ap.2"/>
    <n v="129987"/>
    <s v="SysCAD Application"/>
    <s v="SYSCAD SOLUTIONS SRL"/>
    <s v="Obiectivul principal al proiectului este cercetarea şi dezvoltarea unei suite de soluţii software inovative, extrem de uşor de folosit, soluţii software pentru accelerarea implementării cadastrului general şi a cadastrului sectorial, denumit in continuare SysCAD Application Suite."/>
    <s v="6"/>
    <n v="23"/>
    <n v="2020"/>
    <s v="6"/>
    <n v="23"/>
    <n v="2022"/>
    <n v="85"/>
    <x v="3"/>
    <x v="3"/>
    <x v="0"/>
    <x v="0"/>
    <s v="Cazanesti"/>
    <s v="Privat"/>
    <s v="066"/>
    <n v="5029002"/>
    <n v="887470.93"/>
    <n v="2052919.43"/>
    <n v="967836.87"/>
    <n v="8937229.2299999986"/>
    <s v="In implementare"/>
    <m/>
    <n v="2413170.02"/>
    <n v="425853.53"/>
    <s v="POC/524/2/2"/>
    <n v="1"/>
    <s v="Axa 2"/>
  </r>
  <r>
    <s v="TOTAL IALOMITA"/>
    <x v="0"/>
    <x v="0"/>
    <m/>
    <m/>
    <m/>
    <m/>
    <m/>
    <m/>
    <m/>
    <m/>
    <m/>
    <m/>
    <m/>
    <m/>
    <x v="0"/>
    <x v="0"/>
    <x v="0"/>
    <x v="0"/>
    <m/>
    <m/>
    <m/>
    <n v="9673520.4900000002"/>
    <n v="1707091.84"/>
    <n v="2145774.37"/>
    <n v="1265221.21"/>
    <n v="14791607.909999998"/>
    <m/>
    <m/>
    <n v="6915061.8800000008"/>
    <n v="1220305.0099999998"/>
    <m/>
    <m/>
    <m/>
  </r>
  <r>
    <s v="JUDEŢUL IASI"/>
    <x v="0"/>
    <x v="0"/>
    <m/>
    <m/>
    <m/>
    <m/>
    <m/>
    <m/>
    <m/>
    <m/>
    <m/>
    <m/>
    <m/>
    <m/>
    <x v="0"/>
    <x v="0"/>
    <x v="0"/>
    <x v="0"/>
    <m/>
    <m/>
    <m/>
    <m/>
    <m/>
    <m/>
    <m/>
    <m/>
    <m/>
    <m/>
    <m/>
    <m/>
    <m/>
    <m/>
    <m/>
  </r>
  <r>
    <n v="1"/>
    <x v="1"/>
    <x v="1"/>
    <s v="OS1.2-Secţiunea E"/>
    <n v="104810"/>
    <s v="Polimeri coordinativi porosi noi cu liganzi organici de dimensiuni variabile pentru stocarea gazelor. POCPOLIG"/>
    <s v="Institutul de Chimie Macromoleculara &quot;Petru Poni&quot;"/>
    <s v="Obiectivul general al proiectului consta in cresterea capacitatii si calitatii activitatii de cercetare dezvoltare inovare (CDI)  prin atragerea de specialisti cu competente avansate,  deschiderea unei noi directii de cercetare in domeniul retelelor metalo-organice (RMO) si diversificarea gamei de servicii de cercetare  si transferul acestora catre partenerii industriali,  in scopul stimularii competitivitatii cercetarii stintifice romanesti la nivel european si a competitivitatii economice nationale/ regionale ale Institutului si ale actorilor economici in domeniul de specializare inteligenta eco-nano-tehnologii si materiale avansate._x000a_Proiectul POCPOLIG isi propune sa dezvolte noi materiale avansate nanostructurate, cu caracteristici functionale extinse, destinate pentru aplicatii de nisa, in domenii stiintifice si industriale actuale si viitoare._x000a_Obiectivul general al proiectului consta in cresterea capacitatii si calitatii activitatii de cercetare dezvoltare inovare (CDI)  prin atragerea de specialisti cu competente avansate,  deschiderea unei noi directii de cercetare in domeniul retelelor metalo-organice (RMO) si diversificarea gamei de servicii de cercetare  si transferul acestora catre partenerii industriali,  in scopul stimularii competitivitatii cercetarii stintifice romanesti la nivel european si a competitivitatii economice nationale/ regionale ale Institutului si ale actorilor economici in domeniul de specializare inteligenta eco-nano-tehnologii si materiale avansate._x000a_Proiectul POCPOLIG isi propune sa dezvolte noi materiale avansate nanostructurate, cu caracteristici functionale extinse, destinate pentru aplicatii de nisa, in domenii stiintifice si industriale actuale si viitoare._x000a_"/>
    <s v="9"/>
    <n v="8"/>
    <n v="2016"/>
    <s v="9"/>
    <n v="8"/>
    <n v="2020"/>
    <n v="84.435339999999997"/>
    <x v="5"/>
    <x v="5"/>
    <x v="0"/>
    <x v="0"/>
    <s v="Iasi"/>
    <s v="Public"/>
    <s v="060"/>
    <n v="7165347.8196919998"/>
    <n v="1320379.1103079999"/>
    <n v="0"/>
    <n v="466651.06"/>
    <n v="8952377.9900000002"/>
    <s v="Finalizat"/>
    <s v="AA6"/>
    <n v="6930573.3899999997"/>
    <n v="0"/>
    <s v="POC/61/1/1"/>
    <n v="1"/>
    <s v="Axa 1"/>
  </r>
  <r>
    <n v="2"/>
    <x v="1"/>
    <x v="1"/>
    <s v="OS1.2-Secţiunea E"/>
    <n v="103847"/>
    <s v="DIVERSIFICAREA ACTIVITATII DE CD PRIN ELABORAREA DE PLATFORME NANO-SENZORIALE PENTRU DETECŢIA ELECTROCHIMICA ŞI CUANTIFICAREA UNOR BIO- SI IMUNO-MARKERI CU APLICATII MEDICALE, DE MEDIU SI SECURITATE"/>
    <s v="Intelectro Iasi SRL"/>
    <s v="Obiectivul general al proiectului il constituie consolidarea capacității de CDI a SC Intelectro Iasi SRL în vederea pregătirii pentru participarea la Orizont 2020 si la alte programe europene, prin angajarea unui cercetător universitar cu o mare experienta pe o perioada egală cel puţin cu durata proiectului, si prin consolidarea si intinerirea resursei umane angajata in sectorul CDI al companiei, prin cooptarea de doctoranzi in faza de cercetare pentru teza de doctorat si, respectiv, doctori in stiinte ai Univ. Tehnice Iasi care au sustinut teza de doctorat in ultimii 5 ani. "/>
    <s v="9"/>
    <n v="8"/>
    <n v="2016"/>
    <s v="9"/>
    <n v="8"/>
    <n v="2020"/>
    <n v="84.435339999999997"/>
    <x v="5"/>
    <x v="5"/>
    <x v="0"/>
    <x v="0"/>
    <s v="Iasi"/>
    <s v="Privat"/>
    <s v="061"/>
    <n v="7276121.3794200011"/>
    <n v="1340791.6705799997"/>
    <n v="2524481.25"/>
    <n v="1027942.7"/>
    <n v="12169337"/>
    <s v="Finalizat"/>
    <s v="AA1"/>
    <n v="6369795.3299999991"/>
    <n v="1173872.25"/>
    <s v="POC/61/1/1"/>
    <n v="1"/>
    <s v="Axa 1"/>
  </r>
  <r>
    <n v="3"/>
    <x v="1"/>
    <x v="1"/>
    <s v="OS1.2-Secţiunea E"/>
    <n v="104089"/>
    <s v="CERCETARE-DEZVOLTARE DE MATERIALE COMPOZITE INOVATIVE NANOSTRUCTURATE, ACTIVABILE IN CAMP DE RADIOFRECVENTA SI DE MICROUNDE, PENTRU TEHNOLOGII REVERSIBILE DE ASAMBLARE CU APLICATII INTERSECTORIALE"/>
    <s v="ALL GREEN SRL"/>
    <s v="Obiectivul general al proiectului il constituie consolidarea capacității de CDI a SC ALL GREEN SRL în vederea pregătirii pentru participarea la Orizont 2020 si la alte programe europene, prin angajarea unui cercetător universitar cu o mare experienta pe o perioada egală cel puţin cu durata proiectului, si prin consolidarea si intinerirea resursei umane angajata in sectorul CDI al companiei, prin cooptarea de doctoranzi in faza de cercetare pentru teza de doctorat si, respectiv, doctori in stiinte ai Univ. Tehnice Iasi care au sustinut teza de doctorat in ultimii 5 ani. "/>
    <s v="9"/>
    <n v="16"/>
    <n v="2016"/>
    <s v="9"/>
    <n v="16"/>
    <n v="2020"/>
    <n v="84.435339999999997"/>
    <x v="5"/>
    <x v="5"/>
    <x v="0"/>
    <x v="0"/>
    <s v="Iasi"/>
    <s v="Privat"/>
    <s v="061"/>
    <n v="7276513.4800000004"/>
    <n v="1340863.92"/>
    <n v="2522993.6"/>
    <n v="1085238"/>
    <n v="12225609"/>
    <s v="Finalizat _x000a_(ajuns la teremen; fara nota de finalizare)"/>
    <s v="AA4"/>
    <n v="6762862.8100000024"/>
    <n v="1246308.3100000003"/>
    <s v="POC/61/1/1"/>
    <n v="1"/>
    <s v="Axa 1"/>
  </r>
  <r>
    <n v="4"/>
    <x v="1"/>
    <x v="3"/>
    <s v="OS1.3-Secţiunea D"/>
    <n v="104962"/>
    <s v="BRAIN-IN - Sisteme de automatizare inteligente pentru managementul cladirilor, productiei si automatizari industriale"/>
    <s v="BUILDING TECHNOLOGY GROUP R SRL"/>
    <s v="In acest proiect se urmareste crearea lui BRAIN-IN  soft - convertor de limbaj al Sistemelor de Automatizare Inteligente (SAI) pentru cladiri inteligente, managementul productiei si automatizari industriale bazat pe inovarea – imbunatatirea unei platforme software denumita SMART  CONVERT care la acest moment are proprietatea de a aduce la un punct comun tehnologiile: PROFIBUS, LON, CAN, MODBUS. Inovarea consta in integrarea in SMART CONVERT a doua noi tipuri de protocoale de comunicatii (KNX si un limbaj wireless), transformand platforma initiala intr-un produs foarte flexibil si competitiv, care va detine si caracteristici standardizate pentru 5 aplicabilitati ce se pot combina in functie de nevoile si structura cladirilor, productiei si industriei: optimizare consumuri energie, asigurare securitate, confort, optimizare management productie, automatizari industriale, oprimizare functionalitati specifice spitalelor."/>
    <s v="9"/>
    <n v="27"/>
    <n v="2016"/>
    <s v="9"/>
    <n v="27"/>
    <n v="2018"/>
    <n v="85"/>
    <x v="5"/>
    <x v="5"/>
    <x v="0"/>
    <x v="0"/>
    <s v="Iasi"/>
    <s v="Privat"/>
    <s v="061"/>
    <n v="5122148.62"/>
    <n v="903908.58000000007"/>
    <n v="0"/>
    <n v="1207083.72"/>
    <n v="7233140.9199999999"/>
    <s v="Finalizat"/>
    <s v="AA7"/>
    <n v="4992852.5500000007"/>
    <n v="888219.64999999991"/>
    <s v="POC/66/1/3"/>
    <n v="1"/>
    <s v="Axa 1"/>
  </r>
  <r>
    <n v="5"/>
    <x v="1"/>
    <x v="3"/>
    <s v="OS1.4-Secţiunea G"/>
    <n v="106611"/>
    <s v="DEZVOLTARE EXPERIMENTALĂ ÎN PARTENERIAT PUBLIC PRIVAT PENTRU CREAREA DE PLATFORME CLOUD AUTOHTONE CU CARACTERISTICI AVANSATE DE PROTECȚIE A DATELOR"/>
    <s v="Universitatea &quot;Alexandru Ioan Cuza&quot; din Iași"/>
    <s v="Principalul obiectiv al proiectului PrivateSky îl constituie transferul de cunoștințe rezultate în urma activității de cercetare desfășurate în cadrul Facultății de Informatică, Universitatea “Alexandru Ioan Cuza” din Iași (UAIC) către industria de IT._x000a_Ideea nou introdusă de acest proiect este concretizată prin utilizarea unei arhitecturi Cloud inovative bazată pe coreografii executabile în crearea de noi tehnologii, instrumente și metode pentru dezvoltarea de software în cloud._x000a_"/>
    <s v="9"/>
    <n v="1"/>
    <n v="2016"/>
    <s v="9"/>
    <n v="1"/>
    <n v="2021"/>
    <n v="83.72"/>
    <x v="5"/>
    <x v="5"/>
    <x v="0"/>
    <x v="0"/>
    <s v="Iasi"/>
    <s v="Public"/>
    <s v="062"/>
    <n v="11224742.256000001"/>
    <n v="2182737.743999999"/>
    <n v="1808937.5"/>
    <n v="50000"/>
    <n v="15266417.5"/>
    <s v="In implementare"/>
    <s v="AA6"/>
    <n v="9657047.370000001"/>
    <n v="1877654.06"/>
    <s v="POC/71/1/4"/>
    <n v="1"/>
    <s v="Axa 1"/>
  </r>
  <r>
    <n v="6"/>
    <x v="1"/>
    <x v="3"/>
    <s v="OS1.4-Secţiunea G"/>
    <n v="105689"/>
    <s v="Parteneriate pentru transfer de cunoştinţe în domeniul materialelor polimere_x000a_ folosite în ingineria biomedicală "/>
    <s v="INSTITUTUL DE CHIMIE MACROMOLECULARĂ “PETRU PONI&quot; "/>
    <s v="Obiectivul general: Creşterea competitivităţii economice a 5 întreprinderi în perioada 2016-2020,_x000a_în urma transferului de cunoştinţe ce vizează expertiza ştiinţifică şi tehnologică în proiectarea şi_x000a_realizarea de sisteme polimere multifuncţionale, care pot stimula un răspuns biologic specific şi care permit aderarea şi proliferarea unui anumit tip de celule, funcţie de ţesutul ce trebuie tratat._x000a_"/>
    <s v="9"/>
    <n v="8"/>
    <n v="2016"/>
    <s v="3"/>
    <n v="8"/>
    <n v="2022"/>
    <n v="83.72"/>
    <x v="5"/>
    <x v="5"/>
    <x v="0"/>
    <x v="0"/>
    <s v="Iasi"/>
    <s v="Public"/>
    <s v="062"/>
    <n v="11218480"/>
    <n v="2181520"/>
    <n v="2370000"/>
    <n v="70978.25"/>
    <n v="15840978.25"/>
    <s v="In implementare"/>
    <s v="AA5"/>
    <n v="7576272.3000000007"/>
    <n v="0"/>
    <s v="POC/71/1/4"/>
    <n v="1"/>
    <s v="Axa 1"/>
  </r>
  <r>
    <n v="7"/>
    <x v="1"/>
    <x v="3"/>
    <s v="OS1.4-Secţiunea G"/>
    <n v="105524"/>
    <s v="PRODUSE ȘI TEHNOLOGII ECOINOVATOARE PENTRU EFICIENȚĂ ENERGETICĂ ÎN CONSTRUCȚII"/>
    <s v="Universitatea Tehnica Gheorghe Asachi din Iasi"/>
    <s v="Obiectivul general al proiectului este creşterea eficienţei energetice la consumator, înțelegând prin consumator construcţiile civile, industriale şi agricole care adăpostesc funcţiuni multiple, denumite într-un cuvânt clădiri. _x000a_Proiectul va dezvolta interacțiunea dintre Facultatea de Construcţii şi Instalații din cadrul Universității Tehnice „Gh. Asachi” din Iași cu mediul de afaceri din domeniul construcţiilor, prin finanțarea accesului întreprinderilor la expertiză extinsă și la facilitățile oferite în laboratoarele facultăţii, în scopul comercializării rezultatelor de cercetare privind asigurarea eficienței energetice, către consumatorul exprimat prin construcțiile civile, industriale și agricole, concepute şi executate de către întreprinderile cu activitate în domeniul construcţiilor."/>
    <s v="9"/>
    <n v="23"/>
    <n v="2016"/>
    <s v="5"/>
    <n v="22"/>
    <n v="2022"/>
    <n v="83.72"/>
    <x v="5"/>
    <x v="5"/>
    <x v="0"/>
    <x v="0"/>
    <s v="Iasi"/>
    <s v="Public"/>
    <s v="062"/>
    <n v="6244465.5"/>
    <n v="1214284.5"/>
    <n v="1260000"/>
    <n v="144000"/>
    <n v="8862750"/>
    <s v="In implementare"/>
    <s v="AA4"/>
    <n v="3764649.9200000004"/>
    <n v="618951.32000000018"/>
    <s v="POC/71/1/4"/>
    <n v="1"/>
    <s v="Axa 1"/>
  </r>
  <r>
    <n v="8"/>
    <x v="1"/>
    <x v="1"/>
    <s v="OS1.1-Secţiunea F"/>
    <n v="107464"/>
    <s v="Institutul de Chimie Macromoleculara “Petru Poni” - Pol interdisciplinar de specializare inteligenta prin cercetare-inovare si transfer tehnologic in (bio/nano)materiale polimere si (eco)tehnologii"/>
    <s v="Institutul de Chimie Macromoleculara „Petru Poni” Iasi"/>
    <s v="Obiectivul general al proiectului Institutul de Chimie Macromoleculara “Petru Poni” – Pol interdisciplinar de specializare inteligenta prin cercetare-inovare si transfer tehnologic in (bio/nano)materiale polimere si (eco)tehnologii (InoMatPol) consta in cresterea capacitatii, calitatii si eficientei activitatii CDI prin deschiderea de noi directii de cercetare si diversificarea gamei de servicii de cercetare orientate in special catre industrie – conform cerintelor de inovare ale agentilor economici din cadrul structurilor de tip cluster, in scopul stimularii competitivitatii cercetarii stintifice romanesti la nivel european si a competitivitatii economice nationale/ regionale ale Institutului si ale actorilor economici in domeniul de specializare inteligenta eco-nano-tehnologii si materiale avansate."/>
    <s v="10"/>
    <n v="10"/>
    <n v="2016"/>
    <s v="7"/>
    <n v="10"/>
    <n v="2020"/>
    <n v="85"/>
    <x v="5"/>
    <x v="5"/>
    <x v="0"/>
    <x v="0"/>
    <s v="Iasi"/>
    <s v="Public"/>
    <s v="058"/>
    <n v="53796306.284999996"/>
    <n v="9493465.8150000051"/>
    <n v="0"/>
    <n v="7182196.9000000004"/>
    <n v="70471969"/>
    <s v="Finalizat"/>
    <s v="AA3"/>
    <n v="53311768.259999998"/>
    <n v="0"/>
    <s v="POC/70/1/1"/>
    <n v="1"/>
    <s v="Axa 1"/>
  </r>
  <r>
    <n v="9"/>
    <x v="1"/>
    <x v="1"/>
    <s v="OS1.1-Secţiunea F"/>
    <n v="107563"/>
    <s v="CENTRU REGIONAL DE CERCETĂRI AVANSATE PENTRU BOLI EMERGENTE, ZOONOZE ȘI SIGURANȚĂ ALIMENTARĂ-ROVETEMERG"/>
    <s v="UNIVERSITATEA DE STIINTE AGRICOLE SI MEDICINA VETERINARA „ION IONESCU DE LA BRAD” Iasi"/>
    <s v="Scopul proiectului ROVETEMERG este de a dezvolta un Centru regional de cercetare avansată capabil sa efectueze cercetare interdisciplinară, aplicată și experimentală, privind microorganismele înalt patogene cu potențial de răspândire în masă, bolile infecțioase (re-) emergente și rare, rezistența microbiană la medicamente, siguranța microbiologica a alimentelor, rezultatele obținute având menirea de a îmbunătăți sănătatea animalelor, omului și mediului, în spiritul conceptului One Health.  "/>
    <s v="10"/>
    <n v="13"/>
    <n v="2016"/>
    <s v="4"/>
    <n v="12"/>
    <n v="2021"/>
    <n v="85"/>
    <x v="5"/>
    <x v="5"/>
    <x v="0"/>
    <x v="0"/>
    <s v="Iasi"/>
    <s v="Public"/>
    <s v="058"/>
    <n v="30363445"/>
    <n v="5358255"/>
    <n v="0"/>
    <n v="3978998"/>
    <n v="39700698"/>
    <s v="In implementare"/>
    <s v="AA7"/>
    <n v="14530428.090000002"/>
    <n v="1819083.6999999997"/>
    <s v="POC/70/1/1"/>
    <n v="1"/>
    <s v="Axa 1"/>
  </r>
  <r>
    <n v="10"/>
    <x v="1"/>
    <x v="3"/>
    <s v="OS1.3-Secţiunea C"/>
    <n v="113382"/>
    <s v="Dezvoltarea și producerea generatorului cu rotor exterior și flux radial antrenat de o turbină eoliană cu ax vertical"/>
    <s v=" GEN MOTOR SRL (solicitant initial la depunere: VÎRLAN BOGDAN)"/>
    <s v="Principalul obiectiv al proiectului este acela  de a scoate pe piață un produs nou, inovativ: un generator electric cu rotor exterior și flux radial antrenat  turbină verticală, pe baza rezultatelor obținute de directorul de proiect în timpul stagiului doctoral finalizat. "/>
    <s v="10"/>
    <n v="4"/>
    <n v="2017"/>
    <s v="1"/>
    <n v="4"/>
    <n v="2019"/>
    <n v="85.000000595720564"/>
    <x v="5"/>
    <x v="5"/>
    <x v="0"/>
    <x v="0"/>
    <s v="Iasi"/>
    <s v="Privat"/>
    <s v="061"/>
    <n v="713421.75"/>
    <n v="125897.95"/>
    <n v="93257.75"/>
    <n v="145255.72"/>
    <n v="1077833.17"/>
    <s v="Finalizat"/>
    <s v="AA1"/>
    <n v="702561.19"/>
    <n v="123981.38000000002"/>
    <s v="POC/63/1/3"/>
    <n v="1"/>
    <s v="Axa 1"/>
  </r>
  <r>
    <n v="11"/>
    <x v="1"/>
    <x v="3"/>
    <s v="OS1.3-Secţiunea C"/>
    <n v="109591"/>
    <s v="Consolidarea capacitatii SC PROSUPPORT CONSULTING SRL de exploatare , introducere in productie si comercializare a unui produs inovativ rezultat al activitatii de cercetare-dezvoltare"/>
    <s v="PROSUPPORT CONSULTING SRL"/>
    <s v="Proiectul are ca obiectiv general îmbunătățirea capacității start-up-ului SC ProSupport Consulting SRL de inovare și derulare a unor activități de cercetare-dezvoltare de avangardă într-un domeniu de specializare inteligentă (4. Eco-nano-tehnologii și materiale avansate/4.4.2 Materiale polimerice, nanomateriale, nanotehnologii)pentru introducerea în producție a unui nou produs inovator (platforme senzoriale prevăzute cu microelectrozi interdigitați printați pe substraturi nanodielectrice flexibile) cu aplicabilitate într-un domeniu nou, Internetul Tuturor Lucrurilor (ITL)."/>
    <s v="10"/>
    <n v="4"/>
    <n v="2017"/>
    <s v="10"/>
    <n v="4"/>
    <n v="2019"/>
    <n v="85.000000000000014"/>
    <x v="5"/>
    <x v="5"/>
    <x v="0"/>
    <x v="0"/>
    <s v="Iasi; Valea Lupului"/>
    <s v="Privat"/>
    <s v="061"/>
    <n v="713989.8"/>
    <n v="125998.2"/>
    <n v="93332"/>
    <n v="86064"/>
    <n v="1019384"/>
    <s v="Finalizat"/>
    <s v="AA1"/>
    <n v="708323.74"/>
    <n v="124998.27"/>
    <s v="POC/63/1/3"/>
    <n v="1"/>
    <s v="Axa 1"/>
  </r>
  <r>
    <n v="12"/>
    <x v="2"/>
    <x v="2"/>
    <s v="A2.2.1"/>
    <n v="115881"/>
    <s v="”LOGIOS - CERCETAREA SI DEZVOLTAREA UNUI SISTEM INOVATIV DE E-LEARNING DEDICAT MEDIILOR DE INVATAMÂNT UNIVERSITAR SI PREUNIVERSITAR”"/>
    <s v="RED POINT SOFTWARE SOLUTIONS SRL"/>
    <s v="”LOGIOS - CERCETAREA SI DEZVOLTAREA UNUI SISTEM INOVATIV DE E-LEARNING DEDICAT MEDIILOR DE INVATAMÂNT UNIVERSITAR SI PREUNIVERSITAR”"/>
    <s v="8"/>
    <n v="2"/>
    <n v="2017"/>
    <s v="12"/>
    <n v="2"/>
    <n v="2019"/>
    <n v="85"/>
    <x v="5"/>
    <x v="5"/>
    <x v="0"/>
    <x v="0"/>
    <s v="Iasi"/>
    <s v="Privat"/>
    <s v="066"/>
    <n v="972346.38"/>
    <n v="171590.54"/>
    <n v="518393.82000000007"/>
    <n v="170528.28000000003"/>
    <n v="1832859.02"/>
    <s v="Finalizat"/>
    <s v="AA3"/>
    <n v="859600.7300000001"/>
    <n v="151694.24000000002"/>
    <s v="POC/46/2/2"/>
    <n v="1"/>
    <s v="Axa 2"/>
  </r>
  <r>
    <n v="13"/>
    <x v="2"/>
    <x v="2"/>
    <s v="A2.2.1"/>
    <n v="115605"/>
    <s v="QODEMO – TEHNOLOGIE SPECIALIZATA PENTRU MAKER MOVEMENT"/>
    <s v="FORTYFOUR SRL"/>
    <s v="QODEMO – TEHNOLOGIE SPECIALIZATA PENTRU MAKER MOVEMENT"/>
    <s v="8"/>
    <n v="7"/>
    <n v="2017"/>
    <s v="8"/>
    <n v="7"/>
    <n v="2020"/>
    <n v="85"/>
    <x v="5"/>
    <x v="5"/>
    <x v="0"/>
    <x v="0"/>
    <s v=" Iasi"/>
    <s v="Privat"/>
    <s v="066"/>
    <n v="3413951.66"/>
    <n v="602462.06000000006"/>
    <n v="803986.69"/>
    <n v="0"/>
    <n v="4820400.41"/>
    <s v="Reziliat"/>
    <m/>
    <n v="0"/>
    <n v="0"/>
    <s v="POC/46/2/2"/>
    <n v="1"/>
    <s v="Axa 2"/>
  </r>
  <r>
    <n v="14"/>
    <x v="2"/>
    <x v="2"/>
    <s v="A2.2.1"/>
    <n v="115686"/>
    <s v="ECOSISTEM MULTIFUNCTIONAL PENTRU INTEGRAREA SERVICIILOR MEDICALE DE TIP “SELF-MANAGEMENT DISEASE” (EMIM)"/>
    <s v="ROMSOFT SRL"/>
    <s v="ECOSISTEM MULTIFUNCTIONAL PENTRU INTEGRAREA SERVICIILOR MEDICALE DE TIP “SELF-MANAGEMENT DISEASE” (EMIM)"/>
    <s v="8"/>
    <n v="31"/>
    <n v="2017"/>
    <s v="8"/>
    <n v="31"/>
    <n v="2020"/>
    <n v="85"/>
    <x v="5"/>
    <x v="5"/>
    <x v="0"/>
    <x v="0"/>
    <s v="Iasi"/>
    <s v="Privat"/>
    <s v="066"/>
    <n v="2399640.0299999998"/>
    <n v="423465.89"/>
    <n v="2008125"/>
    <n v="92451.410000000149"/>
    <n v="4923682.33"/>
    <s v="Finalizat"/>
    <s v="AA1"/>
    <n v="2146543.4700000002"/>
    <n v="378801.72"/>
    <s v="POC/46/2/2"/>
    <n v="1"/>
    <s v="Axa 2"/>
  </r>
  <r>
    <n v="15"/>
    <x v="2"/>
    <x v="2"/>
    <s v="A2.2.1"/>
    <n v="116445"/>
    <s v="“DEZVOLTAREA UNEI SOLUȚII TIC INOVATIVE CERTIFICATE PENTRU PROTEJAREA CONFIDENȚIALITĂȚII DATELOR DE PE DISPOZITIVELE MOBILE PRIN ȘTERGERE DEFINITIVĂ”"/>
    <s v="NERA COMPUTERS SRL"/>
    <s v="“DEZVOLTAREA UNEI SOLUȚII TIC INOVATIVE CERTIFICATE PENTRU PROTEJAREA CONFIDENȚIALITĂȚII DATELOR DE PE DISPOZITIVELE MOBILE PRIN ȘTERGERE DEFINITIVĂ”"/>
    <s v="8"/>
    <n v="16"/>
    <n v="2017"/>
    <s v="8"/>
    <n v="16"/>
    <n v="2019"/>
    <n v="85"/>
    <x v="5"/>
    <x v="5"/>
    <x v="0"/>
    <x v="0"/>
    <s v="Iasi"/>
    <s v="Privat"/>
    <s v="066"/>
    <n v="2074115.77"/>
    <n v="366020.43"/>
    <n v="1603999.7999999998"/>
    <n v="100826.91999999993"/>
    <n v="4144962.92"/>
    <s v="Reziliat"/>
    <m/>
    <n v="0"/>
    <n v="0"/>
    <s v="POC/46/2/2"/>
    <n v="1"/>
    <s v="Axa 2"/>
  </r>
  <r>
    <n v="16"/>
    <x v="2"/>
    <x v="2"/>
    <s v="A2.2.1"/>
    <m/>
    <s v="SOLUTIE MOBILA DE COLECTARE SI INTRETINERE DATE PENTRU SISTEMELE DE TIP ASSET MANAGEMENT"/>
    <s v="FOCALITY SRL"/>
    <s v="SOLUTIE MOBILA DE COLECTARE SI INTRETINERE DATE PENTRU SISTEMELE DE TIP ASSET MANAGEMENT"/>
    <s v="5"/>
    <n v="25"/>
    <n v="2017"/>
    <s v="8"/>
    <n v="25"/>
    <n v="2018"/>
    <n v="85"/>
    <x v="5"/>
    <x v="5"/>
    <x v="0"/>
    <x v="0"/>
    <s v="Iasi"/>
    <s v="Privat"/>
    <s v="066"/>
    <n v="1643049.15"/>
    <n v="289949.84999999998"/>
    <n v="839936"/>
    <n v="275145.64999999991"/>
    <n v="3048080.65"/>
    <s v="Reziliat"/>
    <m/>
    <n v="0"/>
    <n v="0"/>
    <s v="POC/46/2/2"/>
    <n v="1"/>
    <s v="Axa 2"/>
  </r>
  <r>
    <n v="17"/>
    <x v="2"/>
    <x v="2"/>
    <s v="A2.2.1"/>
    <n v="115624"/>
    <s v="Cercetare,dezvoltare si implementare a unei noi generatii de algoritmi de optimizare si reducere a consumului de materiale bazati pe calcul paralel intensiv pe tehnologie CUDA"/>
    <s v="GEMINI CAD SYSTEMS SRL"/>
    <s v="Cercetare,dezvoltare si implementare a unei noi generatii de algoritmi de optimizare si reducere a consumului de materiale bazati pe calcul paralel intensiv pe tehnologie CUDA"/>
    <s v="9"/>
    <n v="14"/>
    <n v="2017"/>
    <s v="6"/>
    <n v="14"/>
    <n v="2020"/>
    <n v="85"/>
    <x v="5"/>
    <x v="5"/>
    <x v="0"/>
    <x v="0"/>
    <s v="Iasi"/>
    <s v="Privat"/>
    <s v="066"/>
    <n v="2764316.04"/>
    <n v="487820.48"/>
    <n v="1576597.6800000002"/>
    <n v="188595.24000000022"/>
    <n v="5017329.4400000004"/>
    <s v="Finalizat"/>
    <m/>
    <n v="2565429.46"/>
    <n v="452722.84"/>
    <s v="POC/46/2/2"/>
    <n v="1"/>
    <s v="Axa 2"/>
  </r>
  <r>
    <n v="18"/>
    <x v="2"/>
    <x v="2"/>
    <s v="A2.2.1"/>
    <n v="115919"/>
    <s v="CUTIE NEAGRA ȘI PLATFORMA TIP CRM PENTRU EVALUAREA SI DIMINUAREA RISCURILOR IN TRAFICUL RUTIER"/>
    <s v="EXPERT ACCIDENT RECONSTRUCTION SRL"/>
    <s v="CUTIE NEAGRA ȘI PLATFORMA TIP CRM PENTRU EVALUAREA SI DIMINUAREA RISCURILOR IN TRAFICUL RUTIER"/>
    <s v="8"/>
    <n v="3"/>
    <n v="2017"/>
    <s v="11"/>
    <n v="3"/>
    <n v="2019"/>
    <n v="85"/>
    <x v="5"/>
    <x v="5"/>
    <x v="0"/>
    <x v="0"/>
    <s v="Comuna Bârnova, sat Vișan"/>
    <s v="Privat"/>
    <s v="066"/>
    <n v="1555547.74"/>
    <n v="274508.42"/>
    <n v="473070.49"/>
    <n v="72029.310000000056"/>
    <n v="2375155.96"/>
    <s v="Finalizat"/>
    <s v="AA2"/>
    <n v="1455255.65"/>
    <n v="256809.80999999997"/>
    <s v="POC/46/2/2"/>
    <n v="1"/>
    <s v="Axa 2"/>
  </r>
  <r>
    <n v="19"/>
    <x v="2"/>
    <x v="2"/>
    <s v="A2.2.1"/>
    <n v="117324"/>
    <s v="Nou produs inovativ software – Visio 3D MAG, platforma hardware si servicii pentru proiectarea interactiva de case din lemn, mobilier si amenajari interioare"/>
    <s v="3D MAG SRL"/>
    <s v="Nou produs inovativ software – Visio 3D MAG, platforma hardware si servicii pentru proiectarea interactiva de case din lemn, mobilier si amenajari interioare"/>
    <s v="8"/>
    <n v="8"/>
    <n v="2017"/>
    <s v="8"/>
    <n v="8"/>
    <n v="2020"/>
    <n v="85"/>
    <x v="5"/>
    <x v="5"/>
    <x v="0"/>
    <x v="0"/>
    <s v="Iasi"/>
    <s v="Privat"/>
    <s v="066"/>
    <n v="2465364.7799999998"/>
    <n v="435064.37"/>
    <n v="1232879.1499999999"/>
    <n v="0"/>
    <n v="4133308.3"/>
    <s v="Reziliat"/>
    <m/>
    <n v="63060"/>
    <n v="11128.24"/>
    <s v="POC/46/2/2"/>
    <n v="1"/>
    <s v="Axa 2"/>
  </r>
  <r>
    <n v="20"/>
    <x v="2"/>
    <x v="2"/>
    <s v="A2.2.1"/>
    <n v="119805"/>
    <s v="Contact - Accesibilitate la purtator"/>
    <s v="LOGICA INFORMATICA RO SRL"/>
    <s v="Contact - Accesibilitate la purtator"/>
    <s v="11"/>
    <n v="20"/>
    <n v="2017"/>
    <s v="11"/>
    <n v="20"/>
    <n v="2019"/>
    <n v="85"/>
    <x v="5"/>
    <x v="5"/>
    <x v="0"/>
    <x v="0"/>
    <s v="Iasi"/>
    <s v="Privat"/>
    <s v="066"/>
    <n v="2408447.5499999998"/>
    <n v="425020.15"/>
    <n v="792618.29999999981"/>
    <n v="395359.54000000004"/>
    <n v="4021445.5399999996"/>
    <s v="Reziliat"/>
    <m/>
    <n v="0"/>
    <n v="0"/>
    <s v="POC/46/2/2"/>
    <n v="1"/>
    <s v="Axa 2"/>
  </r>
  <r>
    <n v="21"/>
    <x v="2"/>
    <x v="2"/>
    <s v="A2.2.1"/>
    <n v="116086"/>
    <s v="APPSFLOW – DEZVOLTAREA SAAS A SISTEMULUI DE APLICATII CONFIGURABILE DE PROCESE DE BUSINESS CE ACCELEREAZA INITIATIVELE DE LUCRU INTELIGENT IN ORGANIZATII"/>
    <s v="APPSBROKER CONSULTING SRL"/>
    <s v="APPSFLOW – DEZVOLTAREA SAAS A SISTEMULUI DE APLICATII CONFIGURABILE DE PROCESE DE BUSINESS CE ACCELEREAZA INITIATIVELE DE LUCRU INTELIGENT IN ORGANIZATII"/>
    <s v="8"/>
    <n v="4"/>
    <n v="2017"/>
    <s v="8"/>
    <n v="4"/>
    <n v="2019"/>
    <n v="85"/>
    <x v="5"/>
    <x v="5"/>
    <x v="0"/>
    <x v="0"/>
    <s v="Iasi"/>
    <s v="Privat"/>
    <s v="066"/>
    <n v="3099588.19"/>
    <n v="546986.15"/>
    <n v="1690167.5499999998"/>
    <n v="68819.69000000041"/>
    <n v="5405561.5800000001"/>
    <s v="Finalizat"/>
    <m/>
    <n v="2656480.5900000003"/>
    <n v="468790.69"/>
    <s v="POC/46/2/2"/>
    <n v="1"/>
    <s v="Axa 2"/>
  </r>
  <r>
    <n v="22"/>
    <x v="1"/>
    <x v="3"/>
    <s v="OS1.4-Secţiunea G"/>
    <n v="119611"/>
    <s v="Constituirea şi implementarea de parteneriate pentru transfer de cunoştunţe între Institutul de Cercetări pentru Agricultură şi Mediu Iaşi şi mediul economic"/>
    <s v="Universitatea de Stiinte Agricole si Medicina Veterinara &quot;Ion Ionescu de la Brad&quot; Iasi"/>
    <s v="Obiectivul general este cresterea accesului mediului economic privat agricol la cunoastere. Accesul la cunoastere se va realiza prin valorificarea infrastructurii de cercetare Institutul de Cercetari pentru Agricultura si Mediu (ICAM) din cadrul Universitatii de tiinþe Agricole si Medicina Veterinara &quot;Ion Ionescu de la Brad&quot; Iasi (USAMV – Iasi). Valorificarea infrastructurii de cercetare se va realiza prin constituirea si implementarea de parteneriate cu întreprinderi din mediul economic agricol. În cadrul parteneriatelor se va realiza transfer de cunostinþe, respectiv de inovaþie si progres tehnic."/>
    <s v="6"/>
    <n v="5"/>
    <n v="2018"/>
    <s v="6"/>
    <n v="5"/>
    <n v="2023"/>
    <n v="83.72"/>
    <x v="5"/>
    <x v="5"/>
    <x v="0"/>
    <x v="0"/>
    <s v="Iasi"/>
    <s v="Public"/>
    <s v="062"/>
    <n v="10391745"/>
    <n v="2020755"/>
    <n v="0"/>
    <n v="2478375"/>
    <n v="14890875"/>
    <s v="In implementare"/>
    <m/>
    <n v="3061447.43"/>
    <n v="368028.87000000005"/>
    <s v="POC/71/1/4"/>
    <n v="1"/>
    <s v="Axa 1"/>
  </r>
  <r>
    <n v="23"/>
    <x v="1"/>
    <x v="1"/>
    <s v="OS1.1 -Secţiunea A"/>
    <n v="121822"/>
    <s v="Înfiinţare departament cercetare metode inovative de tratare ale afecţiunlor aparatului neuro-locomotor"/>
    <s v="INTERNATIONAL MODELING COMPANY SRL"/>
    <s v="Obiectivul general al proiectului este înfiinţarea unui departament în vederea cercetarii de metode inovative pentru tratarea afecţiunilor aparatului neuro-locomotor prin concentrarea de resurse umane si materiale de vârf în domeniul sanataţii."/>
    <s v="6"/>
    <n v="11"/>
    <n v="2018"/>
    <s v="12"/>
    <n v="10"/>
    <n v="2020"/>
    <n v="85"/>
    <x v="5"/>
    <x v="5"/>
    <x v="0"/>
    <x v="0"/>
    <s v="Iasi"/>
    <s v="Privat"/>
    <s v="059"/>
    <n v="15184029.02"/>
    <n v="2679534.5299999998"/>
    <n v="7655812.96"/>
    <n v="8138565.6399999997"/>
    <n v="33657942.149999999"/>
    <s v="Finalizat _x000a_(ajuns la teremen; fara nota de finalizare)"/>
    <s v="AA2"/>
    <n v="8070553.7000000002"/>
    <n v="1424215.35"/>
    <s v="POC/65/1/1"/>
    <n v="1"/>
    <s v="Axa 1"/>
  </r>
  <r>
    <n v="24"/>
    <x v="1"/>
    <x v="1"/>
    <s v="OS1.1 -Secţiunea A"/>
    <n v="121902"/>
    <s v="Infiinţare departament de cercetare programe software inovative pentru combaterea traficului ilegal de bunuri"/>
    <s v="O.V.A GENERAL CONSTRUCT SRL"/>
    <s v="Obiectivul general al proiectului este înfiinţarea unui departament de cercetare programe software inovative pentru combaterea traficului ilegal de bunuri de lux si de larg consum. "/>
    <s v="6"/>
    <n v="20"/>
    <n v="2018"/>
    <s v="12"/>
    <n v="20"/>
    <n v="2020"/>
    <n v="85"/>
    <x v="5"/>
    <x v="5"/>
    <x v="0"/>
    <x v="0"/>
    <s v="Iasi"/>
    <s v="Privat"/>
    <s v="059"/>
    <n v="5420818.5999999996"/>
    <n v="956615.05"/>
    <n v="2733185.85"/>
    <n v="8112424.2199999997"/>
    <n v="17223043.719999999"/>
    <s v="Finalizat _x000a_(ajuns la teremen; fara nota de finalizare)"/>
    <m/>
    <n v="5036943.17"/>
    <n v="888872.33"/>
    <s v="POC/65/1/1"/>
    <n v="1"/>
    <s v="Axa 1"/>
  </r>
  <r>
    <n v="25"/>
    <x v="2"/>
    <x v="2"/>
    <s v="A2.1.1 - NGA"/>
    <n v="126951"/>
    <s v="Realizarea infrastructurii de broadband in zonele albe NGA din judetul Iasi"/>
    <s v="INVITE SYSTEMS SRL"/>
    <s v="Obiectivul principal al proiectului este dezvoltarea infrastructurii de internet in banda larga, in zonele albe NGA din judetul Iasi, cu o larga raspandire a nodurilor de comunicatii si partea de transmisie a datelor (backbone si blackhaul), cat mai aproape de utilizatorul final si cu niveluri adecvate de simetrie si de interactivitate, pentru a garanta transmitere mai buna de informatii in ambele sensuri."/>
    <s v="6"/>
    <n v="13"/>
    <n v="2019"/>
    <s v="6"/>
    <n v="13"/>
    <n v="2022"/>
    <n v="85"/>
    <x v="5"/>
    <x v="5"/>
    <x v="0"/>
    <x v="0"/>
    <s v="Andrieseni; Glavanesti; Spineni; Buhaeni; Fantanele Dragaseni; Bivolari; Tabara; Buruienesti; Ciortesti; Coropceni; Serbesti; Deleni; Lungani; Crucea; Zmeu; Goesti; Popesti; Harpasesti; Doroscani; Obrijeni; Prisacani; Moreni; Macaresti; Sinesti; Osoi; Stornesti; Bocnita; Voinesti; Slobozia; Lungani; Schitu Stavnic; Vocotesti; "/>
    <s v="Privat"/>
    <s v="046"/>
    <n v="18337215.68"/>
    <n v="3235979.23"/>
    <n v="2397024.09"/>
    <n v="4360864.4800000004"/>
    <n v="28331083.48"/>
    <s v="In implementare"/>
    <m/>
    <n v="14928160.48"/>
    <n v="1367792.68"/>
    <s v="POC/366/2/1"/>
    <n v="1"/>
    <s v="Axa 2"/>
  </r>
  <r>
    <n v="26"/>
    <x v="2"/>
    <x v="2"/>
    <s v="A2.2.1 ap.2"/>
    <n v="129007"/>
    <s v="Cresterea contributiei sectorului TIC pentru competitivitatea economica prin dezvoltarea de produse TIC inovative cu aplicabilitate in restul economiei romanesti "/>
    <s v="URBIOLED SRL"/>
    <s v="Obiectivul general al proiectului este reprezentat de cresterea competivitaþii economice si dezvoltarea durabila a solicitantului, bazata pe inovare in sectorul Tehnologiei, Informaþiei si Comunicaþiilor, în conditii de crestere inteligenta, durabila si favorabila incluziunii."/>
    <s v="12"/>
    <n v="11"/>
    <n v="2019"/>
    <s v="12"/>
    <n v="11"/>
    <n v="2022"/>
    <n v="85"/>
    <x v="5"/>
    <x v="5"/>
    <x v="0"/>
    <x v="0"/>
    <s v="Iasi"/>
    <s v="Privat"/>
    <s v="066"/>
    <n v="14508995.640000001"/>
    <n v="2560411"/>
    <n v="6282358.0700000003"/>
    <n v="3455481.86"/>
    <n v="26807246.57"/>
    <s v="In implementare"/>
    <m/>
    <n v="6863260.0099999998"/>
    <n v="920693.12000000011"/>
    <s v="POC/524/2/2"/>
    <n v="1"/>
    <s v="Axa 2"/>
  </r>
  <r>
    <n v="27"/>
    <x v="2"/>
    <x v="2"/>
    <s v="A2.2.1 ap.2"/>
    <n v="129803"/>
    <s v="Sistem integrat pentru extragerea, prelucrarea si clasificarea informatiilor publice in timp real, folosind metode avansate de analiza semantica bazata pe machine learning -  MEDIAWIRE"/>
    <s v="AVAL NET SRL"/>
    <s v="Obiectivul general al proiectului propus spre finantare il reprezinta cresterea competitivitatii si a gradului de cercetare-dezvoltare si inovare a societatii Aval Net SRL, prin crearea unui produs software inovativ, si anume o platforma tehnica integrata pentru facilitarea accesului la informatii publice, denumita MEDIAWIRE."/>
    <s v="4"/>
    <n v="2"/>
    <n v="2020"/>
    <s v="4"/>
    <n v="2"/>
    <n v="2022"/>
    <n v="85"/>
    <x v="5"/>
    <x v="5"/>
    <x v="0"/>
    <x v="0"/>
    <s v="Iasi"/>
    <s v="Privat"/>
    <s v="066"/>
    <n v="14483124.93"/>
    <n v="2555845.5699999998"/>
    <n v="6699559.5"/>
    <n v="4510320.7"/>
    <n v="28248850.699999999"/>
    <s v="In implementare"/>
    <m/>
    <n v="7298699.29"/>
    <n v="1288005.76"/>
    <s v="POC/524/2/2"/>
    <n v="1"/>
    <s v="Axa 2"/>
  </r>
  <r>
    <n v="28"/>
    <x v="2"/>
    <x v="2"/>
    <s v="A2.2.1 ap.2"/>
    <n v="130039"/>
    <s v="PIST - Platforma inovativa pentru tranzactii financiare rapide si securizate"/>
    <s v="ELOQUENTIA SRL"/>
    <s v="Obiectivul general al proiectului este reprezentat de sporirea capacitatii de cercetare, dezvoltare si inovare a societatii ELOQUENTIA S.R.L., in vederea dezvoltarii unei platforme inovative, modulare, de tranzactionare in timp real, securizata, axata pe ultimele tehnologii TIC in domeniu, cu aplicabilitate in restul economiei romanesti pentru integrarea pe verticala a solutiilor TIC."/>
    <s v="4"/>
    <n v="9"/>
    <n v="2020"/>
    <s v="4"/>
    <n v="9"/>
    <n v="2022"/>
    <n v="85"/>
    <x v="5"/>
    <x v="5"/>
    <x v="0"/>
    <x v="0"/>
    <s v="Iasi"/>
    <s v="Privat"/>
    <s v="066"/>
    <n v="9310835.9399999995"/>
    <n v="1643088.69"/>
    <n v="3268649.27"/>
    <n v="0"/>
    <n v="14222573.899999999"/>
    <s v="In implementare"/>
    <m/>
    <n v="1383455.92"/>
    <n v="0"/>
    <s v="POC/524/2/2"/>
    <n v="1"/>
    <s v="Axa 2"/>
  </r>
  <r>
    <n v="29"/>
    <x v="1"/>
    <x v="9"/>
    <m/>
    <n v="124759"/>
    <s v="Research As A Service – Iași (RaaS-IS)"/>
    <s v="UNIVERSITATEA &quot;ALEXANDRU IOAN CUZA&quot; din IASI"/>
    <s v="Dezvoltarea cercetarii-dezvoltarii si inovarii prin crearea unui centru de tip cloud si infrastructuri masive de date (centrul RaaS-IS) care sa furnizeze resurse si servicii de stocare, procesare si analiza de date de mari dimensiuni pentru comunitatea academica, institutii de cercetare si echipe de cercetare din organizatii si companii din arealul Iasului si nord-estul Moldovei."/>
    <s v="4"/>
    <n v="21"/>
    <n v="2020"/>
    <s v="4"/>
    <n v="21"/>
    <n v="2022"/>
    <n v="85"/>
    <x v="5"/>
    <x v="5"/>
    <x v="0"/>
    <x v="0"/>
    <s v="Iasi"/>
    <s v="Public"/>
    <s v="058"/>
    <n v="4235531.5"/>
    <n v="747446.73"/>
    <n v="0"/>
    <n v="4760"/>
    <n v="4987738.2300000004"/>
    <s v="In implementare"/>
    <m/>
    <n v="124574.45"/>
    <n v="0"/>
    <s v="POC/398/1/1/"/>
    <n v="1"/>
    <s v="Axa 1"/>
  </r>
  <r>
    <n v="30"/>
    <x v="1"/>
    <x v="7"/>
    <m/>
    <n v="107524"/>
    <s v="BioNanoTech-Suport, Centru suport pentru proiecte Orizont 2020"/>
    <s v="INSTITUTUL DE CHIMIE MACROMOLECULARA 'PETRU PONI'"/>
    <s v="Proiectul BioNanoTech-Suport isi propune imbunatatirea participarii Romaniei in cadrul programului Orizont 2020 pe domeniile: ecomateriale avansate, nanomateriale si biotehnologii - focus beneficiari din regiunea de NE a Romaniei (institute de cercetare, universitati, intreprinderi innovative, etc.)"/>
    <s v="4"/>
    <n v="27"/>
    <n v="2020"/>
    <s v="7"/>
    <n v="24"/>
    <n v="2023"/>
    <n v="85"/>
    <x v="5"/>
    <x v="5"/>
    <x v="0"/>
    <x v="0"/>
    <s v="Iasi"/>
    <s v="Public"/>
    <s v="060"/>
    <n v="2550000"/>
    <n v="450000"/>
    <n v="0"/>
    <n v="20000"/>
    <n v="3020000"/>
    <s v="In implementare"/>
    <m/>
    <n v="373228.49"/>
    <n v="0"/>
    <s v="POC/80/1/2/"/>
    <n v="1"/>
    <s v="Axa 1"/>
  </r>
  <r>
    <n v="31"/>
    <x v="1"/>
    <x v="7"/>
    <m/>
    <n v="107417"/>
    <s v="ACCESS2020 - Centru Suport pentru elaborarea și implementarea proiectelor de cercetare-dezvoltare cu finanțare internaționala în domeniul tehnologiilor noi și emergente"/>
    <s v="UNIVERSITATEA TEHNICĂ &quot;GHEORGHE ASACHI&quot; DIN IAŞI"/>
    <s v="Obiectivul general al ACCESS2020 este creşterea gradului de participare şi a ratei de succes a organizaţiilor de cercetare şi a întreprinderilor din Regiunea Nord-Est la iniţiativele sau programele europene (în particular Orizont2020) ori internaţionale, prin crearea unui Centru Suport pentru Proiecte de Cercetare-Dezvoltare Internaţionale în Domeniul Tehnologiilor Noi şi Emergente în cadrul Universităţii Tehnice Gheorghe Asachi din Iaşi."/>
    <s v="4"/>
    <n v="30"/>
    <n v="2020"/>
    <s v="7"/>
    <n v="30"/>
    <n v="2023"/>
    <n v="85"/>
    <x v="5"/>
    <x v="5"/>
    <x v="0"/>
    <x v="0"/>
    <s v="Iasi"/>
    <s v="Public"/>
    <s v="060"/>
    <n v="2549840.83"/>
    <n v="449971.91"/>
    <n v="0"/>
    <n v="24500"/>
    <n v="3024312.74"/>
    <s v="In implementare"/>
    <m/>
    <n v="401502.32999999996"/>
    <n v="29206.35"/>
    <s v="POC/80/1/2/"/>
    <n v="1"/>
    <s v="Axa 1"/>
  </r>
  <r>
    <n v="32"/>
    <x v="2"/>
    <x v="2"/>
    <s v="A2.2.1 ap.2"/>
    <n v="129017"/>
    <s v="SmartBUSINESS PLATFORMĂ INOVATIVĂ de automatizare pe bază de informații comportamentale a proceselor de business"/>
    <s v="WEBMAGNAT SRL"/>
    <s v="Obiectivul general al proiectului este de a creste competitivitatea solicitantilor prin introducerea pe piata a unei platforme de automatizare a proceselor repetitive pe bază de informaţii comportamentale a proceselor de business._x000a_"/>
    <s v="4"/>
    <n v="16"/>
    <n v="2020"/>
    <s v="4"/>
    <n v="16"/>
    <n v="2022"/>
    <n v="85"/>
    <x v="8"/>
    <x v="5"/>
    <x v="2"/>
    <x v="0"/>
    <s v="Iasi; Brasov"/>
    <s v="Privat"/>
    <s v="066"/>
    <n v="4049526.09"/>
    <n v="714622.23"/>
    <n v="1664904.84"/>
    <n v="585061.71"/>
    <n v="7014114.8700000001"/>
    <s v="In implementare"/>
    <m/>
    <n v="2695071.44"/>
    <n v="311602.39999999997"/>
    <s v="POC/524/2/2"/>
    <n v="1"/>
    <s v="Axa 2"/>
  </r>
  <r>
    <n v="33"/>
    <x v="2"/>
    <x v="2"/>
    <s v="A2.2.1 ap.2"/>
    <n v="129023"/>
    <s v="Dezvoltare marketplace veterinar inovativ"/>
    <s v="VETRO SOLUTIONS SRL"/>
    <s v="Obiectivul general al proiectului este cresterea competitivitaþii companiei Vetro Solutions SRL prin dezvoltarea unui produs software care sa digitalizeze industria veterinara de sanatate automatizând procesele redundante la care sunt supusi în acest moment membri acestui ecosistem si sa creeze legatura intre ei, facilitând astfel colaborarea si cresterea industriei la nivel national."/>
    <s v="5"/>
    <n v="29"/>
    <n v="2020"/>
    <s v="5"/>
    <n v="29"/>
    <n v="2023"/>
    <n v="85"/>
    <x v="5"/>
    <x v="5"/>
    <x v="0"/>
    <x v="0"/>
    <s v="Iasi"/>
    <s v="Privat"/>
    <s v="066"/>
    <n v="9458755.8000000007"/>
    <n v="1669192.18"/>
    <n v="4189562.04"/>
    <n v="460005.31"/>
    <n v="15777515.33"/>
    <s v="In implementare"/>
    <m/>
    <n v="1639807.68"/>
    <n v="284385.82999999996"/>
    <s v="POC/524/2/2"/>
    <n v="1"/>
    <s v="Axa 2"/>
  </r>
  <r>
    <n v="34"/>
    <x v="1"/>
    <x v="4"/>
    <s v=" Proiect Tehnologic Inovativ - LDR"/>
    <n v="121823"/>
    <s v="Extracte  din microalge pentru industria alimentara – EMA"/>
    <s v="SPECCHIASOL ROMANIA SRL"/>
    <s v="Obiectivul proiectului este introducerea inovarii in activitatea companiei Specchiasol Romania SRL prin identificarea de tehnologii naturale de pastrare si prelucrare a produselor alimentare si infiintarea unei noi unitati de productie pentru fabricarea de aditivi naturali extrasi din microorganisme(microalge si cianobacterii)."/>
    <s v="6"/>
    <n v="17"/>
    <n v="2020"/>
    <s v="6"/>
    <n v="17"/>
    <n v="2023"/>
    <n v="85"/>
    <x v="5"/>
    <x v="5"/>
    <x v="0"/>
    <x v="0"/>
    <s v="iasi"/>
    <s v="Privat"/>
    <s v="064"/>
    <n v="7594877.54"/>
    <n v="1340272.52"/>
    <n v="3235166.33"/>
    <n v="1272576.5900000001"/>
    <n v="13442892.98"/>
    <s v="In implementare"/>
    <m/>
    <n v="0"/>
    <n v="0"/>
    <s v="POC/163/1/3/"/>
    <n v="1"/>
    <s v="Axa 1"/>
  </r>
  <r>
    <n v="35"/>
    <x v="2"/>
    <x v="2"/>
    <s v="A2.2.1 ap.2"/>
    <n v="129765"/>
    <s v="ROADN - PLATFORMA WEB PENTRU REALIZAREA PROFILELOR GENETICE"/>
    <s v="AREUS TECHNOLOGY SRL"/>
    <s v="Obiectivul general al proiectului este dezvoltarea unei aplicaþii TIC pe baza amprentei genetice ca unic e-service DTC GT (“Direct-to- Customer Genetic Testing”) la nivel naþional cu scopul cresterii competitivitaþii companiei S.C. AREUS TECHNOLOGY S.R.L. Scopul Proiectului Proiectul este implementat de consorþiul S.C. AREUS TECHNOLOGY S.R.L. - S.C. GENETIC LAB S.R.L., respectiv o companie centrata pe producþia de software si o companie care opereaza în domeniul medical, respectiv analize genetice. S.C. AREUS TECHNOLOGY S.R.L. este membra a clusterului SMART ALLIANCE, iar S.C. GENETIC LAB S.R.L. este membra a Clusterului Regional Inovativ EURONEST IT&amp;C Hub, ambele clustere centrate pe TIC."/>
    <s v="6"/>
    <n v="26"/>
    <n v="2020"/>
    <s v="6"/>
    <n v="26"/>
    <n v="2023"/>
    <n v="85"/>
    <x v="5"/>
    <x v="5"/>
    <x v="0"/>
    <x v="0"/>
    <s v="Iasi"/>
    <s v="Privat"/>
    <s v="066"/>
    <n v="6091202"/>
    <n v="1074918"/>
    <n v="1806710"/>
    <n v="0"/>
    <n v="8972830"/>
    <s v="In implementare"/>
    <m/>
    <n v="91763.79"/>
    <n v="16193.61"/>
    <s v="POC/524/2/2"/>
    <n v="1"/>
    <s v="Axa 2"/>
  </r>
  <r>
    <n v="36"/>
    <x v="1"/>
    <x v="3"/>
    <s v="OS1.3-Secţiunea C-ap.2"/>
    <n v="120155"/>
    <s v="Vopsele si grunduri nano-structurate cu proprietati de ecranare electromagnetica,  cu impact in domeniul componentelor pentru autoturisme"/>
    <s v="MASKLOGIK SRL"/>
    <s v="Imbunătăţirea capacităţii tehnice si tehnologice si dezvoltarea start-up-ului inovativ Masklogik SRL care sa fructifice rezultatele tezei de doctorat intitulata „Contributii privind realizarea de compozite cu proprietati electrice predefinite pe baza reciclarii deseurilor electrice si electronice” dezvoltata in cadrul Univ. Tehnice Iasi  in vederea inovarii si realizarii de produse si tehnologii noi de tipul ‚vopsele si grunduri nano-structurate cu proprietati de ecranare electromagnetica’ în scopul producţiei şi comercializării acestora, cu precadere in sectorul economic al ‚componentelor pentru autoturisme’ care prezinta potential de crestere important"/>
    <s v="6"/>
    <n v="30"/>
    <n v="2020"/>
    <s v="6"/>
    <n v="30"/>
    <n v="2022"/>
    <n v="85"/>
    <x v="5"/>
    <x v="5"/>
    <x v="0"/>
    <x v="0"/>
    <s v="Iasi"/>
    <s v="Privat"/>
    <s v="061"/>
    <n v="713974.5"/>
    <n v="125995.5"/>
    <n v="93330"/>
    <n v="93752"/>
    <n v="1027052"/>
    <s v="In implementare"/>
    <m/>
    <n v="0"/>
    <n v="0"/>
    <s v="POC/62/1/3"/>
    <n v="1"/>
    <s v="Axa 1"/>
  </r>
  <r>
    <n v="37"/>
    <x v="1"/>
    <x v="3"/>
    <s v="OS1.3-Secţiunea C-ap.2"/>
    <n v="122490"/>
    <s v="SISTEM PEDOMETRIC DE MONITORIZARE A MERSULUI SI ANALIZA POSTURALA"/>
    <s v="INNOVA MOTION SENSORS SRL"/>
    <s v="Proiectul isi propune realizarea si introducerea pe piata romaneasca a unui Sistem Pedometric alcatuit din 4 produse noi, innovatoare: senzorul pedometric, platforma pedometrica, pantofii inteligenti si ciorapii inteligenti. Produsele raspund unei oportunitati identificate din domeniul de specializare inteligenta si sanatate 4. ECO-NANO- TEHNOLOGII SI MATERIALE AVANSATE, 4.4.3. Materiale si tehnologii pentru sanatate."/>
    <s v="6"/>
    <n v="30"/>
    <n v="2020"/>
    <s v="8"/>
    <n v="30"/>
    <n v="2021"/>
    <n v="85"/>
    <x v="5"/>
    <x v="5"/>
    <x v="0"/>
    <x v="0"/>
    <s v="Iasi"/>
    <s v="Privat"/>
    <s v="061"/>
    <n v="712038.40000000002"/>
    <n v="125653.64"/>
    <n v="93076.85"/>
    <n v="10000"/>
    <n v="940768.89"/>
    <s v="In implementare"/>
    <m/>
    <n v="19977.560000000001"/>
    <n v="3525.45"/>
    <s v="POC/62/1/3"/>
    <n v="1"/>
    <s v="Axa 1"/>
  </r>
  <r>
    <n v="38"/>
    <x v="2"/>
    <x v="2"/>
    <s v="A2.2.1 ap.2"/>
    <n v="130052"/>
    <s v="SISTEME SOFTWARE CU ARHITECTURI VERSATILE DE MANAGEMENT AL ENERGIEI SI DE OPTIMIZARE A INDICATORILOR DE PERFORMANȚĂ ENERGETICA  A CLĂDIRILOR INTELIGENTE, DEZVOLTATE ÎN CADRUL CLUSTERULUI EURONEST ITC HUB"/>
    <s v="ALL GREEN SRL"/>
    <s v="Imbunatatirea capacitatii tehnice si tehnologice a parteneriatului de companii, aflate în colaborare în cadrul clusterului EURONEST IT&amp;C HUB, pe baza activitatilor de cercetare-dezvoltare-inovare si a realizarii practice de produse si tehnologii noi software de tipul‚ SISTEME SOFTWARE CU ARHITECTURI VERSATILE DE MANAGEMENT AL ENERGIEI SI DE OPTIMIZARE A INDICATORILOR DE PERFORMANA ENERGETICA A CLADIRILOR INTELIGENTE’ în scopul producþiei si  omercializarii acestora, cu precadere in sectorul economic de Energie – Cladiri inteligente, cu mare valoare adaugata, care prezinta potential de crestere important, si care va asigura cadrul tehnico-economic al dezvoltarii de noi domenii de afaceri si activitaþi inovatoare"/>
    <s v="8"/>
    <n v="14"/>
    <n v="2020"/>
    <s v="8"/>
    <n v="14"/>
    <n v="2022"/>
    <n v="85"/>
    <x v="5"/>
    <x v="5"/>
    <x v="0"/>
    <x v="0"/>
    <s v="Iasi"/>
    <s v="Privat"/>
    <s v="066"/>
    <n v="5308606.45"/>
    <n v="936812.91"/>
    <n v="2497188.2200000002"/>
    <n v="1138869.08"/>
    <n v="9881476.6600000001"/>
    <s v="In implementare"/>
    <m/>
    <n v="0"/>
    <n v="0"/>
    <s v="POC/524/2/2"/>
    <n v="1"/>
    <s v="Axa 2"/>
  </r>
  <r>
    <n v="39"/>
    <x v="2"/>
    <x v="2"/>
    <s v="A2.2.1 ap.2"/>
    <n v="129410"/>
    <s v="Sistem integrat iSense de monitorizare prin telemedicina a pacientilor, dezvoltat in cluster IT Iconic"/>
    <s v="BEACON WAVE SRL-D"/>
    <s v="Obiectivul general il reprezinta imbunatatirea metodelor de monitorizare a starii de sanatate a pacientilor prin realizarea unui sistem integrat portabil de monitorizare a pacientilor prin telemedicina, denumit iSense, în colaborare în cadrul unui cluster IT ICONIC."/>
    <s v="8"/>
    <n v="21"/>
    <n v="2020"/>
    <s v="8"/>
    <n v="21"/>
    <n v="2022"/>
    <n v="85"/>
    <x v="5"/>
    <x v="5"/>
    <x v="0"/>
    <x v="0"/>
    <s v="Iasi"/>
    <s v="Privat"/>
    <s v="066"/>
    <n v="6606581.3700000001"/>
    <n v="1165867.3"/>
    <n v="2187192.92"/>
    <n v="684027.2"/>
    <n v="10643668.789999999"/>
    <s v="In implementare"/>
    <m/>
    <n v="0"/>
    <n v="0"/>
    <s v="POC/524/2/2"/>
    <n v="1"/>
    <s v="Axa 2"/>
  </r>
  <r>
    <n v="40"/>
    <x v="1"/>
    <x v="3"/>
    <s v="OS1.3-Secţiunea C-ap.2"/>
    <n v="122286"/>
    <s v="Sisteme software cu arhitecturi versatile de management al energiei si de optimizare a indicatorilor de performanță energetica a clădirilor inteligente"/>
    <s v="YourSubstitute SRL ( solicitant la depunere: Neagu Bogdan Constantin)"/>
    <s v="Obiectivul general il reprezinta îmbunatatirea capacitatii tehnice si tehnologice si dezvoltarea spin-off-ului inovativ YourSubstitute SRL care sa fructifice rezultatele tezei de doctorat intitulata „CONTRIBUTII PRIVIND OPTIMIZAREA STRUCTURII SI REGIMURILOR DE FUNCTIONARE ALE SISTEMELOR DE REPARTITIE SI DISTRIBUTIE A ENERGIEI ELECTRICE” dezvoltata in cadrul Universitatii Tehnice Iasi ."/>
    <s v="9"/>
    <n v="1"/>
    <n v="2020"/>
    <s v="9"/>
    <n v="1"/>
    <n v="2022"/>
    <n v="85"/>
    <x v="5"/>
    <x v="5"/>
    <x v="0"/>
    <x v="0"/>
    <s v="Iasi"/>
    <s v="Privat"/>
    <s v="061"/>
    <n v="713974.5"/>
    <n v="125995.5"/>
    <n v="93330"/>
    <n v="71142"/>
    <n v="1004442"/>
    <s v="In implementare"/>
    <m/>
    <n v="0"/>
    <n v="0"/>
    <s v="POC/62/1/3"/>
    <n v="1"/>
    <s v="Axa 1"/>
  </r>
  <r>
    <n v="41"/>
    <x v="1"/>
    <x v="1"/>
    <s v="OS1.1-Secţiunea F - ap.2"/>
    <n v="127324"/>
    <s v="Centru de cercetare cu tehnici integrate pentru investigarea aerosolilor atmosferici în România (RECENT AIR)"/>
    <s v="UNIVERSITATEA &quot;ALEXANDRU IOAN CUZA&quot; din IASI"/>
    <s v="Obiectivul general al proictului vizeaza dezvoltarea unei noi componente de infrastructura care sa genereze/furnizeze date de încredere necesare pentru aflarea raspunsurilor la o serie de probleme semnalate recent la nivel internaþional de catre Agentia Europeana de Mediu._x000a_Environment Agency, EEA Report, 2017; European Environment Agency Report, Air quality in Europe-2017 report, ISSN 1977-8449,_x000a_Report No. 13, 2017), legate de aspecte precum:_x000a_i) Dezvoltarea unor acþiuni si activitaþi de colaborare la nivel global, European, naþional si local, în care sa fie implicate cele mai_x000a_multe sectoare economice si, implicit, publicul larg, în vederea elaborarii unor acte normative eficiente pentru diverse domenii si sectoare_x000a_economice;_x000a_ii) Identificarea unor soluþii holistice care sa implice dezvoltarea tehnologica, producerea unor schimbari structurale si_x000a_comportamentale, în efortul global de atingere a bunastarii umane si dezvoltarii sociale, cu protejarea capitalului natural si susþinerea_x000a_prosperitaþii economice, toate acestea facând parte din viziunea Uniunii Europene pentru anul 2050, legata de un trai mai bun în limitele_x000a_planetei Pamânt, cu gestionarea corespunzatoare a riscurilor induse de schimbarile climatice asupra resurselor existente la nivel global."/>
    <s v="9"/>
    <n v="4"/>
    <n v="2020"/>
    <s v="9"/>
    <n v="4"/>
    <n v="2023"/>
    <n v="85"/>
    <x v="8"/>
    <x v="5"/>
    <x v="3"/>
    <x v="0"/>
    <s v="Iasi; Madarjac; Campulung Moldovenesc; Agigea; Tulnici;"/>
    <s v="Public"/>
    <s v="058"/>
    <n v="76066684.069999993"/>
    <n v="13423532.529999999"/>
    <n v="0"/>
    <n v="80741.5"/>
    <n v="89570958.099999994"/>
    <s v="In implementare"/>
    <m/>
    <n v="447451.08"/>
    <n v="0"/>
    <s v="POC/448/1/1"/>
    <n v="1"/>
    <s v="Axa 1"/>
  </r>
  <r>
    <n v="42"/>
    <x v="1"/>
    <x v="3"/>
    <s v="OS1.3-Secţiunea C-ap.2"/>
    <n v="110744"/>
    <s v="NOI SERVICII INOVATIVE PENTRU CHIRURGIA DIFORMITATILOR FACIALE"/>
    <s v="MAXENDO MEDICA SRL"/>
    <s v="Obiectivul general al proiectului este dezvoltarea start-up-ului inovativ SC MAXENDO MEDICA SRL pe baza transferului unui rezultat de cercetare-dezvoltare, achizitionat de la o institutie de cercetare, în vederea realizarii de tehnologii/ procese noi sau semnificativ îmbunatatite, în scopul realizarii, punerii în aplicare si comercializarii de noi servicii si proceduri medicale de chirurgie maxilo-faciala."/>
    <s v="12"/>
    <n v="23"/>
    <n v="2020"/>
    <s v="6"/>
    <n v="23"/>
    <n v="2022"/>
    <n v="85"/>
    <x v="5"/>
    <x v="5"/>
    <x v="0"/>
    <x v="0"/>
    <s v="Iasi"/>
    <s v="Privat"/>
    <s v="061"/>
    <n v="671998.95"/>
    <n v="118588.05"/>
    <n v="87843"/>
    <n v="68640"/>
    <n v="947070"/>
    <s v="In implementare"/>
    <m/>
    <n v="0"/>
    <n v="0"/>
    <s v="POC/62/1/3"/>
    <n v="1"/>
    <s v="Axa 1"/>
  </r>
  <r>
    <n v="43"/>
    <x v="1"/>
    <x v="11"/>
    <m/>
    <n v="108983"/>
    <s v="Infra SupraChem Lab Centru de cercetari avansate in domeniul chimiei supramoleculare"/>
    <s v="INSTITUTUL DE CHIMIE MACROMOLECULARA &quot;PETRU PONI&quot;"/>
    <s v="Obiectivul general al proiectului Infra SupraChem Lab este de a crea o infrastructura avansata care sa deservesca grupul de lucru in_x000a_domeniul chimiei supramoleculare SupraChem Lab, grup creat in cadrul Proiectului Orizont 2020 WIDESPREAD 2-2014: ERA Chairs (667387) - SupraChem Lab Laboratory of Supramolecular Chemistry for Adaptive Delivery Systems ERA Chair initiative"/>
    <s v="2"/>
    <n v="25"/>
    <n v="2021"/>
    <s v="6"/>
    <n v="30"/>
    <n v="2023"/>
    <n v="85"/>
    <x v="5"/>
    <x v="5"/>
    <x v="0"/>
    <x v="0"/>
    <s v="Iasi"/>
    <s v="Public"/>
    <s v="060"/>
    <n v="16994421.079999998"/>
    <n v="2999015.49"/>
    <n v="0"/>
    <n v="2000000"/>
    <n v="21993436.57"/>
    <s v="In implementare"/>
    <m/>
    <n v="0"/>
    <n v="0"/>
    <s v="POC/81/1/2"/>
    <n v="1"/>
    <s v="Axa 1"/>
  </r>
  <r>
    <s v="TOTAL IASI"/>
    <x v="0"/>
    <x v="0"/>
    <m/>
    <m/>
    <m/>
    <m/>
    <m/>
    <m/>
    <m/>
    <m/>
    <m/>
    <m/>
    <m/>
    <m/>
    <x v="0"/>
    <x v="0"/>
    <x v="0"/>
    <x v="0"/>
    <m/>
    <m/>
    <m/>
    <n v="395866127.07011205"/>
    <n v="70731104.389887974"/>
    <n v="67197670.520000011"/>
    <n v="54378271.680000015"/>
    <n v="588173173.66000009"/>
    <m/>
    <m/>
    <n v="177489401.66999999"/>
    <n v="16495538.229999997"/>
    <m/>
    <m/>
    <m/>
  </r>
  <r>
    <s v="JUDEŢUL ILFOV"/>
    <x v="0"/>
    <x v="0"/>
    <m/>
    <m/>
    <m/>
    <m/>
    <m/>
    <m/>
    <m/>
    <m/>
    <m/>
    <m/>
    <m/>
    <m/>
    <x v="0"/>
    <x v="0"/>
    <x v="0"/>
    <x v="0"/>
    <m/>
    <m/>
    <m/>
    <m/>
    <m/>
    <m/>
    <m/>
    <m/>
    <m/>
    <m/>
    <m/>
    <m/>
    <m/>
    <m/>
    <m/>
  </r>
  <r>
    <n v="1"/>
    <x v="1"/>
    <x v="1"/>
    <s v="OS1.1 -Proiect major"/>
    <n v="115989"/>
    <s v="Extreme Light Infrastructure – Nuclear Physics (ELI-NP)"/>
    <s v="INSTITUTUL NATIONAL DE CERCETARE-DEZVOLTARE PENTRU FIZICA SI INGINERIE NUCLEARA &quot;HORIA HULUBEI&quot; - IFIN-HH"/>
    <s v="Constructia in Romania a 2 facilitati stiintifice majore: High Power Laser System ( HPLS) si Gamma Beam System (GBS)."/>
    <s v="7"/>
    <n v="7"/>
    <n v="2016"/>
    <s v="6"/>
    <n v="30"/>
    <n v="2023"/>
    <n v="80"/>
    <x v="7"/>
    <x v="7"/>
    <x v="0"/>
    <x v="0"/>
    <s v="Magurele"/>
    <s v="Public"/>
    <s v="058"/>
    <n v="630299226.29000008"/>
    <n v="157574806.56999999"/>
    <n v="0"/>
    <n v="138487242.09999999"/>
    <n v="926361274.96000016"/>
    <s v="In implementare"/>
    <s v="AA3"/>
    <n v="497958452.31999999"/>
    <n v="0"/>
    <s v="POC/69/1/1"/>
    <n v="1"/>
    <s v="Axa 1"/>
  </r>
  <r>
    <n v="2"/>
    <x v="1"/>
    <x v="1"/>
    <s v="OS1.2-Secţiunea E"/>
    <n v="103528"/>
    <s v="Biosenzori electrochimici nanostructurați pentru diagnoză medicală și screening de compuși cu proprietăți farmaceutice: dezvoltare, caracterizarea suprafețelor și aplicații"/>
    <s v="Institutul Naţional de Cercetare-Dezvoltare pentru Fizica Materialelor"/>
    <s v="Obiectivul principal al proiectului este de a impulsiona activitatea noului laborator creat în cadrul INCDFM, L2. Producerea, procesarea și analiza materialelor pentru îmbunătăţirea calității vieții prin demararea de studii privind dezvoltarea de (bio)senzori nanostructurați pentru detecţia de (bio)molecule biomarkeri de afecțiuni medicale și pentru screening-ul de liganzi inhibitori și compuși cu proprietăți farmaceutice. Biosenzorii electrochimici oferă soluții în cadrul Bioeconomiei, în general, și în special în cadrul Biotehnologiei Medicale și Farmacetice prin reducerea costurilor de R&amp;D în Industria Farmaceutică și de Diagnoză Medicală"/>
    <s v="9"/>
    <n v="1"/>
    <n v="2016"/>
    <s v="6"/>
    <n v="1"/>
    <n v="2021"/>
    <n v="84.435339999999997"/>
    <x v="7"/>
    <x v="7"/>
    <x v="0"/>
    <x v="0"/>
    <s v="Magurele"/>
    <s v="Public"/>
    <s v="060"/>
    <n v="7276617"/>
    <n v="1340883"/>
    <n v="0"/>
    <n v="296816"/>
    <n v="8914316"/>
    <s v="In implementare"/>
    <s v="AA5"/>
    <n v="6523104.5700000003"/>
    <n v="1202177.8400000001"/>
    <s v="POC/61/1/1"/>
    <n v="1"/>
    <s v="Axa 1"/>
  </r>
  <r>
    <n v="3"/>
    <x v="1"/>
    <x v="1"/>
    <s v="OS1.2-Secţiunea E"/>
    <n v="103529"/>
    <s v="MATERIALE AVANSATE SPECIALE PE BAZA DE BOR SI DE PAMANTURI RARE"/>
    <s v="Institutul Naţional de Cercetare-Dezvoltare pentru Fizica Materialelor"/>
    <s v="Obiectivul general al proiectului consta in cresterea contributiei cercetarii romanesti la progresul cunoasterii de frontiera prin abordarea complexa (elaborare si studiu aprofundat si interdisciplinar) a unor noi materiale functionale avansate pe baza de bor si/sau pamanturi rare. Este vizata  dezvoltarea de noi sisteme cu proprietati supraconductoare, magnetice si structurale imbunatatite, inclusiv cu functionalitati combinate, care sa se preteze unei largi clase de aplicatii tehnologice.  "/>
    <s v="9"/>
    <n v="1"/>
    <n v="2016"/>
    <s v="8"/>
    <n v="1"/>
    <n v="2021"/>
    <n v="84.435339999999997"/>
    <x v="7"/>
    <x v="7"/>
    <x v="0"/>
    <x v="0"/>
    <s v="Magurele"/>
    <s v="Public"/>
    <s v="060"/>
    <n v="7276617"/>
    <n v="1340883"/>
    <n v="0"/>
    <n v="210000"/>
    <n v="8827500"/>
    <s v="In implementare"/>
    <s v="AA3"/>
    <n v="6243523.3099999987"/>
    <n v="1150664.7900000003"/>
    <s v="POC/61/1/1"/>
    <n v="1"/>
    <s v="Axa 1"/>
  </r>
  <r>
    <n v="4"/>
    <x v="1"/>
    <x v="3"/>
    <s v="OS1.3-Secţiunea C"/>
    <n v="104349"/>
    <s v="PLATFOMA DE MIGRARE AUTOMATIZATA IN CLOUD A APLICATIILOR SI SISTEMELOR INFORMATICE CLASICE Cloudifier.NET"/>
    <s v="CLOUDIFIER SRL"/>
    <s v="Obiectivul proiectului „PLATFORMA DE MIGRARE AUTOMATIZATA IN CLOUD A APLICATIILOR SI SISTEMELOR INFORMATICE CLASICE- Cloudifier.NET” este cercetarea, dezvoltarea si punerea in functiune in mediul comercial a produsului platforma  inovativ Cloudifier.NET, ce se adreseaza domeniului tehnologiilor informatiei si comunicatiilor. In cadrul acestui obiectiv mentionam si intentia de diseminare publica partiala a rezultatelor proiectului sub licenta European Public License. "/>
    <s v="9"/>
    <n v="9"/>
    <n v="2016"/>
    <s v="9"/>
    <n v="9"/>
    <n v="2018"/>
    <n v="80"/>
    <x v="7"/>
    <x v="7"/>
    <x v="0"/>
    <x v="0"/>
    <s v="Voluntari"/>
    <s v="Privat"/>
    <s v="061"/>
    <n v="638944.80000000005"/>
    <n v="159736.19999999995"/>
    <n v="88743"/>
    <n v="17806"/>
    <n v="905230"/>
    <s v="Finalizat"/>
    <s v="AA4"/>
    <n v="629419.40999999992"/>
    <n v="157354.85999999999"/>
    <s v="POC/63/1/3"/>
    <n v="1"/>
    <s v="Axa 1"/>
  </r>
  <r>
    <n v="5"/>
    <x v="1"/>
    <x v="3"/>
    <s v="OS1.3-Secţiunea C"/>
    <n v="106642"/>
    <s v="GoDrive CarBox - CUTIE NEAGRA IN CLOUD PENTRU AUTOMOBILE"/>
    <s v="GODRIVE SRL"/>
    <s v="Obiectivul principal al proiectului “GoDrive CarBox - CUTIE NEAGRA IN CLOUD PENTRU AUTOMOBILE” il reprezinta realizarea unei platforme completata de un dispozitiv incapsulat pentru monitorizarea, evaluarea si inregistrarea in timp real in mediu de tip cloud-computing si inspectarea prin dispozitive de tip  “smart” a functionarii automobilului personal prin tehnologii de tip Internetul Lucrurilor (Internet-of-Things sau IoT). "/>
    <s v="9"/>
    <n v="9"/>
    <n v="2016"/>
    <s v="9"/>
    <n v="9"/>
    <n v="2018"/>
    <n v="80"/>
    <x v="7"/>
    <x v="7"/>
    <x v="0"/>
    <x v="0"/>
    <s v="Mogosoaia"/>
    <s v="Privat"/>
    <s v="061"/>
    <n v="653389.60000000009"/>
    <n v="163347.39999999991"/>
    <n v="90748"/>
    <n v="18871"/>
    <n v="926356"/>
    <s v="Finalizat"/>
    <s v="AA3"/>
    <n v="569783.79"/>
    <n v="142445.93"/>
    <s v="POC/63/1/3"/>
    <n v="1"/>
    <s v="Axa 1"/>
  </r>
  <r>
    <n v="6"/>
    <x v="1"/>
    <x v="3"/>
    <s v="OS1.4-Secţiunea G"/>
    <n v="105532"/>
    <s v="PROMOVAREA TEHNOLOGIILOR NECONVENTIONALE ECO-EFICIENTE DE RECUPERARE A METALELOR UTILE DIN DESEURI INDUSTRIALE PRIN CREAREA DE PARTENERIATE PENTRU TRANSFER DE CUNOSTINTE CU AGENTI ECONOMICI"/>
    <s v="INSTITUTUL NAŢIONAL DE CERCETARE – DEZVOLTARE PENTRU METALE NEFEROASE ŞI RARE - IMNR"/>
    <s v="Proiectul urmareste satisfacerea nevoilor de cercetare ale intreprinderilor interesate pentru susţinerea activităţilor cu caracter economic in domenii stiintifice prioritare la nivel european si de interes pentru Romania, cum este cel al tehnologiilor avansate cu aplicatii in ecologizarea mediului. Tehnologia inovativa de valorificare/prelucrare a deseurilor cu continut de metale neferoase se va verifica/demonstra pe o instalatie prototip, iar implementarea ei in economie va avea un impact deosebit asupra reducerii poluarii mediului, a cresterii gradului de recuperare a metalelor neferoase, pretioase si critice continute in deseuri si a reintroducerii lor in circuitul economic"/>
    <s v="9"/>
    <n v="1"/>
    <n v="2016"/>
    <s v="2"/>
    <n v="1"/>
    <n v="2020"/>
    <n v="83.72"/>
    <x v="7"/>
    <x v="7"/>
    <x v="0"/>
    <x v="0"/>
    <s v="Pantelimon"/>
    <s v="Public"/>
    <s v="062"/>
    <n v="4073456.0412000003"/>
    <n v="792114.95879999967"/>
    <n v="784000"/>
    <n v="5000"/>
    <n v="5654571"/>
    <s v="Finalizat"/>
    <s v="AA2"/>
    <n v="4058154.66"/>
    <n v="789063.42"/>
    <s v="POC/71/1/4"/>
    <n v="1"/>
    <s v="Axa 1"/>
  </r>
  <r>
    <n v="7"/>
    <x v="1"/>
    <x v="3"/>
    <s v="OS1.4-Secţiunea G"/>
    <n v="105623"/>
    <s v="Parteneriat in exploatarea Tehnologiilor Generice Esentiale (TGE), utilizand o PLATforma de interactiune cu intreprinderile competitive (TGE-PLAT)"/>
    <s v="INSTITUTUL NAŢIONAL DE CERCETARE-DEZVOLTARE PENTRU  MICROTEHNOLOGIE - IMT BUCURESTI"/>
    <s v="Propunerea de proiect „Parteneriat in exploatarea in Tehnologiilor Generice Esentiale (TGE) utilizand o PLATforma de interactiune cu intreprinderile competitive” (TGE-PLAT)” este destinata parteneriatului pentru transferul de cunostiinte in domeniul definit de prioritatea de specializare inteligenta „Tehnologiile informatiei si comunicatiilor, spatiu si securitate”, cu cele 3 subdomenii, dar cu focalizare pe subdomeniul 2.3 (securitate)."/>
    <s v="9"/>
    <n v="8"/>
    <n v="2016"/>
    <s v="12"/>
    <n v="8"/>
    <n v="2021"/>
    <n v="83.72"/>
    <x v="7"/>
    <x v="7"/>
    <x v="0"/>
    <x v="0"/>
    <s v="Voluntari"/>
    <s v="Public"/>
    <s v="062"/>
    <n v="11249875"/>
    <n v="2187625"/>
    <n v="1900000"/>
    <n v="60000"/>
    <n v="15397500"/>
    <s v="In implementare"/>
    <s v="AA3"/>
    <n v="7149341.8900000006"/>
    <n v="1390072.9600000002"/>
    <s v="POC/71/1/4"/>
    <n v="1"/>
    <s v="Axa 1"/>
  </r>
  <r>
    <n v="8"/>
    <x v="1"/>
    <x v="3"/>
    <s v="OS1.4-Secţiunea G"/>
    <n v="106093"/>
    <s v="NOI TEHNOLOGII AVANSATE DE ACOPERIRE A SUPRAFETELOR FOLOSIND FASCICUL LASER DE MARE PUTERE IN VEDEREA CRESTERII FIABILITATII SI A PERFORMANTELOR MATERIALELOR"/>
    <s v="Institutul National de Cercetare Dezvoltare pentru Fizica Laserilor Plasmei si Radiatiei"/>
    <s v="Prezenta propunere de proiect propune dezvoltarea de noi solutii pentru obtinerea de produse si procese, precum si tehnologii noi si/sau îmbunatatite in vederea cresterii fiabilitatii si performantelor materialelor prin acoperiri functionale. O aplicatie extrem de importanta este reconditionarea si repararea de suprafete supuse uzurii datorate ciclului de lucru. "/>
    <s v="9"/>
    <n v="23"/>
    <n v="2016"/>
    <s v="9"/>
    <n v="23"/>
    <n v="2021"/>
    <n v="83.72"/>
    <x v="7"/>
    <x v="7"/>
    <x v="0"/>
    <x v="0"/>
    <s v="Magurele"/>
    <s v="Public"/>
    <s v="062"/>
    <n v="11138497.26"/>
    <n v="2165966.7400000002"/>
    <n v="2099880"/>
    <n v="165148"/>
    <n v="15569492"/>
    <s v="In implementare"/>
    <m/>
    <n v="6436313.21"/>
    <n v="1174958.5"/>
    <s v="POC/71/1/4"/>
    <n v="1"/>
    <s v="Axa 1"/>
  </r>
  <r>
    <n v="9"/>
    <x v="1"/>
    <x v="3"/>
    <s v="OS1.4-Secţiunea G"/>
    <n v="107514"/>
    <s v="Cresterea competitivitatii prin inovare si imbunatatirea proceselor de fabricatie cu iradieri gamma tehnologice"/>
    <s v="Institutul National de Cercetare Dezvoltare pentru Fizica si Inginerie Nucleara &quot;Horia Hulubei&quot;"/>
    <s v="Proiectul GAMMA PLUS isi propune sa sprijine intreprinderile din domeniul medico-farmaceutic sa utilizeze infrastructura si competentele departamentului de Iradieri cu Scopuri Multiple (IRASM) din IFIN-HH in procesele lor de productie si in dezvoltarea de produse sau servicii inovatoare. Pentru aceasta au fost stabilite 3 obiective principale:_x000a_ Transferul de cunostinte pentru introducerea iradierilor tehnologice cu radiatii gamma in fluxul de fabricatie al produselor medico-farmaceutice._x000a_ Dezvoltarea unor produse noi sau imbunatite prin utilizarea iradierii cu radiatii gamma. _x000a_ Cresterea competitivitatii economice prin introducerea noului procedeu de fabricatie si/sau optimizarea proceselor existente. _x000a_"/>
    <s v="9"/>
    <n v="27"/>
    <n v="2016"/>
    <s v="9"/>
    <n v="27"/>
    <n v="2021"/>
    <n v="83.72"/>
    <x v="7"/>
    <x v="7"/>
    <x v="0"/>
    <x v="0"/>
    <s v="Magurele"/>
    <s v="Public"/>
    <s v="062"/>
    <n v="6153420"/>
    <n v="1196580"/>
    <n v="1875000"/>
    <n v="92250"/>
    <n v="9317250"/>
    <s v="In implementare"/>
    <s v="AA4"/>
    <n v="1762518.55"/>
    <n v="341596.50999999995"/>
    <s v="POC/71/1/4"/>
    <n v="1"/>
    <s v="Axa 1"/>
  </r>
  <r>
    <n v="10"/>
    <x v="1"/>
    <x v="3"/>
    <s v="OS1.4-Secţiunea G"/>
    <n v="107697"/>
    <s v="Dezvoltarea unor soluții de furajare inovative pentru galinacee, în vederea obținerii de alimente accesibile, cu calități nutriționale imbunătățite"/>
    <s v="Institutul National de Cercetare-Dezvoltare  pentru Biologie si Nutritie Animala (IBNA Balotesti)"/>
    <s v="Obiectivul principal al proiectului este acela de a dezvolta, în parteneriat cu firmele private din domeniul avicol, soluții de furajare inovative pentru galinacee, în vederea obținerii de alimente accesibile, cu calități nutriționale imbunătățite"/>
    <s v="10"/>
    <n v="13"/>
    <n v="2016"/>
    <s v="10"/>
    <n v="13"/>
    <n v="2022"/>
    <n v="83.72"/>
    <x v="7"/>
    <x v="7"/>
    <x v="0"/>
    <x v="0"/>
    <s v="Balotesti"/>
    <s v="Public"/>
    <s v="062"/>
    <n v="4863374.13"/>
    <n v="945720.63"/>
    <n v="960000"/>
    <n v="79543.16"/>
    <n v="6848637.9199999999"/>
    <s v="In implementare"/>
    <s v="AA4"/>
    <n v="1788826.0800000005"/>
    <n v="410025.36999999982"/>
    <s v="POC/71/1/4"/>
    <n v="1"/>
    <s v="Axa 1"/>
  </r>
  <r>
    <n v="11"/>
    <x v="1"/>
    <x v="1"/>
    <s v="OS1.1-Secţiunea F"/>
    <n v="108159"/>
    <s v="CENTRUL DE INOVARE INTERDISCIPLINAR DE FOTONICA SI PLASMA PENTRU ECO-NANO TEHNOLOGII SI MATERIALE AVANSATE"/>
    <s v="INSTITUTUL NATIONAL DE CERCETARE-DEZVOLTARE PENTRU FIZICA LASERILOR, PLASMEI SI RADIATIEI  Magurele"/>
    <s v="Obiectivul general al proiectului il constituie cresterea capacitatii de cercetare-dezvoltare si de transfer de cunostinte a INFLPR Bucuresti prin crearea unui Centru de Inovare Interdisciplinar de Fotonica si Plasma pentru Eco-Nano Tehnologii Si Materiale Avansate care va deservi cerintelor de inovare ale companiilor din cluster-ul MHTC si din sectoarele economice competitive. Prin aceasta investitie se urmareste indeplinirea mai multor obiective incluse in strategia INFLPR de a se alinia la standardele, nevoile si performantele cerute de mediul industrial si programele de finantare a cercetarii in special cele  europene precum H2020."/>
    <s v="11"/>
    <n v="25"/>
    <n v="2016"/>
    <s v="12"/>
    <n v="31"/>
    <n v="2022"/>
    <n v="80"/>
    <x v="7"/>
    <x v="7"/>
    <x v="0"/>
    <x v="0"/>
    <s v="Magurele"/>
    <s v="Public"/>
    <s v="058"/>
    <n v="49250127.140000001"/>
    <n v="12312531.779999999"/>
    <n v="0"/>
    <n v="4991999.74"/>
    <n v="66554658.660000004"/>
    <s v="In implementare"/>
    <s v="AA4"/>
    <n v="15149071.200000007"/>
    <n v="2174613.63"/>
    <s v="POC/70/1/1"/>
    <n v="1"/>
    <s v="Axa 1"/>
  </r>
  <r>
    <n v="12"/>
    <x v="1"/>
    <x v="1"/>
    <s v="OS1.1-Secţiunea F"/>
    <n v="109640"/>
    <s v="Constituirea primului laborator de criminalistică nucleară in Romania"/>
    <s v="Institutul National de Cercetare Dezvoltare pentru Fizica si Inginerie Nucleara &quot;Horia Hulubei&quot;  Magurele"/>
    <s v="Prin acest proiect, IFIN-HH își propune constituirea primului laborator de criminalistică nucleară din România dedicat analizei materialelor ce conțin uraniu, plutoniu sau descendenți ai acestora. Acest obiectiv a fost definit în scopul consolidării capacităților de securitate națională și cercetare în domeniu. "/>
    <s v="12"/>
    <n v="19"/>
    <n v="2016"/>
    <s v="12"/>
    <n v="19"/>
    <n v="2021"/>
    <n v="80"/>
    <x v="7"/>
    <x v="7"/>
    <x v="0"/>
    <x v="0"/>
    <s v="Magurele"/>
    <s v="Public"/>
    <s v="058"/>
    <n v="7428338.3200000003"/>
    <n v="1857084.58"/>
    <n v="0"/>
    <n v="661822.21"/>
    <n v="9947245.1099999994"/>
    <s v="In implementare"/>
    <s v="AA4"/>
    <n v="1859116.7199999997"/>
    <n v="464779.17999999993"/>
    <s v="POC/70/1/1"/>
    <n v="1"/>
    <s v="Axa 1"/>
  </r>
  <r>
    <n v="13"/>
    <x v="1"/>
    <x v="3"/>
    <s v="OS1.3-Secţiunea C"/>
    <n v="114019"/>
    <s v="Dezvoltarea unui sistem automat inovativ de electroforeza in gel , cu aplicatii in diagnosticul clinic de laborator "/>
    <s v="S.A CLINICHEM SRL"/>
    <s v="Obiectivul general al proiectului AUTOELFO  este cresterea competitivitatii unei companii de tip start-up inovativ, prin dezvoltarea si implementarea unei  tehnologii de proiectare si realizare a unui sistem automat inovativ de electroforeza in gel si a unui nou biogel pentru separarea unei game de proteine din proba biologica umana (ser) care vor fi utilizate in laboratoare medicale din spitale si policlinici. Sistemul va permite utilizarea a doua tipuri de biogeluri ce vor separa: 1) 6 fractii proteice, 2)10 fractii proteice. Va avea software specializat pentru comenzi automatizari, prelucrare date, baza de date pacienti, eliberare buletin de analiza. Acest model (tip) de analizor este un concept nou, inovativ, care nu exista pe piata in acest moment dar pentru care cererea este ridicata. "/>
    <s v="10"/>
    <n v="4"/>
    <n v="2017"/>
    <s v="10"/>
    <n v="4"/>
    <n v="2019"/>
    <n v="80"/>
    <x v="7"/>
    <x v="7"/>
    <x v="0"/>
    <x v="0"/>
    <s v="Voluntari"/>
    <s v="Privat"/>
    <s v="061"/>
    <n v="663719.04"/>
    <n v="165929.76"/>
    <n v="92183.2"/>
    <n v="37770"/>
    <n v="959602"/>
    <s v="Reziliat"/>
    <m/>
    <n v="0"/>
    <n v="0"/>
    <s v="POC/63/1/3"/>
    <n v="1"/>
    <s v="Axa 1"/>
  </r>
  <r>
    <n v="14"/>
    <x v="1"/>
    <x v="3"/>
    <s v="OS1.3-Secţiunea C"/>
    <n v="106955"/>
    <s v="Dezvoltarea unei platforme hardware și software pentru prevenția și detecția atacurilor cibernetice_x000a__x000a__x000a_"/>
    <s v="POINTLET RESEARCH SRL"/>
    <s v="Obiectivul general al proiectului DEZVOLTAREA UNEI PLATFORME HARDWARE ȘI SOFTWARE PENTRU PREVENȚIA ȘI DETECȚIA ATACURILOR CIBERNETICE este reprezentat de:_x000a_1. Realizarea unui produs inovator in domeniul Tehnologii Informaționale și de Comunicații având ca bază de cercetare Cererea de Brevet pentru Invenția “Platformă hardware și software pentru prevenția și detecția atacurilor cibernetice”. Societatea beneficiară va concretiza la finele perioadei de implementare de 24 de luni prin obținerea unei platforme IT hardware și software pentru prevenția și detecția atacurilor cibernetice în rețelele de calculatoare, prin folosirea de tehnici avansate de calcul paralel în identificarea tiparelor de atac cibernetic și metode avansate de statistică a clusterelor pentru modelarea vectorilor de atac precum și a atacurilor distribuite cu identificarea celor mai bune măsuri de apărare prin reconfigurarea dinamică a echipamentelor de rețea. _x000a_2. Utilizarea de către echipa de implementarea a unor metode și procedee avansate tehnologic în etapa de introducerea în producție a rezultatelor cercetărilor efectuate în proiect urmărind realizarea produsului informatic innovator cu arhitectura definite pentru a veni în ajutorul utilizatorilor prin simplificarea procedurilor de preventie a atacurilor cibernetice asupra calculatoarelor si a retelelor de calculatoare; _x000a_3. Diversificarea activităţii inovatoare a societății, creşterea calităţii proceselor și produselor şi stimularea cererii de inovare din partea sectorului Tehnologiei Informației și Comunicațiilor._x000a_"/>
    <s v="10"/>
    <n v="4"/>
    <n v="2017"/>
    <s v="10"/>
    <n v="4"/>
    <n v="2019"/>
    <n v="80"/>
    <x v="7"/>
    <x v="7"/>
    <x v="0"/>
    <x v="0"/>
    <s v="Berceni"/>
    <s v="Privat"/>
    <s v="061"/>
    <n v="671716.8"/>
    <n v="167929.2"/>
    <n v="93294"/>
    <n v="88014.69"/>
    <n v="1020954.69"/>
    <s v="Finalizat"/>
    <s v="AA1"/>
    <n v="665682.88"/>
    <n v="166420.72"/>
    <s v="POC/63/1/3"/>
    <n v="1"/>
    <s v="Axa 1"/>
  </r>
  <r>
    <n v="15"/>
    <x v="1"/>
    <x v="3"/>
    <s v="OS1.3-Secţiunea C"/>
    <n v="113328"/>
    <s v="SC TERMOSOLAR AKTIV SRL - Realizarea de sisteme solare inovatoare cu o durata redusa de amortizare pentru utilizator"/>
    <s v="TERMOSOLAR AKTIV SRL"/>
    <s v="Obiectivul general al proiectului propus spre finantare este reprezentat de valorificarea unei idei tehnologice brevetabile privitoare la realizarea unui sistem solar pentru producerea de apa calda si caldura de catre SC TERMOSOLAR AKTIV SRL, inclusiv prin diversificarea sa in solutii inovative de producere de energie electrica si energie termica, in vederea dezvoltarii unor produse noi, cu valoare adaugata mare, competitive atat pe piata nationala cat si pe cea internationala"/>
    <s v="10"/>
    <n v="4"/>
    <n v="2017"/>
    <s v="10"/>
    <n v="4"/>
    <n v="2019"/>
    <n v="80"/>
    <x v="7"/>
    <x v="7"/>
    <x v="0"/>
    <x v="0"/>
    <s v="sat Petresti, com. Corbeanca"/>
    <s v="Privat"/>
    <s v="061"/>
    <n v="659073.6"/>
    <n v="164768.4"/>
    <n v="91538"/>
    <n v="17720"/>
    <n v="933100"/>
    <s v="Finalizat"/>
    <s v="AA1"/>
    <n v="643784.87"/>
    <n v="160946.22"/>
    <s v="POC/63/1/3"/>
    <n v="1"/>
    <s v="Axa 1"/>
  </r>
  <r>
    <n v="16"/>
    <x v="1"/>
    <x v="3"/>
    <s v="OS1.3-Secţiunea C"/>
    <n v="119873"/>
    <s v="DEZVOLTAREA SI REALIZAREA IN SISTEM CAD/CAM A INCALTAMINTEI INDIVIDUALIZATE SI TERAPEUTICE"/>
    <s v="Activ Protonic Art SRL"/>
    <s v="Obiectivul general al proiectului este îmbunătățirea semnificativă a tehnologiei de producere a încălțămintei individualizate și terapeutice prin dezvoltarea și implementarea unui sistem CAD / CAM inovativ de măsurare, proiectare și realizare a ansamblului superior și părților componente.  "/>
    <s v="10"/>
    <n v="12"/>
    <n v="2017"/>
    <s v="10"/>
    <n v="12"/>
    <n v="2019"/>
    <n v="80"/>
    <x v="7"/>
    <x v="7"/>
    <x v="0"/>
    <x v="0"/>
    <s v="Rudeni, Chitila"/>
    <s v="Privat"/>
    <s v="061"/>
    <n v="668315.16"/>
    <n v="167078.79"/>
    <n v="92821.55"/>
    <n v="24456"/>
    <n v="952671.50000000012"/>
    <s v="Finalizat"/>
    <s v="AA1"/>
    <n v="664136.84000000008"/>
    <n v="166034.22"/>
    <s v="POC/63/1/3"/>
    <n v="1"/>
    <s v="Axa 1"/>
  </r>
  <r>
    <n v="17"/>
    <x v="2"/>
    <x v="2"/>
    <s v="A2.2.1"/>
    <n v="115800"/>
    <s v="APLICATIE INOVATIVA DE ADMINISTRARE A INFRASTRUCTURII IT VIRTUALIZATE"/>
    <s v="AD NET MARKET MEDIA SA"/>
    <s v="APLICATIE INOVATIVA DE ADMINISTRARE A INFRASTRUCTURII IT VIRTUALIZATE"/>
    <s v="10"/>
    <n v="11"/>
    <n v="2017"/>
    <s v="10"/>
    <n v="11"/>
    <n v="2019"/>
    <n v="80"/>
    <x v="7"/>
    <x v="7"/>
    <x v="0"/>
    <x v="0"/>
    <s v="Voluntari"/>
    <s v="Privat"/>
    <s v="066"/>
    <n v="3244698.63"/>
    <n v="811174.66"/>
    <n v="2560930.5"/>
    <n v="1257192.7199999997"/>
    <n v="7873996.5099999998"/>
    <s v="Finalizat"/>
    <s v="AA1"/>
    <n v="3212920.69"/>
    <n v="803232.09"/>
    <s v="POC/46/2/2"/>
    <n v="1"/>
    <s v="Axa 2"/>
  </r>
  <r>
    <n v="18"/>
    <x v="2"/>
    <x v="2"/>
    <s v="A2.2.1"/>
    <n v="115920"/>
    <s v="CRESTEREA COMPETITIVITATII SC ARCADIA PROMO SRL PRIN DEZVOLTAREA UNEI SOLUTII INFORMATICE INOVATOARE – OGLINDA INTELIGENTA"/>
    <s v="ARCADIA PROMO SRL"/>
    <s v="CRESTEREA COMPETITIVITATII SC ARCADIA PROMO SRL PRIN DEZVOLTAREA UNEI SOLUTII INFORMATICE INOVATOARE – OGLINDA INTELIGENTA"/>
    <s v="8"/>
    <n v="3"/>
    <n v="2017"/>
    <s v="8"/>
    <n v="3"/>
    <n v="2020"/>
    <n v="80"/>
    <x v="7"/>
    <x v="7"/>
    <x v="0"/>
    <x v="0"/>
    <s v="Balotesti"/>
    <s v="Privat"/>
    <s v="066"/>
    <n v="1428365.6"/>
    <n v="357091.4"/>
    <n v="396783"/>
    <n v="108603.5"/>
    <n v="2290843.5"/>
    <s v="Reziliat"/>
    <m/>
    <n v="101338.71"/>
    <n v="25334.68"/>
    <s v="POC/46/2/2"/>
    <n v="1"/>
    <s v="Axa 2"/>
  </r>
  <r>
    <n v="19"/>
    <x v="1"/>
    <x v="1"/>
    <s v="OS1.2-Secţiunea E"/>
    <n v="105058"/>
    <s v="Proiectarea unui sistem prototip de monitorizare și prognoză bazat pe tehnici moderne ale teledetecției (Earth-Observation) pentru pădurile din România"/>
    <s v="Institutul National de Cercetare Dezvoltare în Silvicultura Marin Dracea"/>
    <s v="EO-ROFORMON va dezvolta un sistem prototip pentru monitorizarea și prognoza evoluției  fondului forestier bazat pe integrarea de date în situ și teledetecție. Proiectul va dezvolta modele de prognoza adaptate la condițiile forestiere din Romania, pentru studiul evoluției fondului forestier utilizând informații cu privire la trecutul istoric și situația prezentă a stării pădurilor, practicile de management forestier, precum și regimul perturbărilor naturale și antropice."/>
    <s v="9"/>
    <n v="9"/>
    <n v="2016"/>
    <s v="9"/>
    <n v="9"/>
    <n v="2020"/>
    <n v="84.435339999999997"/>
    <x v="7"/>
    <x v="7"/>
    <x v="0"/>
    <x v="0"/>
    <s v="Voluntari"/>
    <s v="Public"/>
    <s v="060"/>
    <n v="3114949.9457479999"/>
    <n v="574000.72425199999"/>
    <n v="0"/>
    <n v="194350"/>
    <n v="3883300.67"/>
    <s v="Finalizat _x000a_(ajuns la teremen; fara nota de finalizare)"/>
    <s v="AA3"/>
    <n v="2839057.5599999996"/>
    <n v="523236.11999999994"/>
    <s v="POC/61/1/1"/>
    <n v="1"/>
    <s v="Axa 1"/>
  </r>
  <r>
    <n v="20"/>
    <x v="1"/>
    <x v="3"/>
    <s v="OS1.4-Secţiunea G"/>
    <n v="105726"/>
    <s v="Materiale multifunctionale inteligente pentru aplicatii de inalta tehnologie"/>
    <s v="Institutul National de Cercetare Dezvoltare pentru Fizica Materialelor"/>
    <s v="Obiectivul major al proiectului consta in dezvoltarea, in colaborare cu partenerii industriali, de materiale multifunctionale inteligente pe baza carora sa se dezvolte aplicatii in domenii precum: automotive; tehnologia informatiei si comunicatii; cladiri inteligente; energie; automatizari industriale si domestice; securitate; sectoare de nisa ale economiei (materiale, dispozitive si tehnologii pentru infrastructuri mari: ELI-NP, CERN; tehnologii de reciclare a deseurilor, materiale biocompatibile pentru protezare, senzori integrati in tesuturi biologice)."/>
    <s v="9"/>
    <n v="5"/>
    <n v="2016"/>
    <s v="9"/>
    <n v="5"/>
    <n v="2021"/>
    <n v="83.72"/>
    <x v="7"/>
    <x v="7"/>
    <x v="0"/>
    <x v="0"/>
    <s v="Magurele"/>
    <s v="Public"/>
    <s v="062"/>
    <n v="11302200"/>
    <n v="2197800"/>
    <n v="2400000"/>
    <n v="50000"/>
    <n v="15950000"/>
    <s v="In implementare"/>
    <s v="AA4"/>
    <n v="7616208.5699999984"/>
    <n v="1480770.25"/>
    <s v="POC/71/1/4"/>
    <n v="1"/>
    <s v="Axa 1"/>
  </r>
  <r>
    <n v="21"/>
    <x v="1"/>
    <x v="3"/>
    <s v="OS1.4-Secţiunea G"/>
    <n v="105725"/>
    <s v="Analize fizico-chimice, materiale nanostructurate și dispozitive pentru aplicații în domeniul farmaceutic și medical din România "/>
    <s v="Institutul National de Cercetare Dezvoltare pentru Fizica Materialelor"/>
    <s v="Prezenta propunere de proiect are ca obiectiv general realizarea transferului de cunoștinte de la INCDFM la întreprinderi din domeniul economic al sănătății și industriei farmaceutice și a unui Centru de analize pentru industria farmaceutica, acreditat GMP (good manufacturing practice). "/>
    <s v="9"/>
    <n v="5"/>
    <n v="2016"/>
    <s v="9"/>
    <n v="5"/>
    <n v="2021"/>
    <n v="83.72"/>
    <x v="7"/>
    <x v="7"/>
    <x v="0"/>
    <x v="0"/>
    <s v="Magurele"/>
    <s v="Public"/>
    <s v="062"/>
    <n v="11302200"/>
    <n v="2197800"/>
    <n v="2515663"/>
    <n v="50000"/>
    <n v="16065663"/>
    <s v="In implementare"/>
    <s v="AA4"/>
    <n v="4732999.4400000004"/>
    <n v="920236.08"/>
    <s v="POC/71/1/4"/>
    <n v="1"/>
    <s v="Axa 1"/>
  </r>
  <r>
    <n v="22"/>
    <x v="1"/>
    <x v="1"/>
    <s v="OS1.1-Secţiunea F"/>
    <n v="108109"/>
    <s v="CENTRUL DE CERCETARE A MEDIULUI ȘI OBSERVAREA TERREI "/>
    <s v="Institutul National de Cercetare Dezvoltare pentru Optoelectronica Magurele"/>
    <s v="Obiectivul general: Crearea unei infrastructuri de nivel mondial pentru observarea și caracterizarea mediului prin metode optoelectronice avansate, relevantă pentru segmentul de sol din programul ESA de observare a Terrei, și componentă integrantă a infrastructurilor pan-europene de cercetare ACTRIS-RI și InGOS"/>
    <s v="11"/>
    <n v="25"/>
    <n v="2016"/>
    <s v="5"/>
    <n v="31"/>
    <n v="2021"/>
    <n v="80"/>
    <x v="7"/>
    <x v="7"/>
    <x v="0"/>
    <x v="0"/>
    <s v="Magurele"/>
    <s v="Public"/>
    <s v="058"/>
    <n v="45808504.560000002"/>
    <n v="11452126.140000001"/>
    <n v="0"/>
    <n v="3941325.59"/>
    <n v="61201956.290000007"/>
    <s v="In implementare"/>
    <s v="AA4"/>
    <n v="45711048.830000006"/>
    <n v="9985523.3200000003"/>
    <s v="POC/70/1/1"/>
    <n v="1"/>
    <s v="Axa 1"/>
  </r>
  <r>
    <n v="23"/>
    <x v="1"/>
    <x v="3"/>
    <s v="OS1.3-Secţiunea C"/>
    <n v="113177"/>
    <s v="Cercetarea, dezvoltarea si productia unui dispozitiv integrat pentru video asamblari-ImSTAR"/>
    <s v="AQUA MUNDI STARS SRL-D"/>
    <s v="Obiectivul general al proiectului este stimularea cercetarii si inovarii in intreprindere prin cercetarea unui produs inovativ, dezvoltarea prototipului “ImSTAR” si a software-ului aferent acestui produs si lansarea acestuia in productie in scopul comercializarii."/>
    <s v="10"/>
    <n v="4"/>
    <n v="2017"/>
    <s v="1"/>
    <n v="3"/>
    <n v="2020"/>
    <n v="79.999999753403515"/>
    <x v="7"/>
    <x v="7"/>
    <x v="0"/>
    <x v="0"/>
    <s v="Tunari"/>
    <s v="Privat"/>
    <s v="061"/>
    <n v="648833.27"/>
    <n v="162208.32000000001"/>
    <n v="90115.73"/>
    <n v="10950.73"/>
    <n v="912108.05"/>
    <s v="Finalizat"/>
    <s v="AA4"/>
    <n v="648830.39"/>
    <n v="162207.6"/>
    <s v="POC/63/1/3"/>
    <n v="1"/>
    <s v="Axa 1"/>
  </r>
  <r>
    <n v="24"/>
    <x v="1"/>
    <x v="3"/>
    <s v="OS1.3-Secţiunea C"/>
    <n v="119875"/>
    <s v="TEHNOLOGIE SI INSTRUMENT PENTRU DIAGNOSTIC PRECOCE, MONITORIZARE SI ANALIZA BAROPODOGRAFICA IN ORTOSTATISM PLANTIGRAD"/>
    <s v="Activ Robionic SRL"/>
    <s v="Obiectivul general:  Implementarea rezultatelor unei cercetări efectuate de Universitatea Politehnica București, finanțată de către firma solicitantă, pentru dezvoltarea unei tehnologii de măsurare și introducerea în fabricație a unui instrument de amprentare plantară computerizată (computer podograf) in scopul comercializării pe scară largă."/>
    <s v="11"/>
    <n v="15"/>
    <n v="2017"/>
    <s v="11"/>
    <n v="15"/>
    <n v="2019"/>
    <n v="80"/>
    <x v="7"/>
    <x v="7"/>
    <x v="0"/>
    <x v="0"/>
    <s v=" Chitila"/>
    <s v="Privat"/>
    <s v="061"/>
    <n v="667764.72"/>
    <n v="166941.18"/>
    <n v="92745.1"/>
    <n v="11231"/>
    <n v="938681.99999999988"/>
    <s v="Finalizat"/>
    <m/>
    <n v="654730.37999999989"/>
    <n v="163682.59999999998"/>
    <s v="POC/63/1/3"/>
    <n v="1"/>
    <s v="Axa 1"/>
  </r>
  <r>
    <n v="25"/>
    <x v="1"/>
    <x v="7"/>
    <m/>
    <n v="107894"/>
    <s v="CEntru Suport pentru cooperare europeana in MIcro- si Nanotehnologii  (CESMIN)"/>
    <s v="INSTITUTUL NATIONAL DE CERCETARE- DEZVOLTARE PENTRU MICROTEHNOLOGIE - IMT BUCURESTI INCD"/>
    <s v="Obiectivul general: Cresterea participarii in “Orizont 2020” si in alte programe CDI europene a IMT si a altor entitati din Romania (inclusiv intreprinderi), cu focalizare pe dezvoltarea si aplicatiile micro- si nanotehnologiilor ._x000a_"/>
    <s v="4"/>
    <n v="16"/>
    <n v="2020"/>
    <s v="6"/>
    <n v="16"/>
    <n v="2023"/>
    <n v="80"/>
    <x v="7"/>
    <x v="7"/>
    <x v="0"/>
    <x v="0"/>
    <s v="Voluntari"/>
    <s v="Public"/>
    <s v="060"/>
    <n v="2272233.6"/>
    <n v="568058.4"/>
    <n v="0"/>
    <n v="89580"/>
    <n v="2929872"/>
    <s v="In implementare"/>
    <m/>
    <n v="240022"/>
    <n v="60005.5"/>
    <s v="POC/80/1/2/"/>
    <n v="1"/>
    <s v="Axa 1"/>
  </r>
  <r>
    <n v="26"/>
    <x v="1"/>
    <x v="9"/>
    <m/>
    <n v="124405"/>
    <s v="Centru Cloud si Big Data pentru participarea la Cloud-ul European pentru Stiinta Deschisa (CeCBiD-EOSC)"/>
    <s v="INSTITUTUL NATIONAL DE CERCETARE - DEZVOLTARE PENTRU FIZICA SI INGINERIE NUCLEARA &quot; HORIA HULUBEI &quot; - IFIN - HH/DFCTI"/>
    <s v="Obiectivul general al proiectului CeCBiD-EOSC este cresterea capacitatii de cercetare in scopul ridicarii nivelului de competitivitate stiintifica pe plan international al IFIN-HH, prin modernizarea infrastructurii Cloud, extinderea infrastructurii masive de date si realizarea unui centru de date cu performante inalte, care sa fie integrat in Cloud-ul European pentru Stiinta Deschisa (European Open Science Cloud – EOSC)."/>
    <s v="5"/>
    <n v="19"/>
    <n v="2020"/>
    <s v="8"/>
    <n v="19"/>
    <n v="2022"/>
    <n v="80"/>
    <x v="7"/>
    <x v="7"/>
    <x v="0"/>
    <x v="0"/>
    <s v="Măgurele"/>
    <s v="Public"/>
    <s v="058"/>
    <n v="3234339.78"/>
    <n v="808584.94"/>
    <n v="0"/>
    <n v="759750.46"/>
    <n v="4802675.18"/>
    <s v="In implementare"/>
    <m/>
    <n v="0"/>
    <n v="0"/>
    <s v="POC/397/1/1/"/>
    <n v="1"/>
    <s v="Axa 1"/>
  </r>
  <r>
    <n v="27"/>
    <x v="1"/>
    <x v="7"/>
    <m/>
    <n v="107874"/>
    <s v="Centrul Suport Orizont 2020 pentru managementul proiectelor europene si promovare europeana PREPARE"/>
    <s v="INSTITUTUL NATIONAL DE CERCETARE-DEZVOLTARE PENTRU OPTOELECTRONICA INOE 2000 INCD"/>
    <s v="OBIECTIVUL GENERAL este crearea “Centrului Suport Orizont 2020” de management de proiecte si promovare europeana, în cadrul INCD INOE 2000, în vederea cresterii participarii institutului la programul Orizont 2020 si în subsidiar al organizaþiilor de cercetare din cadrul consorþiului ACTRIS-RO. SCOPUL PROIECTULUI este acela de a creste participarea INOE (si în subsidiar a tuturor organizaþiilor de cercetare stiinþifice partenere în consorþiul ACTRIS-RO) la Programele cadru de cercetare ale Uniunii Europene - Orizont 2020 - prin crearea “Centrului Suport Orizont 2020” de management de proiecte si promovare europeana, în cadrul INCD INOE-2000."/>
    <s v="6"/>
    <n v="2"/>
    <n v="2020"/>
    <s v="8"/>
    <n v="2"/>
    <n v="2023"/>
    <n v="80"/>
    <x v="7"/>
    <x v="7"/>
    <x v="0"/>
    <x v="0"/>
    <s v="Măgurele"/>
    <s v="Public"/>
    <s v="060"/>
    <n v="2382506.79"/>
    <n v="595626.68000000005"/>
    <n v="0"/>
    <n v="12000"/>
    <n v="2990133.47"/>
    <s v="In implementare"/>
    <m/>
    <n v="369329.4"/>
    <n v="29832.35"/>
    <s v="POC/80/1/2/"/>
    <n v="1"/>
    <s v="Axa 1"/>
  </r>
  <r>
    <n v="28"/>
    <x v="1"/>
    <x v="4"/>
    <s v=" Proiect Tehnologic Inovativ - MDR"/>
    <n v="121420"/>
    <s v="SVIEE"/>
    <s v="GNOSIS KERNEL SRL"/>
    <s v="Obiectivul general al proiectului il constituie dezvoltarea unui produs inovativ, o familie de sisteme automate inteligente de vanzari, eficienta energetic pentru produse alimentare reci şi calde, care poate fi alimentata cu ajutorul energiei electrice obtinuta din surse regenerabile şi / sau combinat cu energia produsă de către persoanele care sunt de acord să obţină aceste produse reci sau calde, în schimbul unui efort fizic realizat în apropierea automatului cu ajutorul unui dispozitiv de transformare a energiei umane in energie electrica"/>
    <s v="6"/>
    <n v="5"/>
    <n v="2020"/>
    <s v="3"/>
    <n v="5"/>
    <n v="2022"/>
    <n v="80"/>
    <x v="7"/>
    <x v="7"/>
    <x v="0"/>
    <x v="0"/>
    <s v="Otopeni"/>
    <s v="Privat"/>
    <s v="064"/>
    <n v="1430600"/>
    <n v="357650"/>
    <n v="536125"/>
    <n v="327075"/>
    <n v="2651450"/>
    <s v="In implementare"/>
    <m/>
    <n v="285572.08"/>
    <n v="54705.52"/>
    <s v="POC/222/1/3/"/>
    <n v="1"/>
    <s v="Axa 1"/>
  </r>
  <r>
    <n v="29"/>
    <x v="1"/>
    <x v="4"/>
    <s v=" Proiect Tehnologic Inovativ - MDR"/>
    <n v="122180"/>
    <s v="Algoritm inovativ eficient pentru dezvoltarea unor substante farmaceutice noi si investigarea de noi valente terapeutice ale medicamentelor prin implementarea la nivelul strategiei UE"/>
    <s v="BIOTEHNOS SA"/>
    <s v="Obiectivul general al proiectului este dezvoltarea unui algoritm inovativ eficient pentru obtinerea unor substante farmaceutice noi prin valorificarea unor resurse marine /entomologice fara afectarea ecosistemului si a unor solutii pentru investigarea de noi valente terapeutice ale unor medicamente."/>
    <s v="6"/>
    <n v="9"/>
    <n v="2020"/>
    <s v="6"/>
    <n v="9"/>
    <n v="2023"/>
    <n v="80"/>
    <x v="7"/>
    <x v="7"/>
    <x v="0"/>
    <x v="0"/>
    <s v="Otopeni"/>
    <s v="Privat"/>
    <s v="064"/>
    <n v="2970046.4"/>
    <n v="742511.6"/>
    <n v="2545852"/>
    <n v="1604407.9"/>
    <n v="7862817.9000000004"/>
    <s v="In implementare"/>
    <m/>
    <n v="0"/>
    <n v="0"/>
    <s v="POC/222/1/3/"/>
    <n v="1"/>
    <s v="Axa 1"/>
  </r>
  <r>
    <n v="30"/>
    <x v="1"/>
    <x v="4"/>
    <s v=" Proiect Tehnologic Inovativ - MDR"/>
    <n v="122027"/>
    <s v="Compozit multifunctional pe baza de matrice silica-organica transpozabila pentru inovatii de produse si formulari particularizate in industria alimentara si farmaceutica"/>
    <s v="BIOTEHNOS SA"/>
    <s v="Obiectivul general al proiectului este realizarea autentica a unui material inovativ prin dezvoltarea unui sistem multifunctional reprezentat de un suport silice structurat prototip cu capacitate de incarcare de principii active incapsulat biopolimeric. Acesta va fi obtinut prin tehnologie originala high-tech si este proiectat a fi utilizabil in mai multe sectoare ale sanatatii, in industria alimentara, farmaceutica, dermatocosmetica si medicina."/>
    <s v="6"/>
    <n v="9"/>
    <n v="2020"/>
    <s v="6"/>
    <n v="9"/>
    <n v="2023"/>
    <n v="80"/>
    <x v="7"/>
    <x v="7"/>
    <x v="0"/>
    <x v="0"/>
    <s v="Otopeni"/>
    <s v="Privat"/>
    <s v="064"/>
    <n v="3082400"/>
    <n v="770600"/>
    <n v="2287000"/>
    <n v="1600950"/>
    <n v="7740950"/>
    <s v="In implementare"/>
    <m/>
    <n v="0"/>
    <n v="0"/>
    <s v="POC/222/1/3/"/>
    <n v="1"/>
    <s v="Axa 1"/>
  </r>
  <r>
    <n v="31"/>
    <x v="1"/>
    <x v="4"/>
    <s v=" Proiect Tehnologic Inovativ - MDR"/>
    <n v="119960"/>
    <s v="FABRICAREA DE MATERIALE AVANSATE DESTINATE TRATĂRII APELOR INDUSTRIALE UZATE: PROTOTIP ŞI INTRODUCERE ÎN CICLUL PRODUCTIV"/>
    <s v="GREEN WATERNANOTECHNOLOGY SRL"/>
    <s v="Obiectivul General include realizarea de investiţii iniţiale pentru inovare în vederea introducerii în producţie a rezultatelor de cercetaredezvoltare obţinute de SC Green WaterNanoTechnology SRL. Dezvoltarea unei unităţi de producţie noi pentru implementarea unui proces nou de fabricaţie, respectiv instalărea şi operarea unei facilităţi de fabricaţie la scară industrială a unui produs nou, respectiv a unui material compozit nanostructurat inovativ, destinat îndepărtării metalelor grele şi derivaţilor petrolieri din apele industriale uzate. "/>
    <s v="6"/>
    <n v="19"/>
    <n v="2020"/>
    <s v="2"/>
    <n v="19"/>
    <n v="2022"/>
    <n v="80"/>
    <x v="7"/>
    <x v="7"/>
    <x v="0"/>
    <x v="0"/>
    <s v="Jilava"/>
    <s v="Privat"/>
    <s v="064"/>
    <n v="1172755.23"/>
    <n v="293188.81"/>
    <n v="566610.84"/>
    <n v="50823"/>
    <n v="2083377.88"/>
    <s v="In implementare"/>
    <m/>
    <n v="206144.25999999998"/>
    <n v="31896.07"/>
    <s v="POC/222/1/3/"/>
    <n v="1"/>
    <s v="Axa 1"/>
  </r>
  <r>
    <n v="32"/>
    <x v="1"/>
    <x v="3"/>
    <s v="OS1.3-Secţiunea C-ap.2"/>
    <n v="111308"/>
    <s v="REALIZAREA UNEI PLATFORME INFORMATICE INOVATIVE PENTRU MANAGEMENT DE RISC SI PREVIZIUNE PE PIATA DE CAPITAL"/>
    <s v="FRACTAL SCIENCES SRL"/>
    <s v="Obiectivul principal al acestui proiect il reprezinta crearea unui sistem informatic corespunzator nevoilor actuale ale mediului investitional si financiar, alcatuit din investitori institutionali, reprezentati de societati de servicii de investitii financiare (firme de brokeraj), fonduri de investitii, fonduri de pensii, societati de administrare a investitiilor, societati de asigurari, dar si investitori individuali, dar si academic, de gestionare a riscului pe piata de capital, printr-o abordare sinergica dintre scoala clasica a pietelor de capital, bazata pe ipoteza pietelor eficiente si pe analiza fundamentala a valorii unui titlu (necesara pentru identificarea valorii “reale” a unui activ), si scoala moderna a pietelor de capital, bazata pe teoria pietelor fractale."/>
    <s v="6"/>
    <n v="22"/>
    <n v="2020"/>
    <s v="6"/>
    <n v="22"/>
    <n v="2022"/>
    <n v="80"/>
    <x v="7"/>
    <x v="7"/>
    <x v="0"/>
    <x v="0"/>
    <s v="Chiajna, sat Rosu "/>
    <s v="Privat"/>
    <s v="061"/>
    <n v="668685.69999999995"/>
    <n v="167171.42000000001"/>
    <n v="92873.03"/>
    <n v="38995"/>
    <n v="967725.15"/>
    <s v="In implementare"/>
    <m/>
    <n v="79200"/>
    <n v="0"/>
    <s v="POC/62/1/3"/>
    <n v="1"/>
    <s v="Axa 1"/>
  </r>
  <r>
    <n v="33"/>
    <x v="1"/>
    <x v="3"/>
    <s v="OS1.3-Secţiunea C-ap.2"/>
    <n v="108615"/>
    <s v="SISTEM DE OBSERVARE MULTISPECTRAL VIS-SWIR-MWIR DESTINAT PLATFORMELOR DE SUPRAVEGHERE LA MARE DISTANȚĂ"/>
    <s v="OPTIPLUS INTERNATIONAL SRL"/>
    <s v="Obiectivul general este realizarea unui produs inovativ competitiv care consta dintr-un sistem de observare complex, performant, de tip multispectral, destinat platformelor de observare la mare distanþa si a unei tehnologii de integrare care sa permita realizarea compatibilizarii performanþelor modulelor de observare în domeniul VIS si SWIR cu modulul de observare in domeniul MWIR, considerat de referinta."/>
    <s v="6"/>
    <n v="24"/>
    <n v="2020"/>
    <s v="6"/>
    <n v="24"/>
    <n v="2022"/>
    <n v="80"/>
    <x v="7"/>
    <x v="7"/>
    <x v="0"/>
    <x v="0"/>
    <s v="Popesti Leordeni"/>
    <s v="Privat"/>
    <s v="061"/>
    <n v="670856"/>
    <n v="167714"/>
    <n v="93180"/>
    <n v="104670"/>
    <n v="1036420"/>
    <s v="Reziliat"/>
    <m/>
    <n v="0"/>
    <n v="0"/>
    <s v="POC/62/1/3"/>
    <n v="1"/>
    <s v="Axa 1"/>
  </r>
  <r>
    <n v="34"/>
    <x v="1"/>
    <x v="3"/>
    <s v="OS1.3-Secţiunea C-ap.2"/>
    <n v="109653"/>
    <s v="Dezvoltarea unui sistem de vedere termal și diurn cu rezoluție ridicată"/>
    <s v="SILICON ACUITY SRL"/>
    <s v="Obiectivul general al proiectului este dezvoltarea unui produs inovativ, complex, de înalta tehnicitate, cu utilitate în domeniul sistemelor de supraveghere pe timp de noapte si de zi, în cadrul societaþii Silicon Acuity SRL."/>
    <s v="6"/>
    <n v="25"/>
    <n v="2020"/>
    <s v="12"/>
    <n v="25"/>
    <n v="2021"/>
    <n v="80"/>
    <x v="7"/>
    <x v="7"/>
    <x v="0"/>
    <x v="0"/>
    <s v="Popesti Leordeni"/>
    <s v="Privat"/>
    <s v="061"/>
    <n v="671984"/>
    <n v="167996"/>
    <n v="93350"/>
    <n v="101456.88"/>
    <n v="1034786.88"/>
    <s v="In implementare"/>
    <m/>
    <n v="0"/>
    <n v="0"/>
    <s v="POC/62/1/3"/>
    <n v="1"/>
    <s v="Axa 1"/>
  </r>
  <r>
    <n v="35"/>
    <x v="1"/>
    <x v="3"/>
    <s v="OS1.3-Secţiunea C-ap.2"/>
    <n v="108688"/>
    <s v="Tehnologie inovativa pentru obtinerea unei proteze personalizate de reconstructie oculo-orbitala pentru pacientii cu traumatisme faciale - Acronim INO-ORBITAL"/>
    <s v="INOSEARCH SRL"/>
    <s v="Obiectivul general al proiectului INO-ORBITAL este realizarea unei tehnologii noi pentru obtinerea unei proteze personalizate de reconstructie oculo-orbitala la pacientii cu traumatisme faciale si a unui soft de reconstructie CT 3D semnificativ imbunatatit, adaptat imprimantei 3D pentru implant personalizat, in scopul comercializarii si productiei de catre start-up-ul SC INOSEARCH SRL."/>
    <s v="6"/>
    <n v="30"/>
    <n v="2020"/>
    <s v="6"/>
    <n v="30"/>
    <n v="2022"/>
    <n v="80"/>
    <x v="7"/>
    <x v="7"/>
    <x v="0"/>
    <x v="0"/>
    <s v="Mogosoaia"/>
    <s v="Privat"/>
    <s v="061"/>
    <n v="550731.25"/>
    <n v="137682.82"/>
    <n v="76490.45"/>
    <n v="265000.46000000002"/>
    <n v="1029904.98"/>
    <s v="In implementare"/>
    <m/>
    <n v="7179.46"/>
    <n v="1794.86"/>
    <s v="POC/62/1/3"/>
    <n v="1"/>
    <s v="Axa 1"/>
  </r>
  <r>
    <n v="36"/>
    <x v="1"/>
    <x v="3"/>
    <s v="OS1.3-Secţiunea C-ap.2"/>
    <n v="109905"/>
    <s v="Realizare sistem de inspectie aeriana cu drona pentru cresterea eficientei centralelor bazate pe energii regenerabile si oferirea de servicii pentru mentenanta acestora"/>
    <s v="INTELLIGENT TRANSPORT SOLUTIONS SRL"/>
    <s v="Obiectivul general al proiectului il reprezinta inovarea de produse si servicii intr-o intreprindere de tip start-up Intelligent Transport Solutions SRL pe baza transferului rezultatelor obtinute in teza de doctorat ”_x000a_Metode de detectare si analiza a defectelor in instalatiile fotovoltaice” autor dr.ing. Florin Ancuta."/>
    <s v="6"/>
    <n v="30"/>
    <n v="2020"/>
    <s v="9"/>
    <n v="30"/>
    <n v="2021"/>
    <n v="80"/>
    <x v="7"/>
    <x v="7"/>
    <x v="0"/>
    <x v="0"/>
    <s v="Cernica, sat Caldararu"/>
    <s v="Privat"/>
    <s v="061"/>
    <n v="667921.81999999995"/>
    <n v="166980.46"/>
    <n v="92766.9"/>
    <n v="68039.05"/>
    <n v="995708.23"/>
    <s v="In implementare"/>
    <m/>
    <n v="166545.28"/>
    <n v="18454.72"/>
    <s v="POC/62/1/3"/>
    <n v="1"/>
    <s v="Axa 1"/>
  </r>
  <r>
    <n v="37"/>
    <x v="1"/>
    <x v="3"/>
    <s v="OS1.3-Secţiunea C-ap.2"/>
    <n v="122377"/>
    <s v="SISTEM INTEGRAT DE VERIFICARE SI TESTARE A CALITATII APLICATIILOR MOBILE"/>
    <s v="NEXT PLANET SRL"/>
    <s v="Obiectivul general al proiectului „SISTEM INTEGRAT DE VERIFICARE SI TESTARE A CALITATII APLICATIILOR MOBILE” este realizarea unui produs inovator în domeniul TIC având ca baza de cercetare transferul rezultatelor cercetării realizate în cadrul Tezei de doctorat aparţinând Directorului de Proiect – Zamfiroiu Ionuţ-Alin."/>
    <s v="6"/>
    <n v="30"/>
    <n v="2020"/>
    <s v="12"/>
    <n v="30"/>
    <n v="2021"/>
    <n v="80"/>
    <x v="7"/>
    <x v="7"/>
    <x v="0"/>
    <x v="0"/>
    <s v="Otopeni"/>
    <s v="Privat"/>
    <s v="061"/>
    <n v="671713.58"/>
    <n v="167928.39"/>
    <n v="93293.54"/>
    <n v="95744.23"/>
    <n v="1028679.74"/>
    <s v="In implementare"/>
    <m/>
    <n v="12150"/>
    <n v="3037.5"/>
    <s v="POC/62/1/3"/>
    <n v="1"/>
    <s v="Axa 1"/>
  </r>
  <r>
    <n v="38"/>
    <x v="1"/>
    <x v="3"/>
    <s v="OS1.3-Secţiunea C-ap.2"/>
    <n v="110551"/>
    <s v="Sistem inteligent de monitorizare a jocurilor in timpul inspectiei sistemului de directie si puntilor vehiculelor SIMJDPV"/>
    <s v="CONCEPT CAR SOLUTION SRL"/>
    <s v="Obiectivul general al proiectului il reprezinta realizarea si punerea in productie a unui sistem inteligent de monitorizare a jocurilor sistemului de directie si puntilor vehiculelor in timpul inspectiei efectuate la operatorii economici autorizati de catre Registrul Auto Roman (R.A.R.) sa efectueze inspectii tehnice periodice."/>
    <s v="7"/>
    <n v="1"/>
    <n v="2020"/>
    <s v="10"/>
    <n v="1"/>
    <n v="2021"/>
    <n v="80"/>
    <x v="7"/>
    <x v="7"/>
    <x v="0"/>
    <x v="0"/>
    <s v="Cernica, sat Caldararu"/>
    <s v="Privat"/>
    <s v="061"/>
    <n v="669734.51"/>
    <n v="167433.63"/>
    <n v="93018.67"/>
    <n v="8570"/>
    <n v="938756.81"/>
    <s v="In implementare"/>
    <m/>
    <n v="87637.48000000001"/>
    <n v="18045.36"/>
    <s v="POC/62/1/3"/>
    <n v="1"/>
    <s v="Axa 1"/>
  </r>
  <r>
    <n v="39"/>
    <x v="1"/>
    <x v="3"/>
    <s v="OS1.3-Secţiunea C-ap.2"/>
    <n v="111022"/>
    <s v="Sistem multi-senzor pentru estimarea starii de oboseala, somnolenta si a nivelului de stres cu aplicabilitate in infrastructurile critice"/>
    <s v="BIOMA DELLY TRADING SRL"/>
    <s v="Obiectivul general al proiectului il reprezinta stimularea inovarii in cadrul companiei de tip start-up, BIOMA DELLY TRADING SRL, prin realizarea unui sistem multi-senzor pentru estimarea starii de oboseala, somnolenta si a nivelului de stres a pilotilor de aeronave, conducatorilor de vehicule si personalului din infrastructurile critice, bazat pe analiza densitatii spectrului de putere (PSD) al electroencefalogramei (EEG) si corelarea cu ritmul cardiac (ECG) sau a celui respirator ."/>
    <s v="7"/>
    <n v="17"/>
    <n v="2020"/>
    <s v="1"/>
    <n v="17"/>
    <n v="2022"/>
    <n v="80"/>
    <x v="7"/>
    <x v="7"/>
    <x v="0"/>
    <x v="0"/>
    <s v="Magurele"/>
    <s v="Privat"/>
    <s v="061"/>
    <n v="667725.42400000012"/>
    <n v="166931.35999999999"/>
    <n v="92739.64"/>
    <n v="75540.100000000006"/>
    <n v="1002936.5240000001"/>
    <s v="In implementare"/>
    <m/>
    <n v="22519.439999999999"/>
    <n v="5629.86"/>
    <s v="POC/62/1/3"/>
    <n v="1"/>
    <s v="Axa 1"/>
  </r>
  <r>
    <n v="40"/>
    <x v="2"/>
    <x v="2"/>
    <s v="A2.2.1 ap.2"/>
    <n v="130075"/>
    <s v="Cercetare in filtrarea semnalelor in banda HF si realizarea unei matrici de comutare automata de antene de receptie pentru ambarcatiunile navale de mici dimensiuni"/>
    <s v="BLUESPACE TECHNOLOGY SRL"/>
    <s v="Obiectivul general al proiectului este cresterea valorii adaugate generate de sectorul TIC, in cadrul Blue Space Technology, prin dezvoltarea unui produs TIC si a serviciilor aferente acestuia, contribuind astfel la cresterea implicarii sectorului TIC pentru competitivitatea economica."/>
    <s v="7"/>
    <n v="31"/>
    <n v="2020"/>
    <s v="7"/>
    <n v="31"/>
    <n v="2023"/>
    <s v="80.00; 85.00"/>
    <x v="8"/>
    <x v="7"/>
    <x v="6"/>
    <x v="0"/>
    <s v="Bragadiru; Zimnicea;"/>
    <s v="Privat"/>
    <s v="066"/>
    <n v="4531364.99"/>
    <n v="1057561.8799999999"/>
    <n v="2152639.35"/>
    <n v="744514.74"/>
    <n v="8486080.9600000009"/>
    <s v="In implementare"/>
    <m/>
    <n v="1849782.82"/>
    <n v="24000"/>
    <s v="POC/524/2/2"/>
    <n v="1"/>
    <s v="Axa 2"/>
  </r>
  <r>
    <n v="41"/>
    <x v="1"/>
    <x v="3"/>
    <s v="OS1.3-Secţiunea C-ap.2"/>
    <n v="114698"/>
    <s v="DEZVOLTAREA CAPACITATII DE INOVARE A HYNAMAT SRL PRIN OBTINEREA DE NOI TIPURI DE PULBERI HIBRIDE NANOSTRUCTURATE PE BAZA DE MATERIALE CERAMICE BIOCOMPATIBILE NANOSTRUCTURATE SI POLIMERI COMERCIALI CU APLICATII BIOMEDICALE"/>
    <s v="SPIN OFF HYNAMAT SRL (solicitant initial la depunere: CURSARUL LAURA MADALINA)"/>
    <s v="Obiectivul general al proiectului este crearea unui spin-off pe baza unui brevet si dezvoltarea de produse inovatoare in cadrul noii intreprinderi, spre a fi lansate pe piata biomaterialelor nanostructurate, sector economic cu potential de crestere."/>
    <s v="8"/>
    <n v="28"/>
    <n v="2020"/>
    <s v="8"/>
    <n v="28"/>
    <n v="2022"/>
    <n v="80"/>
    <x v="7"/>
    <x v="7"/>
    <x v="0"/>
    <x v="0"/>
    <s v="Pantelimon"/>
    <s v="Privat"/>
    <s v="061"/>
    <n v="597467.64"/>
    <n v="149366.93"/>
    <n v="82981.62"/>
    <n v="9520"/>
    <n v="839336.19000000006"/>
    <s v="In implementare"/>
    <m/>
    <n v="0"/>
    <n v="0"/>
    <s v="POC/62/1/3"/>
    <n v="1"/>
    <s v="Axa 1"/>
  </r>
  <r>
    <n v="42"/>
    <x v="1"/>
    <x v="8"/>
    <m/>
    <n v="109522"/>
    <s v="Consolidarea participarii INCDFM la Consortiul CERIC - ERIC"/>
    <s v="INSTITUTUL NAŢIONAL DE CERCETARE-DEZVOLTARE PENTRU FIZICA MATERIALELOR - INCDFM BUCUREŞTI"/>
    <s v="Obiectivul general este consolidarea participarii romanesti prin INCD Fizica Materialelor la CERIC – ERIC (Central European Infrastructure Consortium), infrastructura europeana distribuita pentru cercetare si caracterizare avansata a materialelor. In acest context se urmareste finantarea pentru trei ani a activitatii de cercetare desfasurate de echipa din INCDFM parte a CERIC, activitati de cercetare desfasurate intr-o abordare de tip open access. "/>
    <s v="12"/>
    <n v="29"/>
    <n v="2020"/>
    <s v="6"/>
    <n v="29"/>
    <n v="2023"/>
    <n v="80"/>
    <x v="7"/>
    <x v="7"/>
    <x v="0"/>
    <x v="0"/>
    <s v="Magurele"/>
    <s v="Public"/>
    <s v="060"/>
    <n v="3534000"/>
    <n v="883500"/>
    <n v="0"/>
    <n v="92500"/>
    <n v="4510000"/>
    <s v="In implementare"/>
    <m/>
    <n v="0"/>
    <n v="0"/>
    <s v="POC/78/1/2"/>
    <n v="1"/>
    <s v="Axa 1"/>
  </r>
  <r>
    <n v="43"/>
    <x v="1"/>
    <x v="8"/>
    <m/>
    <n v="107596"/>
    <s v="Consolidarea participarii consortiului ACTRIS-RO la infrastructura pan-europeana de cercetare ACTRIS"/>
    <s v="INSTITUTUL NATIONAL DE CERCETARE-DEZVOLTARE PENTRU OPTOELECTRONICA INOE 2000 INCD"/>
    <s v="Obiectivul general al proiectului ACTRIS-ROc este consolidarea participarii institutiilor stiintifice din Romania care sunt parte a consortiului ACTRIS-RO la structurarea, constructia si operarea infrastructurii pan-europene ACTRIS. Romania (prin consortiul ACTRIS-RO condus de INOE) participa la infrastructura pan-europeana ACTRIS (Aerosol, Cloud and Trace gases Research InfraStructure) care a fost recent inclusa pe roadmap-ul ESFRI ca proiect activ."/>
    <s v="2"/>
    <n v="1"/>
    <n v="2021"/>
    <s v="6"/>
    <n v="30"/>
    <n v="2023"/>
    <s v="80.00; 85.00"/>
    <x v="8"/>
    <x v="7"/>
    <x v="1"/>
    <x v="3"/>
    <s v="Magurele; Cluj Napoca; Strejnicu"/>
    <s v="Public"/>
    <s v="060"/>
    <n v="3740000"/>
    <n v="760000"/>
    <n v="0"/>
    <n v="5000"/>
    <n v="4505000"/>
    <s v="In implementare"/>
    <m/>
    <n v="0"/>
    <n v="0"/>
    <s v="POC/78/1/2"/>
    <n v="1"/>
    <s v="Axa 1"/>
  </r>
  <r>
    <s v="TOTAL ILFOV"/>
    <x v="0"/>
    <x v="0"/>
    <m/>
    <m/>
    <m/>
    <m/>
    <m/>
    <m/>
    <m/>
    <m/>
    <m/>
    <m/>
    <m/>
    <m/>
    <x v="0"/>
    <x v="0"/>
    <x v="0"/>
    <x v="0"/>
    <m/>
    <m/>
    <m/>
    <n v="854669290.6209482"/>
    <n v="208918615.75305194"/>
    <n v="25123366.120000001"/>
    <n v="156932249.26000002"/>
    <n v="1245643521.7540007"/>
    <m/>
    <m/>
    <n v="620944447.09000039"/>
    <n v="24202778.630000003"/>
    <m/>
    <m/>
    <m/>
  </r>
  <r>
    <s v="JUDEŢUL MARAMURES"/>
    <x v="0"/>
    <x v="0"/>
    <m/>
    <m/>
    <m/>
    <m/>
    <m/>
    <m/>
    <m/>
    <m/>
    <m/>
    <m/>
    <m/>
    <m/>
    <x v="0"/>
    <x v="0"/>
    <x v="0"/>
    <x v="0"/>
    <m/>
    <m/>
    <m/>
    <m/>
    <m/>
    <m/>
    <m/>
    <m/>
    <m/>
    <m/>
    <m/>
    <m/>
    <m/>
    <m/>
    <m/>
  </r>
  <r>
    <n v="1"/>
    <x v="2"/>
    <x v="2"/>
    <s v="A2.2.1"/>
    <n v="118785"/>
    <s v="TALOS - COMUNICARE INTRAORGANIZAŢIONALĂ MOBILĂ SECURIZATĂ"/>
    <s v="TRENCADIS CORP SRL"/>
    <s v="TALOS - COMUNICARE INTRAORGANIZAŢIONALĂ MOBILĂ SECURIZATĂ"/>
    <s v="9"/>
    <n v="22"/>
    <n v="2017"/>
    <s v="9"/>
    <n v="22"/>
    <n v="2019"/>
    <n v="85"/>
    <x v="4"/>
    <x v="4"/>
    <x v="0"/>
    <x v="0"/>
    <s v="Baia Mare"/>
    <s v="Privat"/>
    <s v="066"/>
    <n v="2796496.02"/>
    <n v="493499.3"/>
    <n v="1593524.6300000004"/>
    <n v="78000"/>
    <n v="4961519.95"/>
    <s v="Finalizat"/>
    <s v="suspendare"/>
    <n v="2490583.14"/>
    <n v="440990.5"/>
    <s v="POC/46/2/2"/>
    <n v="1"/>
    <s v="Axa 2"/>
  </r>
  <r>
    <n v="2"/>
    <x v="2"/>
    <x v="2"/>
    <s v="A2.2.1"/>
    <n v="116017"/>
    <s v="Microsere Inteligente – Sistem inovativ de automatizare si monitorizare a culturilor „micro-greens”"/>
    <s v="MEMOX VISION SRL"/>
    <s v="Microsere Inteligente – Sistem inovativ de automatizare si monitorizare a culturilor „micro-greens”"/>
    <s v="8"/>
    <n v="4"/>
    <n v="2017"/>
    <s v="8"/>
    <n v="4"/>
    <n v="2020"/>
    <n v="85"/>
    <x v="4"/>
    <x v="4"/>
    <x v="0"/>
    <x v="0"/>
    <s v="Baia Mare"/>
    <s v="Privat"/>
    <s v="066"/>
    <n v="2831658.65"/>
    <n v="499704.47"/>
    <n v="988628.37999999989"/>
    <n v="52800"/>
    <n v="4372791.5"/>
    <s v="Finalizat"/>
    <m/>
    <n v="2590187.2399999998"/>
    <n v="457091.84000000003"/>
    <s v="POC/46/2/2"/>
    <n v="1"/>
    <s v="Axa 2"/>
  </r>
  <r>
    <n v="3"/>
    <x v="2"/>
    <x v="2"/>
    <s v="A2.2.1"/>
    <n v="115823"/>
    <s v="FAMILIA – ASISTENȚĂ MEDICO-SOCIALĂ INTEGRATĂ STIMULÂND ÎMBĂTRÂNIREA ACTIVĂ"/>
    <s v="INDECO SOFT SRL"/>
    <s v="FAMILIA – ASISTENȚĂ MEDICO-SOCIALĂ INTEGRATĂ STIMULÂND ÎMBĂTRÂNIREA ACTIVĂ"/>
    <s v="8"/>
    <n v="3"/>
    <n v="2017"/>
    <s v="10"/>
    <n v="3"/>
    <n v="2020"/>
    <n v="85"/>
    <x v="4"/>
    <x v="4"/>
    <x v="0"/>
    <x v="0"/>
    <s v="Baia Mare"/>
    <s v="Privat"/>
    <s v="066"/>
    <n v="1905574.88"/>
    <n v="336277.92"/>
    <n v="805699.20000000019"/>
    <n v="120935.33999999985"/>
    <n v="3168487.34"/>
    <s v="Finalizat"/>
    <s v="AA+suspendare 2 luni"/>
    <n v="1890913.33"/>
    <n v="333690.58"/>
    <s v="POC/46/2/2"/>
    <n v="1"/>
    <s v="Axa 2"/>
  </r>
  <r>
    <n v="4"/>
    <x v="2"/>
    <x v="2"/>
    <s v="A2.2.1"/>
    <n v="115878"/>
    <s v="MEC - IOT - DEZVOLTAREA UNEI PLATFORME INTELIGENTE PENTRU MANAGEMENTUL EFICIENȚEI CLĂDIRILOR"/>
    <s v="BRINGO VISION SRL"/>
    <s v="a unei solutii software inovative, care va permite trecerea de la outsourcing la tehnologia bazata pe inovare"/>
    <s v="6"/>
    <n v="29"/>
    <n v="2017"/>
    <s v="6"/>
    <n v="29"/>
    <n v="2019"/>
    <n v="85"/>
    <x v="4"/>
    <x v="4"/>
    <x v="0"/>
    <x v="0"/>
    <s v="Baia Mare"/>
    <s v="Privat"/>
    <s v="066"/>
    <n v="2687480.06"/>
    <n v="474261.19"/>
    <n v="1030875.2999999998"/>
    <n v="347221.37999999989"/>
    <n v="4539837.93"/>
    <s v="Finalizat"/>
    <m/>
    <n v="2130343.7600000007"/>
    <n v="375943.04"/>
    <s v="POC/46/2/2"/>
    <n v="1"/>
    <s v="Axa 2"/>
  </r>
  <r>
    <n v="5"/>
    <x v="2"/>
    <x v="2"/>
    <s v="A2.2.1"/>
    <n v="116038"/>
    <s v="DEZVOLTARE APLICAȚIE ÎN CADRUL S.C. AUTOWASS MANAGER S.R.L."/>
    <s v="AUTOWASS MANAGER SRL"/>
    <s v="DEZVOLTARE APLICAȚIE ÎN CADRUL S.C. AUTOWASS MANAGER S.R.L."/>
    <s v="8"/>
    <n v="4"/>
    <n v="2017"/>
    <s v="9"/>
    <n v="9"/>
    <n v="2020"/>
    <n v="85"/>
    <x v="4"/>
    <x v="4"/>
    <x v="0"/>
    <x v="0"/>
    <s v="Baia Mare"/>
    <s v="Privat"/>
    <s v="066"/>
    <n v="2132352.7999999998"/>
    <n v="376297.55"/>
    <n v="1443616.24"/>
    <n v="204076"/>
    <n v="4156342.59"/>
    <s v="Finalizat"/>
    <s v="AA1+suspendare"/>
    <n v="974130.17"/>
    <n v="171905.32"/>
    <s v="POC/46/2/2"/>
    <n v="1"/>
    <s v="Axa 2"/>
  </r>
  <r>
    <n v="6"/>
    <x v="2"/>
    <x v="2"/>
    <s v="A2.2.1 ap.2"/>
    <n v="129002"/>
    <s v="Platforma de auditare si testare structurala neinvaziva a performantelor si monitorizarea continua a operationalitatii unui Centru de Comanda si Control/Contact Center – PLATES"/>
    <s v="TECHNOHUB SRL"/>
    <s v="Obiectivul general al proiectului vizeaza dezvoltarea in parteneriat intre 3 membri de tip IMM a unei game de produse si aplicaþii TIC inovative – PLATES – platforma inovativa de auditare si testare a performantelor si de monitorizare continua a operationalitatii, adaptata pe necesitaþile de disponibilitate si performanþe ale aplicaþiilor de tip Contact Center respectiv Centre de Comanda si Control, cu aplicabilitate si în restul sectoarelor economiei românesti prin integrarea pe verticala a solutiilor TIC."/>
    <s v="12"/>
    <n v="17"/>
    <n v="2019"/>
    <s v="6"/>
    <n v="17"/>
    <n v="2021"/>
    <n v="85"/>
    <x v="4"/>
    <x v="4"/>
    <x v="0"/>
    <x v="0"/>
    <s v="Baia Mare"/>
    <s v="Privat"/>
    <s v="066"/>
    <n v="10712652.470000001"/>
    <n v="1890468.04"/>
    <n v="4862615.3099999996"/>
    <n v="1581949.21"/>
    <n v="19047685.030000001"/>
    <s v="In implementare"/>
    <m/>
    <n v="6266512.3100000005"/>
    <n v="797868.54"/>
    <s v="POC/524/2/2"/>
    <n v="1"/>
    <s v="Axa 2"/>
  </r>
  <r>
    <n v="7"/>
    <x v="2"/>
    <x v="2"/>
    <s v="A2.2.1 ap.2"/>
    <n v="128985"/>
    <s v="ALUMNUS - PLATFORMA DIGITALA INOVATIVA PENTRU RECRUTARE SI GESTIUNE CONTRACTORI"/>
    <s v="INTELLIGENCE ACT SRL"/>
    <s v="Obiectiv general al proiectului este cresterea competitivitatii economice a companiei Intelligence Act SRL in sectorul TIC, prin dezvoltarea experimentala a unei platforme inovative de recrutare a personalului."/>
    <s v="4"/>
    <n v="1"/>
    <n v="2020"/>
    <s v="4"/>
    <n v="1"/>
    <n v="2022"/>
    <n v="85"/>
    <x v="4"/>
    <x v="4"/>
    <x v="0"/>
    <x v="0"/>
    <s v="Baia Mare"/>
    <s v="Privat"/>
    <s v="066"/>
    <n v="3783887.3"/>
    <n v="667744.81000000006"/>
    <n v="2632430.71"/>
    <n v="893549.96"/>
    <n v="7977612.7799999993"/>
    <s v="In implementare"/>
    <m/>
    <n v="572323.05000000005"/>
    <n v="100998.19"/>
    <s v="POC/524/2/2"/>
    <n v="1"/>
    <s v="Axa 2"/>
  </r>
  <r>
    <n v="8"/>
    <x v="1"/>
    <x v="4"/>
    <s v=" Proiect Tehnologic Inovativ - LDR"/>
    <n v="120906"/>
    <s v="Realizarea unui supliment alimentar inovativ pentru sanatatea femeii la menopauza, de catre AC HELCOR SRL"/>
    <s v="AC HELCOR SRL"/>
    <s v="Obiectivul general al proiectului tehnologic inovativ din cadrul actiunii 1.2.1 are ca scop introducerea inovarii in activitatea proprie a firmei AC HELCOR_x000a_SRL prin realizarea de 1 (un) produs nou pe piata romaneasca si la nivelul firmei (Rofemin - bionanoprodus de origine vegetala pentru optimizare  hormonala si a potentialului propriu antioxidant pentru femei cu varsta peste 45 de ani) si 1 (o) tehnologie noua la nivelul firmei AC HELCOR SRL, in scopul productiei si comercializarii, bazate pe cercetare."/>
    <s v="6"/>
    <n v="16"/>
    <n v="2020"/>
    <s v="6"/>
    <n v="16"/>
    <n v="2023"/>
    <n v="85"/>
    <x v="4"/>
    <x v="4"/>
    <x v="0"/>
    <x v="0"/>
    <s v="Baia Mare"/>
    <s v="Privat"/>
    <s v="064"/>
    <n v="2868123.57"/>
    <n v="506139.37"/>
    <n v="1537523.1"/>
    <n v="782294.93"/>
    <n v="5694080.9699999997"/>
    <s v="In implementare"/>
    <m/>
    <n v="203553.5"/>
    <n v="35921.19"/>
    <s v="POC/163/1/3/"/>
    <n v="1"/>
    <s v="Axa 1"/>
  </r>
  <r>
    <n v="9"/>
    <x v="1"/>
    <x v="4"/>
    <s v=" Proiect Tehnologic Inovativ - LDR"/>
    <n v="121434"/>
    <s v="Crearea unui centru de excelenta in domeniul materialului compozit la SC TAPARO SA"/>
    <s v="TAPARO SA"/>
    <s v="Obiectivul general al proiectului consta in infiintarea unei unitati noi de productie in vederea cresterea competitivitatii S.C. TAPARO S.A. prin achizitionarea de echipamente pentru elaborarea si implementarea unei tehnologii inovative de obtinere a unui material compozit avand ca destinatie inlocuirea unor elemente din structura produselor tapitate."/>
    <s v="6"/>
    <n v="22"/>
    <n v="2020"/>
    <s v="6"/>
    <n v="22"/>
    <n v="2023"/>
    <n v="85"/>
    <x v="4"/>
    <x v="4"/>
    <x v="0"/>
    <x v="0"/>
    <s v="Targu Lapus"/>
    <s v="Privat"/>
    <s v="064"/>
    <n v="19003056.760000002"/>
    <n v="3353480.6"/>
    <n v="17409246.789999999"/>
    <n v="8537044.9700000007"/>
    <n v="48302829.120000005"/>
    <s v="In implementare"/>
    <m/>
    <n v="1018129.0099999999"/>
    <n v="63173.210000000006"/>
    <s v="POC/163/1/3/"/>
    <n v="1"/>
    <s v="Axa 1"/>
  </r>
  <r>
    <s v="TOTAL MARAMURES"/>
    <x v="0"/>
    <x v="0"/>
    <m/>
    <m/>
    <m/>
    <m/>
    <m/>
    <m/>
    <m/>
    <m/>
    <m/>
    <m/>
    <m/>
    <m/>
    <x v="0"/>
    <x v="0"/>
    <x v="0"/>
    <x v="0"/>
    <m/>
    <m/>
    <m/>
    <n v="48721282.510000005"/>
    <n v="8597873.25"/>
    <n v="32304159.659999996"/>
    <n v="12597871.790000001"/>
    <n v="102221187.21000001"/>
    <m/>
    <m/>
    <n v="18136675.510000002"/>
    <n v="2777582.41"/>
    <m/>
    <m/>
    <m/>
  </r>
  <r>
    <s v="JUDEŢUL MEHEDINTI"/>
    <x v="0"/>
    <x v="0"/>
    <m/>
    <m/>
    <m/>
    <m/>
    <m/>
    <m/>
    <m/>
    <m/>
    <m/>
    <m/>
    <m/>
    <m/>
    <x v="0"/>
    <x v="0"/>
    <x v="0"/>
    <x v="0"/>
    <m/>
    <m/>
    <m/>
    <m/>
    <m/>
    <m/>
    <m/>
    <m/>
    <m/>
    <m/>
    <m/>
    <m/>
    <m/>
    <m/>
    <m/>
  </r>
  <r>
    <n v="1"/>
    <x v="2"/>
    <x v="2"/>
    <s v="A2.1.1 - NGA"/>
    <n v="127130"/>
    <s v="Dezvoltarea infrastructurii de comunicatii in banda larga de mare viteza in judetul Mehedinti"/>
    <s v="INVOKER TRANS IT SRL"/>
    <s v="Obiectivul principal al proiectului este dezvoltarea infrastructurii de comunicaþii în banda larga de mare viteza in localitatile albe din punct de vedere al conexiunii NGA din judetul Mehedinti,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n v="2019"/>
    <s v="7"/>
    <n v="12"/>
    <n v="2022"/>
    <n v="85"/>
    <x v="9"/>
    <x v="9"/>
    <x v="0"/>
    <x v="0"/>
    <s v=" Dumbrava; Danceu; Balacita;  Balta Verde; Gvardinita; Recea; Gogosu; Malovat; Svinta; Valea Ursului; Burila Mica; Jiana Mare; Cioroboreni; Jiana; Crivina; Burila Mare; Albulesti; Prunisor; Slasoma; Butoiesti; Dobra; Voloiac; Stignita; Colibaşi; Balotesti; Plopi; Parlagele; Baltanele; Peri; Tamna; Jugastru; Balta; Poroina Mare; Batoti; Iablanita; Prejna; Radutesti; Fantana Domneasca; Vrancea; Ciresu; Padina Mica; Valea Marcului; Costesti; Colaret; Dumbrava de Jos; Negrusa; Tismana; Adunatii Teiului;"/>
    <s v="Privat"/>
    <s v="046"/>
    <n v="18418179.170000002"/>
    <n v="3250266.91"/>
    <n v="3298063.82"/>
    <n v="4546996.74"/>
    <n v="29513506.640000001"/>
    <s v="In implementare"/>
    <m/>
    <n v="6761279.3199999994"/>
    <n v="1193166.95"/>
    <s v="POC/366/2/1"/>
    <n v="1"/>
    <s v="Axa 2"/>
  </r>
  <r>
    <s v="TOTAL MEHEDINTI"/>
    <x v="0"/>
    <x v="0"/>
    <m/>
    <m/>
    <m/>
    <m/>
    <m/>
    <m/>
    <m/>
    <m/>
    <m/>
    <m/>
    <m/>
    <m/>
    <x v="0"/>
    <x v="0"/>
    <x v="0"/>
    <x v="0"/>
    <m/>
    <m/>
    <m/>
    <n v="18418179.170000002"/>
    <n v="3250266.91"/>
    <n v="3298063.82"/>
    <n v="4546996.74"/>
    <n v="29513506.640000001"/>
    <m/>
    <m/>
    <n v="6761279.3199999994"/>
    <n v="1193166.95"/>
    <m/>
    <m/>
    <m/>
  </r>
  <r>
    <s v="JUDEŢUL MURES"/>
    <x v="0"/>
    <x v="0"/>
    <m/>
    <m/>
    <m/>
    <m/>
    <m/>
    <m/>
    <m/>
    <m/>
    <m/>
    <m/>
    <m/>
    <m/>
    <x v="0"/>
    <x v="0"/>
    <x v="0"/>
    <x v="0"/>
    <m/>
    <m/>
    <m/>
    <m/>
    <m/>
    <m/>
    <m/>
    <m/>
    <m/>
    <m/>
    <m/>
    <m/>
    <m/>
    <m/>
    <m/>
  </r>
  <r>
    <n v="1"/>
    <x v="1"/>
    <x v="1"/>
    <s v="OS1.1 -Secţiunea A"/>
    <n v="103545"/>
    <s v="Platformă imagistică multimodală RMN/CT de înaltă performanţă, destinată aplicării medicinii computaționale, nanoparticulelor și imagisticii hibride în cercetarea bolilor aterotrombotice"/>
    <s v="CARDIO MED SRL"/>
    <s v="Obiectivul principal al proiectului constă în creșterea capacității de cercetare a Centrului de Cercetare Imagistică Multimodală Avansată din cadrul SC Cardio Med SRL prin realizarea unei platforme imagistice multimodale CT/RMN de înaltă performanţă destinată cercetării avansate a bolilor aterotrombotice."/>
    <s v="9"/>
    <n v="5"/>
    <n v="2016"/>
    <s v="5"/>
    <n v="5"/>
    <n v="2017"/>
    <n v="85"/>
    <x v="1"/>
    <x v="1"/>
    <x v="0"/>
    <x v="0"/>
    <s v="Targu Mures"/>
    <s v="Privat"/>
    <s v="059"/>
    <n v="4309196.3459999999"/>
    <n v="760446.41399999987"/>
    <n v="2172704.04"/>
    <n v="652057.81000000006"/>
    <n v="7894404.6099999994"/>
    <s v="Finalizat"/>
    <s v="AA1"/>
    <n v="4309196.3499999996"/>
    <n v="760446.41"/>
    <s v="POC/65/1/1"/>
    <n v="1"/>
    <s v="Axa 1"/>
  </r>
  <r>
    <n v="2"/>
    <x v="1"/>
    <x v="1"/>
    <s v="OS1.1 -Secţiunea A"/>
    <n v="103850"/>
    <s v="CENTRU DE EXCELENȚĂ ÎN CERCETARE &quot;GALENUS MEDICA&quot; ÎN REPRODUCEREA UMANĂ ASISTATĂ, DIAGNOSTIC ÎN PRINCIPALELE PATOLOGII ALE GENITORILOR ȘI DEPISTAREA PRECOCE A MALFORMAȚIILOR LA NOU-NĂSCUT ȘI SUGAR"/>
    <s v="GALENUS MEDICA SA "/>
    <s v="Obiectivul general al proiectului constă în creșterii capacității de cercetare-dezvoltare și inovare în cadrul întreprinderii GALENUS MEDICA S.A. prin introducerea de noi direcții de cercetare, precum și contribuția lor la creearea de valoare adăugată din punct de vedere științific și economic."/>
    <s v="9"/>
    <n v="5"/>
    <n v="2016"/>
    <s v="3"/>
    <n v="5"/>
    <n v="2019"/>
    <n v="85"/>
    <x v="1"/>
    <x v="1"/>
    <x v="0"/>
    <x v="0"/>
    <s v="Targu Mures"/>
    <s v="Privat"/>
    <s v="059"/>
    <n v="3864073.3525"/>
    <n v="681895.29750000034"/>
    <n v="3030645.77"/>
    <n v="239633.98"/>
    <n v="7816248.4000000004"/>
    <s v="Reziliat"/>
    <s v="AA3"/>
    <n v="0"/>
    <n v="0"/>
    <s v="POC/65/1/1"/>
    <n v="1"/>
    <s v="Axa 1"/>
  </r>
  <r>
    <n v="3"/>
    <x v="1"/>
    <x v="1"/>
    <s v="OS1.2-Secţiunea E"/>
    <n v="103544"/>
    <s v="Creșterea capacității de cercetare în domeniul imagisticii plăcii coronariene vulnerabile, bazată pe tehnologii avansate de nanoparticule, imagistică de fuziune și simulări computaționale"/>
    <s v="CARDIO MED SRL"/>
    <s v="Obiectivul principal al proiectului constă în crearea și consolidarea unui nucleu de înaltă competență științifică în domeniul cercetării avansate a bolilor aterotrombotice,  prin formarea și perfecționarea, în cadrul Centrului de Cercetare Imagistică Multimodală Avansată din cadrul SC Cardio Med SRL, a unei echipe de cercetători avansați care vor deveni experți în cercetarea bolilor aterotrombotice."/>
    <s v="9"/>
    <n v="1"/>
    <n v="2016"/>
    <s v="3"/>
    <n v="1"/>
    <n v="2021"/>
    <n v="84.435339999999997"/>
    <x v="1"/>
    <x v="1"/>
    <x v="0"/>
    <x v="0"/>
    <s v="Targu Mures"/>
    <s v="Privat"/>
    <s v="061"/>
    <n v="7276617"/>
    <n v="1340883"/>
    <n v="509292.01"/>
    <n v="1059856.72"/>
    <n v="10186648.73"/>
    <s v="In implementare"/>
    <s v="AA6"/>
    <n v="6813085.4400000004"/>
    <n v="1255512.5599999998"/>
    <s v="POC/61/1/1"/>
    <n v="1"/>
    <s v="Axa 1"/>
  </r>
  <r>
    <n v="4"/>
    <x v="1"/>
    <x v="1"/>
    <s v="OS1.2-Secţiunea E"/>
    <n v="103431"/>
    <s v="TEHNOLOGII DE INGINERIE TISULARA PENTRU REGENERAREA VALVELOR CARDIACE"/>
    <s v="Universitatea de Medicina si Farmacie din Tirgu Mures"/>
    <s v="Obiectivele științifice ale acestui proiect sunt: 1) evaluarea utilitatii celulelor cardiovasculare obținute prin diferențierea in vitro a celulelor stem adulte, 2) optimizarea însămânțarii de celule in zone anatomice interne specifice din cadrul scaffoldului (interstițial), precum si externe (endoteliu, adventitia), 3) evaluarea condițiilor optime pentru adaptare mecanică și condiționare in vitro a scaffoldurilor valvulare însămânțate cu celule și 4) implantarea valvelor regenerate in vitro la oaie pentru validare pre-clinica. In viziunea noastra, pe un orizont mai largit, un obiectiv important al acestui proiect este de a genera un nucleu de competență în Medicina Regenerativa la Universitatea de Medicină și Farmacie (UMF) din Târgu Mureș."/>
    <s v="9"/>
    <n v="5"/>
    <n v="2016"/>
    <s v="3"/>
    <n v="5"/>
    <n v="2021"/>
    <n v="84.435339999999997"/>
    <x v="1"/>
    <x v="1"/>
    <x v="0"/>
    <x v="0"/>
    <s v="Targu Mures"/>
    <s v="Public"/>
    <s v="060"/>
    <n v="7156656.4611560004"/>
    <n v="1318777.5288439998"/>
    <n v="0"/>
    <n v="304042.34999999998"/>
    <n v="8779476.3399999999"/>
    <s v="In implementare"/>
    <s v="AA4"/>
    <n v="7099979.7400000002"/>
    <n v="1262410.9000000004"/>
    <s v="POC/61/1/1"/>
    <n v="1"/>
    <s v="Axa 1"/>
  </r>
  <r>
    <n v="5"/>
    <x v="1"/>
    <x v="1"/>
    <s v="OS1.2-Secţiunea E"/>
    <n v="103432"/>
    <s v="Terapii ce vizeaza Proteina C Reactiva pentru prevenirea dementei asociate cu atacul vascular cerebral ischemic"/>
    <s v="Universitatea de Medicina si Farmacie din Tirgu Mures"/>
    <s v="Inițierea și planificarea acțiunilor coordonate, prin această inițiativă va permite dezvoltarea semnificativă a capacităților individuale din cadrul institutului gazdă și în cele din urmă va permite organizarea unui model pentru extinderea și repetarea de-a lungul altor domenii. Pe o scară mai larga, dezvoltarea unei culturi de cercetare, ethos și concordat, va permite un accesoriu strategic in activitatea de cercetare și optimizarea creșterii efective. In primul rand colaborari  în cadrul neurostiintei si mai tarziu in domeniul mai larg al științelor vieții va permite dezvoltari viitoare și va asigura stabilitatea pe termen lung a masei critice."/>
    <s v="9"/>
    <n v="5"/>
    <n v="2016"/>
    <s v="3"/>
    <n v="5"/>
    <n v="2021"/>
    <n v="84.435339999999997"/>
    <x v="1"/>
    <x v="1"/>
    <x v="0"/>
    <x v="0"/>
    <s v="Targu Mures"/>
    <s v="Public"/>
    <s v="060"/>
    <n v="7163019.276920001"/>
    <n v="1319950.0230799997"/>
    <n v="0"/>
    <n v="373162.09"/>
    <n v="8856131.3900000006"/>
    <s v="In implementare"/>
    <s v="AA4"/>
    <n v="7075092.1699999999"/>
    <n v="1248697.1499999997"/>
    <s v="POC/61/1/1"/>
    <n v="1"/>
    <s v="Axa 1"/>
  </r>
  <r>
    <n v="6"/>
    <x v="1"/>
    <x v="3"/>
    <s v="OS1.3-Secţiunea C"/>
    <n v="106968"/>
    <s v="Masina pentru injectarea deseurilor de plastic recuperate"/>
    <s v="PET FIGHTER SRL"/>
    <s v="Obiectivul general al Proiectului consta in implementarea industriala - ȋn scopul comercializarii - a unei solutii tehnice inovatoare care sa permita un grad sporit de resorbtie a deseurilor de plastic din ambient, prin crearea posibilitatii de implicare industriala la nivel local a unor mici intreprinzatori care nu dispun de resursele financiare si de logistica a celor cateva firme mari amintite. Aceastǎ solutie se materializeaza printr-un echipament nou: o masina de injectat materiale plastice de mici dimensiuni, capabila sa proceseze deseuri de material plastic fara adaos de granule noi."/>
    <s v="10"/>
    <n v="4"/>
    <n v="2017"/>
    <s v="12"/>
    <n v="4"/>
    <n v="2019"/>
    <n v="85.000000600549313"/>
    <x v="1"/>
    <x v="1"/>
    <x v="0"/>
    <x v="0"/>
    <s v="Targu Mures"/>
    <s v="Privat"/>
    <s v="061"/>
    <n v="707685.44"/>
    <n v="124885.66"/>
    <n v="92507.9"/>
    <n v="72876"/>
    <n v="997955"/>
    <s v="Finalizat"/>
    <s v="AA2"/>
    <n v="707682.35999999987"/>
    <n v="124885.14"/>
    <s v="POC/63/1/3"/>
    <n v="1"/>
    <s v="Axa 1"/>
  </r>
  <r>
    <n v="7"/>
    <x v="1"/>
    <x v="3"/>
    <s v="OS1.3-Secţiunea C"/>
    <n v="108076"/>
    <s v="Sistem inteligent de monitorizare perete vegetal"/>
    <s v="LEAFWALL SRL"/>
    <s v="Obiectivul general al proiecului de cercetare este realizarea unui produs destinat comercializarii, bazat pe o tehnologie semnificativ_x000a_imbunatatita, (actualmente peretii vegetali au doar un sistem de irigare primitiv) reprezentata de sistem complet automatizat de irigare si_x000a_monitorizare a peretilor vegetali pentru a optimiza utilizarea resurselor de apa conventionale sau neconventionale. Sistemului automatizat_x000a_de irigare i se vor adauga senzori pentru monitorizare (temperatura, umiditatea, pH-ul, conductivitatea electrica a apei"/>
    <s v="11"/>
    <n v="24"/>
    <n v="2017"/>
    <s v="11"/>
    <n v="24"/>
    <n v="2019"/>
    <n v="85"/>
    <x v="1"/>
    <x v="1"/>
    <x v="0"/>
    <x v="0"/>
    <s v="Targu Mures"/>
    <s v="Privat"/>
    <s v="061"/>
    <n v="709741.44"/>
    <n v="125248.49"/>
    <n v="92776.68"/>
    <n v="61342.5"/>
    <n v="989109.10999999987"/>
    <s v="Finalizat"/>
    <s v="AA2"/>
    <n v="709741.43"/>
    <n v="125248.48999999996"/>
    <s v="POC/63/1/3"/>
    <n v="1"/>
    <s v="Axa 1"/>
  </r>
  <r>
    <n v="8"/>
    <x v="2"/>
    <x v="2"/>
    <s v="A2.2.1"/>
    <n v="117373"/>
    <s v="Servicii inovative de acces control si pontaj in cloud pentru IMM"/>
    <s v="SVT ELECTRONICS SRL"/>
    <s v="tehnologie inovativa in domeniile orizontale TIC si multimedia cu scopul dezvoltarii finale a unui produs/serviciu menit sa acopere o nevoie"/>
    <s v="8"/>
    <n v="3"/>
    <n v="2017"/>
    <s v="8"/>
    <n v="3"/>
    <n v="2019"/>
    <n v="85"/>
    <x v="1"/>
    <x v="1"/>
    <x v="0"/>
    <x v="0"/>
    <s v="Targu Mures"/>
    <s v="Privat"/>
    <s v="066"/>
    <n v="585378.31000000006"/>
    <n v="103302.05"/>
    <n v="536078.44000000006"/>
    <n v="52556.119999999879"/>
    <n v="1277314.9200000002"/>
    <s v="Finalizat"/>
    <m/>
    <n v="549129.37999999989"/>
    <n v="96905.170000000013"/>
    <s v="POC/46/2/2"/>
    <n v="1"/>
    <s v="Axa 2"/>
  </r>
  <r>
    <n v="9"/>
    <x v="2"/>
    <x v="2"/>
    <s v="A2.2.1"/>
    <n v="116348"/>
    <s v="INOVAREA SI DEZVOLTAREA SISTEMULUI GLOOBUS SERVICE BUS (GSB) ÎN VEDEREA CREȘTERII COMPETITIVITĂȚII ECONOMIEI NAȚIONALE ȘI INTERNAȚIONALE"/>
    <s v="GLOBUS SOFTWARE DEVELOPMENT COMPANY SRL"/>
    <s v="INOVAREA SI DEZVOLTAREA SISTEMULUI GLOOBUS SERVICE BUS (GSB) ÎN VEDEREA CREȘTERII COMPETITIVITĂȚII ECONOMIEI NAȚIONALE ȘI INTERNAȚIONALE"/>
    <s v="8"/>
    <n v="3"/>
    <n v="2017"/>
    <s v="2"/>
    <n v="3"/>
    <n v="2019"/>
    <n v="85"/>
    <x v="1"/>
    <x v="1"/>
    <x v="0"/>
    <x v="0"/>
    <s v="Sat Santana de Mures, Comuna Santana de Mures"/>
    <s v="Privat"/>
    <s v="066"/>
    <n v="421753.99"/>
    <n v="74427.17"/>
    <n v="235914.43"/>
    <n v="28171.690000000061"/>
    <n v="760267.28"/>
    <s v="Finalizat"/>
    <m/>
    <n v="381324.23"/>
    <n v="67292.52"/>
    <s v="POC/46/2/2"/>
    <n v="1"/>
    <s v="Axa 2"/>
  </r>
  <r>
    <n v="10"/>
    <x v="2"/>
    <x v="2"/>
    <s v="A2.2.1"/>
    <n v="115970"/>
    <s v="DEZVOLTAREA SISTEMULUI INOVATIV IOT “NAVIGATOR CLOUD” PENTRU O ECONOMIE MODERNĂ"/>
    <s v="NAVIGATOR SOFTWARE SRL"/>
    <s v="DEZVOLTAREA SISTEMULUI INOVATIV IOT “NAVIGATOR CLOUD” PENTRU O ECONOMIE MODERNĂ"/>
    <s v="8"/>
    <n v="3"/>
    <n v="2017"/>
    <s v="8"/>
    <n v="3"/>
    <n v="2020"/>
    <n v="85"/>
    <x v="1"/>
    <x v="1"/>
    <x v="0"/>
    <x v="0"/>
    <s v="Corunca"/>
    <s v="Privat"/>
    <s v="066"/>
    <n v="1402482.53"/>
    <n v="247496.92"/>
    <n v="758551.05"/>
    <n v="206178.97999999998"/>
    <n v="2614709.48"/>
    <s v="Finalizat"/>
    <m/>
    <n v="1391865.2699999998"/>
    <n v="245623.23"/>
    <s v="POC/46/2/2"/>
    <n v="1"/>
    <s v="Axa 2"/>
  </r>
  <r>
    <n v="11"/>
    <x v="2"/>
    <x v="2"/>
    <s v="A2.2.1"/>
    <n v="115654"/>
    <s v="REALIZAREA UNUI SISTEM DE DERMATO-MICROSCOPIE CU SOFTWARE DE RECUNOAŞTERE A LEZIUNILOR CUTANATE DE TIP MELANOM MALIGN ŞI PREMALIGN"/>
    <s v="CATTUS SRL"/>
    <s v="REALIZAREA UNUI SISTEM DE DERMATO-MICROSCOPIE CU SOFTWARE DE RECUNOAŞTERE A LEZIUNILOR CUTANATE DE TIP MELANOM MALIGN ŞI PREMALIGN"/>
    <s v="8"/>
    <n v="3"/>
    <n v="2017"/>
    <s v="8"/>
    <n v="3"/>
    <n v="2020"/>
    <n v="85"/>
    <x v="1"/>
    <x v="1"/>
    <x v="0"/>
    <x v="0"/>
    <s v="Targu Mures"/>
    <s v="Privat"/>
    <s v="066"/>
    <n v="1373787.97"/>
    <n v="242433.17"/>
    <n v="416610.68000000017"/>
    <n v="1085367.9000000001"/>
    <n v="3118199.72"/>
    <s v="Finalizat"/>
    <m/>
    <n v="1340847.3900000001"/>
    <n v="236620.13"/>
    <s v="POC/46/2/2"/>
    <n v="1"/>
    <s v="Axa 2"/>
  </r>
  <r>
    <n v="12"/>
    <x v="1"/>
    <x v="1"/>
    <s v="OS1.1 -Secţiunea A"/>
    <n v="103845"/>
    <s v="Rețeaua Națională de Cercetare-Dezvoltare-Inovare în Imagistică Hibridă și TeleMedicină Avansată în GastroEnterologie și Cardiologie"/>
    <s v="ACTAMEDICA SRL"/>
    <s v="Obiectivul general al proiectului IMAGE constă în Crearea și Dezvoltarea Rețelei Naționale de Cercetare-Dezvoltare-Inovare (CDI) în Imagistică Hibridă (de Fuziune) și TeleMedicină Avansată în GastroEnterologie și Cardiologie. În acest scop, vor fi create două centre regionale (pentru jumătatea de Nord și jumătate de Sud a țării) de CDI în Imagistică Hibridă şi Telemedicină Avansată ca şi suport diagnostic şi second opinion pentru o reţea naţională de centre de telemedicină."/>
    <s v="9"/>
    <n v="16"/>
    <n v="2016"/>
    <s v="3"/>
    <n v="16"/>
    <n v="2020"/>
    <n v="85"/>
    <x v="1"/>
    <x v="1"/>
    <x v="0"/>
    <x v="0"/>
    <s v="Targu Mures"/>
    <s v="Privat"/>
    <s v="059"/>
    <n v="9731788.3499999996"/>
    <n v="1717374.41"/>
    <n v="4906784.04"/>
    <n v="3870865.57"/>
    <n v="20226812.370000001"/>
    <s v="Finalizat"/>
    <s v="AA3"/>
    <n v="9131248.120000001"/>
    <n v="1611396.7200000002"/>
    <s v="POC/65/1/1"/>
    <n v="1"/>
    <s v="Axa 1"/>
  </r>
  <r>
    <n v="13"/>
    <x v="2"/>
    <x v="2"/>
    <s v="A2.2.1"/>
    <n v="115641"/>
    <s v="„Platformă digitală multifuncţională pentru integrare economică inteligentă şi promovarea serviciilor şi produselor locale / tradiţionale din Transilvania – „TDD-Transilvania Digital Dominion””"/>
    <s v="COMPANIA DE INFORMATICA APLICATA SA"/>
    <s v="„Platformă digitală multifuncţională pentru integrare economică inteligentă şi promovarea serviciilor şi produselor locale / tradiţionale din Transilvania – „TDD-Transilvania Digital Dominion””"/>
    <s v="8"/>
    <n v="7"/>
    <n v="2017"/>
    <s v="8"/>
    <n v="7"/>
    <n v="2020"/>
    <n v="85"/>
    <x v="1"/>
    <x v="1"/>
    <x v="0"/>
    <x v="0"/>
    <s v="Targu Mures"/>
    <s v="Privat"/>
    <s v="066"/>
    <n v="3502338.02"/>
    <n v="618059.65"/>
    <n v="1383427.29"/>
    <n v="383093.25999999978"/>
    <n v="5886918.2199999997"/>
    <s v="Finalizat"/>
    <m/>
    <n v="3142510.1300000004"/>
    <n v="540540.92999999993"/>
    <s v="POC/46/2/2"/>
    <n v="1"/>
    <s v="Axa 2"/>
  </r>
  <r>
    <n v="14"/>
    <x v="2"/>
    <x v="2"/>
    <s v="A2.1.1 - NGA"/>
    <n v="127137"/>
    <s v="Investitii in infrastructura broadband in judetul Mures"/>
    <s v="NETWORK INNOVATION FUTURE  SRL"/>
    <s v="Obiectivul principal al proiectului este realizarea de investitii in infrastructura broadband in zonele albe NGA din judetul Mures,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n v="2019"/>
    <s v="7"/>
    <n v="12"/>
    <n v="2022"/>
    <n v="85"/>
    <x v="1"/>
    <x v="1"/>
    <x v="0"/>
    <x v="0"/>
    <s v=" Apold; Madaras; Saes; Pogaceaua; Nades; Tigmandru; Zagar; Soard; Cipaieni; Cris; Bala; Paingeni; Moisa; Stejarenii; "/>
    <s v="Privat"/>
    <s v="046"/>
    <n v="7481665.29"/>
    <n v="1320293.8700000001"/>
    <n v="1087882.58"/>
    <n v="1877315.64"/>
    <n v="11767157.380000001"/>
    <s v="In implementare"/>
    <m/>
    <n v="2587186.12"/>
    <n v="456562.26"/>
    <s v="POC/366/2/1"/>
    <n v="1"/>
    <s v="Axa 2"/>
  </r>
  <r>
    <n v="15"/>
    <x v="2"/>
    <x v="2"/>
    <s v="A2.2.1 ap.2"/>
    <n v="130106"/>
    <s v="Realizarea unei harti imagistice necesara conizatiilor colului uterin"/>
    <s v="CATTUS SRL"/>
    <s v="Obiectivul general al proiectului este cresterea capacitatii de cercetare-dezvoltare-inovare a firmei SC Cattus SRL prin proiectarea, crearea si dezvoltarea unui software de recunoastere a leziunilor de col uterin ce include algoritmi de tip  inteligenta artificiala si machine learning pentru incuzand date si imagini ce se pot vizualiza, compara, evalua si arhiva în sistemul de colo-microscopie si astfel se furnizeaza cu acuratete datele necesare pentru diagnosticarea pe baza imaginilor in format 3D a leziunilor colului uterin de tip malign si premalign, si pentru indrumarea medicilor in alegerea celei mai bune solutii de conizatie in tratarea pacientelor."/>
    <s v="8"/>
    <n v="21"/>
    <n v="2020"/>
    <s v="8"/>
    <n v="21"/>
    <n v="2023"/>
    <n v="85"/>
    <x v="1"/>
    <x v="1"/>
    <x v="0"/>
    <x v="0"/>
    <s v="Targu Mures"/>
    <s v="Privat"/>
    <s v="066"/>
    <n v="3262590.01"/>
    <n v="575751.14"/>
    <n v="988698.67"/>
    <n v="1479583.31"/>
    <n v="6306623.1300000008"/>
    <s v="In implementare"/>
    <m/>
    <n v="1709127.59"/>
    <n v="274459.94"/>
    <s v="POC/524/2/2"/>
    <n v="1"/>
    <s v="Axa 2"/>
  </r>
  <r>
    <s v="TOTAL MURES"/>
    <x v="0"/>
    <x v="0"/>
    <m/>
    <m/>
    <m/>
    <m/>
    <m/>
    <m/>
    <m/>
    <m/>
    <m/>
    <m/>
    <m/>
    <m/>
    <x v="0"/>
    <x v="0"/>
    <x v="0"/>
    <x v="0"/>
    <m/>
    <m/>
    <m/>
    <n v="58948773.786576003"/>
    <n v="10571224.793423999"/>
    <n v="16211873.579999998"/>
    <n v="11746103.92"/>
    <n v="97477976.079999983"/>
    <m/>
    <m/>
    <n v="46948015.720000006"/>
    <n v="8306601.5499999998"/>
    <m/>
    <m/>
    <m/>
  </r>
  <r>
    <s v="JUDEŢUL NEAMT"/>
    <x v="0"/>
    <x v="0"/>
    <m/>
    <m/>
    <m/>
    <m/>
    <m/>
    <m/>
    <m/>
    <m/>
    <m/>
    <m/>
    <m/>
    <m/>
    <x v="0"/>
    <x v="0"/>
    <x v="0"/>
    <x v="0"/>
    <m/>
    <m/>
    <m/>
    <m/>
    <m/>
    <m/>
    <m/>
    <m/>
    <m/>
    <m/>
    <m/>
    <m/>
    <m/>
    <m/>
    <m/>
  </r>
  <r>
    <n v="1"/>
    <x v="2"/>
    <x v="2"/>
    <s v="A2.1.1 - NGA"/>
    <n v="127131"/>
    <s v="Dezvoltarea infrastructurii de comunicatii in banda larga de mare viteza in judetul Neamt"/>
    <s v="INVOKER TRANS IT SRL"/>
    <s v="Obiectivul principal al proiectului este dezvoltarea infrastructurii de comunicatii in banda larga de mare viteza in localitatile albe din punct de vedere al conexiunii NGA din judetul Neamt,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5"/>
    <x v="5"/>
    <x v="0"/>
    <x v="0"/>
    <s v="Bira; Telec; Damuc; Brusturi; Miron Costin; Bicazu; Ardelean; Boghicea; Budesti; Rediu; Poiana; Slobozia; Bira; Faurei; Balanesti; Vladiceni; Climesti; Hirtop; Dirloaia; Negresti;"/>
    <s v="Privat"/>
    <s v="046"/>
    <n v="11511361.74"/>
    <n v="2031416.79"/>
    <n v="1551691.43"/>
    <n v="2866953.75"/>
    <n v="17961423.710000001"/>
    <s v="In implementare"/>
    <m/>
    <n v="9187070.3900000025"/>
    <n v="1621247.73"/>
    <s v="POC/366/2/1"/>
    <n v="1"/>
    <s v="Axa 2"/>
  </r>
  <r>
    <s v="TOTAL NEAMT"/>
    <x v="0"/>
    <x v="0"/>
    <m/>
    <m/>
    <m/>
    <m/>
    <m/>
    <m/>
    <m/>
    <m/>
    <m/>
    <m/>
    <m/>
    <m/>
    <x v="0"/>
    <x v="0"/>
    <x v="0"/>
    <x v="0"/>
    <m/>
    <m/>
    <m/>
    <n v="11511361.74"/>
    <n v="2031416.79"/>
    <n v="1551691.43"/>
    <n v="2866953.75"/>
    <n v="17961423.710000001"/>
    <m/>
    <m/>
    <n v="9187070.3900000025"/>
    <n v="1621247.73"/>
    <m/>
    <m/>
    <m/>
  </r>
  <r>
    <s v="JUDEŢUL OLT"/>
    <x v="0"/>
    <x v="0"/>
    <m/>
    <m/>
    <m/>
    <m/>
    <m/>
    <m/>
    <m/>
    <m/>
    <m/>
    <m/>
    <m/>
    <m/>
    <x v="0"/>
    <x v="0"/>
    <x v="0"/>
    <x v="0"/>
    <m/>
    <m/>
    <m/>
    <m/>
    <m/>
    <m/>
    <m/>
    <m/>
    <m/>
    <m/>
    <m/>
    <m/>
    <m/>
    <m/>
    <m/>
  </r>
  <r>
    <n v="1"/>
    <x v="1"/>
    <x v="1"/>
    <s v="OS1.1 -Secţiunea A"/>
    <n v="103655"/>
    <s v="Investiţii în departamentul de CD al ALRO destinate îmbunătăţirii infrastructurii de cercetare pe segmentul tablă tratată termic din aliaje de aluminiu cu aplicaţii industriale de înaltă calificare"/>
    <s v="ALRO SA"/>
    <s v="Obiectul proiectului de finanţare “Investiţii în departamentul de CD al ALRO destinate îmbunătăţirii infrastructurii de cercetare pe segmentul tablă tratată termic din aliaje de aluminiu cu aplicaţii industriale de înaltă calificare” este reprezentat de achiziţia de active corporale pentru C-D, respectiv echipamente pentru cercetarea tehnologiilor de obţinere a tablelor tratate termic din aliaje de aluminiu pentru aplicaţii industriale de înaltă calificare. "/>
    <s v="9"/>
    <n v="5"/>
    <n v="2016"/>
    <s v="3"/>
    <n v="4"/>
    <n v="2019"/>
    <n v="85"/>
    <x v="9"/>
    <x v="9"/>
    <x v="0"/>
    <x v="0"/>
    <s v="Slatina"/>
    <s v="Privat"/>
    <s v="059"/>
    <n v="30586694.9925"/>
    <n v="5397652.0575000001"/>
    <n v="35984347.049999997"/>
    <n v="43069193.659999996"/>
    <n v="115037887.75999999"/>
    <s v="Finalizat"/>
    <s v="AA2"/>
    <n v="29505017.050000001"/>
    <n v="5206767.71"/>
    <s v="POC/65/1/1"/>
    <n v="1"/>
    <s v="Axa 1"/>
  </r>
  <r>
    <n v="2"/>
    <x v="1"/>
    <x v="1"/>
    <s v="OS1.1 -Secţiunea A"/>
    <n v="121367"/>
    <s v="Dotarea departamentului de R&amp;D al Prysmian Cabluri şi Sisteme SA AdFiOTech"/>
    <s v="PRYSMIAN Cabluri si Sisteme SA "/>
    <s v="Obiectivul general al proiectului AdFiOTech (Advanced Fiber Optics Technology) este cresterea capacitatii de cercetare a departamentului de R&amp;D existent in cadrul companiei Prysmian Cabluri si Sisteme, prin investitia in utilaje si echipamente cu un inalt grad de  inovare, cu scopul imbunatatirii produselor existente si a crearii de noi produse, din materiale avansate, pentru piata nationala si europeana a cablurilor de fibra optica."/>
    <s v="7"/>
    <n v="30"/>
    <n v="2018"/>
    <s v="7"/>
    <n v="30"/>
    <n v="2019"/>
    <n v="85"/>
    <x v="9"/>
    <x v="9"/>
    <x v="0"/>
    <x v="0"/>
    <s v="Slatina"/>
    <s v="Privat"/>
    <s v="059"/>
    <n v="4922512.42"/>
    <n v="868678.66"/>
    <n v="5791191.0899999999"/>
    <n v="5344219.49"/>
    <n v="16926601.66"/>
    <s v="Reziliat"/>
    <m/>
    <n v="0"/>
    <n v="0"/>
    <s v="POC/65/1/1"/>
    <n v="1"/>
    <s v="Axa 1"/>
  </r>
  <r>
    <n v="3"/>
    <x v="2"/>
    <x v="2"/>
    <s v="A2.1.1 - NGA"/>
    <n v="127134"/>
    <s v="Investitii in infrastructura broadband in judetul Olt"/>
    <s v="NETWORK INNOVATION FUTURE  SRL"/>
    <s v="Obiectivul principal al proiectului este realizarea de investitii in infrastructura broadband in zonele albe NGA din judetul Olt,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9"/>
    <x v="9"/>
    <x v="0"/>
    <x v="0"/>
    <s v="Curtisoara; Spataru; Dobretu; Curtisoara; Horezu; Cioroiasu; Tonesti; Greci; Calinesti; Craciunei; Poiana; Sprincenata; Birsestii de Sus; Frunzaru; Ianca Noua; Margaritesti; Racovit;"/>
    <s v="Privat"/>
    <s v="046"/>
    <n v="7481797.96"/>
    <n v="1320317.29"/>
    <n v="993250.04"/>
    <n v="1803206.51"/>
    <n v="11598571.799999999"/>
    <s v="In implementare"/>
    <m/>
    <n v="2449494.37"/>
    <n v="432263.71"/>
    <s v="POC/366/2/1"/>
    <n v="1"/>
    <s v="Axa 2"/>
  </r>
  <r>
    <s v="TOTAL OLT"/>
    <x v="0"/>
    <x v="0"/>
    <m/>
    <m/>
    <m/>
    <m/>
    <m/>
    <m/>
    <m/>
    <m/>
    <m/>
    <m/>
    <m/>
    <m/>
    <x v="0"/>
    <x v="0"/>
    <x v="0"/>
    <x v="0"/>
    <m/>
    <m/>
    <m/>
    <n v="42991005.372500002"/>
    <n v="7586648.0075000003"/>
    <n v="42768788.18"/>
    <n v="50216619.659999996"/>
    <n v="143563061.22"/>
    <m/>
    <m/>
    <n v="31954511.420000002"/>
    <n v="5639031.4199999999"/>
    <m/>
    <m/>
    <m/>
  </r>
  <r>
    <s v="JUDEŢUL PRAHOVA"/>
    <x v="0"/>
    <x v="0"/>
    <m/>
    <m/>
    <m/>
    <m/>
    <m/>
    <m/>
    <m/>
    <m/>
    <m/>
    <m/>
    <m/>
    <m/>
    <x v="0"/>
    <x v="0"/>
    <x v="0"/>
    <x v="0"/>
    <m/>
    <m/>
    <m/>
    <m/>
    <m/>
    <m/>
    <m/>
    <m/>
    <m/>
    <m/>
    <m/>
    <m/>
    <m/>
    <m/>
    <m/>
  </r>
  <r>
    <n v="1"/>
    <x v="1"/>
    <x v="1"/>
    <s v="OS1.1 -Secţiunea A"/>
    <n v="103278"/>
    <s v="Laborator de cercetare pentru tehnologii viitoare de comunicatii mobile 5G "/>
    <s v="2K TELECOM SRL"/>
    <s v="Prin proiect se urmareste realizarea primului centru de cercetare 5G din Romania pentru sprijinirea cercetarii in acest domeniu, in 14 luni de la semnarea contractului de finantare. Folosirea infrastructurii de telecomunicatii virtualizate in Cloud este abordarea inovativa a 2K Telecom si va fi motorul platformei de Laborator 5G."/>
    <s v="9"/>
    <n v="5"/>
    <n v="2016"/>
    <s v="11"/>
    <n v="5"/>
    <n v="2017"/>
    <n v="85"/>
    <x v="3"/>
    <x v="3"/>
    <x v="0"/>
    <x v="0"/>
    <s v="Ploiesti"/>
    <s v="Privat"/>
    <s v="059"/>
    <n v="4779748.2029999997"/>
    <n v="843484.97699999996"/>
    <n v="3748822.12"/>
    <n v="4878392.17"/>
    <n v="14250447.470000001"/>
    <s v="Reziliat"/>
    <m/>
    <n v="0"/>
    <n v="0"/>
    <s v="POC/65/1/1"/>
    <n v="1"/>
    <s v="Axa 1"/>
  </r>
  <r>
    <n v="2"/>
    <x v="1"/>
    <x v="1"/>
    <s v="OS1.1 -Secţiunea A"/>
    <n v="103279"/>
    <s v="Investiții pentru dotarea laboratoarelor din cadrul departamentului de CD în domeniul comunicațiilor mobile ale viitorului din cadrul Ad Net Market Media "/>
    <s v="AD NET MARKET MEDIA SRL "/>
    <s v="Obiectivul general al proiectului constă în realizarea unei investiții pentru dotarea laboratoarelor de cercetare din cadrul departamentului de CD în domeniul comunicațiilor mobile ale viitorului, în dezvoltare în cadrul SC Ad Net Market Media. Achiziția de echipamente și instrumente de cercetare în domeniul tehnologiei informațiilor și telecomunicații specifice Internetului viitorului contribuie la îmbunătățirea infrastructurii de cercetare și inovare a firmei, cu repercusiuni imediate și evidente asupra creșterii capacității de cercetare și inovare și a sporirii competitivității și prezenței pe piața de profil și la valorificarea  potențialul tehnico-științific și a bazei materiale existente."/>
    <s v="9"/>
    <n v="5"/>
    <n v="2016"/>
    <s v="9"/>
    <n v="5"/>
    <n v="2018"/>
    <n v="85"/>
    <x v="3"/>
    <x v="3"/>
    <x v="0"/>
    <x v="0"/>
    <s v="Ploiesti"/>
    <s v="Privat"/>
    <s v="059"/>
    <n v="17588973.449000001"/>
    <n v="3103936.4910000004"/>
    <n v="8868389.9800000004"/>
    <n v="13436666.810000001"/>
    <n v="42997966.730000004"/>
    <s v="Finalizat"/>
    <s v="AA3"/>
    <n v="17588970"/>
    <n v="3103935.89"/>
    <s v="POC/65/1/1"/>
    <n v="1"/>
    <s v="Axa 1"/>
  </r>
  <r>
    <n v="3"/>
    <x v="1"/>
    <x v="3"/>
    <s v="OS1.3-Secţiunea C"/>
    <n v="106101"/>
    <s v="Sistem automatizat pentru decontaminarea luciului de apă"/>
    <s v="GEODRILLING  LABORATORY SRL Brazi"/>
    <s v="Obiectivul general al proiectului este realizarea unui produs nou, pe baza rezultatelor unei cercetări in domeniul roboticii realizate de directorul de proiect in cadrul tezei de doctorat. Prin proiect se urmărește extinderea aplicării principiilor de comandă și control studiate în cadrul tezei pentru comanda unui echipament de tip ambarcaţiune care, prin dotarea sa, să permită intervenţia în zonele unde au existat scurgeri de hidrocarburi în apă, în vederea îndepărtării acestora. Acest proces, va implica strângerea şi separarea faţă de apă a hidrocarburilor scurse, realizându-se astfel, pe lângă limitarea extinderii scurgerilor si un proces de curăţare a apei şi ecologizare a zonei afectate, realizându-se astfel o protecţie a mediului."/>
    <s v="10"/>
    <n v="10"/>
    <n v="2016"/>
    <s v="10"/>
    <n v="10"/>
    <n v="2018"/>
    <n v="85"/>
    <x v="3"/>
    <x v="3"/>
    <x v="0"/>
    <x v="0"/>
    <s v="Brazi"/>
    <s v="Privat"/>
    <s v="061"/>
    <n v="711917.15149999992"/>
    <n v="125632.43850000005"/>
    <n v="93061.07"/>
    <n v="120773.53"/>
    <n v="1051384.19"/>
    <s v="Finalizat"/>
    <s v="AA1"/>
    <n v="703599.73"/>
    <n v="124164.67000000001"/>
    <s v="POC/63/1/3"/>
    <n v="1"/>
    <s v="Axa 1"/>
  </r>
  <r>
    <n v="4"/>
    <x v="1"/>
    <x v="3"/>
    <s v="OS1.3-Secţiunea D"/>
    <n v="105000"/>
    <s v="Sistem inteligent, modular de interconectare și asistenţă informațională destinat infrastructurilor regionale-mySafeCity"/>
    <s v="SYSTEGRA ENGINEERING SRL"/>
    <s v="Obiectivul general al proiectului îl reprezintă creșterea gradului de cercetare-dezvoltare si de know-how in întreprinderea nou-înființată inovatoare, SC SYSTEGRA ENGINEERING SRL, prin realizarea unei platforme integrate care înglobează module inovative, flexibile si interconectabile, destinată să gestioneze şi să sintetizeze fluxurile informaționale dintr-o comunitate în scopul informăriişi securizării membrilor acesteia. _x000a_Soluția tehnică dezvoltată își propune:_x000a_- Realizarea unei infrastructuri configurabile si adaptabile fiecărei regiuni;_x000a_- Dezvoltarea de module independente, ajustabile („self awareness”) ce pot fi interconectate în orice configurație;_x000a_- Implementarea unei infrastructuri ce permite adoptarea noilor tehnologii ce vor apare în piață într-un mod facil/fluid;_x000a_- Automatizarea, într-o măsură cât mai avansată a extracțiilor de date considerate perimate, din sisteme existente/vechi, şi transformarea acestora într-oinformație activă, dinamică, care prelucrată printr-o platformă capabilă să ofere o mai bun înțelegere a conținutului conduc la previziuni socio-economice, fluidizări logistice, trenduri regionale._x000a_- Creșterea semnificativă a gradului de integrare de noi informații in mediile sociale ale regiunii ce oferă astfel o nouă viziune de ansamblu asupra comunitățiice implementează această infrastructură. _x000a_- Îmbunătățirea calitățiivieții inclusiv pentru diverse segmente din populație (persoane cu dizabilități, vârstnici, copii), marginalizate până la acestmoment, prin transpunerea într-un contact mai coerent cu restul societății şi prin o mai bună monitorizare a acestora._x000a_- Stimularea interacțiunilor între instituții prin promovarea unor sinteze informaționale, în timp real cu agregări de date în segmente de timp preferate, cu posibilitatea alegerii modulelor software preferate şi considerate utile. _x000a_"/>
    <s v="9"/>
    <n v="9"/>
    <n v="2016"/>
    <s v="9"/>
    <n v="9"/>
    <n v="2018"/>
    <n v="85"/>
    <x v="3"/>
    <x v="3"/>
    <x v="0"/>
    <x v="0"/>
    <s v="Ploiesti"/>
    <s v="Privat"/>
    <s v="061"/>
    <n v="5576201.5689999992"/>
    <n v="984035.57100000046"/>
    <n v="0"/>
    <n v="776748.51"/>
    <n v="7336985.6499999994"/>
    <s v="Finalizat"/>
    <s v="AA1"/>
    <n v="4458820.7299999995"/>
    <n v="786850.72"/>
    <s v="POC/66/1/3"/>
    <n v="1"/>
    <s v="Axa 1"/>
  </r>
  <r>
    <n v="5"/>
    <x v="1"/>
    <x v="1"/>
    <s v="OS1.1-Secţiunea F"/>
    <n v="119636"/>
    <s v="LABORATOR SISTEME SPAŢIALE pentru MISIUNI ORBITALE"/>
    <s v="INSTITUTUL NAŢIONAL DE CERCETARE-DEZVOLTARE AEROSPATIALĂ “ELIE CARAFOLI” – I.N.C.A.S. Bucureşti"/>
    <s v="Obiectivul general al proiectului îl reprezintă creşterea capacităţii de cercetare a Institutului de Cercetare-Dezvoltare Aerospaţială „Elie Carafoli” - I.N.C.A.S. Bucureşti, în domeniul ştiinţelor aerospaţiale prin introducerea celor mai noi tehnologii cheie din domeniul roboticii spaţiale întru-un mediu  de cercetare de nouă generaţie, bazat pe „Harware – In – the – Loop” (HIL) concept  și conceptul „Human – Machine – Interface” (HMI) capabile să asigure condiţii de simulare necesare pentru cercetările în perspective anilor 2020 precum şi interfaţa de comunicare în proiectele colaborative internaţionale în care INCAS este implicat ( ex: vehiculul spaţial PRIDE-USV3 pentru lansatorul VEGA, “Demise Observation Capsule - DOC “ și “LV Mission and Stages Re-entry Trajectory Analysis“, ESA - FLPP – RIBRE – CON – 0016 “Vertical Take-Off Vertical Landing Test Bench”,“Small Innovative Launcher for Europe” – SMILE  pentru  EC Horizon 2020 Program Space)."/>
    <s v="10"/>
    <n v="10"/>
    <n v="2016"/>
    <s v="10"/>
    <n v="10"/>
    <n v="2018"/>
    <n v="85"/>
    <x v="3"/>
    <x v="3"/>
    <x v="0"/>
    <x v="0"/>
    <s v="Maneciu, Sat Pamanteni"/>
    <s v="Public"/>
    <s v="058"/>
    <n v="4709744.6849999996"/>
    <n v="831131.41500000004"/>
    <n v="0"/>
    <n v="1548950"/>
    <n v="7089826.0999999996"/>
    <s v="Finalizat"/>
    <s v="AA2"/>
    <n v="4650756.5300000012"/>
    <n v="820721.73"/>
    <s v="POC/70/1/1"/>
    <n v="1"/>
    <s v="Axa 1"/>
  </r>
  <r>
    <n v="6"/>
    <x v="1"/>
    <x v="3"/>
    <s v="OS1.3-Secţiunea C"/>
    <n v="119849"/>
    <s v="Aditivi prin biotehnologii industriale in slujba comunitatii"/>
    <s v="EURO ENVIROTECH BIOTECHNOLOGY SRL"/>
    <s v="Obiectiv general:_x000a_Obiectivul general al proiectului este reprezentat de realizarea unui produs nou inovativ care contribuie la creșterea calității compoziției și valorificarea dejecțiilor din fermele de suine, precum și reducerea emisiilor de gaze din depozitele de dejecții, produs care va fi  obținut ca urmare a activității de cercetare-dezvoltare desfășurate în decursul a 24 luni de implementare a proiectului. Activitatea de cercetare aplicativă va fi demarată prin  valorificarea conceptelor elaborate în cadrul  tezei de doctorat cu titlul „Utilizarea zeoliţilor naturali în depoluarea diverselor fluxuri” concepută pentru utilizări în domeniul depoluării mediului._x000a_"/>
    <s v="9"/>
    <n v="27"/>
    <n v="2017"/>
    <s v="9"/>
    <n v="27"/>
    <n v="2019"/>
    <n v="84.999999701780197"/>
    <x v="3"/>
    <x v="3"/>
    <x v="0"/>
    <x v="0"/>
    <s v="Ploiesti"/>
    <s v="Privat"/>
    <s v="061"/>
    <n v="712561.67"/>
    <n v="125746.18"/>
    <n v="93145.35"/>
    <n v="159716.85"/>
    <n v="1091170.05"/>
    <s v="Reziliat"/>
    <m/>
    <n v="0"/>
    <n v="0"/>
    <s v="POC/63/1/3"/>
    <n v="1"/>
    <s v="Axa 1"/>
  </r>
  <r>
    <n v="7"/>
    <x v="2"/>
    <x v="2"/>
    <s v="A2.2.1"/>
    <n v="115549"/>
    <s v="PLATFORMA UNIFICATA INOVATIVA DE SECURITATE CIBERNETICA"/>
    <s v="AEGO BUSINESS CONSULTING SRL"/>
    <s v="PLATFORMA UNIFICATA INOVATIVA DE SECURITATE CIBERNETICA"/>
    <s v="5"/>
    <n v="25"/>
    <n v="2017"/>
    <s v="5"/>
    <n v="25"/>
    <n v="2019"/>
    <n v="85"/>
    <x v="3"/>
    <x v="3"/>
    <x v="0"/>
    <x v="0"/>
    <s v="Ploiesti"/>
    <s v="Privat"/>
    <s v="066"/>
    <n v="3440127.01"/>
    <n v="607081.24"/>
    <n v="2115708"/>
    <n v="1170954.0899999999"/>
    <n v="7333870.3399999999"/>
    <s v="Finalizat"/>
    <m/>
    <n v="3336540.28"/>
    <n v="588801.22"/>
    <s v="POC/46/2/2"/>
    <n v="1"/>
    <s v="Axa 2"/>
  </r>
  <r>
    <n v="8"/>
    <x v="2"/>
    <x v="2"/>
    <s v="A2.2.1"/>
    <n v="116063"/>
    <s v="PLATFORMA CONVERGENTA INOVATIVA DE DIFUZARE VIDEO"/>
    <s v="INVOKERNET CONNECTION SRL"/>
    <s v="PLATFORMA CONVERGENTA INOVATIVA DE DIFUZARE VIDEO"/>
    <s v="8"/>
    <n v="8"/>
    <n v="2017"/>
    <s v="8"/>
    <n v="8"/>
    <n v="2019"/>
    <n v="85"/>
    <x v="3"/>
    <x v="3"/>
    <x v="0"/>
    <x v="0"/>
    <s v="Ploiesti"/>
    <s v="Privat"/>
    <s v="066"/>
    <n v="2697279.93"/>
    <n v="475990.57"/>
    <n v="1065463.5"/>
    <n v="826005.96"/>
    <n v="5064739.96"/>
    <s v="Finalizat"/>
    <m/>
    <n v="2618068.4300000002"/>
    <n v="462012.07"/>
    <s v="POC/46/2/2"/>
    <n v="1"/>
    <s v="Axa 2"/>
  </r>
  <r>
    <n v="9"/>
    <x v="2"/>
    <x v="2"/>
    <s v="A2.2.1"/>
    <n v="115607"/>
    <s v="SISTEM INTEGRAT DE MANAGEMENT AUTOMAT AL UTILITATILOR - SMART ADMIN"/>
    <s v="FUTURE ENGINEERING SRL"/>
    <s v="SISTEM INTEGRAT DE MANAGEMENT AUTOMAT AL UTILITATILOR - SMART ADMIN"/>
    <s v="8"/>
    <n v="7"/>
    <n v="2017"/>
    <s v="4"/>
    <n v="7"/>
    <n v="2019"/>
    <n v="85"/>
    <x v="3"/>
    <x v="3"/>
    <x v="0"/>
    <x v="0"/>
    <s v="Ploiesti"/>
    <s v="Privat"/>
    <s v="066"/>
    <n v="3345152.8"/>
    <n v="590321.07999999996"/>
    <n v="1132968.1100000003"/>
    <n v="68622.349999999627"/>
    <n v="5137064.34"/>
    <s v="Finalizat"/>
    <s v="AA2"/>
    <n v="2941783.01"/>
    <n v="519138.19000000006"/>
    <s v="POC/46/2/2"/>
    <n v="1"/>
    <s v="Axa 2"/>
  </r>
  <r>
    <n v="10"/>
    <x v="2"/>
    <x v="2"/>
    <s v="A2.2.1"/>
    <n v="115793"/>
    <s v="PLATFORMA INOVATIVA DE AGREGARE A CONEXIUNILOR RADIO CU FACILITATI DE OPTIMIZARE A TRAFICULUI"/>
    <s v="BEBECOM SYSTEM SRL"/>
    <s v="PLATFORMA INOVATIVA DE AGREGARE A CONEXIUNILOR RADIO CU FACILITATI DE OPTIMIZARE A TRAFICULUI"/>
    <s v="11"/>
    <n v="20"/>
    <n v="2017"/>
    <s v="2"/>
    <n v="20"/>
    <n v="2020"/>
    <n v="85"/>
    <x v="3"/>
    <x v="3"/>
    <x v="0"/>
    <x v="0"/>
    <s v="Ploiesti"/>
    <s v="Privat"/>
    <s v="066"/>
    <n v="2460026.65"/>
    <n v="434122.35"/>
    <n v="964537.5"/>
    <n v="801920.54"/>
    <n v="4660607.04"/>
    <s v="Finalizat"/>
    <s v="AA1"/>
    <n v="2331325.4900000002"/>
    <n v="411410.38"/>
    <s v="POC/46/2/2"/>
    <n v="1"/>
    <s v="Axa 2"/>
  </r>
  <r>
    <n v="11"/>
    <x v="2"/>
    <x v="2"/>
    <s v="A2.2.1"/>
    <n v="117293"/>
    <s v="DEZVOLTARE APLICAȚIE DE SIMULARE AVANSATĂ A PIEȚELOR INTERNAȚIONALE DE CAPITAL CU UTILIZAREA INTELIGENȚEI ARTIFICIALE"/>
    <s v="BOLD TECHNOLOGIES SRL"/>
    <s v="DEZVOLTARE APLICAȚIE DE SIMULARE AVANSATĂ A PIEȚELOR INTERNAȚIONALE DE CAPITAL CU UTILIZAREA INTELIGENȚEI ARTIFICIALE"/>
    <s v="6"/>
    <n v="29"/>
    <n v="2017"/>
    <s v="6"/>
    <n v="29"/>
    <n v="2020"/>
    <n v="85"/>
    <x v="3"/>
    <x v="3"/>
    <x v="0"/>
    <x v="0"/>
    <s v="Ploiesti"/>
    <s v="Privat"/>
    <s v="066"/>
    <n v="1598080.23"/>
    <n v="282014.15999999997"/>
    <n v="1456962.8"/>
    <n v="0"/>
    <n v="3337057.19"/>
    <s v="Finalizat"/>
    <s v="AA1"/>
    <n v="1551548.54"/>
    <n v="273802.69"/>
    <s v="POC/46/2/2"/>
    <n v="1"/>
    <s v="Axa 2"/>
  </r>
  <r>
    <n v="12"/>
    <x v="2"/>
    <x v="2"/>
    <s v="A2.2.1"/>
    <n v="115906"/>
    <s v="„ASI IN INFORMATICA – DEZVOLTARE APLICATIE DE SECURITATE INFRASTUCTURA IT&amp;C (ASI)”"/>
    <s v="TRANSCENDENCE SYSTEMS GROUP SRL"/>
    <s v="„ASI IN INFORMATICA – DEZVOLTARE APLICATIE DE SECURITATE INFRASTUCTURA IT&amp;C (ASI)”"/>
    <s v="8"/>
    <n v="4"/>
    <n v="2017"/>
    <s v="6"/>
    <n v="4"/>
    <n v="2019"/>
    <n v="85"/>
    <x v="3"/>
    <x v="3"/>
    <x v="0"/>
    <x v="0"/>
    <s v="Ploiesti"/>
    <s v="Privat"/>
    <s v="066"/>
    <n v="3076224.45"/>
    <n v="542863.14"/>
    <n v="769918.06000000052"/>
    <n v="183630.81999999937"/>
    <n v="4572636.47"/>
    <s v="Reziliat"/>
    <m/>
    <n v="380380.1"/>
    <n v="67125.899999999994"/>
    <s v="POC/46/2/2"/>
    <n v="1"/>
    <s v="Axa 2"/>
  </r>
  <r>
    <n v="13"/>
    <x v="2"/>
    <x v="2"/>
    <s v="A2.2.1 ap.2"/>
    <n v="129052"/>
    <s v="Platforma inovativa de comunicatii IoT bazata pe tehnologia LoRa"/>
    <s v="CLARITY SOLUTIONS SRL"/>
    <s v="Obiectivul general al proiectului in reprezinta sustinerea inovarii si cresterea productivitatii societatii Clarity Solutions prin realizarea unei platforme inovative de comunicaþii IoT bazata pe tehnologia LoRaWAN. Proiectul propus spre finantare vizeaza realizarea  unei platforme inovative de comunicatii specifice pentru monitorizarea si protejarea oraselor inteligente, cu ajutorul unor matrici senzoriale si elemente de control la distanta, bazata pe reþele de internet de banda larga, Internet of Things (IoT), LoRa WAN."/>
    <s v="12"/>
    <n v="11"/>
    <n v="2019"/>
    <s v="12"/>
    <n v="11"/>
    <n v="2021"/>
    <n v="85"/>
    <x v="3"/>
    <x v="3"/>
    <x v="0"/>
    <x v="0"/>
    <s v="Ploiesti"/>
    <s v="Privat"/>
    <s v="066"/>
    <n v="13646665"/>
    <n v="2408235"/>
    <n v="6655900"/>
    <n v="4370625"/>
    <n v="27081425"/>
    <s v="In implementare"/>
    <m/>
    <n v="7429765"/>
    <n v="1311135"/>
    <s v="POC/524/2/2"/>
    <n v="1"/>
    <s v="Axa 2"/>
  </r>
  <r>
    <n v="14"/>
    <x v="2"/>
    <x v="2"/>
    <s v="A2.2.1 ap.2"/>
    <n v="128998"/>
    <s v="Platforma inovativa pentru difuzarea continutului video folosind mecanisme de machine learning"/>
    <s v="NETWORK INNOVATION FUTURE  SRL"/>
    <s v="Obiectivul general al proiectului il reprezinta sustinerea inovarii si cresterea productivitatii societatii Network Innovation Future prin realizarea unei platforme inovative pentru difuzarea continutului video folosind mecanisme de machine learning."/>
    <s v="12"/>
    <n v="11"/>
    <n v="2019"/>
    <s v="12"/>
    <n v="11"/>
    <n v="2021"/>
    <n v="85"/>
    <x v="3"/>
    <x v="3"/>
    <x v="0"/>
    <x v="0"/>
    <s v="Ploiesti"/>
    <s v="Privat"/>
    <s v="066"/>
    <n v="13893547.51"/>
    <n v="2451802.4900000002"/>
    <n v="6836292.8600000003"/>
    <n v="4539910.51"/>
    <n v="27721553.369999997"/>
    <s v="In implementare"/>
    <m/>
    <n v="0"/>
    <n v="0"/>
    <s v="POC/524/2/2"/>
    <n v="1"/>
    <s v="Axa 2"/>
  </r>
  <r>
    <n v="15"/>
    <x v="2"/>
    <x v="2"/>
    <s v="A2.2.1 ap.2"/>
    <n v="129084"/>
    <s v="Platforma Inovativa pentru Administrarea Inteligentq a resurselor bazata pe Inteligenta Artificiala"/>
    <s v="ARS INDUSTRIAL SRL"/>
    <s v="Obiectivul general al proiectul îl reprezinta susþinerea inovarii si cresterea productivitaþii companiei ARS INDUSTRIAL prin realizarea unui produs inovativ complex si a unor servicii inovative, bazate pe acest produs. Prin proiect se urmareste crearea unei platforme inovative deschise (OPEN DATA – OPEN PLATFORM) pentru managementul centralizat pe nivele multiple la nivel de administraþie publica sau privata (PAIR - AI – Platforma pentru Administrarea Inteligenta a resurselor bazata pe Inteligenþa Artificiala) ce are ca scop cresterea competitivitaþii economice a societatii."/>
    <s v="12"/>
    <n v="11"/>
    <n v="2019"/>
    <s v="12"/>
    <n v="11"/>
    <n v="2021"/>
    <n v="85"/>
    <x v="3"/>
    <x v="3"/>
    <x v="0"/>
    <x v="0"/>
    <s v="Ploiesti"/>
    <s v="Privat"/>
    <s v="066"/>
    <n v="14384561.9"/>
    <n v="2538452.1"/>
    <n v="6788406"/>
    <n v="4505169.8"/>
    <n v="28216589.800000001"/>
    <s v="In implementare"/>
    <m/>
    <n v="108800"/>
    <n v="19200"/>
    <s v="POC/524/2/2"/>
    <n v="1"/>
    <s v="Axa 2"/>
  </r>
  <r>
    <n v="16"/>
    <x v="2"/>
    <x v="2"/>
    <s v="A2.2.1 ap.2"/>
    <n v="129020"/>
    <s v="PLATFORMA INOVATIVA R.A.R.E."/>
    <s v="CYMBIOT SOLUTIONS SRL"/>
    <s v="Obiectivul general al proiectul îl reprezinta susþinerea inovarii si cresterea productivitaþii societaþii Cymbiot Solutions S.R.L. prin realizarea unui produs inovativ complex si a unor servicii inovative, bazate pe acest produs. Se urmareste crearea unei platforme inovative (R.A.R.E – Resource Allocation and Reservation Enabler) integrate pentru identificarea si rezervarea resurselor disponibile prin si de la diverse surse cu ajutorul a patru componente digitale: Cloud Computing, IOT (INTERNET OF THINGS), AI (ARTIFICIAL INTELIGENCE), prelucare si procesare imagini video ce are ca scop cresterea competitivitaþii economice a societatii."/>
    <s v="12"/>
    <n v="13"/>
    <n v="2019"/>
    <s v="12"/>
    <n v="13"/>
    <n v="2021"/>
    <n v="85"/>
    <x v="3"/>
    <x v="3"/>
    <x v="0"/>
    <x v="0"/>
    <s v="Ploiesti"/>
    <s v="Privat"/>
    <s v="066"/>
    <n v="14371012.9"/>
    <n v="2536061.1"/>
    <n v="6805396"/>
    <n v="4505369.3"/>
    <n v="28217839.300000001"/>
    <s v="In implementare"/>
    <m/>
    <n v="9789432.1500000004"/>
    <n v="1727546.85"/>
    <s v="POC/524/2/2"/>
    <n v="1"/>
    <s v="Axa 2"/>
  </r>
  <r>
    <n v="17"/>
    <x v="2"/>
    <x v="2"/>
    <s v="A2.2.1 ap.2"/>
    <n v="129076"/>
    <s v="Sistem automatizat pentru acoperire radio si cartografiere 3D folosind vehicule aeriene fara pilot "/>
    <s v="INVITE SYSTEMS SRL"/>
    <s v="Obiectivul general al proiectului il reprezinta sustinerea inovarii si cresterea productivitatii societatii Invite Systems prin realizarea unui sistem automatizat inovativ pentru acoperire radio si cartografiere 3D folosind vehicule aeriene fara pilot."/>
    <s v="12"/>
    <n v="23"/>
    <n v="2019"/>
    <s v="12"/>
    <n v="23"/>
    <n v="2021"/>
    <n v="85"/>
    <x v="3"/>
    <x v="3"/>
    <x v="0"/>
    <x v="0"/>
    <s v="Ploiesti"/>
    <s v="Privat"/>
    <s v="066"/>
    <n v="13683958.75"/>
    <n v="2414816.25"/>
    <n v="6718475"/>
    <n v="4462786"/>
    <n v="27280036"/>
    <s v="In implementare"/>
    <m/>
    <n v="6262314.2800000003"/>
    <n v="1105114.28"/>
    <s v="POC/524/2/2"/>
    <n v="1"/>
    <s v="Axa 2"/>
  </r>
  <r>
    <n v="18"/>
    <x v="2"/>
    <x v="2"/>
    <s v="A2.2.1 ap.2"/>
    <n v="129221"/>
    <s v="MY IDENTITY  - PLATFORMA INOVATIVA DESTINATA IDENTIFICARII SI AUTENTIFICARII PERSOANELOR"/>
    <s v="ID SOLUTIONS TECH SRL"/>
    <s v="Obiectivul general al proiectului MY IDENTITY - PLATFORMA INOVATIVA DESTINATA IDENTIFICARII SI AUTENTIFICARII PERSOANELOR il reprezinta sustinerea inovarii si cresterea productivitatii societatii ID SOLUTIONS TECH prin realizarea unei platforme inovative destinata identificarii si autentificarii persoanelor in vederea definirii unei identitati electronice unice care sa poate fi folosita pentru accesul la orice sistem informatic."/>
    <s v="12"/>
    <n v="24"/>
    <n v="2019"/>
    <s v="12"/>
    <n v="24"/>
    <n v="2021"/>
    <n v="85"/>
    <x v="3"/>
    <x v="3"/>
    <x v="0"/>
    <x v="0"/>
    <s v="Aricestii Rahtivani"/>
    <s v="Privat"/>
    <s v="066"/>
    <n v="14561863.4"/>
    <n v="2569740.6"/>
    <n v="6869540.2800000003"/>
    <n v="4560217.41"/>
    <n v="28561361.690000001"/>
    <s v="In implementare"/>
    <m/>
    <n v="9810802.8599999994"/>
    <n v="1731318.16"/>
    <s v="POC/524/2/2"/>
    <n v="1"/>
    <s v="Axa 2"/>
  </r>
  <r>
    <n v="19"/>
    <x v="2"/>
    <x v="2"/>
    <s v="A2.2.1 ap.2"/>
    <n v="129092"/>
    <s v="Platforma inovativa 'Software-as-a-Service' aplicatii smartphone inovative pentru industria de transport"/>
    <s v="ATLAS APPS SRL"/>
    <s v="Obiectivul general al proiectului este cresterea competitivitatii si a productivitatii societatii pe piata TIC prin trecerea de la outsourcing la dezvoltarea bazata pe inovare, dezvoltand in cadrul firmei SC ATLAS APPS SRL o platforma inovativa &quot;Software-as-a-Service&quot; aplicatii smartphone pentru industria de transport, avand la baza cooperarea intre SC ATLAS APPS SRL si SC EVEREST ROPACK SRL membre in clusterul ICONIC din domeniul TIC si cooperarea intre societatea SC ATLAS APPS SRL si clusterul ICONIC din domeniul TIC, pentru asigurarea unui acces rapid si facil la implementarea rezultatelor cercetarii/dezvoltarii în scopul obþinerii de produse inovatoare."/>
    <s v="1"/>
    <n v="23"/>
    <n v="2020"/>
    <s v="1"/>
    <n v="23"/>
    <n v="2022"/>
    <n v="85"/>
    <x v="3"/>
    <x v="3"/>
    <x v="0"/>
    <x v="0"/>
    <s v="Azuga"/>
    <s v="Privat"/>
    <s v="066"/>
    <n v="4042791.52"/>
    <n v="713433.78"/>
    <n v="1775393.7"/>
    <n v="830698.81"/>
    <n v="7362317.8100000005"/>
    <s v="In implementare"/>
    <m/>
    <n v="3022376.84"/>
    <n v="384078.14"/>
    <s v="POC/524/2/2"/>
    <n v="1"/>
    <s v="Axa 2"/>
  </r>
  <r>
    <n v="20"/>
    <x v="2"/>
    <x v="2"/>
    <s v="A2.2.1 ap.2"/>
    <n v="129006"/>
    <s v="Sustinerea inovarii si cresterea productivitatii SC TrustChain SRL prin realizarea unei platforme unificate inovative de comunicare si control al echipamentelor integrate in casele inteligente"/>
    <s v="TRUSTCHAIN SRL"/>
    <s v="Obiectivul general al proiectului îl reprezinta susþinerea inovarii si cresterea productivitatii SC TrustChain SRL prin realizarea unei platforme unificate inovative de comunicare si control al echipamentelor integrate în casele inteligente. Platforma dezvoltata va agrega protocoalele de comunicare ale echipamentelor de tip „smart home” disponibile pe piata de profil si va asigura controlul si comanda acestora pe baza unui instrument inovativ de inteligenta artificiala."/>
    <s v="1"/>
    <n v="27"/>
    <n v="2020"/>
    <s v="1"/>
    <n v="27"/>
    <n v="2022"/>
    <n v="85"/>
    <x v="3"/>
    <x v="3"/>
    <x v="0"/>
    <x v="0"/>
    <s v="Ploiesti"/>
    <s v="Privat"/>
    <s v="066"/>
    <n v="13457728.66"/>
    <n v="2374893.2599999998"/>
    <n v="6067128.9199999999"/>
    <n v="2335.0500000000002"/>
    <n v="21902085.890000001"/>
    <s v="In implementare"/>
    <m/>
    <n v="8628806.1500000004"/>
    <n v="1522730.4799999997"/>
    <s v="POC/524/2/2"/>
    <n v="1"/>
    <s v="Axa 2"/>
  </r>
  <r>
    <n v="21"/>
    <x v="2"/>
    <x v="2"/>
    <s v="A2.2.1 ap.2"/>
    <n v="129332"/>
    <s v="Platforma inovativa Autonomus Driving"/>
    <s v="INVOKER TRANS IT SRL"/>
    <s v="Obiectivul general al proiectului il reprezinta sustinerea inovarii si cresterea productivitatii societatii Invoker Trans IT prin realizarea unei platforme inovative care va gestiona un vehicul autonom ce va fi partajat pe sosea intr-un mediu controlat, destinat transportului public."/>
    <s v="3"/>
    <n v="18"/>
    <n v="2020"/>
    <s v="3"/>
    <n v="18"/>
    <n v="2022"/>
    <n v="85"/>
    <x v="3"/>
    <x v="3"/>
    <x v="0"/>
    <x v="0"/>
    <s v="Blejoi"/>
    <s v="Privat"/>
    <s v="066"/>
    <n v="13799724.5"/>
    <n v="2435245.5"/>
    <n v="6901130"/>
    <n v="5296927"/>
    <n v="28433027"/>
    <s v="In implementare"/>
    <m/>
    <n v="2124150"/>
    <n v="374850"/>
    <s v="POC/524/2/2"/>
    <n v="1"/>
    <s v="Axa 2"/>
  </r>
  <r>
    <n v="22"/>
    <x v="2"/>
    <x v="2"/>
    <s v="A2.2.1 ap.2"/>
    <n v="129321"/>
    <s v="Platforma inovativa de cloud cu sisteme de provizionare si migrare automatizata a aplicatiilor"/>
    <s v="BUSINESS SERVICE CONSULT INTERNATIONAL  SRL"/>
    <s v="Obiectivul general al proiectului este reprezentat de cresterea competitivitaþii economice a SC Business Service Consult International SRL si susþinerea inovarii în cadrul companiei, prin realizarea unei produs inovativ si a unor servicii inovative, bazate pe o infrastructura de cloud, cu caracteristici unice in Romania, cu aplicabilitate în cadrul clusterului Internet of Things, cât si în restul economiei."/>
    <s v="3"/>
    <n v="19"/>
    <n v="2020"/>
    <s v="3"/>
    <n v="19"/>
    <n v="2022"/>
    <n v="85"/>
    <x v="3"/>
    <x v="3"/>
    <x v="0"/>
    <x v="0"/>
    <s v="Ploiesti"/>
    <s v="Privat"/>
    <s v="066"/>
    <n v="13822933.75"/>
    <n v="2439341.25"/>
    <n v="6784975"/>
    <n v="4506515.75"/>
    <n v="27553765.75"/>
    <s v="In implementare"/>
    <m/>
    <n v="9076189.5"/>
    <n v="1601680.5"/>
    <s v="POC/524/2/2"/>
    <n v="1"/>
    <s v="Axa 2"/>
  </r>
  <r>
    <n v="23"/>
    <x v="2"/>
    <x v="2"/>
    <s v="A2.2.1 ap.2"/>
    <n v="129760"/>
    <s v="V.A.M.M.P.  Platforma inovativa integrata pentru identificarea si clasificarea persoanelor "/>
    <s v="EUROMEDIA GROUP SA"/>
    <s v="Obiectivul general al proiectul îl reprezinta susþinerea inovarii si cresterea productivitaþii EUROMEDIA GROUP S.A. prin realizarea unui_x000a_produs inovativ complex si a unor servicii inovative, bazate pe acest produs. Se urmareste crearea unei platforme inovative (V.A.M.M.P. –_x000a_Video Analytics Media Message Programmer) integrate pentru identificarea si clasificarea persoanelor si estimarea intenþiei de cumparare cu ajutorul a patru componente digitale: Prelucrarea imaginilor si fluxurilor video, procesare in cloud (Cloud computing), IOT (INTERNET OF THINGS) si AI (ARTIFICIAL INTELLIGENCE)."/>
    <s v="3"/>
    <n v="25"/>
    <n v="2020"/>
    <s v="3"/>
    <n v="25"/>
    <n v="2022"/>
    <n v="85"/>
    <x v="3"/>
    <x v="3"/>
    <x v="0"/>
    <x v="0"/>
    <s v="Campina"/>
    <s v="Privat"/>
    <s v="066"/>
    <n v="13875341.689999999"/>
    <n v="2448589.71"/>
    <n v="10602037.6"/>
    <n v="5279202.1100000003"/>
    <n v="32205171.109999999"/>
    <s v="In implementare"/>
    <m/>
    <n v="0"/>
    <n v="0"/>
    <s v="POC/524/2/2"/>
    <n v="1"/>
    <s v="Axa 2"/>
  </r>
  <r>
    <n v="24"/>
    <x v="2"/>
    <x v="2"/>
    <s v="A2.2.1 ap.2"/>
    <n v="129271"/>
    <s v="TERMENE AI 360 - platforma inovativa pentru analiza automata a datelor si informatiilor pentru afaceri"/>
    <s v="TERMENE JUST SRL"/>
    <s v="Obiectivul general al proiectului il constituie diversificarea serviciilor si cresterea productivitatii companiei Termene Just srl prin trecerea de la metode traditionale de analiza a datelor si informatiilor pentru afaceri (in engleza „business inteligence”) la metodele moderne folosite in stiinta datelor (DS - Data Science) pe baza dezvoltarii unei platforme pentru stiinta datelor, inteligenta artificiala (AI - Artificial Intelligence) si invatare automata (ML – Machine Learning)."/>
    <s v="3"/>
    <n v="31"/>
    <n v="2020"/>
    <s v="3"/>
    <n v="31"/>
    <n v="2023"/>
    <n v="85"/>
    <x v="3"/>
    <x v="3"/>
    <x v="0"/>
    <x v="0"/>
    <s v="Ploiesti"/>
    <s v="Privat"/>
    <s v="066"/>
    <n v="13599979.77"/>
    <n v="2399996.4300000002"/>
    <n v="4627491.53"/>
    <n v="685340.91"/>
    <n v="21312808.640000001"/>
    <s v="In implementare"/>
    <m/>
    <n v="4852277.59"/>
    <n v="537225.26"/>
    <s v="POC/524/2/2"/>
    <n v="1"/>
    <s v="Axa 2"/>
  </r>
  <r>
    <n v="25"/>
    <x v="2"/>
    <x v="2"/>
    <s v="A2.2.1 ap.2"/>
    <n v="130051"/>
    <s v="Platforma inovativa integrata pentru furnizarea de servicii POS"/>
    <s v="ACQUIS CONSULTING SRL"/>
    <s v="Obiectivul general al proiectul îl reprezinta susþinerea inovarii si cresterea productivitaþii societaþii Acquis Consulting prin realizarea unui produs inovativ complex si a unor servicii inovative, bazate pe acest produs. Se urmareste crearea unei platforme inovative (C.I.P.P.O.S.– Componenta Inteligenta Pentru Point Of Sale) integrate pentru furnizarea de servicii POS (inclusiv tranzactii financiare bancare si casa de marcat), procesare in cloud (Cloud computing), AI (ARTIFICIAL INTELIGENCE) si Aplicaþii diverse pentru piata de retail."/>
    <s v="4"/>
    <n v="1"/>
    <n v="2020"/>
    <s v="4"/>
    <n v="1"/>
    <n v="2022"/>
    <n v="85"/>
    <x v="3"/>
    <x v="3"/>
    <x v="0"/>
    <x v="0"/>
    <s v="Ploiesti"/>
    <s v="Privat"/>
    <s v="066"/>
    <n v="12936799.4"/>
    <n v="2282964.6"/>
    <n v="6523756"/>
    <n v="4258777.3"/>
    <n v="26002297.300000001"/>
    <s v="In implementare"/>
    <m/>
    <n v="0"/>
    <n v="0"/>
    <s v="POC/524/2/2"/>
    <n v="1"/>
    <s v="Axa 2"/>
  </r>
  <r>
    <n v="26"/>
    <x v="2"/>
    <x v="2"/>
    <s v="A2.2.1 ap.2"/>
    <n v="129888"/>
    <s v="PLATFORMA SOFTWARE INOVATIVA MEDOSCOPE SMART"/>
    <s v="ENJOY SMART SOLUTIONS SRL"/>
    <s v="Obiectivul general al proiectului Platforma inovativa medicala Medoscope Smart il reprezinta sustinerea inovarii si cresterea productivitatii societatii Enjoy Smart Solutions SRL prin realizarea unei platforme inovative destinata imbunatatirii experientei pacientilor ce intra in contact cu sistemul medical, atat privat, cat si public, precum si cresterii eficientei spitalelor sau clinicilor medicale"/>
    <s v="4"/>
    <n v="6"/>
    <n v="2020"/>
    <s v="4"/>
    <n v="6"/>
    <n v="2022"/>
    <n v="85"/>
    <x v="3"/>
    <x v="3"/>
    <x v="0"/>
    <x v="0"/>
    <s v="Ploiesti"/>
    <s v="Privat"/>
    <s v="066"/>
    <n v="13782482.25"/>
    <n v="2432202.75"/>
    <n v="6723615"/>
    <n v="4509436.75"/>
    <n v="27447736.75"/>
    <s v="In implementare"/>
    <m/>
    <n v="5712214.2000000002"/>
    <n v="1008037.8"/>
    <s v="POC/524/2/2"/>
    <n v="1"/>
    <s v="Axa 2"/>
  </r>
  <r>
    <n v="27"/>
    <x v="2"/>
    <x v="2"/>
    <s v="A2.2.1 ap.2"/>
    <n v="130068"/>
    <s v="Platforma inovativa LocationChest"/>
    <s v="BINBOX GLOBAL SERVICES SRL"/>
    <s v="Obiectivul general al proiectul îl reprezintă susţinerea inovării şi creşterea productivităţii societăţii BinBox Global Services S.R.L. prin realizarea unei platforme inovative de tip BigData pentru colectarea informatiilor despre localizarea dispozitivelor mobile folosite de catre clientii operatorilor de telefonie mobila, agregarea si procesarea acestora  pentru implementarea conceptului de servicii bazate pe locatie (location based services)."/>
    <s v="6"/>
    <n v="4"/>
    <n v="2020"/>
    <s v="6"/>
    <n v="4"/>
    <n v="2022"/>
    <n v="85"/>
    <x v="3"/>
    <x v="3"/>
    <x v="0"/>
    <x v="0"/>
    <s v="Ploiesti"/>
    <s v="Privat"/>
    <s v="066"/>
    <n v="13779145.66"/>
    <n v="2431613.94"/>
    <n v="6755968.4000000004"/>
    <n v="4491038.07"/>
    <n v="27457766.07"/>
    <s v="In implementare"/>
    <m/>
    <n v="5590322.5"/>
    <n v="986527.5"/>
    <s v="POC/524/2/2"/>
    <n v="1"/>
    <s v="Axa 2"/>
  </r>
  <r>
    <n v="28"/>
    <x v="2"/>
    <x v="2"/>
    <s v="A2.2.1 ap.2"/>
    <n v="130078"/>
    <s v="Platforma inovativa Meteorite Cloudspace"/>
    <s v="RS NEXT TECHNOLOGIES SRL"/>
    <s v="Obiectivul general al proiectului Meteorite Cloudspace il reprezinta sustinerea inovarii si cresterea productivitatii societatii RS NEXT TECHNOLOGIES SRL prin realizarea unei platforme inovative de tip cloud pentru rularea oricarei aplicatii intr-un spatiu virtual, accesibil printr-un browser web de pe orice tip de device – de la telefoane mobile si tablete, la laptopuri lowcost, chiar si de tip chromebook."/>
    <s v="6"/>
    <n v="11"/>
    <n v="2020"/>
    <s v="6"/>
    <n v="11"/>
    <n v="2022"/>
    <n v="85"/>
    <x v="3"/>
    <x v="3"/>
    <x v="0"/>
    <x v="0"/>
    <s v="Ploiesti"/>
    <s v="Privat"/>
    <s v="066"/>
    <n v="13718651.5"/>
    <n v="2420938.5"/>
    <n v="6732610"/>
    <n v="4473226.5"/>
    <n v="27345426.5"/>
    <s v="In implementare"/>
    <m/>
    <n v="7261677.5"/>
    <n v="1281472.5"/>
    <s v="POC/524/2/2"/>
    <n v="1"/>
    <s v="Axa 2"/>
  </r>
  <r>
    <n v="29"/>
    <x v="1"/>
    <x v="4"/>
    <s v=" Proiect Tehnologic Inovativ - LDR"/>
    <n v="122543"/>
    <s v="Tehnologii inovative pentru depuneri fizice in vid bazate pe straturi subtiri, multifunctionale, nanostructurate destinate pieselor de mari dimensiuni - LargCoat"/>
    <s v="MGM STAR CONSTRUCT SRL"/>
    <s v="Obiectivul general al proiectului il reprezinta sustinerea investitiei private in CDI prin introducerea inovarii de tehnologii si servicii in activitatea proprie a MGM STAR CONSTRUCT SRL prin realizarea, bazata pe cercetare in colaborare cu doua colective de cercetare de prestigiu din domeniu, a unor tehnologii inovative pentru depuneri fizice in vid bazate pe straturi subtiri, multifunctionale, nanostructurate, destinate pieselor de mari dimensiuni si dezvoltarea serviciilor oferite pe aceasta baza."/>
    <s v="6"/>
    <n v="18"/>
    <n v="2020"/>
    <s v="6"/>
    <n v="18"/>
    <n v="2023"/>
    <n v="85"/>
    <x v="3"/>
    <x v="3"/>
    <x v="0"/>
    <x v="0"/>
    <s v="Ploiesti"/>
    <s v="Privat"/>
    <s v="064"/>
    <n v="14147190.74"/>
    <n v="2496563.06"/>
    <n v="3621935.2"/>
    <n v="1828165.14"/>
    <n v="22093854.140000001"/>
    <s v="In implementare"/>
    <m/>
    <n v="624542"/>
    <n v="21978"/>
    <s v="POC/163/1/3/"/>
    <n v="1"/>
    <s v="Axa 1"/>
  </r>
  <r>
    <n v="30"/>
    <x v="2"/>
    <x v="2"/>
    <s v="A2.2.1 ap.2"/>
    <n v="130119"/>
    <s v="Dezvoltarea unei platforme informatice inovative pentru automatizarea proceselor de creștere a plantelor în mediu controlat și monitorizarea acestora prin intermediul serviciilor cloud–GreenHouse IoT"/>
    <s v="MIXT ENERGY SRL"/>
    <s v="Obiectivul general al proiectului îl reprezinta susþinerea inovarii si cresterea productivitaþii S.C. Mixt Energy S.R.L. prin realizarea unei platforme informatice inovative pentru automatizarea proceselor de crestere a plantelor în mediu controlat si monitorizarea acestora prin intermediul serviciilor cloud–GreenHouse IoT."/>
    <s v="6"/>
    <n v="30"/>
    <n v="2020"/>
    <s v="6"/>
    <n v="30"/>
    <n v="2022"/>
    <n v="85"/>
    <x v="3"/>
    <x v="3"/>
    <x v="0"/>
    <x v="0"/>
    <s v="Ploiesti"/>
    <s v="Privat"/>
    <s v="066"/>
    <n v="11338494.689999999"/>
    <n v="2000910.83"/>
    <n v="5026001.5"/>
    <n v="3009280.39"/>
    <n v="21374687.41"/>
    <s v="In implementare"/>
    <m/>
    <n v="1267353.06"/>
    <n v="223650.54"/>
    <s v="POC/524/2/2"/>
    <n v="1"/>
    <s v="Axa 2"/>
  </r>
  <r>
    <n v="31"/>
    <x v="2"/>
    <x v="2"/>
    <s v="A2.2.1 ap.2"/>
    <n v="128963"/>
    <s v="SMARTSENSE - CADRU TEHNOLOGIC PENTRU CERCETAREA ȘI PROMOVAREA SUSTENABILA A ZONELOR TURISTICE FOLOSIND TEHNICI INOVATIVE DE VIZUALIZARE COMPUTERIZATA SI RECUNOAȘTERE AUDIO-VIZUALA"/>
    <s v="ALTFACTOR SRL"/>
    <s v="Obiectivul general al proiectului consta in contributia la cresterea gradului de utilizare, a calitatii si a nivelului de acces ale intreprinderilor mici si mijlocii la tehnologia informatiei si comunicatiilor, prin realizarea, in decurs de 35 de luni, in parteneriat cu SC BEIA CONSULT INTERNATIONAL SRL, in cadrul unei structuri de tip cluster TIC, a cadrului tehnologic SMARTSENSE, acesta fiind un set de aplicatii inovative ce foloseste tehnici inovative de vizualizare computerizata si recunoastere audio-vizuala pentru promovarea sustenamila si cercetare in zonele turistice."/>
    <s v="7"/>
    <n v="6"/>
    <n v="2020"/>
    <s v="6"/>
    <n v="6"/>
    <n v="2023"/>
    <n v="85"/>
    <x v="8"/>
    <x v="3"/>
    <x v="3"/>
    <x v="0"/>
    <s v="Slanic; Galati"/>
    <s v="Privat"/>
    <s v="066"/>
    <n v="5273924.9400000004"/>
    <n v="930692.63"/>
    <n v="2295165.08"/>
    <n v="489785.53"/>
    <n v="8989568.1799999997"/>
    <s v="In implementare"/>
    <m/>
    <n v="1376134.52"/>
    <n v="133811.31"/>
    <s v="POC/524/2/2"/>
    <n v="1"/>
    <s v="Axa 2"/>
  </r>
  <r>
    <n v="32"/>
    <x v="2"/>
    <x v="2"/>
    <s v="A2.2.1 ap.2"/>
    <n v="129946"/>
    <s v="Dezvoltarea platformei informatice SysCore multilayer si multitenant, de integrare a aplicatiilor IoT si M2M si implementarea rezultatelor in industrii conexe"/>
    <s v="SYSWIN SOLUTIONS SRL"/>
    <s v="Dezvoltarea platformei informatice SysCore, care sa permita integrarea oricaror aplicatii IoT prin colectarea, analiza si raportarea datelor preluate din diverse domenii: agricultura, Smart City, corpuri de apa, asigurand integritatea si securitatea acestora prin tehnologii de tip Blockchain."/>
    <s v="7"/>
    <n v="10"/>
    <n v="2020"/>
    <s v="7"/>
    <n v="10"/>
    <n v="2023"/>
    <n v="85"/>
    <x v="3"/>
    <x v="3"/>
    <x v="0"/>
    <x v="0"/>
    <s v="Ploiesti"/>
    <s v="Privat"/>
    <s v="066"/>
    <n v="9214208.0299999993"/>
    <n v="1626036.71"/>
    <n v="2924213.06"/>
    <n v="1500838.43"/>
    <n v="15265296.229999999"/>
    <s v="Reziliat"/>
    <m/>
    <n v="0"/>
    <n v="0"/>
    <s v="POC/524/2/2"/>
    <n v="1"/>
    <s v="Axa 2"/>
  </r>
  <r>
    <n v="33"/>
    <x v="2"/>
    <x v="2"/>
    <s v="A2.2.1 ap.2"/>
    <n v="129173"/>
    <s v="Banca Virtuala Simulata"/>
    <s v="BOLD TEHNOLOGIES SRL"/>
    <s v="Obiectivul general il reprezinta realizarea unei platforma de lucru virtuala pentru angajatii din industria financiara care va permite colaborarea angajatilor in timp real pentru tot ceea ce inseamna dezvoltarea proiectelor de risc si conformitate si care va folosi algoritmi avansati de deep learning ce vor invata din continutul noilor reglementari de risc si conformitate si vor face recomandari in timp real angajatilor, in functie de nevoile lor specifice. "/>
    <s v="7"/>
    <n v="29"/>
    <n v="2020"/>
    <s v="7"/>
    <n v="29"/>
    <n v="2022"/>
    <n v="85"/>
    <x v="3"/>
    <x v="3"/>
    <x v="0"/>
    <x v="0"/>
    <s v="Ploiesti"/>
    <s v="Privat"/>
    <s v="066"/>
    <n v="11788429.85"/>
    <n v="2080311.15"/>
    <n v="5897714"/>
    <n v="3758006.45"/>
    <n v="23524461.449999999"/>
    <s v="In implementare"/>
    <m/>
    <n v="108800"/>
    <n v="19200"/>
    <s v="POC/524/2/2"/>
    <n v="1"/>
    <s v="Axa 2"/>
  </r>
  <r>
    <n v="34"/>
    <x v="2"/>
    <x v="2"/>
    <s v="A2.2.1 ap.2"/>
    <n v="129315"/>
    <s v="Platforma inovativa bazata pe Inteligenta Artificiala in Inginerie si Industria Constructiilor"/>
    <s v="Cloudsys Telecom SRL"/>
    <s v="Obiectivul general al proiectul îl reprezinta susþinerea inovarii si cresterea productivitaþii societaþii Cloudsys Telecom SRL prin realizarea unui sistem inovativ complex si a unor servicii inovative, dezvoltate pe baza acestuia. Se doreste realizarea unui sistem bazat pe servicii oferite prin intermediul Inteligentei Artificiale si Machine Learning in domeniul constructiilor si ingineriei."/>
    <s v="8"/>
    <n v="4"/>
    <n v="2020"/>
    <s v="8"/>
    <n v="4"/>
    <n v="2022"/>
    <n v="85"/>
    <x v="3"/>
    <x v="3"/>
    <x v="0"/>
    <x v="0"/>
    <s v="Ploiesti"/>
    <s v="Privat"/>
    <s v="066"/>
    <n v="13783094.25"/>
    <n v="2432310.75"/>
    <n v="6889845"/>
    <n v="4505516.75"/>
    <n v="27610766.75"/>
    <s v="In implementare"/>
    <m/>
    <n v="0"/>
    <n v="0"/>
    <s v="POC/524/2/2"/>
    <n v="1"/>
    <s v="Axa 2"/>
  </r>
  <r>
    <n v="35"/>
    <x v="2"/>
    <x v="2"/>
    <s v="A2.2.1 ap.2"/>
    <n v="129880"/>
    <s v="SDNoT – sistem inovativ de securitate pentru ecosistemul IoT"/>
    <s v="ROFIND SOLUTIONS  SRL"/>
    <s v="Obiectivul general al proiectului SDNoT este sa extinda designurile actuale ale Reelei IoT cu o arhitectura a reelelor si un mediu de dezvoltare nou propuse, care au drept scop izolarea si îmbunatairea securitatii cibernetice ale IoT."/>
    <s v="8"/>
    <n v="20"/>
    <n v="2020"/>
    <s v="2"/>
    <n v="20"/>
    <n v="2023"/>
    <n v="85"/>
    <x v="3"/>
    <x v="3"/>
    <x v="0"/>
    <x v="0"/>
    <s v="Valea Doftanei, sat Traisteni"/>
    <s v="Privat"/>
    <s v="066"/>
    <n v="5199363.87"/>
    <n v="917534.79"/>
    <n v="2441472.86"/>
    <n v="106144.45"/>
    <n v="8664515.9699999988"/>
    <s v="In implementare"/>
    <m/>
    <n v="273479.81"/>
    <n v="48261.14"/>
    <s v="POC/524/2/2"/>
    <n v="1"/>
    <s v="Axa 2"/>
  </r>
  <r>
    <n v="36"/>
    <x v="1"/>
    <x v="4"/>
    <s v=" Proiect Tehnologic Inovativ - LDR"/>
    <n v="119659"/>
    <s v="Sistem INOvativ de valorificare a materiei prime VEGetale"/>
    <s v="CROMATEC PLUS SRL"/>
    <s v="Obiectivul general al proiectului este diversificarea activitatii Cromatec Plus SRL prin cercetarea si dezvoltarea unui proces inovativ de implementare a unei tehnologii de extractie cu fluide supercritice pentru obtinerea de produsi bioactivi din materii vegetale."/>
    <s v="10"/>
    <n v="30"/>
    <n v="2020"/>
    <s v="10"/>
    <n v="30"/>
    <n v="2023"/>
    <n v="85"/>
    <x v="3"/>
    <x v="3"/>
    <x v="0"/>
    <x v="0"/>
    <s v="Ploiesti"/>
    <s v="Privat"/>
    <s v="061"/>
    <n v="16616055.220000001"/>
    <n v="2932244.99"/>
    <n v="12200483.51"/>
    <n v="5512504.9199999999"/>
    <n v="37261288.640000001"/>
    <s v="In implementare"/>
    <m/>
    <n v="0"/>
    <n v="0"/>
    <s v="POC/163/1/3/"/>
    <n v="1"/>
    <s v="Axa 1"/>
  </r>
  <r>
    <n v="37"/>
    <x v="1"/>
    <x v="1"/>
    <s v="OS1.1-Secţiunea F - ap.2"/>
    <n v="126867"/>
    <s v="Intarirea capacitatii de cercetare ecosistemică și biodiversitate a Universitatii Bucuresti prin e-știință și tehnologie -Lifewatch Romania"/>
    <s v="UNIVERSITATEA DIN BUCURESTI"/>
    <s v="Obiectivul general este: Dezvoltarea si modernizarea unor componente ale infrastructurii ca suport pentru activitatea de cercetare ecosistemică şi biodiversitate si pentru formarea resursei umane in cadrul Universitatii din Bucuresti in domenii conexe"/>
    <s v="11"/>
    <n v="6"/>
    <n v="2020"/>
    <s v="11"/>
    <n v="6"/>
    <n v="2023"/>
    <n v="85"/>
    <x v="8"/>
    <x v="3"/>
    <x v="3"/>
    <x v="4"/>
    <s v="Sinaia; Braila; Tulcea; Orsova;"/>
    <s v="Public"/>
    <s v="058"/>
    <n v="43054459.609999999"/>
    <n v="7597845.8099999996"/>
    <n v="0"/>
    <n v="154224"/>
    <n v="50806529.420000002"/>
    <s v="In implementare"/>
    <m/>
    <n v="0"/>
    <n v="0"/>
    <s v="POC/448/1/1"/>
    <n v="1"/>
    <s v="Axa 1"/>
  </r>
  <r>
    <s v="TOTAL PRAHOVA"/>
    <x v="0"/>
    <x v="0"/>
    <m/>
    <m/>
    <m/>
    <m/>
    <m/>
    <m/>
    <m/>
    <m/>
    <m/>
    <m/>
    <m/>
    <m/>
    <x v="0"/>
    <x v="0"/>
    <x v="0"/>
    <x v="0"/>
    <m/>
    <m/>
    <m/>
    <n v="392468447.15750003"/>
    <n v="69259137.592500001"/>
    <n v="165773922.99000001"/>
    <n v="106114423.95999999"/>
    <n v="733615931.70000005"/>
    <m/>
    <m/>
    <n v="123881230.80000001"/>
    <n v="21195780.920000002"/>
    <m/>
    <m/>
    <m/>
  </r>
  <r>
    <s v="JUDEŢUL SALAJ"/>
    <x v="0"/>
    <x v="0"/>
    <m/>
    <m/>
    <m/>
    <m/>
    <m/>
    <m/>
    <m/>
    <m/>
    <m/>
    <m/>
    <m/>
    <m/>
    <x v="0"/>
    <x v="0"/>
    <x v="0"/>
    <x v="0"/>
    <m/>
    <m/>
    <m/>
    <m/>
    <m/>
    <m/>
    <m/>
    <m/>
    <m/>
    <m/>
    <m/>
    <m/>
    <m/>
    <m/>
    <m/>
  </r>
  <r>
    <n v="1"/>
    <x v="2"/>
    <x v="2"/>
    <s v="A2.1.1 - NGA"/>
    <n v="127132"/>
    <s v="Dezvoltarea infrastructurii de comunicatii in banda larga de mare viteza in judetul Salaj"/>
    <s v="INVOKER TRANS IT SRL"/>
    <s v="Obiectivul principal al proiectului este dezvoltarea infrastructurii de comunicatii in banda larga de mare viteza in localitatile albe din punct de vedere al conexiunii NGA din judetul Salaj,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4"/>
    <x v="4"/>
    <x v="0"/>
    <x v="0"/>
    <s v="Almasu; Plopis; Mesesenii de Sus; Napradea; Tusa; Dragu; Iaz; Cuzaplac; Petrindu; Bogdana; Fildu de Sus; Fildu de Mijloc; Voivodeni; Tamasa; Tranis; Tetisu; Jebucu; Mesteacanu; Fildu de Jos; Rastolt; Adalin;  Galaseni;  Taudu;  Sfaras; Cutis;"/>
    <s v="Privat"/>
    <s v="046"/>
    <n v="7482385.29"/>
    <n v="1320420.93"/>
    <n v="1893481.33"/>
    <n v="3550491.04"/>
    <n v="14246778.59"/>
    <s v="In implementare"/>
    <m/>
    <n v="3048388.46"/>
    <n v="537950.91"/>
    <s v="POC/366/2/1"/>
    <n v="1"/>
    <s v="Axa 2"/>
  </r>
  <r>
    <s v="TOTAL SALAJ"/>
    <x v="0"/>
    <x v="0"/>
    <m/>
    <m/>
    <m/>
    <m/>
    <m/>
    <m/>
    <m/>
    <m/>
    <m/>
    <m/>
    <m/>
    <m/>
    <x v="0"/>
    <x v="0"/>
    <x v="0"/>
    <x v="0"/>
    <m/>
    <m/>
    <m/>
    <n v="7482385.29"/>
    <n v="1320420.93"/>
    <n v="1893481.33"/>
    <n v="3550491.04"/>
    <n v="14246778.59"/>
    <m/>
    <m/>
    <n v="3048388.46"/>
    <n v="537950.91"/>
    <m/>
    <m/>
    <m/>
  </r>
  <r>
    <s v="JUDEŢUL SIBIU"/>
    <x v="0"/>
    <x v="0"/>
    <m/>
    <m/>
    <m/>
    <m/>
    <m/>
    <m/>
    <m/>
    <m/>
    <m/>
    <m/>
    <m/>
    <m/>
    <x v="0"/>
    <x v="0"/>
    <x v="0"/>
    <x v="0"/>
    <m/>
    <m/>
    <m/>
    <m/>
    <m/>
    <m/>
    <m/>
    <m/>
    <m/>
    <m/>
    <m/>
    <m/>
    <m/>
    <m/>
    <m/>
  </r>
  <r>
    <n v="1"/>
    <x v="1"/>
    <x v="1"/>
    <s v="OS1.1 -Secţiunea A"/>
    <n v="104867"/>
    <s v="Crearea de laboratoare privind cercetarea datelor de mari dimensiuni in vederea dezvoltarii unor produse inovative si a unor aplicatii in domeniul internetul viitorului"/>
    <s v="ANAGRAMA SRL"/>
    <s v="Obiectivul general îl constituie realizarea unor produse inovative complexe de tip Oraș Inteligent, bazate pe cele patru concepte rezultate ca efort al activității de cercetare si inovare, care vor sprijini creșterea capacității de cercetare-dezvoltare și inovare a firmei, în scopul creșterii nivelului de inovare și a competitivității pe piață a firmei, precum și oferirea de noi locuri de muncă pentru activitățile de CD din cadrul întreprinderii."/>
    <s v="9"/>
    <n v="9"/>
    <n v="2016"/>
    <s v="10"/>
    <n v="9"/>
    <n v="2017"/>
    <n v="85"/>
    <x v="1"/>
    <x v="1"/>
    <x v="0"/>
    <x v="0"/>
    <s v="Sibiu"/>
    <s v="Privat"/>
    <s v="059"/>
    <n v="16261504.172999999"/>
    <n v="2869677.2070000004"/>
    <n v="8199077.75"/>
    <n v="13455570.35"/>
    <n v="40785829.479999997"/>
    <s v="Finalizat"/>
    <s v="AA3"/>
    <n v="16009371.51"/>
    <n v="2825183.2"/>
    <s v="POC/65/1/1"/>
    <n v="1"/>
    <s v="Axa 1"/>
  </r>
  <r>
    <n v="2"/>
    <x v="1"/>
    <x v="1"/>
    <s v="OS1.2-Secţiunea E"/>
    <n v="103050"/>
    <s v="Cercetare de noua generatie prin asistenta computerizata in managementul patologiilor cardiovasculare"/>
    <s v="UNIVERSITATEA LUCIAN BLAGA DIN SIBIU"/>
    <s v="Proiectul NextCARDIO crează un institut international de cercetare si o initiativa de excelenta in cadrul Universitatii Lucian Blaga din Sibiu (ULBS). Domeniul caruia se adreseaza este cel al sanatatii, cu precadere prin asocierea noilor tehnologii endovasculare la metodele de asistenta computerizata si simulare 3D in managementul patologiilor cardiovasculare (MPC"/>
    <s v="9"/>
    <n v="8"/>
    <n v="2016"/>
    <s v="9"/>
    <n v="8"/>
    <n v="2020"/>
    <n v="84.435339999999997"/>
    <x v="1"/>
    <x v="1"/>
    <x v="0"/>
    <x v="0"/>
    <s v="Sibiu"/>
    <s v="Public"/>
    <s v="060"/>
    <n v="7108271.0323360004"/>
    <n v="1309861.4076639991"/>
    <n v="0"/>
    <n v="423650.79"/>
    <n v="8841783.2299999986"/>
    <s v="Finalizat"/>
    <s v="AA5"/>
    <n v="6862582.5599999996"/>
    <n v="1264715.77"/>
    <s v="POC/61/1/1"/>
    <n v="1"/>
    <s v="Axa 1"/>
  </r>
  <r>
    <n v="3"/>
    <x v="1"/>
    <x v="1"/>
    <s v="OS1.2-Secţiunea E"/>
    <n v="103107"/>
    <s v="Dezvoltarea sistemelor socio-fizico-cibernetice pe baza Internetului Lucrurilor în fabrica viitorului"/>
    <s v="UNIVERSITATEA LUCIAN BLAGA DIN SIBIU"/>
    <s v="Un prim obiectiv major al proiectului DiFiCIL este formarea unei echipe sustenabile cu expertiză în analiza, proiectarea și implementarea sistemelor socio-fizico-cibernetice (SSFC) complexe la nivel internaţional pentru participarea cu succes în cadrul proiectelor europene de cercetare, cum ar fi Orizont 2020, INTERREG IVC Al doilea obiectiv major este cercetarea fundamentală și aplicativă în domeniul tehnologiilor emergente de care depinde asimilarea Internetului Viitorului Al treilea obiectiv major al proiectului DiFiCIL este realizarea unei infrastructuri tehnologice pentru cercetarea din domeniul sistemelor socio-fizico-cibernetice în cadrul ULBS cu prototipuri și sisteme experimentare. Infrastructura va permite validarea, demonstrarea și prezentarea conceptelor cercetării fundamentale și aplicative atât pentru mediul academic cât și pentru cel industrial."/>
    <s v="9"/>
    <n v="8"/>
    <n v="2016"/>
    <s v="1"/>
    <n v="31"/>
    <n v="2021"/>
    <n v="84.435339999999997"/>
    <x v="1"/>
    <x v="1"/>
    <x v="0"/>
    <x v="0"/>
    <s v="Sibiu"/>
    <s v="Public"/>
    <s v="060"/>
    <n v="6947187.3353160005"/>
    <n v="1280178.0546839992"/>
    <n v="0"/>
    <n v="698573.03"/>
    <n v="8925938.4199999999"/>
    <s v="Finalizat _x000a_(ajuns la teremen; fara nota de finalizare)"/>
    <s v="AA6"/>
    <n v="6272915.2299999986"/>
    <n v="1151600.1399999999"/>
    <s v="POC/61/1/1"/>
    <n v="1"/>
    <s v="Axa 1"/>
  </r>
  <r>
    <n v="4"/>
    <x v="1"/>
    <x v="3"/>
    <s v="OS1.3-Secţiunea C"/>
    <n v="104961"/>
    <s v="BIOFLUIDE ECOLOGICE CU UTILIZARI INDUSTRIALE"/>
    <s v="SOLVAGROMED SRL"/>
    <s v="Obiectivul general al proiectului este reprezentat  de  dezvoltarea unei tehnologii inovative de producere  a unor bio-fluide industriale  de către compania S.C. Solvagromed S.R..L. prin valorificarea deseurilor de materii grase provenite din reteaua de fast-food-uri si restaurante si prin utilizarea unor materii prime produse din biomasa ( bio-etanol si acid lactic).  "/>
    <s v="9"/>
    <n v="9"/>
    <n v="2016"/>
    <s v="7"/>
    <n v="9"/>
    <n v="2018"/>
    <n v="85"/>
    <x v="1"/>
    <x v="1"/>
    <x v="0"/>
    <x v="0"/>
    <s v="Medias"/>
    <s v="Privat"/>
    <s v="061"/>
    <n v="697401.92249999999"/>
    <n v="123070.92749999999"/>
    <n v="91163.65"/>
    <n v="33129"/>
    <n v="944765.5"/>
    <s v="Finalizat"/>
    <s v="AA4"/>
    <n v="671753.93"/>
    <n v="118544.82"/>
    <s v="POC/63/1/3"/>
    <n v="1"/>
    <s v="Axa 1"/>
  </r>
  <r>
    <n v="5"/>
    <x v="1"/>
    <x v="3"/>
    <s v="OS1.3-Secţiunea D"/>
    <n v="104965"/>
    <s v="CRESTEREA COMPETITIVITATII IN BIOECONOMIE PRIN OBTINEREA UNOR BIOPRODUSE INOVATIVE CU VALOARE ADAUGATA MARE, REZULTATE DIN FLUXURILE LATERALE ALE INDUSTRIEI AGRO-ALIMENTARE"/>
    <s v="SALMED FARMA SRL "/>
    <s v="Proiectul propus are ca obiectiv principal extragerea si purificarea de compusi biologic activi, din materiale rezultate din fluxurile laterale ale industriei agro-alimentare si bio-farmaceutice si se incadreaza in strategia UE ,,privind o bioeconomie pentru Europa” in directia privind (bio)conversia fluxurilor de subproduse cu valoare adaugata mare si utilizarea eficienta si durabila a bioresurselor._x000a_Se vor elabora si implementa biotehnologii de extractie _x000a_• de alcaloizi- de tip cinconina, din subprodusele rezultate dupa extragerea chininei , din coaja arborelui de chinina. _x000a_• de resveratrol din tescovina strugurilor rosii. _x000a_• de ulei din samburi de struguri, rezultati de la tescuirea strugurilor _x000a_"/>
    <s v="9"/>
    <n v="23"/>
    <n v="2016"/>
    <s v="9"/>
    <n v="23"/>
    <n v="2018"/>
    <n v="85"/>
    <x v="1"/>
    <x v="1"/>
    <x v="0"/>
    <x v="0"/>
    <s v="Medias"/>
    <s v="Privat"/>
    <s v="061"/>
    <n v="5611298.7999999998"/>
    <n v="990229.20000000019"/>
    <n v="0"/>
    <n v="48817.599999999999"/>
    <n v="6650345.5999999996"/>
    <s v="Finalizat"/>
    <s v="AA5"/>
    <n v="5409677.5199999996"/>
    <n v="954648.96"/>
    <s v="POC/66/1/3"/>
    <n v="1"/>
    <s v="Axa 1"/>
  </r>
  <r>
    <n v="6"/>
    <x v="1"/>
    <x v="3"/>
    <s v="OS1.3-Secţiunea C"/>
    <n v="113257"/>
    <s v="Recuperare termica pentru eficienta energetica in  industrie"/>
    <s v="Q POWER HEAT SYSTEMS SRL"/>
    <s v="Prin prezentul proiect Q Power Heat Systems doreste sa realizeze doua recuperatoare de caldura (unul de tip gaz-aer si unul de tip gaz-lichid) cu tuburi termice pentru aplicatii industriale (cuptoare, uscatoare, cazane, turbine si compresoare) cu temperaturi ale gazelor evacuate medii si joase: 80 °– 300 °C. Recuperatoarele cu tuburi termice sunt instalatii ce faciliteaza transferul de caldura dintr-o zona in alta si sunt folosite ca si parti componente a unor utilaje industriale in scopul eficientizarii consumului de energie"/>
    <s v="9"/>
    <n v="27"/>
    <n v="2017"/>
    <s v="5"/>
    <n v="27"/>
    <n v="2019"/>
    <n v="85.000000595370992"/>
    <x v="1"/>
    <x v="1"/>
    <x v="0"/>
    <x v="0"/>
    <s v="Sibiu"/>
    <s v="Privat"/>
    <s v="061"/>
    <n v="713840.63"/>
    <n v="125971.87"/>
    <n v="93312.5"/>
    <n v="137941.75"/>
    <n v="1071066.75"/>
    <s v="Finalizat"/>
    <s v="AA2"/>
    <n v="713058.40999999992"/>
    <n v="125833.83000000002"/>
    <s v="POC/63/1/3"/>
    <n v="1"/>
    <s v="Axa 1"/>
  </r>
  <r>
    <n v="7"/>
    <x v="2"/>
    <x v="2"/>
    <s v="A2.2.1"/>
    <n v="115649"/>
    <s v="SM@RT CITY P@RKING – SISTEM INTELIGENT PENTRU MANAGEMENTUL PARCARILOR URBANE"/>
    <s v="INDUSTRIAL SOFTWARE SRL"/>
    <s v="SM@RT CITY P@RKING – SISTEM INTELIGENT PENTRU MANAGEMENTUL PARCARILOR URBANE"/>
    <s v="6"/>
    <n v="28"/>
    <n v="2017"/>
    <s v="8"/>
    <n v="28"/>
    <n v="2019"/>
    <n v="85"/>
    <x v="1"/>
    <x v="1"/>
    <x v="0"/>
    <x v="0"/>
    <s v="Sibiu"/>
    <s v="Privat"/>
    <s v="066"/>
    <n v="2730867.25"/>
    <n v="481917.75"/>
    <n v="2588000"/>
    <n v="180704"/>
    <n v="5981489"/>
    <s v="Finalizat"/>
    <m/>
    <n v="2638587.4800000004"/>
    <n v="465633.07000000007"/>
    <s v="POC/46/2/2"/>
    <n v="1"/>
    <s v="Axa 2"/>
  </r>
  <r>
    <n v="8"/>
    <x v="2"/>
    <x v="2"/>
    <s v="A2.2.1"/>
    <m/>
    <s v="Smart Bill Intelligence – inovare in gestiunea economico-financiara prin algoritmi de inteligenta artificiala"/>
    <s v="INTELLIGENT IT SRL"/>
    <s v="Smart Bill Intelligence – inovare in gestiunea economico-financiara prin algoritmi de inteligenta artificiala"/>
    <s v="5"/>
    <n v="25"/>
    <n v="2017"/>
    <s v="11"/>
    <n v="25"/>
    <n v="2019"/>
    <n v="85"/>
    <x v="1"/>
    <x v="1"/>
    <x v="0"/>
    <x v="0"/>
    <s v="Sibiu"/>
    <s v="Privat"/>
    <s v="066"/>
    <n v="1649702.37"/>
    <n v="291123.95"/>
    <n v="758731.28"/>
    <n v="441370.10999999987"/>
    <n v="3140927.71"/>
    <s v="Reziliat"/>
    <m/>
    <n v="0"/>
    <n v="0"/>
    <s v="POC/46/2/2"/>
    <n v="1"/>
    <s v="Axa 2"/>
  </r>
  <r>
    <n v="9"/>
    <x v="1"/>
    <x v="1"/>
    <s v="OS1.1 -Secţiunea A"/>
    <n v="121359"/>
    <s v="Dezvoltarea departamentului de cercertare a societăţii COMPA SA şi obţinerea unor rezultate inovatoare în domeniul industriei auto"/>
    <s v="COMPA SA"/>
    <s v="Obiectivul general al proiectului este reprezentat de cresterea nivelului de inovare si a competitivitaþii pe piaţă a întreprinderii COMPA SA prin realizarea unor investiţii iniţiale de modernizare si dezvoltare tehnologica a departamentului de CD, în concordanţa cu strategia de specializare inteligenta a Regiunii Centru pentru perioada 2014-2020."/>
    <s v="5"/>
    <n v="18"/>
    <n v="2018"/>
    <s v="8"/>
    <n v="18"/>
    <n v="2019"/>
    <n v="85"/>
    <x v="1"/>
    <x v="1"/>
    <x v="0"/>
    <x v="0"/>
    <s v="Sibiu"/>
    <s v="Privat"/>
    <s v="059"/>
    <n v="7846338.4100000001"/>
    <n v="1384647.95"/>
    <n v="9230986.3599999994"/>
    <n v="8152148.7300000004"/>
    <n v="26614121.449999999"/>
    <s v="Finalizat"/>
    <m/>
    <n v="7846338.4100000001"/>
    <n v="1384647.95"/>
    <s v="POC/65/1/1"/>
    <n v="1"/>
    <s v="Axa 1"/>
  </r>
  <r>
    <n v="10"/>
    <x v="2"/>
    <x v="2"/>
    <s v="A2.1.1 - NGA"/>
    <n v="126955"/>
    <s v="Realizarea infrastructurii de broadband Ă®n zonele albe NGA din judeČ›ul Sibiu"/>
    <s v="INVITE SYSTEMS SRL"/>
    <s v="Obiectivul principal al proiectului este dezvoltarea infrastructurii de internet in banda larga, in zonele albe NGA din judetul Sibiu,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1"/>
    <n v="4"/>
    <n v="2019"/>
    <s v="1"/>
    <n v="4"/>
    <n v="2022"/>
    <n v="85"/>
    <x v="1"/>
    <x v="1"/>
    <x v="0"/>
    <x v="0"/>
    <s v="Altina; sat Benesti; Chirpar; sat Vard; sat Sasau; Hoghilag; sat Valchid; sat Prod; Iacobeni; sat Noistat; sat Stejarisu; Laslea; sat Malancrav; sat Nou Sasesc; sat Roandola; Ludos; sat Gusu; Marpod; sat Ilimbav; Nocrich; sat Hosman; Pauca; sat Bogatu Roman; sat Presaca; sat Brosteni; Seica Mare; sat Buia; sat Boarta;"/>
    <s v="Privat"/>
    <s v="046"/>
    <n v="7482384.9500000002"/>
    <n v="1320420.8799999999"/>
    <n v="1870909.9299999997"/>
    <n v="3160034.7000000011"/>
    <n v="13833750.460000001"/>
    <s v="In implementare"/>
    <m/>
    <n v="4307518.9000000004"/>
    <n v="760150.39999999991"/>
    <s v="POC/366/2/1"/>
    <n v="1"/>
    <s v="Axa 2"/>
  </r>
  <r>
    <n v="11"/>
    <x v="2"/>
    <x v="2"/>
    <s v="A2.2.1 ap.2"/>
    <n v="129511"/>
    <s v="Crearea unui produs software inovativ de tip Saas (software as a service) prin colaborarea între întreprinderi centrate pe domeniul TIC și clusterele din domeniu, pentru asigurarea unui acces rapid și facil la implementarea rezultatelor cercetării/dezvoltării"/>
    <s v="N &amp; C DIGITAL SOLUTIONS SRL"/>
    <s v="Obiectivul general al proiectului este crearea unei aplicaþii inteligente, inovativa, bazata pe machine learning care sa faciliteze formarea clusterelor de producatori si sa interconecteze tot lanþul de producþie, servicii si transport printr-un proces inovativ dezvoltat prin colaborarea a celor doua întreprinderi centrate pe domeniul TIC, urmarind astfel, trecerea de la outsorcing la dezvoltare bazata pe inovare."/>
    <s v="9"/>
    <n v="10"/>
    <n v="2020"/>
    <s v="1"/>
    <n v="10"/>
    <n v="2023"/>
    <n v="85"/>
    <x v="1"/>
    <x v="1"/>
    <x v="0"/>
    <x v="0"/>
    <s v="Sibiu"/>
    <s v="Privat"/>
    <s v="066"/>
    <n v="9398739.9100000001"/>
    <n v="1658601.17"/>
    <n v="3462206.64"/>
    <n v="1541387.7"/>
    <n v="16060935.42"/>
    <s v="In implementare"/>
    <m/>
    <n v="1445229.9"/>
    <n v="0"/>
    <s v="POC/524/2/2"/>
    <n v="1"/>
    <s v="Axa 2"/>
  </r>
  <r>
    <n v="12"/>
    <x v="2"/>
    <x v="2"/>
    <s v="A2.2.1 ap.2"/>
    <n v="130044"/>
    <s v="MANAGEMENTUL DIGITALIZARII SISTEMELOR DE FABRICATIE, SI NU NUMAI, BAZAT PE PARADIGMA IOT SAU MANAGEMENT DIGITAL - AUTOMATIZARE 100%"/>
    <s v="GITS SERV SRL"/>
    <s v="Obiectivul general este TRECEREA DE LA OUTSOURCING LA DEZVOLTAREA BAZATA PE INOVARE PRIN IMPLEMENTAREA UNUI SISTEM DE MANAGEMENT DIGITALIZAT"/>
    <s v="10"/>
    <n v="13"/>
    <n v="2020"/>
    <s v="10"/>
    <n v="13"/>
    <n v="2023"/>
    <n v="85"/>
    <x v="1"/>
    <x v="1"/>
    <x v="0"/>
    <x v="0"/>
    <s v="Sibiu"/>
    <s v="Privat"/>
    <s v="066"/>
    <n v="4383684.12"/>
    <n v="773591.31"/>
    <n v="1022121.33"/>
    <n v="841307.01"/>
    <n v="7020703.7699999996"/>
    <s v="In implementare"/>
    <m/>
    <n v="1253325"/>
    <n v="221175"/>
    <s v="POC/524/2/2"/>
    <n v="1"/>
    <s v="Axa 2"/>
  </r>
  <r>
    <s v="TOTAL SIBIU"/>
    <x v="0"/>
    <x v="0"/>
    <m/>
    <m/>
    <m/>
    <m/>
    <m/>
    <m/>
    <m/>
    <m/>
    <m/>
    <m/>
    <m/>
    <m/>
    <x v="0"/>
    <x v="0"/>
    <x v="0"/>
    <x v="0"/>
    <m/>
    <m/>
    <m/>
    <n v="70831220.903152004"/>
    <n v="12609291.676847998"/>
    <n v="27316509.439999998"/>
    <n v="29114634.770000003"/>
    <n v="139871656.78999999"/>
    <m/>
    <m/>
    <n v="53430358.849999994"/>
    <n v="9272133.1400000006"/>
    <m/>
    <m/>
    <m/>
  </r>
  <r>
    <s v="JUDEŢUL SUCEAVA"/>
    <x v="0"/>
    <x v="0"/>
    <m/>
    <m/>
    <m/>
    <m/>
    <m/>
    <m/>
    <m/>
    <m/>
    <m/>
    <m/>
    <m/>
    <m/>
    <x v="0"/>
    <x v="0"/>
    <x v="0"/>
    <x v="0"/>
    <m/>
    <m/>
    <m/>
    <m/>
    <m/>
    <m/>
    <m/>
    <m/>
    <m/>
    <m/>
    <m/>
    <m/>
    <m/>
    <m/>
    <m/>
  </r>
  <r>
    <n v="1"/>
    <x v="1"/>
    <x v="3"/>
    <s v="OS1.3-Secţiunea C"/>
    <n v="106413"/>
    <s v="Valorificarea superioară a crengilor de răşinoase în vederea obţinerii cepurilor de corecţie destinate înlocuirii nodurilor negre căzătoare din cherestea"/>
    <s v="ASTDUBEL SRL "/>
    <s v="Obiectivul principal al proiectului îl constituie   materializarea cercetării aplicative   din Universitatea Ştefan cel Mare din  Suceava prin dezvoltarea  şi implementarea unei  tehnologii  şi a unor echipamente avansate,  de mare productivitate,  destinate    obţinerii cepurilor de corecţie  din crengi de răşinoase, cepurile   de corecţie fiind folosite la rândul lor  pentru înlocuirea nodurilor negre căzătoare din cherestea. In cadrul obiectivului  principal   este asumată proiectarea şi realizarea     echipamentelor  specifice liniei tehnologice  precum şi începerea producţiei de masă   a mai multor tipodimensiuni de cepuri de corecţie destinate pieţii interne  şi pieţii externe.   "/>
    <s v="9"/>
    <n v="23"/>
    <n v="2016"/>
    <s v="12"/>
    <n v="23"/>
    <n v="2018"/>
    <n v="85"/>
    <x v="5"/>
    <x v="5"/>
    <x v="0"/>
    <x v="0"/>
    <s v="Salcea"/>
    <s v="Privat"/>
    <s v="061"/>
    <n v="713998.402"/>
    <n v="125999.71799999999"/>
    <n v="93333.13"/>
    <n v="87599.6"/>
    <n v="1020930.85"/>
    <s v="Finalizat"/>
    <s v="AA1"/>
    <n v="161192.65999999997"/>
    <n v="28445.769999999997"/>
    <s v="POC/63/1/3"/>
    <n v="1"/>
    <s v="Axa 1"/>
  </r>
  <r>
    <n v="2"/>
    <x v="1"/>
    <x v="1"/>
    <s v="OS1.2-Secţiunea E"/>
    <n v="105065"/>
    <s v="ANALIZA INTERRELAŢIEI DINTRE MICROBIOTA INTESTINALĂ ŞI GAZDĂ CU APLICAŢII ÎN PREVENŢIA ŞI CONTROUL DIABETULUI DE TIP 2"/>
    <s v="Universitatea &quot;Stefan cel Mare&quot; din Suceava"/>
    <s v="1. Determinarea profilului microbiotei pacientilor cu diabet tip 2 folosind tehnicile moderne si inovatoare de metagenomică cantitativă._x000a_2. Testarea de microorganisme probiotice specifice în prevenirea și controlul diabetului de tip 2, folosind studii clinice dublu-orb, randomizate, controlate cu placebo.4. Elaborarea protocolului și a unui prototip de produs probiotic (alimetar sau capsule) care va fi utilizat în prevenirea și controlul diabetului de tip 2._x000a_5. Dezvoltarea şi elaborarea unui protocolul clinic pentru transplant de microbiotă intestinală (FMT) în gestionarea / controlul diabetului de tip 2._x000a__x000a__x000a_3. Investigarea mecanismelor fiziologice, metabolice, celulare și moleculare prin care probioticele acționează pentru a preveni și ameliora diabetul de tip 2._x000a_"/>
    <s v="9"/>
    <n v="16"/>
    <n v="2016"/>
    <s v="9"/>
    <n v="16"/>
    <n v="2021"/>
    <n v="84.435339999999997"/>
    <x v="5"/>
    <x v="5"/>
    <x v="0"/>
    <x v="0"/>
    <s v="Suceava"/>
    <s v="Public"/>
    <s v="060"/>
    <n v="7073724.7000000002"/>
    <n v="1303495.46"/>
    <n v="0"/>
    <n v="954317.84"/>
    <n v="9331538"/>
    <s v="In implementare"/>
    <s v="AA2"/>
    <n v="4450854.2300000004"/>
    <n v="820293.0199999999"/>
    <s v="POC/61/1/1"/>
    <n v="1"/>
    <s v="Axa 1"/>
  </r>
  <r>
    <n v="3"/>
    <x v="1"/>
    <x v="3"/>
    <s v="OS1.4-Secţiunea G"/>
    <n v="119722"/>
    <s v="Centrul pentru transferul de cunoţtinţe către întreprinderi din domeniul ICT - CENTRIC"/>
    <s v="Universitatea &quot;Stefan cel Mare&quot; din Suceava"/>
    <s v="Obiectivul general al proiectului consta în realizarea unui centru de transfer de cunostinþe între Universitatea Ştefan cel Mare din Suceava si companii activând în domeniul tehnologiilor informaþionale si de comunicaţii (TIC) în Regiunea Nord - Est a României, cu prioritate acordata companiilor din judelele Suceava, Botoşani si Neamţ."/>
    <s v="6"/>
    <n v="13"/>
    <n v="2018"/>
    <s v="6"/>
    <n v="13"/>
    <n v="2023"/>
    <n v="83.72"/>
    <x v="5"/>
    <x v="5"/>
    <x v="0"/>
    <x v="0"/>
    <s v="Suceava"/>
    <s v="Public"/>
    <s v="062"/>
    <n v="11300630.25"/>
    <n v="2197494.75"/>
    <n v="1875000"/>
    <n v="30000"/>
    <n v="15403125"/>
    <s v="In implementare"/>
    <s v="AA2"/>
    <n v="1606077.73"/>
    <n v="215065.74"/>
    <s v="POC/71/1/4"/>
    <n v="1"/>
    <s v="Axa 1"/>
  </r>
  <r>
    <s v="TOTAL SUCEAVA"/>
    <x v="0"/>
    <x v="0"/>
    <m/>
    <m/>
    <m/>
    <m/>
    <m/>
    <m/>
    <m/>
    <m/>
    <m/>
    <m/>
    <m/>
    <m/>
    <x v="0"/>
    <x v="0"/>
    <x v="0"/>
    <x v="0"/>
    <m/>
    <m/>
    <m/>
    <n v="19088353.351999998"/>
    <n v="3626989.9279999998"/>
    <n v="1968333.13"/>
    <n v="1071917.44"/>
    <n v="25755593.850000001"/>
    <m/>
    <m/>
    <n v="6218124.620000001"/>
    <n v="1063804.5299999998"/>
    <m/>
    <m/>
    <m/>
  </r>
  <r>
    <s v="JUDEŢUL TELEORMAN"/>
    <x v="0"/>
    <x v="0"/>
    <m/>
    <m/>
    <m/>
    <m/>
    <m/>
    <m/>
    <m/>
    <m/>
    <m/>
    <m/>
    <m/>
    <m/>
    <x v="0"/>
    <x v="0"/>
    <x v="0"/>
    <x v="0"/>
    <m/>
    <m/>
    <m/>
    <m/>
    <m/>
    <m/>
    <m/>
    <m/>
    <m/>
    <m/>
    <m/>
    <m/>
    <m/>
    <m/>
    <m/>
  </r>
  <r>
    <n v="1"/>
    <x v="2"/>
    <x v="2"/>
    <s v="A2.2.1"/>
    <n v="115918"/>
    <s v="DOCIGNITER – AGREGATOR INOVATIV DE DOCUMENTE INTELIGENTE"/>
    <s v="T2 SRL"/>
    <s v="DOCIGNITER – AGREGATOR INOVATIV DE DOCUMENTE INTELIGENTE"/>
    <s v="8"/>
    <n v="2"/>
    <n v="2017"/>
    <s v="8"/>
    <n v="2"/>
    <n v="2019"/>
    <n v="85"/>
    <x v="9"/>
    <x v="9"/>
    <x v="0"/>
    <x v="0"/>
    <s v="Rosiori de Vede"/>
    <s v="Privat"/>
    <s v="066"/>
    <n v="1056071.1200000001"/>
    <n v="186365.49"/>
    <n v="399589.45999999996"/>
    <n v="87154.479999999981"/>
    <n v="1729180.55"/>
    <s v="Finalizat"/>
    <m/>
    <n v="1010154.63"/>
    <n v="178262.58"/>
    <s v="POC/46/2/2"/>
    <n v="1"/>
    <s v="Axa 2"/>
  </r>
  <r>
    <s v="TOTAL TELEORMAN"/>
    <x v="0"/>
    <x v="0"/>
    <m/>
    <m/>
    <m/>
    <m/>
    <m/>
    <m/>
    <m/>
    <m/>
    <m/>
    <m/>
    <m/>
    <m/>
    <x v="0"/>
    <x v="0"/>
    <x v="0"/>
    <x v="0"/>
    <m/>
    <m/>
    <m/>
    <n v="1056071.1200000001"/>
    <n v="186365.49"/>
    <n v="399589.45999999996"/>
    <n v="87154.479999999981"/>
    <n v="1729180.55"/>
    <m/>
    <m/>
    <n v="1010154.63"/>
    <n v="178262.58"/>
    <m/>
    <m/>
    <m/>
  </r>
  <r>
    <s v="JUDEŢUL TIMIS"/>
    <x v="0"/>
    <x v="0"/>
    <m/>
    <m/>
    <m/>
    <m/>
    <m/>
    <m/>
    <m/>
    <m/>
    <m/>
    <m/>
    <m/>
    <m/>
    <x v="0"/>
    <x v="0"/>
    <x v="0"/>
    <x v="0"/>
    <m/>
    <m/>
    <m/>
    <m/>
    <m/>
    <m/>
    <m/>
    <m/>
    <m/>
    <m/>
    <m/>
    <m/>
    <m/>
    <m/>
    <m/>
  </r>
  <r>
    <n v="1"/>
    <x v="1"/>
    <x v="1"/>
    <s v="OS1.2-Secţiunea E"/>
    <n v="103662"/>
    <s v="Oncoimunoterapie cu celule natural killer purtatoare de receptori himerici de antigen"/>
    <s v="SPITALUL CLINIC JUDETEAN DE URGENTA „PIUS BRANZEU” TIMISOARA"/>
    <s v="Obiectivul principal al acestei propuneri de proiect este de a urma o abordare unica si de a dezvolta noi CARs care sunt potrivite în mod special pentru terapiile pe baza de celule NK, care reprezinta terapia personalizata anti-tumorala de ultimă ora. Ne asteptam ca acest proiect sa produca cereri de brevet internationale, care se vor traduce in cele din urma in comercializarea acestei tehnologii in Romania si in strainatate. Cunostintele obtinute in urma cercetarilor fundamentale in acest domeniu vor servi ulterior la stabilirea procedurile de lucru, reproductibile care vor ghida productia la nivel de GMP de celule pentru uz clinic pentru studii clinice suplimentare."/>
    <s v="9"/>
    <n v="1"/>
    <n v="2016"/>
    <s v="11"/>
    <n v="30"/>
    <n v="2020"/>
    <n v="84.435339999999997"/>
    <x v="2"/>
    <x v="2"/>
    <x v="0"/>
    <x v="0"/>
    <s v="Timisoara"/>
    <s v="Public"/>
    <s v="060"/>
    <n v="7172246.8970080009"/>
    <n v="1321650.4229919994"/>
    <n v="0"/>
    <n v="416634.54"/>
    <n v="8910531.8599999994"/>
    <s v="Finalizat _x000a_(ajuns la teremen; fara nota de finalizare)"/>
    <s v="AA4"/>
    <n v="6434832"/>
    <n v="1185959.7699999998"/>
    <s v="POC/61/1/1"/>
    <n v="1"/>
    <s v="Axa 1"/>
  </r>
  <r>
    <n v="2"/>
    <x v="1"/>
    <x v="1"/>
    <s v="OS1.2-Secţiunea E"/>
    <n v="104852"/>
    <s v="Utilizarea modelelor nutrigenomice pentru personalizarea tratamentelor dietetice in obezitate"/>
    <s v="UNIVERSITATEA DE MEDICINĂ ȘI FARMACIE _x000a_“VICTOR BABEȘ”  TIMIȘOARA_x000a_"/>
    <s v="Proiectul NutriGen va crea un nucleu de competenţă ştiinţifică şi tehnologică de înalt nivel, in domeniul nutrigenomicii, la standarde europene și internationale, în Romania si in Universitatea  de Medicina si Farmacie Victor Babes Timisoara (UMFVBT), prin atragerea unui specialist din străinătate, cu competenţă recunoscută la nivel mondial."/>
    <s v="9"/>
    <n v="9"/>
    <n v="2016"/>
    <s v="3"/>
    <n v="8"/>
    <n v="2020"/>
    <n v="84.435339999999997"/>
    <x v="2"/>
    <x v="2"/>
    <x v="0"/>
    <x v="0"/>
    <s v="Timisoara"/>
    <s v="Public"/>
    <s v="060"/>
    <n v="7119077.435548"/>
    <n v="1311852.7344519999"/>
    <n v="0"/>
    <n v="329174.87"/>
    <n v="8760105.0399999991"/>
    <s v="Finalizat"/>
    <s v="AA4"/>
    <n v="5486843.5700000003"/>
    <n v="1011150.8400000001"/>
    <s v="POC/61/1/1"/>
    <n v="1"/>
    <s v="Axa 1"/>
  </r>
  <r>
    <n v="3"/>
    <x v="1"/>
    <x v="1"/>
    <s v="OS1.2-Secţiunea E"/>
    <n v="103663"/>
    <s v="Strategii inovative pentru preventia, diagnosticul si terapia afectiunilor respiratorii induse de polenul de ambrosia"/>
    <s v="SPITALUL CLINIC JUDETEAN DE URGENTA „PIUS BRANZEU” TIMISOARA"/>
    <s v="Obiectivul principal al proiectului INSPIRED este dezvoltarea unui nou kit de diagnostic bazat pe utilizarea alergenelor recombinate, specific pentru pacienții alergici la ambrozia, care va orienta mai bine terapia bolii, realizat cu sprijinul unei echipe internaționale, prin atragerea de specialiști din străinătate cu competență recunoscută, crescând astfel participarea României în domeniile de cercetare la standarde europene și crearea unui nucleu de competenţă ştiinţifică de înalt nivel în aplicarea tehnologiilor avansate bazate pe alergene recombinate, în cadrul Centrului de cercetare OncoGen – noua infrastructură a Spitalului Clinic Județean de Urgență ”Pius Brânzeu” Timișoara, finanțat din fonduri structurale acordate prin POS CCE 2007-2013 România1."/>
    <s v="9"/>
    <n v="9"/>
    <n v="2016"/>
    <s v="12"/>
    <n v="9"/>
    <n v="2020"/>
    <n v="84.435339999999997"/>
    <x v="2"/>
    <x v="2"/>
    <x v="0"/>
    <x v="0"/>
    <s v="Timisoara"/>
    <s v="Public"/>
    <s v="060"/>
    <n v="7158493.96844"/>
    <n v="1319116.1315599997"/>
    <n v="0"/>
    <n v="425655.12"/>
    <n v="8903265.2199999988"/>
    <s v="Finalizat _x000a_(ajuns la teremen; fara nota de finalizare)"/>
    <s v="AA4"/>
    <n v="6280234.1999999993"/>
    <n v="1157462.1499999999"/>
    <s v="POC/61/1/1"/>
    <n v="1"/>
    <s v="Axa 1"/>
  </r>
  <r>
    <n v="4"/>
    <x v="1"/>
    <x v="3"/>
    <s v="OS1.3-Secţiunea C"/>
    <n v="105343"/>
    <s v="Inovare in integrarea tehnologiei de Realitate Augmentata"/>
    <s v="MO'REAL UNIVERSE SRL"/>
    <s v="Obiectivul proiectului il constituie inovarea modului in care este utilizata si integrata tehnologia de Realitate Augmentata.  Ea va adauga plus valoare prin furnizarea unor informatii care il conving pe client sa cumpere, atunci cand instrumentele clasice, de marketing,  nu sunt suficiente._x000a_De asemenea se urmareste si inovarea modului de crestere a gradului de adoptie al tehnologiei de Realitate Augmentata. Solutia propusa de noi presupune vizualizarea tuturor campaniior de promovare prin Realitatea Augmentata (AR) din “jurul” consumatorului, cu ajutorul unei singure aplicatii de mobile, gazduite pe o singura platforma._x000a_"/>
    <s v="9"/>
    <n v="16"/>
    <n v="2016"/>
    <s v="12"/>
    <n v="16"/>
    <n v="2018"/>
    <n v="85"/>
    <x v="2"/>
    <x v="2"/>
    <x v="0"/>
    <x v="0"/>
    <s v="Timisoara"/>
    <s v="Privat"/>
    <s v="061"/>
    <n v="713501.9"/>
    <n v="125912.1"/>
    <n v="93268"/>
    <n v="194183"/>
    <n v="1126865"/>
    <s v="Finalizat"/>
    <s v="AA5"/>
    <n v="713501.24999999977"/>
    <n v="125911.96"/>
    <s v="POC/63/1/3"/>
    <n v="1"/>
    <s v="Axa 1"/>
  </r>
  <r>
    <n v="5"/>
    <x v="1"/>
    <x v="3"/>
    <s v="OS1.3-Secţiunea C"/>
    <n v="104917"/>
    <s v="Dezvoltarea si introducerea in producţie a produsului eco-bordei"/>
    <s v="ECO LIVING PROJECT SRL"/>
    <s v="Obiectivul principal al proiectului este:_x000a_1. Punerea pe piata in doi ani de zile a unor case eficiente energetic (consum total specific maxim 90 kWh/mp/an) la un pret cu minimum 30% mai ieftin decat alternativele din piata._x000a_Obiective secundare:_x000a_1. Scaderea cu minimum 50% a emisiilor de CO2 generate in urma proceselor de constructie a unei case de o anumita suprafata prin reducerea semnificativa a aportului de ciment folosit si a energiei consumate pentru intretinerea (incalzire si racire) a locuintei._x000a_2. Cresterea semnificativa a suprafetelor acoperite cu covor vegetal din zonele de locuinte._x000a_3. Imbunatatirea conditiilor de trai a persoanelor cu posibilitati financiare mai reduse, prin posibilitatea de a achizitiona locuinte moderne, considerabil mai ieftine decat oferta de pe piata, eficiente energetic, a caror costuri de finantare pot fi acoperite in mare parte prin economia de energie realizata comparativ cu case de aceeasi valoare si suprafata._x000a_"/>
    <s v="9"/>
    <n v="16"/>
    <n v="2016"/>
    <s v="12"/>
    <n v="16"/>
    <n v="2018"/>
    <n v="85"/>
    <x v="2"/>
    <x v="2"/>
    <x v="0"/>
    <x v="0"/>
    <s v="Peciu Nou"/>
    <s v="Privat"/>
    <s v="061"/>
    <n v="710499.79"/>
    <n v="125382.32"/>
    <n v="92875.79"/>
    <n v="77224"/>
    <n v="1005981.9000000001"/>
    <s v="Finalizat"/>
    <s v="AA4"/>
    <n v="618755.54"/>
    <n v="109083.4"/>
    <s v="POC/63/1/3"/>
    <n v="1"/>
    <s v="Axa 1"/>
  </r>
  <r>
    <n v="6"/>
    <x v="1"/>
    <x v="3"/>
    <s v="OS1.3-Secţiunea C"/>
    <n v="105429"/>
    <s v="Dezvoltarea si introducerea in productie a tehnologiei de stocare a energiei sub forma de aer comprimat"/>
    <s v="SMART RENEWABLES SRL"/>
    <s v="Obiectivele principale ale proiectului sunt:_x000a_a. Fabricarea in premiera in anul doi de proiect a unei instalatii automatizate de producere a aerului comprimat care foloseste surse regenerabile de energie;_x000a_b. Demonstrarea tehnologiei de crestere a eficientei generatoarelor fotovoltaice prin aplicarea acesteia intr-un produs industrial. (10% mai multa energie solara pentru aceeasi putere instalata)_x000a_Obiective secundare:_x000a_a. Eliminarea completa a emisiilor de CO2 si a celorlalte gaze cu efect de sera generate de productia aerului comprimat in companiile clientilor;_x000a_b. Cresterea eficientei energetice a marilor consumatori industriali de energie (producerea a cu 25% mai mult aer comprimat pentru aceeasi cantitate de curent electric)"/>
    <s v="9"/>
    <n v="27"/>
    <n v="2016"/>
    <s v="9"/>
    <n v="27"/>
    <n v="2018"/>
    <n v="85"/>
    <x v="2"/>
    <x v="2"/>
    <x v="0"/>
    <x v="0"/>
    <s v="Peciu Nou"/>
    <s v="Privat"/>
    <s v="061"/>
    <n v="710631.45"/>
    <n v="125405.55000000005"/>
    <n v="92893"/>
    <n v="67593.279999999999"/>
    <n v="996523.28"/>
    <s v="Finalizat"/>
    <s v="AA2"/>
    <n v="30173.93"/>
    <n v="5562.27"/>
    <s v="POC/63/1/3"/>
    <n v="1"/>
    <s v="Axa 1"/>
  </r>
  <r>
    <n v="7"/>
    <x v="1"/>
    <x v="3"/>
    <s v="OS1.3-Secţiunea C"/>
    <n v="112660"/>
    <s v="BAZE DE DATE DISTRIBUITE, VORTIC – SOFT PENTRU DESIGN PROTOTIPURI"/>
    <s v="INFINITY DEV CENTER"/>
    <s v="Obiectivul general al Proiectului consta in implementarea industriala - ȋn scopul_x000a_comercializarii - a unei solutii tehnice inovatoare care sa permita un grad sporit de resorbtie a_x000a_deseurilor de plastic din ambient, prin crearea posibilitatii de implicare industriala la nivel local_x000a_a unor mici intreprinzatori care nu dispun de resursele financiare si de logistica a celor cateva_x000a_firme mari amintite. Aceastǎ solutie se materializeaza printr-un echipament nou: o masina de_x000a_injectat materiale plastice de mici dimensiuni, capabila sa proceseze deseuri de material plastic_x000a_fara adaos de granule noi."/>
    <s v="10"/>
    <n v="17"/>
    <n v="2017"/>
    <s v="10"/>
    <n v="17"/>
    <n v="2018"/>
    <n v="85"/>
    <x v="2"/>
    <x v="2"/>
    <x v="0"/>
    <x v="0"/>
    <s v="Timisoara"/>
    <s v="Privat"/>
    <s v="061"/>
    <n v="641177.1"/>
    <n v="113148.9"/>
    <n v="83814"/>
    <n v="341836.1"/>
    <n v="1179976.1000000001"/>
    <s v="Finalizat"/>
    <s v="AA1"/>
    <n v="542279.59"/>
    <n v="95696.4"/>
    <s v="POC/63/1/3"/>
    <n v="1"/>
    <s v="Axa 1"/>
  </r>
  <r>
    <n v="8"/>
    <x v="1"/>
    <x v="3"/>
    <s v="OS1.3-Secţiunea C"/>
    <n v="124126"/>
    <s v="Dezvoltarea si introducerea in productie a kituluiI de irigatie energetic autonom &lt;AQUASOLAR&gt; "/>
    <s v="SMART AGRI SYSTEMS SRL"/>
    <s v="Dezvoltarea si introducerea in productie a kituluiI de irigatie energetic autonom &lt;AQUASOLAR&gt; "/>
    <s v="4"/>
    <n v="5"/>
    <n v="2018"/>
    <s v="4"/>
    <n v="5"/>
    <n v="2020"/>
    <n v="85"/>
    <x v="2"/>
    <x v="2"/>
    <x v="0"/>
    <x v="0"/>
    <s v="Timisoara"/>
    <s v="Privat"/>
    <s v="061"/>
    <n v="696280.46649999998"/>
    <n v="122873.0235"/>
    <n v="91017.07"/>
    <n v="70240.460000000006"/>
    <n v="980411.02"/>
    <s v="Finalizat"/>
    <m/>
    <n v="692636.20000000019"/>
    <n v="177852.90999999997"/>
    <s v="POC/63/1/3"/>
    <n v="1"/>
    <s v="Axa 1"/>
  </r>
  <r>
    <n v="9"/>
    <x v="1"/>
    <x v="3"/>
    <s v="OS1.3-Secţiunea C"/>
    <n v="124024"/>
    <s v="Dezvoltarea serviciului de prognoza si productie de energie regenerabila"/>
    <s v="WATT PREDICT SRL"/>
    <s v="Dezvoltarea serviciului de prognoza si productie de energie regenerabila"/>
    <s v="4"/>
    <n v="5"/>
    <n v="2018"/>
    <s v="4"/>
    <n v="5"/>
    <n v="2020"/>
    <n v="85"/>
    <x v="2"/>
    <x v="2"/>
    <x v="0"/>
    <x v="0"/>
    <s v="Timisoara"/>
    <s v="Privat"/>
    <s v="061"/>
    <n v="701394.58499999996"/>
    <n v="123775.51499999998"/>
    <n v="91685.58"/>
    <n v="50997.74"/>
    <n v="967853.41999999993"/>
    <s v="Finalizat"/>
    <m/>
    <n v="600459.98"/>
    <n v="105963.51999999999"/>
    <s v="POC/63/1/3"/>
    <n v="1"/>
    <s v="Axa 1"/>
  </r>
  <r>
    <n v="10"/>
    <x v="2"/>
    <x v="2"/>
    <s v="A2.2.1"/>
    <n v="115599"/>
    <s v="Dezvoltarea unei aplicații integrate pentru furnizori de servicii juridice"/>
    <s v="INTEGRATED BUSINESS CENTER SRL"/>
    <s v="Dezvoltarea unei aplicații integrate pentru furnizori de servicii juridice"/>
    <s v="8"/>
    <n v="4"/>
    <n v="2017"/>
    <s v="10"/>
    <n v="4"/>
    <n v="2020"/>
    <n v="85"/>
    <x v="2"/>
    <x v="2"/>
    <x v="0"/>
    <x v="0"/>
    <s v="Timisoara"/>
    <s v="Privat"/>
    <s v="066"/>
    <n v="1353242.5"/>
    <n v="238807.5"/>
    <n v="1212245"/>
    <n v="158183.54999999981"/>
    <n v="2962478.55"/>
    <s v="Finalizat"/>
    <s v="suspendare 2 luni"/>
    <n v="1011711.7100000001"/>
    <n v="178537.34999999998"/>
    <s v="POC/46/2/2"/>
    <n v="1"/>
    <s v="Axa 2"/>
  </r>
  <r>
    <n v="11"/>
    <x v="2"/>
    <x v="2"/>
    <s v="A2.2.1"/>
    <n v="115697"/>
    <s v="Dezvoltarea unei platforme software cu pret scăzut si cerinte hardware reduse, pentru managementul inteligent și controlul activitatilor intr-o tipografie"/>
    <s v="DIMEX CONSULT SRL"/>
    <s v="Dezvoltarea unei platforme software cu pret scăzut si cerinte hardware reduse, pentru managementul inteligent și controlul activitatilor intr-o tipografie"/>
    <s v="8"/>
    <n v="3"/>
    <n v="2017"/>
    <s v="8"/>
    <n v="3"/>
    <n v="2020"/>
    <n v="85"/>
    <x v="2"/>
    <x v="2"/>
    <x v="0"/>
    <x v="0"/>
    <s v="Sat Chișoda, Giroc"/>
    <s v="Privat"/>
    <s v="066"/>
    <n v="466957.7"/>
    <n v="82404.3"/>
    <n v="432868"/>
    <n v="68728.699999999953"/>
    <n v="1050958.7"/>
    <s v="Reziliat"/>
    <m/>
    <n v="0"/>
    <n v="0"/>
    <s v="POC/46/2/2"/>
    <n v="1"/>
    <s v="Axa 2"/>
  </r>
  <r>
    <n v="12"/>
    <x v="2"/>
    <x v="2"/>
    <s v="A2.1.1 - NGA"/>
    <n v="127139"/>
    <s v="Investitii in infrastructura broadband in judetele Timis si Caras-Severin"/>
    <s v="NETWORK INNOVATION FUTURE  SRL"/>
    <s v="Obiectivul principal al proiectului este realizarea de investitii in infrastructura broadband in zonele albe NGA din judetele Timis si Caras Severin,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n v="2019"/>
    <s v="7"/>
    <n v="12"/>
    <n v="2022"/>
    <n v="85"/>
    <x v="2"/>
    <x v="2"/>
    <x v="0"/>
    <x v="0"/>
    <s v=" Padureni; Gruni; Birda; Hezeris; Cheglevici; Giera; Toager; Rudna; Clopodia; Ferendia; Iosif; Dolat; Teremia Mica; Sanpetru Mic; Copacele; Ghertenis; Nermed; Cavaran; Domasnea; Delinesti; Ersig;"/>
    <s v="Privat"/>
    <s v="046"/>
    <n v="7480389.6200000001"/>
    <n v="1320068.75"/>
    <n v="1010532.93"/>
    <n v="2621832.69"/>
    <n v="12432823.99"/>
    <s v="In implementare"/>
    <m/>
    <n v="2442083.12"/>
    <n v="430955.85"/>
    <s v="POC/366/2/1"/>
    <n v="1"/>
    <s v="Axa 2"/>
  </r>
  <r>
    <n v="13"/>
    <x v="2"/>
    <x v="2"/>
    <s v="A2.2.1 ap.2"/>
    <n v="129950"/>
    <s v="UPCARS - Platforma de recomandare on line folosind mecanisme de machine learning si inteligenta artificiala"/>
    <s v="NEXT IT PROJECT SRL"/>
    <s v="Obiectivul general al proiectul îl reprezinta susþinerea inovarii si cresterea productivitaþii societaþii NEXT IT PROJECT prin crearea unui nou centru de profit ca urmare a realizarii unui produs inovativ complex si a unor servicii inovative, bazate pe acest produs. Se urmareste crearea unei platforme inovative (UPCARS), o solutie de cautare si recomandare, venind in intampinarea problemelor principale care nu au fost solutionate de Recommender Systems (abreviat RS), produs disponibil la acest moment."/>
    <s v="4"/>
    <n v="2"/>
    <n v="2020"/>
    <s v="1"/>
    <n v="2"/>
    <n v="2023"/>
    <n v="85"/>
    <x v="2"/>
    <x v="2"/>
    <x v="0"/>
    <x v="0"/>
    <s v="Timisoara"/>
    <s v="Privat"/>
    <s v="066"/>
    <n v="14016992.199999999"/>
    <n v="2473586.85"/>
    <n v="10503696.949999999"/>
    <n v="3884608.52"/>
    <n v="30878884.52"/>
    <s v="In implementare"/>
    <m/>
    <n v="109225"/>
    <n v="19275"/>
    <s v="POC/524/2/2"/>
    <n v="1"/>
    <s v="Axa 2"/>
  </r>
  <r>
    <n v="14"/>
    <x v="1"/>
    <x v="9"/>
    <m/>
    <n v="123466"/>
    <s v="Platformă Cloud de înaltă performanță la Universitatea Politehnica Timișoara - CloudPUTing"/>
    <s v="UNIVERSITATEA POLITEHNICA TIMIŞOARA"/>
    <s v="Obiectivul general al proiectului este creşterea capacităţii de cercetare şi inovare a Universităţii Politehnica din Timişoara (UPT) cu scopul ridicării nivelului de  competitivitate şi vizibilitate ştiinţifică al instituţiei pe plan internaţional, precum şi al îmbunătăţirii capacităţii de transfer tehnologic pentru rezultatele de cercetare, prin crearea unui nod cloud eficient energetic, de tip privat bazat pe tehnologii deschise, ataşat reţelei internaţionale de infrastructură cloud de cercetare, cu aplicabilitate in colectarea, stocarea, analiza, distriburea şi protecţia masivelor de date heterogene, produse în cadrul iniţiativelor de cercetare şi inovare derulate în regiunea de vest a României._x000a_"/>
    <s v="4"/>
    <n v="21"/>
    <n v="2020"/>
    <s v="4"/>
    <n v="21"/>
    <n v="2022"/>
    <n v="85"/>
    <x v="2"/>
    <x v="2"/>
    <x v="0"/>
    <x v="0"/>
    <s v="Timisoara"/>
    <s v="Public"/>
    <s v="058"/>
    <n v="3257630.1"/>
    <n v="574875.9"/>
    <n v="0"/>
    <n v="218735"/>
    <n v="4051241"/>
    <s v="In implementare"/>
    <m/>
    <n v="50660.55"/>
    <n v="8940.1"/>
    <s v="POC/398/1/1/"/>
    <n v="1"/>
    <s v="Axa 1"/>
  </r>
  <r>
    <n v="15"/>
    <x v="1"/>
    <x v="9"/>
    <m/>
    <n v="124562"/>
    <s v="Modernizarea infrastructurii de calcul și stocare a Centrului de Cercetare în Informatică al Universitatii de Vest din Timișoara pentru oferirea de servicii de tip Cloud și servicii de calcul de înaltă performanță -- MOISE"/>
    <s v="UNIVERSITATEA DE VEST TIMISOARA"/>
    <s v="Obiectivul general al proiectului constă în creşterea capacităţii de în scopul ridicarii nivelului de competitivitate pe plan internaţional al Universităţii de Vest din Timişoara prin modernizarea infrastructurii de calcul şi stocare existentă pentru a permite actualizarea ofertei de servicii de tip Cloud şi servicii de date cu performanţă înaltă şi integrarea în structuri internaţionale de tip Cloud şi Infrastructuri masive de date."/>
    <s v="4"/>
    <n v="24"/>
    <n v="2020"/>
    <s v="4"/>
    <n v="24"/>
    <n v="2022"/>
    <n v="85"/>
    <x v="2"/>
    <x v="2"/>
    <x v="0"/>
    <x v="0"/>
    <s v="Timisoara"/>
    <s v="Public"/>
    <s v="058"/>
    <n v="4123656.52"/>
    <n v="727704.09"/>
    <n v="0"/>
    <n v="844219.93"/>
    <n v="5695580.54"/>
    <s v="In implementare"/>
    <m/>
    <n v="483692.46"/>
    <n v="1443.6"/>
    <s v="POC/398/1/1/"/>
    <n v="1"/>
    <s v="Axa 1"/>
  </r>
  <r>
    <n v="16"/>
    <x v="1"/>
    <x v="7"/>
    <m/>
    <n v="108173"/>
    <s v="Centrul suport pentru participarea la proiecte internationale -- SupportTM"/>
    <s v="UNIVERSITATEA DE VEST TIMISOARA"/>
    <s v="Obiectivul general: Crearea la nivelul Universitatii de Vest din Timisoara, a unui Centru Suport a carei misiune o constituie cresterea capacitatii de participare la competitii europene pentru proiecte de tip CD internationale a universitatii si a alor entitati care solicita sprijin in acest sens, prin masuri de sprijinire, facilitare si formare in ceea ce priveste accesul la informatie, identificarea de parteneri si elaborarea cererilor de finantare._x000a_"/>
    <s v="4"/>
    <n v="30"/>
    <n v="2020"/>
    <s v="7"/>
    <n v="30"/>
    <n v="2023"/>
    <n v="85"/>
    <x v="2"/>
    <x v="2"/>
    <x v="0"/>
    <x v="0"/>
    <s v="Timisoara"/>
    <s v="Public"/>
    <s v="060"/>
    <n v="2494765.2999999998"/>
    <n v="440252.7"/>
    <n v="0"/>
    <n v="4500"/>
    <n v="2939518"/>
    <s v="In implementare"/>
    <s v="suspendare"/>
    <n v="311777.64999999997"/>
    <n v="3225.15"/>
    <s v="POC/80/1/2/"/>
    <n v="1"/>
    <s v="Axa 1"/>
  </r>
  <r>
    <n v="17"/>
    <x v="2"/>
    <x v="2"/>
    <s v="A2.2.1 ap.2"/>
    <n v="129970"/>
    <s v="SINTARA - Sintetizarea, aductia si reutilizarea apei prin tehnologii sustenabile"/>
    <s v="FRONTIER CONECT SRL"/>
    <s v="Obiectivul general este cresterea competitivităţii FRONTIER CONECT SRL prin dezvoltarea unui produs TIC inovativ bazat pe activităţi de cercetare-dezvoltareinovare realizate în cadrul clusterului TIC al regiunii Vest destinat întreţinerii spaţiilor verzi urbane."/>
    <s v="6"/>
    <n v="19"/>
    <n v="2020"/>
    <s v="6"/>
    <n v="19"/>
    <n v="2022"/>
    <n v="85"/>
    <x v="2"/>
    <x v="2"/>
    <x v="0"/>
    <x v="0"/>
    <s v="Timisoara"/>
    <s v="Privat"/>
    <s v="066"/>
    <n v="4138832.45"/>
    <n v="730382.17"/>
    <n v="1697572.23"/>
    <n v="0"/>
    <n v="6566786.8499999996"/>
    <s v="In implementare"/>
    <m/>
    <n v="842095.31"/>
    <n v="110679.62"/>
    <s v="POC/524/2/2"/>
    <n v="1"/>
    <s v="Axa 2"/>
  </r>
  <r>
    <n v="18"/>
    <x v="1"/>
    <x v="3"/>
    <s v="OS1.3-Secţiunea C-ap.2"/>
    <n v="119412"/>
    <s v="INOvari si optimizari economice si functionale in productia industriala de MATeriale pentru energie termica.   „INO-MAT”"/>
    <s v="TITUS INDUSTRIES SRL"/>
    <s v="Obiectivul general al proiectului este transferarea în domeniul productiv a capitalului inovativ tehnologic al unor contribuþii stiinþifice individuale (teza de doctorat) privind utilizarea energiei din resurse regenerabile in procesul de incalzire al cladirilor Prin proiect se urmareste realizarea unei retete inovatoare de peletilor/brichetilor pentru furnizarea de energie termica utilizând specificul de materie prima din Regiunea de Vest a României si a unui sistem tehnologic optimizat de incalzire al cladirilor."/>
    <s v="7"/>
    <n v="6"/>
    <n v="2020"/>
    <s v="7"/>
    <n v="6"/>
    <n v="2022"/>
    <n v="85"/>
    <x v="2"/>
    <x v="2"/>
    <x v="0"/>
    <x v="0"/>
    <s v="Cenei"/>
    <s v="Privat"/>
    <s v="061"/>
    <n v="479834.33"/>
    <n v="84676.65"/>
    <n v="76623.070000000007"/>
    <n v="172990"/>
    <n v="814124.05"/>
    <s v="In implementare"/>
    <m/>
    <n v="115000"/>
    <n v="0"/>
    <s v="POC/62/1/3"/>
    <n v="1"/>
    <s v="Axa 1"/>
  </r>
  <r>
    <n v="19"/>
    <x v="1"/>
    <x v="1"/>
    <s v="OS1.1-Secţiunea F - ap.2"/>
    <n v="127952"/>
    <s v="ICT - Centru interdisciplinar de specializare inteligentă în domeniul chimiei biologice RO-OPENSCREEN"/>
    <s v="INSTITUTUL DE CHIMIE &quot;CORIOLAN DRAGULESCU&quot; (FOSTUL INSTITUT DE CHIMIE TIMIŞOARA AL ACADEMIEI ROMÂNE)"/>
    <s v="Obiectivul general al proiectului consta în realizarea unei infrastructuri de cercetare. Se urmareste realizarea Centrului interdisciplinar de specializare inteligenta în domeniul chimiei biologice – RO-OPENSCREEN, infrastructura de cercetare care asigura colectarea si managementul de calitate al compusilor chimici destinaþi dezvoltarii de instrumente moleculare, o baza de date si servicii web aferente, având facilitaþile de sinteza si analiza structurala cu caracter open-access care se adreseaza comunitaþii stiinþifice românesti si europene de chimie biologica prin intermediul reþelei naþionale RoChemBioNet si al retelei europene EU-OPENSCREEN."/>
    <s v="7"/>
    <n v="20"/>
    <n v="2020"/>
    <s v="1"/>
    <n v="20"/>
    <n v="2024"/>
    <n v="85"/>
    <x v="2"/>
    <x v="2"/>
    <x v="0"/>
    <x v="0"/>
    <s v="Timisoara"/>
    <s v="Public"/>
    <s v="058"/>
    <n v="36090656.270000003"/>
    <n v="6368939.3399999999"/>
    <n v="0"/>
    <n v="128304"/>
    <n v="42587899.609999999"/>
    <s v="In implementare"/>
    <m/>
    <n v="202060.53"/>
    <n v="0"/>
    <s v="POC/448/1/1"/>
    <n v="1"/>
    <s v="Axa 1"/>
  </r>
  <r>
    <n v="20"/>
    <x v="1"/>
    <x v="3"/>
    <s v="OS1.3-Secţiunea C-ap.2"/>
    <n v="109913"/>
    <s v="Sistem mobil de monitorizare a aerului"/>
    <s v="Airview SRL (solicitant la depunere: Iovanovici Alexandru)"/>
    <s v="Obiectivul general al proiectului este infiintarea unei noi societati comerciale de tip spin-off si dezvoltarea competitiva a acesteia prin crearea si introducerea pe piata a unui sistem mobil de monitorizare a aerului, produs inovativ dedicat subdomeniului de specializare inteligenta ”Orase inteligente” bazat pe rezultatele cercetarii-dezvoltarii obþinute pentru realizarea unei teze de doctorat in cadrul Universitaþii Politehnica din Timisoara."/>
    <s v="9"/>
    <n v="23"/>
    <n v="2020"/>
    <s v="4"/>
    <n v="23"/>
    <n v="2022"/>
    <n v="85"/>
    <x v="2"/>
    <x v="2"/>
    <x v="0"/>
    <x v="0"/>
    <s v="Dumbravita"/>
    <s v="Privat"/>
    <s v="061"/>
    <n v="713939.65"/>
    <n v="125989.36"/>
    <n v="93325.45"/>
    <n v="44156.800000000003"/>
    <n v="977411.26"/>
    <s v="In implementare"/>
    <m/>
    <n v="0"/>
    <n v="0"/>
    <s v="POC/62/1/3"/>
    <n v="1"/>
    <s v="Axa 1"/>
  </r>
  <r>
    <s v="TOTAL TIMIS"/>
    <x v="0"/>
    <x v="0"/>
    <m/>
    <m/>
    <m/>
    <m/>
    <m/>
    <m/>
    <m/>
    <m/>
    <m/>
    <m/>
    <m/>
    <m/>
    <x v="0"/>
    <x v="0"/>
    <x v="0"/>
    <x v="0"/>
    <m/>
    <m/>
    <m/>
    <n v="100240200.23249602"/>
    <n v="17856804.307503998"/>
    <n v="15572417.07"/>
    <n v="10119798.299999999"/>
    <n v="143789219.90999997"/>
    <m/>
    <m/>
    <n v="26968022.59"/>
    <n v="4727699.8899999997"/>
    <m/>
    <m/>
    <m/>
  </r>
  <r>
    <s v="JUDEŢUL TULCEA"/>
    <x v="0"/>
    <x v="0"/>
    <m/>
    <m/>
    <m/>
    <m/>
    <m/>
    <m/>
    <m/>
    <m/>
    <m/>
    <m/>
    <m/>
    <m/>
    <x v="0"/>
    <x v="0"/>
    <x v="0"/>
    <x v="0"/>
    <m/>
    <m/>
    <m/>
    <m/>
    <m/>
    <m/>
    <m/>
    <m/>
    <m/>
    <m/>
    <m/>
    <m/>
    <m/>
    <m/>
    <m/>
  </r>
  <r>
    <n v="1"/>
    <x v="1"/>
    <x v="1"/>
    <s v="OS1.1 -Secţiunea A"/>
    <n v="103867"/>
    <s v="Dotarea Departamentului Cercetare-Dezvoltare al SC ALUM SA cu instalații independente, performante de cercetare în sprijinul creșterii competitivității economice și a dezvoltării afacerii"/>
    <s v="ALUM SA"/>
    <s v="Obiectul proiectului de finanțare „Dotarea Departamentului Cercetare-Dezvoltare al SC ALUM SA cu instalaţii independente, performante de cercetare în sprijinul creşterii competitivităţii economice şi a dezvoltării afacerii” este reprezentat de achiziția de active corporale pentru CD, respectiv echipamente pentru cercetarea tehnologiilor de obținere a hidroxidului de aluminiu, produs destinat unor aplicaţii de înaltă tehnologie"/>
    <s v="9"/>
    <n v="8"/>
    <n v="2016"/>
    <s v="3"/>
    <n v="8"/>
    <n v="2019"/>
    <n v="85"/>
    <x v="6"/>
    <x v="6"/>
    <x v="0"/>
    <x v="0"/>
    <s v="Tulcea"/>
    <s v="Privat"/>
    <s v="059"/>
    <n v="5366049.932"/>
    <n v="946949.9879999999"/>
    <n v="6312999.9199999999"/>
    <n v="7489358.0700000003"/>
    <n v="20115357.91"/>
    <s v="Finalizat"/>
    <s v="AA3"/>
    <n v="5241094.47"/>
    <n v="924899.02"/>
    <s v="POC/65/1/1"/>
    <n v="1"/>
    <s v="Axa 1"/>
  </r>
  <r>
    <n v="2"/>
    <x v="2"/>
    <x v="2"/>
    <s v="A2.1.1 - NGA"/>
    <n v="126651"/>
    <s v="REALIZAREA RETELELOR DE INTERNET IN BANDA LARGA IN JUDETELE TULCEA SI BRAILA"/>
    <s v="ELEMCO PLUS SRL"/>
    <s v="Obiectiv general al proiectului: Dezvoltarea unei retele avansate de comunicatii electronice în 14 localitati în care nu exista infrastructură din aceeaşi categorie (reţea NGA)"/>
    <s v="1"/>
    <n v="4"/>
    <n v="2019"/>
    <s v="10"/>
    <n v="4"/>
    <n v="2021"/>
    <n v="85"/>
    <x v="6"/>
    <x v="6"/>
    <x v="0"/>
    <x v="0"/>
    <s v="sat Gropeni;  Baia; sat Ceamurlia de Sus; sat Caugagia; Casimcea; sat Corugea; sat Rahman; Luncaviţa; sat Rachelu; Mihai Kogalnicanu; sat Lastuni; Nalbant; Nufaru; sat Malcoci; Sarichioi; sat Zebil; Somova; sat Parches; Topolog; sat Fagarasu Nou; sat Luminita; sat Magurele;"/>
    <s v="Privat"/>
    <s v="046"/>
    <n v="6842194.4400000004"/>
    <n v="1207446.06"/>
    <n v="894404.5"/>
    <n v="1625564.3800000004"/>
    <n v="10569609.380000001"/>
    <s v="In implementare"/>
    <m/>
    <n v="2761607.6100000003"/>
    <n v="487342.51"/>
    <s v="POC/366/2/1"/>
    <n v="1"/>
    <s v="Axa 2"/>
  </r>
  <r>
    <n v="3"/>
    <x v="1"/>
    <x v="4"/>
    <s v=" Proiect Tehnologic Inovativ - ITI DD"/>
    <n v="121884"/>
    <s v="Cresterea competitivitatii inovative a SC Ad Net Market Media prin investitii initiale de inovare in scopul realizarii unei platforme tehnologice SmartDelta, in cadrul unei unitati nou infiintate pentru realizarea activitatilor CD in colaborare efectiva"/>
    <s v="INVITE SYSTEMS SRL"/>
    <s v="Obiectivul general este realizarea unei platforme inovative de comunicatii specifice pentru monitorizarea si protejarea ecosistemului Deltei Dunarii si a judetului Tulcea, cu ajutorul unor matrici senzoriale si elemente de control la distanta, in cadrul unei unitati nou infiintate."/>
    <s v="6"/>
    <n v="25"/>
    <n v="2020"/>
    <s v="6"/>
    <n v="25"/>
    <n v="2023"/>
    <n v="85"/>
    <x v="6"/>
    <x v="6"/>
    <x v="0"/>
    <x v="0"/>
    <s v="Tulcea"/>
    <s v="Privat"/>
    <s v="064"/>
    <n v="17662024.210000001"/>
    <n v="3116827.8"/>
    <n v="6261889.5499999998"/>
    <n v="2044918.62"/>
    <n v="29085660.180000003"/>
    <s v="In implementare"/>
    <m/>
    <n v="574679.82000000007"/>
    <n v="101414.07999999999"/>
    <s v="POC/163/1/3/"/>
    <n v="1"/>
    <s v="Axa 1"/>
  </r>
  <r>
    <n v="4"/>
    <x v="1"/>
    <x v="4"/>
    <s v=" Proiect Tehnologic Inovativ - ITI DD"/>
    <n v="121915"/>
    <s v="EXTINDEREA CAPACITĂȚII CDI A S.C. LIDAS S.R.L. ÎN SCOPUL INOVĂRII PROCESELOR PRELIMINARE ÎN PANIFICAȚIA INDUSTRIALĂ PENTRU CREȘTEREA SIGURANȚEI, ACCESIBILITĂȚII ŞI OPTIMIZĂRII NUTRIȚIONALE A PRODUSELOR DE PANIFICAȚIE-PATISERIE"/>
    <s v="LIDAS SRL"/>
    <s v="Obiectivul general al proiectului este conceperea, producerea si comercializarea unei game de produse noi, cu un înalt nivel de competitivitate pe piata bunurilor de consum intermediar în industria de panificatie-patiserie (materii prime si auxiliare). Înalta_x000a_competitivitate a noilor produse urmeaza a sa fie dobândita pe calea investitiei în activitaþi de cercetare-dezvoltare necesare inovarii unor produse si procese preliminare din panificatia industriala, urmate de introducerea în productie a rezultatelor obtinute din cercetaredezvoltare._x000a_într-o unitate productiva nou-înfiinþata în acest scop. Introducerea pe piaþa a noilor produse urmeaza sa aiba ca rezultat cresterea cifrei de afaceri a întreprinderii cu 60% în primul an dupa implementare."/>
    <s v="6"/>
    <n v="26"/>
    <n v="2020"/>
    <s v="5"/>
    <n v="26"/>
    <n v="2023"/>
    <n v="85"/>
    <x v="6"/>
    <x v="6"/>
    <x v="0"/>
    <x v="0"/>
    <s v="Somova; Frecătei; Mineri; Cataloi;"/>
    <s v="Privat"/>
    <s v="064"/>
    <n v="12657146.390000001"/>
    <n v="2233614.0099999998"/>
    <n v="14667286.93"/>
    <n v="17254647.739999998"/>
    <n v="46812695.069999993"/>
    <s v="In implementare"/>
    <m/>
    <n v="15997.01"/>
    <n v="2823"/>
    <s v="POC/163/1/3/"/>
    <n v="1"/>
    <s v="Axa 1"/>
  </r>
  <r>
    <n v="5"/>
    <x v="1"/>
    <x v="1"/>
    <s v="OS1.1 - Danubius"/>
    <n v="139648"/>
    <s v="Proiect suport pentru pregatirea DANUBIUS-RI"/>
    <s v="INSTITUTUL NATIONAL DE CERCETARE-DEZVOLTARE PENTRU STIINTE BIOLOGICE"/>
    <s v="Obiectivul general al proiectului suport pentru pregatirea DANUBIUS-RI (DANS2) este completarea aplicatiei europene pentru finantarea componentelor romanesti, Hub si Supersite-ul Delta Dunarii, ale infrastructurii pan-europene DANUBIUS-RI cu studiile solicitate de legislatia in vigoare (Evaluarea impactului asupra mediului (EIA), Utilizarea si eliminarea in conditii de siguranta a substantelor chimice de laborator, Evaluarea adecvata pentru siturile NATURA 2000, Elemente de baza privind evaluarea riscurilor si vulnerabilitatilor la adaptarea la schimbari climatice, Evaluarea emisiilor de gaze cu efect de sera conform metodologiei amprentei de carbon a BEI, Eficienta_x000a_energetica (Nzero) conformare cu Directiva CEE) si pregatirea implementarii proiectului de realizare a infrastructurii DANUBIUS-RO (documentatii pentru obtinerea autorizatiilor de construtie pentru Hub si Supersite-ul Delta Dunarii, documentaţii privind specificaţii tehnice pentru echipamentele de cercetare, actualizarea planului de implementare a proiectului major, inclusiv planificarea achizitiilor si a lucrarilor de executie pentru Hub-ul de la Murighiol si Supersite-ul Delta Dunarii."/>
    <s v="12"/>
    <n v="4"/>
    <n v="2020"/>
    <s v="2"/>
    <n v="4"/>
    <n v="2022"/>
    <n v="85"/>
    <x v="8"/>
    <x v="6"/>
    <x v="7"/>
    <x v="5"/>
    <s v="Tulcea; Chilia Veche; Grindu; Jurilovca; Murghiol; Sulina; Sfantu Gheorghe; Constanta; Bucuresti; "/>
    <s v="Public"/>
    <s v="058"/>
    <n v="19214820.210000001"/>
    <n v="3390850.49"/>
    <n v="0"/>
    <n v="0"/>
    <n v="22605670.700000003"/>
    <s v="In implementare"/>
    <m/>
    <n v="2194500.36"/>
    <n v="0"/>
    <s v="POC/699/1/1"/>
    <n v="1"/>
    <s v="Axa 1"/>
  </r>
  <r>
    <n v="6"/>
    <x v="1"/>
    <x v="4"/>
    <s v=" Proiect Tehnologic Inovativ - ITI DD"/>
    <n v="123346"/>
    <s v="SiaMOTO - Sistem inteligent automat de montorizare in trafic a operatorului autovehiculului"/>
    <s v="CERTIO CONCEPT SRL"/>
    <s v="Obiectivul general al proiectului este diversificarea activitatii companiei, prin dezvoltarea unui prototip si a documentatiei de proiectare pentru un dispozitiv automat de montorizare in trafic a operatorului autovehicolului (DaMOTO), impreuna cu functionalitatile necesare, usor replicabil si cu eficienta cost/productie cât mai buna astfel încât ulterior sa poata fi folosit în productie pe scara mica sau larga atât în România cât si în alte tari."/>
    <s v="1"/>
    <n v="27"/>
    <n v="2021"/>
    <s v="7"/>
    <n v="27"/>
    <n v="2023"/>
    <n v="85"/>
    <x v="8"/>
    <x v="6"/>
    <x v="6"/>
    <x v="0"/>
    <s v="Macin; Targoviste"/>
    <s v="Privat"/>
    <s v="061"/>
    <n v="11395531.689999999"/>
    <n v="2010976.18"/>
    <n v="3978030.13"/>
    <n v="1337574.42"/>
    <n v="18722112.420000002"/>
    <s v="In implementare"/>
    <m/>
    <n v="0"/>
    <n v="0"/>
    <s v="POC/163/1/3"/>
    <n v="1"/>
    <s v="Axa 1"/>
  </r>
  <r>
    <s v="TOTAL TULCEA"/>
    <x v="0"/>
    <x v="0"/>
    <m/>
    <m/>
    <m/>
    <m/>
    <m/>
    <m/>
    <m/>
    <m/>
    <m/>
    <m/>
    <m/>
    <m/>
    <x v="0"/>
    <x v="0"/>
    <x v="0"/>
    <x v="0"/>
    <m/>
    <m/>
    <m/>
    <n v="73137766.872000009"/>
    <n v="12906664.527999999"/>
    <n v="32114611.029999997"/>
    <n v="29752063.229999997"/>
    <n v="147911105.66"/>
    <m/>
    <m/>
    <n v="10787879.27"/>
    <n v="1516478.61"/>
    <m/>
    <m/>
    <m/>
  </r>
  <r>
    <s v="JUDEŢUL VALCEA"/>
    <x v="0"/>
    <x v="0"/>
    <m/>
    <m/>
    <m/>
    <m/>
    <m/>
    <m/>
    <m/>
    <m/>
    <m/>
    <m/>
    <m/>
    <m/>
    <x v="0"/>
    <x v="0"/>
    <x v="0"/>
    <x v="0"/>
    <m/>
    <m/>
    <m/>
    <m/>
    <m/>
    <m/>
    <m/>
    <m/>
    <m/>
    <m/>
    <m/>
    <m/>
    <m/>
    <m/>
    <m/>
  </r>
  <r>
    <n v="1"/>
    <x v="1"/>
    <x v="1"/>
    <s v="OS1.2-Secţiunea E"/>
    <n v="104958"/>
    <s v="Progrese in dezvoltarea electrolizoarelor PEM ca si componenta majora a schemei de stocare a energiei regenerabile bazate pe hidrogen"/>
    <s v="Institutul National de Cercetare-Dezvoltare pentru tehnologii criogenice si izotopice - ICSI Ramnicu Valcea"/>
    <s v="Obiectivul principal al proiectului este de a crea în cadrul ICSI un nucleu de înaltă competență științifică și tehnologică de nivel european care va desfășura activități de cercetare, dezvoltare și inovare („CDI”) în domeniul hidrogenului, folosind tehnologia de electroliză a apei PEM. În același timp, se dorește crearea unei baze de cunoștințe științifice și tehnologice care va putea fi utilizată pentru înființarea unei companii spin-off la finalul proiectului, cu activitate în domeniul de aplicare a electrolizei"/>
    <s v="9"/>
    <n v="16"/>
    <n v="2016"/>
    <s v="9"/>
    <n v="16"/>
    <n v="2019"/>
    <n v="84.435339999999997"/>
    <x v="9"/>
    <x v="9"/>
    <x v="0"/>
    <x v="0"/>
    <s v="Ramnicu Valcea"/>
    <s v="Public"/>
    <s v="060"/>
    <n v="7126030.9299999997"/>
    <n v="1313134.07"/>
    <n v="0"/>
    <n v="78484"/>
    <n v="8517649"/>
    <s v="Finalizat"/>
    <s v="AA5"/>
    <n v="6002845.6100000003"/>
    <n v="1106201.3800000001"/>
    <s v="POC/61/1/1"/>
    <n v="1"/>
    <s v="Axa 1"/>
  </r>
  <r>
    <n v="2"/>
    <x v="1"/>
    <x v="1"/>
    <s v="OS1.1-Secţiunea F - ap.2"/>
    <n v="127931"/>
    <s v="Extinderea PESTD pentru dezvoltarea de aplicații de cercetare-dezvoltare în domeniul tritiului – TRI-VALCEA"/>
    <s v="INSTITUTUL NATIONAL DE CERCETARE-DEZVOLTARE PENTRU TEHNOLOGII CRIOGENICE SI IZOTOPICE - I.C.S.I. RAMNICU VALCEA"/>
    <s v="Obiectivul general al proiectului este cresterea capacitatii de CDI a Institutului National de Cercetare-Dezvoltare pentru Tehnologii_x000a_Criogenice si Izotopice - ICSI Ramnicu Valcea, intr-unul din domeniile de specializare inteligenta -Energie, mediu si schimbari climatice. Proiectul urmareste extinderea capacitatilor de cercetare-dezvoltare ale ICSI Nuclear, ca parte autonoma din infrastructura nationala PESTD - Pilot Experimental pentru Separarea Tritiului si Deuteriului, astfel incat sa-si intareasca rolul de centru de excelenta in energie, iar prin rezultatele activitatilor de cercetare-dezvoltare si inovare sa contribuie la transpunerea tehnologiei de laborator intr-o instalatie de nivel semi-industrial, echivalenta cu o unitate de detritiere cuplata la sistemele D2O la un reactor CANDU."/>
    <s v="7"/>
    <n v="6"/>
    <n v="2020"/>
    <s v="1"/>
    <n v="6"/>
    <n v="2024"/>
    <n v="85"/>
    <x v="9"/>
    <x v="9"/>
    <x v="0"/>
    <x v="0"/>
    <s v="Ramnicu Valcea"/>
    <s v="Public"/>
    <s v="058"/>
    <n v="69692891.930000007"/>
    <n v="12298745.640000001"/>
    <n v="0"/>
    <n v="251316.63"/>
    <n v="82242954.200000003"/>
    <s v="In implementare"/>
    <m/>
    <n v="679763.71"/>
    <n v="119958.29"/>
    <s v="POC/448/1/1"/>
    <n v="1"/>
    <s v="Axa 1"/>
  </r>
  <r>
    <n v="3"/>
    <x v="1"/>
    <x v="1"/>
    <s v="OS1.1-Secţiunea F - ap.2"/>
    <n v="127318"/>
    <s v="De la Nano la Macro in Energetica Hidrogenului - Extindere Centru National de Hidrogen si Pile de Combustibil - HyRo 2.0"/>
    <s v="INSTITUTUL NATIONAL DE CERCETARE-DEZVOLTARE PENTRU TEHNOLOGII CRIOGENICE SI IZOTOPICE - I.C.S.I. RAMNICU VALCEA"/>
    <s v="Obiectivul general al proiectului este cresterea capacitatii de CDI a Institutului National de Cercetare-Dezvoltare pentru Tehnologii Criogenice si Izotopice - ICSI Ramnicu Valcea, intr-unul domeniile de specializare inteligenta mentionate in Strategia Nationala de Cercetare, Dezvoltare si Inovare SNCDI 2014-2020, si anume in domeniul 3. „Energie, mediu si schimbari climatice”. "/>
    <s v="7"/>
    <n v="6"/>
    <n v="2020"/>
    <s v="7"/>
    <n v="6"/>
    <n v="2022"/>
    <n v="85"/>
    <x v="9"/>
    <x v="9"/>
    <x v="0"/>
    <x v="0"/>
    <s v="Ramnicu Valcea"/>
    <s v="Public"/>
    <s v="058"/>
    <n v="23910317.670000002"/>
    <n v="4219467.83"/>
    <n v="0"/>
    <n v="179085.19"/>
    <n v="28308870.690000001"/>
    <s v="In implementare"/>
    <m/>
    <n v="287494.23"/>
    <n v="50734.27"/>
    <s v="POC/448/1/1"/>
    <n v="1"/>
    <s v="Axa 1"/>
  </r>
  <r>
    <s v="TOTAL VALCEA"/>
    <x v="0"/>
    <x v="0"/>
    <m/>
    <m/>
    <m/>
    <m/>
    <m/>
    <m/>
    <m/>
    <m/>
    <m/>
    <m/>
    <m/>
    <m/>
    <x v="0"/>
    <x v="0"/>
    <x v="0"/>
    <x v="0"/>
    <m/>
    <m/>
    <m/>
    <n v="100729240.53000002"/>
    <n v="17831347.539999999"/>
    <n v="0"/>
    <n v="508885.82"/>
    <n v="119069473.89"/>
    <m/>
    <m/>
    <n v="6970103.5500000007"/>
    <n v="1276893.9400000002"/>
    <m/>
    <m/>
    <m/>
  </r>
  <r>
    <s v="JUDEŢUL VASLUI"/>
    <x v="0"/>
    <x v="0"/>
    <m/>
    <m/>
    <m/>
    <m/>
    <m/>
    <m/>
    <m/>
    <m/>
    <m/>
    <m/>
    <m/>
    <m/>
    <x v="0"/>
    <x v="0"/>
    <x v="0"/>
    <x v="0"/>
    <m/>
    <m/>
    <m/>
    <m/>
    <m/>
    <m/>
    <m/>
    <m/>
    <m/>
    <m/>
    <m/>
    <m/>
    <m/>
    <m/>
    <m/>
  </r>
  <r>
    <n v="1"/>
    <x v="2"/>
    <x v="2"/>
    <s v="A2.1.1 - NGA"/>
    <n v="127138"/>
    <s v="Investitii in infrastructura broadband in judetul Vaslui"/>
    <s v="NETWORK INNOVATION FUTURE  SRL"/>
    <s v="Obiectivul principal al proiectului este realizarea de investitii in infrastructura broadband in zonele albe NGA din judetul Vaslui,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n v="2019"/>
    <s v="3"/>
    <n v="5"/>
    <n v="2022"/>
    <n v="85"/>
    <x v="5"/>
    <x v="5"/>
    <x v="0"/>
    <x v="0"/>
    <s v="Ivesti; Ghermanesti; Grivita; Viisoara; Bacani; Corini-Albesti; Valeni; Albesti; Gherghesti; Rinzesti; Onirsenii; Lingurari; Focoseasca; Girdesti; Protopopesti; Rusca; Stoisesti; Odaia Bursucani; Valea Mare; Ghermanesti; Lunca; Altateni; Ivanesti; Drujesti; Brosreni; 1 Decembrie; Suseni; Blesca; Bozia; Dumasca; ODAIA BOGDANA, MIRCESTI, VALEA OANEI, PLOPI, OBIRSENI, URSOAIA, AVERESTI, PODU OPRII, CORODESTI, COSESTI, HALTA DODESTI; VILTOTESTI, MARASESTI, VULPASENI, STINCASENI, TABALAESTI, ROSIORI; ARMASENI, HIRSOVENI, IEZEREL, SOFIENI, SALCIOARA."/>
    <s v="Privat"/>
    <s v="046"/>
    <n v="18418179.170000002"/>
    <n v="3250266.91"/>
    <n v="4484036.38"/>
    <n v="4952170.9800000004"/>
    <n v="31104653.440000001"/>
    <s v="In implementare"/>
    <m/>
    <n v="8906355.2800000012"/>
    <n v="1571709.75"/>
    <s v="POC/366/2/1"/>
    <n v="1"/>
    <s v="Axa 2"/>
  </r>
  <r>
    <n v="2"/>
    <x v="1"/>
    <x v="4"/>
    <s v=" Proiect Tehnologic Inovativ - LDR"/>
    <n v="121404"/>
    <s v="Sistem inteligent mobil de conversie a resurselor proprii si de optimizare a consumului de energie pentru producatori cu potential ridicat de poluare - SyCON"/>
    <s v="AUDIT ITC SRL"/>
    <s v="Obiectivul general al proiectului il constituie stimularea inovarii in cadrul SC Audit IT &amp; C prin cresterea investitiilor initiale pentru inovare in vederea introducerii in productie a rezultatelor obtinute si diversificarea activitatii unitatii prin produse şi tehnologii care nu au fost realizate."/>
    <s v="6"/>
    <n v="15"/>
    <n v="2020"/>
    <s v="6"/>
    <n v="15"/>
    <n v="2023"/>
    <n v="85"/>
    <x v="5"/>
    <x v="5"/>
    <x v="0"/>
    <x v="0"/>
    <s v="Husi"/>
    <s v="Privat"/>
    <s v="064"/>
    <n v="16678898.779999999"/>
    <n v="2943335.04"/>
    <n v="4668819.53"/>
    <n v="1947149.41"/>
    <n v="26238202.760000002"/>
    <s v="In implementare"/>
    <m/>
    <n v="3202998.24"/>
    <n v="202725.62"/>
    <s v="POC/163/1/3/"/>
    <n v="1"/>
    <s v="Axa 1"/>
  </r>
  <r>
    <n v="3"/>
    <x v="1"/>
    <x v="4"/>
    <s v=" Proiect Tehnologic Inovativ - LDR"/>
    <n v="120032"/>
    <s v="INSTALATIE INOVATOARE PENTRU CIMENTARE SI OPERATIUNI SPECIALE LA SONDA DESTINATA EFICIENTIZARII EXTRAGERII RESURSELOR ENERGETICE CONVENTIONALE - INOCEM"/>
    <s v="PETAL SA"/>
    <s v="Obiectivul general al proiectului il reprezinta sustinerea investitiei private in CDI prin introducerea inovarii de produs in activitatea proprie a S.C. PETAL S.A. prin realizarea, bazata pe cercetare in colaborare cu un colectiv de prestigiu din domeniu, a unui produs inovativ complex destinat exploatarii eficiente a resurselor energetice conventionale."/>
    <s v="6"/>
    <n v="17"/>
    <n v="2020"/>
    <s v="6"/>
    <n v="17"/>
    <n v="2023"/>
    <n v="85"/>
    <x v="5"/>
    <x v="5"/>
    <x v="0"/>
    <x v="0"/>
    <s v="Husi"/>
    <s v="Privat"/>
    <s v="064"/>
    <n v="19094196.190000001"/>
    <n v="3369564.03"/>
    <n v="11231708.82"/>
    <n v="4464088"/>
    <n v="38159557.040000007"/>
    <s v="In implementare"/>
    <m/>
    <n v="1228447.44"/>
    <n v="114453.35"/>
    <s v="POC/163/1/3/"/>
    <n v="1"/>
    <s v="Axa 1"/>
  </r>
  <r>
    <s v="TOTAL VASLUI"/>
    <x v="0"/>
    <x v="0"/>
    <m/>
    <m/>
    <m/>
    <m/>
    <m/>
    <m/>
    <m/>
    <m/>
    <m/>
    <m/>
    <m/>
    <m/>
    <x v="0"/>
    <x v="0"/>
    <x v="0"/>
    <x v="0"/>
    <m/>
    <m/>
    <m/>
    <n v="54191274.140000001"/>
    <n v="9563165.9800000004"/>
    <n v="20384564.73"/>
    <n v="11363408.390000001"/>
    <n v="95502413.24000001"/>
    <m/>
    <m/>
    <n v="13337800.960000001"/>
    <n v="1888888.7200000002"/>
    <m/>
    <m/>
    <m/>
  </r>
  <r>
    <s v="JUDEŢUL VRANCEA"/>
    <x v="0"/>
    <x v="0"/>
    <m/>
    <m/>
    <m/>
    <m/>
    <m/>
    <m/>
    <m/>
    <m/>
    <m/>
    <m/>
    <m/>
    <m/>
    <x v="0"/>
    <x v="0"/>
    <x v="0"/>
    <x v="0"/>
    <m/>
    <m/>
    <m/>
    <m/>
    <m/>
    <m/>
    <m/>
    <m/>
    <m/>
    <m/>
    <m/>
    <m/>
    <m/>
    <m/>
    <m/>
  </r>
  <r>
    <n v="1"/>
    <x v="2"/>
    <x v="2"/>
    <s v="A2.2.1"/>
    <n v="115838"/>
    <s v="PLATFORMA INTEGRATĂ SPARK ONEDATA"/>
    <s v="SPARK CONSULT SRL"/>
    <s v="PLATFORMA INTEGRATĂ SPARK ONEDATA"/>
    <s v="8"/>
    <n v="3"/>
    <n v="2017"/>
    <s v="8"/>
    <n v="3"/>
    <n v="2020"/>
    <n v="85"/>
    <x v="6"/>
    <x v="6"/>
    <x v="0"/>
    <x v="0"/>
    <s v="Focsani"/>
    <s v="Privat"/>
    <s v="066"/>
    <n v="2686024.29"/>
    <n v="474004.29"/>
    <n v="1598910.25"/>
    <n v="114722.16000000015"/>
    <n v="4873660.99"/>
    <s v="Finalizat"/>
    <s v="AA1"/>
    <n v="2484692.0100000002"/>
    <n v="438475.05"/>
    <s v="POC/46/2/2"/>
    <n v="1"/>
    <s v="Axa 2"/>
  </r>
  <r>
    <n v="2"/>
    <x v="2"/>
    <x v="2"/>
    <s v="A2.1.1 - NGA"/>
    <n v="127298"/>
    <s v="Imbunatatirea infrastructurii in banda larga si a accesului la internet in judetul Vrancea "/>
    <s v="Cloudsys Telecom SRL"/>
    <s v="Obiectivul principal al proiectului este dezvoltarea infrastructurii de internet in banda larga, in zonele albe NGA din judetul Vrance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12"/>
    <n v="2019"/>
    <s v="3"/>
    <n v="12"/>
    <n v="2022"/>
    <n v="85"/>
    <x v="6"/>
    <x v="6"/>
    <x v="0"/>
    <x v="0"/>
    <s v="Nereju; Cornetu; Negrilesti; Nereju Mic; Liesti; Slimnic; Coroteni; Barsesti; Coza; Verdea; Martinesti; Poiana; Padureni; Spinesti; Buda; Valea Beciului; Salcia Noua; Bordeasca Noua; Lepsa; Costisa de Sus; Vladnicu de Sus; Satu Nou; Vijiitoarea; Dumitrestii-Fata; Poienita; Iugani; Tinoasa; Covrag; Chitcani; Nanesti;"/>
    <s v="Privat"/>
    <s v="046"/>
    <n v="8953281.3300000001"/>
    <n v="1579990.82"/>
    <n v="4741253.91"/>
    <n v="2766859.21"/>
    <n v="18041385.27"/>
    <s v="In implementare"/>
    <m/>
    <n v="1842869.03"/>
    <n v="325212.19"/>
    <s v="POC/366/2/1"/>
    <n v="1"/>
    <s v="Axa 2"/>
  </r>
  <r>
    <n v="3"/>
    <x v="2"/>
    <x v="2"/>
    <s v="A2.2.1 ap.2"/>
    <n v="130096"/>
    <s v="Cresterea competitivitatii SC Focsani Proiecte Consultanta SRL  prin dezvoltarea unei aplicatii informatice inovative"/>
    <s v="FOCSANI PROIECTE CONSULTANTA SRL"/>
    <s v="Obiectivul general al proiectului il reprezinta sustinerea inovarii si cresterea competitivitatii societatii Focsani Proiecte Consultanta S.R.L. prin realizarea unei aplicatii inovative de tip ERP ( Entreprise Resource Planning), precum si colaborarea intre structurile de tip cluster din industria TIC, inclusiv in cadrul acestora, precum si colaborarea intre intreprinderile centrate pe domeniul TIC si clusterele din domeniu, pentru asigurarea unui acces rapid si facil la implementarea rezultatelor cercetarii/dezvoltarii in scopul obtinerii de produse inovatoare."/>
    <s v="9"/>
    <n v="24"/>
    <n v="2020"/>
    <s v="9"/>
    <n v="24"/>
    <n v="2023"/>
    <n v="85"/>
    <x v="6"/>
    <x v="6"/>
    <x v="0"/>
    <x v="0"/>
    <s v="Cotesti"/>
    <s v="Privat"/>
    <s v="066"/>
    <n v="5200628.3499999996"/>
    <n v="917757.93"/>
    <n v="171498.75"/>
    <n v="1541638.76"/>
    <n v="7831523.7899999991"/>
    <s v="In implementare"/>
    <m/>
    <n v="1080834.28"/>
    <n v="94775.62"/>
    <s v="POC/524/2/2"/>
    <n v="1"/>
    <s v="Axa 2"/>
  </r>
  <r>
    <s v="TOTAL VRANCEA"/>
    <x v="0"/>
    <x v="0"/>
    <m/>
    <m/>
    <m/>
    <m/>
    <m/>
    <m/>
    <m/>
    <m/>
    <m/>
    <m/>
    <m/>
    <m/>
    <x v="0"/>
    <x v="0"/>
    <x v="0"/>
    <x v="0"/>
    <m/>
    <m/>
    <m/>
    <n v="16839933.969999999"/>
    <n v="2971753.04"/>
    <n v="6511662.9100000001"/>
    <n v="4423220.13"/>
    <n v="30746570.049999997"/>
    <m/>
    <m/>
    <n v="5408395.3200000003"/>
    <n v="858462.86"/>
    <m/>
    <m/>
    <m/>
  </r>
  <r>
    <s v="PROIECTE CU ACOPERIRE NAŢIONALĂ"/>
    <x v="0"/>
    <x v="0"/>
    <m/>
    <m/>
    <m/>
    <m/>
    <m/>
    <m/>
    <m/>
    <m/>
    <m/>
    <m/>
    <m/>
    <m/>
    <x v="0"/>
    <x v="0"/>
    <x v="0"/>
    <x v="0"/>
    <m/>
    <m/>
    <m/>
    <m/>
    <m/>
    <m/>
    <m/>
    <m/>
    <m/>
    <m/>
    <m/>
    <m/>
    <m/>
    <m/>
    <m/>
  </r>
  <r>
    <n v="1"/>
    <x v="1"/>
    <x v="1"/>
    <s v="OS1.2-Secţiunea E"/>
    <n v="103291"/>
    <s v="Modelare, Design, şi Analiză a Sistemelor Sintetice bazate pe Auto-Asamblare: MoDASyS  "/>
    <s v="Institutul National de Cercetare Dezvoltare pentru Stiinte Biologice"/>
    <s v="Obiectivul stiintific general al acestui proiect consta in introducerea si dezvoltarea cercetarilor in ADN in domeniul nanotehnologiei in Romania si cresterea capacitatilor si competentelor stiintifice ale cercetatorilor romani, astfel incat sa aiba loc cresterea participarii romanesti in cercetarea la nivelul UE. "/>
    <s v="9"/>
    <n v="1"/>
    <n v="2016"/>
    <s v="9"/>
    <n v="1"/>
    <n v="2020"/>
    <n v="84.435339999999997"/>
    <x v="10"/>
    <x v="10"/>
    <x v="0"/>
    <x v="0"/>
    <s v="nivel national"/>
    <s v="Public"/>
    <s v="060"/>
    <n v="7184081.49863589"/>
    <n v="1323831.2188391099"/>
    <n v="0"/>
    <n v="13000"/>
    <n v="8520912.7174750008"/>
    <s v="Finalizat"/>
    <s v="AA4"/>
    <n v="7073923.29"/>
    <n v="1230500.2300000002"/>
    <s v="POC/61/1/1"/>
    <n v="1"/>
    <s v="Axa 1"/>
  </r>
  <r>
    <n v="2"/>
    <x v="1"/>
    <x v="1"/>
    <s v="OS1.2-Secţiunea E"/>
    <n v="104730"/>
    <s v="METODE INOVATIVE PENTRU CRESTEREA PROPRIETATILOR DE STOCARE A ENERGIEI TERMICE LA TEMPERATURI RIDICATE A MATERIALELOR CU SCHIMBARE DE FAZA-ENERHIGH"/>
    <s v="INSTITUTUL NATIONAL DE CERCETARE-DEZVOLTARE PENTRU METALE NEFEROASE SI RARE - IMNR"/>
    <s v="Scopul proiectului ENERHIGH este de a crea sub conducerea unui specialist străin recunoscut din Spania un nucleu de competență științifică și tehnologică în domeniul Materialelor pentru energie pentru a spori în mod semnificativ capacitățile de transfer de cunoștințe ale Institutului român INCDMNR către mediul academic și companii din industria de mașini și echipamente pentru cogenerarea și stocarea energiei"/>
    <s v="9"/>
    <n v="9"/>
    <n v="2016"/>
    <s v="1"/>
    <n v="9"/>
    <n v="2020"/>
    <n v="84.435339999999997"/>
    <x v="10"/>
    <x v="10"/>
    <x v="0"/>
    <x v="0"/>
    <s v="nivel national"/>
    <s v="Public"/>
    <s v="060"/>
    <n v="3667980.9271"/>
    <n v="675909.32290000003"/>
    <n v="0"/>
    <n v="270701"/>
    <n v="4614591.25"/>
    <s v="Finalizat"/>
    <s v="AA3"/>
    <n v="3602995.669999999"/>
    <n v="672640.53999999969"/>
    <s v="POC/61/1/1"/>
    <n v="1"/>
    <s v="Axa 1"/>
  </r>
  <r>
    <n v="3"/>
    <x v="1"/>
    <x v="3"/>
    <s v="OS1.4-Secţiunea G"/>
    <n v="105765"/>
    <s v="Parteneriat pentru transferul de tehnologii inovative și materiale avansate în domeniul artelor vizuale (producție, conservare, restaurare)"/>
    <s v="Universitatea Babeș-Bolyai"/>
    <s v="Proiectul UBB-TeMATIC-Art este conceput într-o manieră adaptată la situația concretă, extrem de complexă, a producției și conservării-restaurării în artele vizuale. Obiectivul principal este dezvoltarea, prin transfer de cunoștințe și expertiză (de care dispune cumulativ echipa interdisciplinară a proiectului), în parteneriat cu minimum 10 firme, de produse și servicii noi/îmbunătățite, inovative, în domeniul artelor vizuale (producție, conservare, restaurare), într-o perioadă de 60 de luni. "/>
    <s v="9"/>
    <n v="1"/>
    <n v="2016"/>
    <s v="9"/>
    <n v="1"/>
    <n v="2021"/>
    <n v="83.72"/>
    <x v="10"/>
    <x v="10"/>
    <x v="0"/>
    <x v="0"/>
    <s v="nivel national"/>
    <s v="Public"/>
    <s v="062"/>
    <n v="11211661.006000001"/>
    <n v="2180193.993999999"/>
    <n v="3496156.25"/>
    <n v="45000"/>
    <n v="16933011.25"/>
    <s v="In implementare"/>
    <s v="AA4"/>
    <n v="5116740.0500000007"/>
    <n v="908411.14"/>
    <s v="POC/71/1/4"/>
    <n v="1"/>
    <s v="Axa 1"/>
  </r>
  <r>
    <n v="4"/>
    <x v="1"/>
    <x v="3"/>
    <s v="OS1.4-Secţiunea G"/>
    <n v="105506"/>
    <s v="CREȘTEREA COMPETITIVITĂȚII ECONOMICE A SECTORULUI FORESTIER ȘI A CALITĂȚII VIEȚII PRIN TRANSFER DE CUNOȘTINȚE, TEHNOLOGIE ȘI COMPETENȚE CDI "/>
    <s v="INSTITUTUL NAȚIONAL DE CERCETARE DEZVOLTARE ÎN SILVICULTURĂ ”MARIN DRĂCEA” "/>
    <s v="Pornind de la obiectivul general al proiectului care constă în  creşterea capacităţii şi competitivităţii economice a intreprindelor din sectorul forestier pe  baza  furnizării serviciilor şi beneficiilor multiple pe care pădurea şi silvicultura durabilă le asigură societăţii româneşti, scopul proiectului propus este de a asigura creşterea impactului activităţilor economice din domeniul forestier  printr-un un transfer mai bun de cunoaştere şi de expertiză între cercetare şi mediul economic, realizându-se dezvoltarea  unui sector forestier puternic şi dinamic bazat pe sursă de materie primă regenerabilă. "/>
    <s v="9"/>
    <n v="1"/>
    <n v="2016"/>
    <s v="9"/>
    <n v="1"/>
    <n v="2022"/>
    <n v="83.72"/>
    <x v="10"/>
    <x v="10"/>
    <x v="0"/>
    <x v="0"/>
    <s v="nivel national"/>
    <s v="Public"/>
    <s v="062"/>
    <n v="11064644.5"/>
    <n v="2151605.5"/>
    <n v="4665000"/>
    <n v="50000"/>
    <n v="17931250"/>
    <s v="In implementare"/>
    <s v="AA5"/>
    <n v="2976560.129999999"/>
    <n v="578737.82999999984"/>
    <s v="POC/71/1/4"/>
    <n v="1"/>
    <s v="Axa 1"/>
  </r>
  <r>
    <n v="5"/>
    <x v="1"/>
    <x v="12"/>
    <s v="OS1.3"/>
    <n v="116235"/>
    <s v="Acord de finantare"/>
    <s v="Fondul European de Investitii"/>
    <s v="Instrumentele de creditare (garantii sau împrumuturi cu dobânda subventionata si partajarea riscului) vor permite IMM-urilor inovatoare sa acceseze finantare în conditii financiare accesibile, reducând necesarul de garantii suplimentare sau oferind credite cu un nivel mai scazut._x000a_al ratei dobânzii. Prin posibilitatea combinarii instrumentelor financiare cu granturi, se poate obtine si un efect de pârghie semnificativ al_x000a_utilizarii fondurilor UE"/>
    <s v="9"/>
    <n v="20"/>
    <n v="2016"/>
    <s v="9"/>
    <n v="20"/>
    <n v="2023"/>
    <s v="84,31"/>
    <x v="10"/>
    <x v="10"/>
    <x v="0"/>
    <x v="0"/>
    <s v="nivel national"/>
    <s v="Public"/>
    <s v="064"/>
    <n v="226325000"/>
    <n v="42096450"/>
    <n v="0"/>
    <n v="0"/>
    <n v="268421450"/>
    <s v="In implementare"/>
    <m/>
    <n v="226325000"/>
    <n v="42096450"/>
    <s v="POC/200/1/3"/>
    <n v="1"/>
    <s v="Axa 1"/>
  </r>
  <r>
    <n v="6"/>
    <x v="1"/>
    <x v="1"/>
    <s v=" 1.1.1-Proiect Fazat non-major ASM"/>
    <n v="107124"/>
    <s v="Dezvolatarea infrastructurii publice de cercetare dezvoltare si crearea de noi infrastructuri"/>
    <s v="Academia de Stiinte Medicale"/>
    <s v="Orientare rapida catre segmentele inovative ale sectorului medical in domeniul transplantului de organe, tesuturi si celule. Cresterea_x000a_adaptabilitatii si competitivitatii personalului din sectorul sanitar prin participarea la cursuri de formare in vederea obtinerii competentelor_x000a_necesare transplantului de organe, tesuturi si celule, facilitandu-se astfel dezvoltarea competentelor angajatilor medici si asistente_x000a_medicale din sectorul sanitar, in concordanta cu aspiratiile profesionale."/>
    <s v="7"/>
    <n v="31"/>
    <n v="2017"/>
    <s v="7"/>
    <n v="31"/>
    <n v="2021"/>
    <n v="84.341099999999997"/>
    <x v="10"/>
    <x v="10"/>
    <x v="0"/>
    <x v="0"/>
    <s v="nivel national"/>
    <s v="Public"/>
    <s v="058"/>
    <n v="49620064.579999998"/>
    <n v="9212548.7599999998"/>
    <n v="0"/>
    <n v="78000"/>
    <n v="58910613.339999996"/>
    <s v="In implementare"/>
    <s v="AA2"/>
    <n v="46207889.979999997"/>
    <n v="7576456.8300000001"/>
    <s v="POC/67/1/1"/>
    <n v="1"/>
    <s v="Axa 1"/>
  </r>
  <r>
    <n v="7"/>
    <x v="1"/>
    <x v="13"/>
    <s v="1.1.2 - ANELIS PLUS"/>
    <n v="102839"/>
    <s v="Acces national electronic la literatura stiintifica pentru sustinerea sistemului de cercetare si edcuatie din Romania"/>
    <s v="Asociatia universitatilor, institutelor de cercetare dezvolaltare si bibliotecilor centrale universitare din Romania"/>
    <s v="Obiectivul general al Proiectului Anelis Plus 2020 este cresterea capacitaþii de CDI a României în domeniile de specializare inteligenta si_x000a_în sanatate si se suprapune integral peste obiectivul specific al programului._x000a_Proiectul va creste gradul de implicare al mediului de cercetare românesc în reþele de cercetare internaþionale specializate, de importanþa_x000a_majora pentru dezvoltarea viitoare a stiinþei si tehnologiei, si va contribui, în acelasi timp, la dezvoltarea infrastructurii informaþionale_x000a_corespunzatoare pentru a sprijini proiectele mari si complexe de cercetare._x000a_De asemenea, proiectul este în conexiune si cu obiectivul specific care se refera la cresterea participarii românesti în cercetarea la nivelul_x000a_UE deoarece, prin obiectivele sale si rezultatele asteptate, creste vizibilitatea cercetarii românesti si faciliteaza legaturi cu structuri de_x000a_cercetare din mediul internaþional."/>
    <s v="7"/>
    <n v="18"/>
    <n v="2017"/>
    <s v="7"/>
    <n v="18"/>
    <n v="2022"/>
    <n v="84.341099999999997"/>
    <x v="10"/>
    <x v="10"/>
    <x v="0"/>
    <x v="0"/>
    <s v="nivel national"/>
    <s v="Public"/>
    <s v="058"/>
    <n v="157499386.05000001"/>
    <n v="29241613.949999999"/>
    <n v="62247000"/>
    <n v="120000"/>
    <n v="249108000"/>
    <s v="In implementare"/>
    <s v="AA2"/>
    <n v="88109611.929999992"/>
    <n v="15901015.6"/>
    <s v="POC/55/1/1"/>
    <n v="1"/>
    <s v="Axa 1"/>
  </r>
  <r>
    <n v="8"/>
    <x v="2"/>
    <x v="14"/>
    <m/>
    <n v="109953"/>
    <s v="RO-NET:”Construirea unei infrastructuri nationale de broadband in zonele defavorizate, prin utilizarea fondurilor structurale”"/>
    <s v="MINISTERUL COMUNICAȚIILOR ȘI PENTRU SOCIETATEA INFORMAȚIONALĂ"/>
    <s v="Obiectivul general al proiectului il reprezinta cresterea competitivitatii economice a societatii la nivel national prin dezvoltarea unui produs"/>
    <s v="11"/>
    <n v="16"/>
    <n v="2016"/>
    <s v="6"/>
    <n v="30"/>
    <n v="2021"/>
    <n v="85"/>
    <x v="10"/>
    <x v="10"/>
    <x v="0"/>
    <x v="0"/>
    <s v="nivel national - fara Bucuresti"/>
    <s v="Public"/>
    <s v="045"/>
    <n v="202250270.31999999"/>
    <n v="35691224.18"/>
    <n v="0"/>
    <n v="56811684.410000026"/>
    <n v="294753178.91000003"/>
    <s v="In implementare"/>
    <s v="AA9"/>
    <n v="133537558.70999999"/>
    <n v="0"/>
    <s v="POC/109/2/1"/>
    <n v="1"/>
    <s v="Axa 2"/>
  </r>
  <r>
    <n v="9"/>
    <x v="2"/>
    <x v="15"/>
    <m/>
    <n v="103258"/>
    <s v="Modernizarea modalitatilor de culegere, evaluare, analizare si raportare a datelor din Registrul Agricol National prin utilizarea tehnologiei informatiei – Faza II"/>
    <s v="Agentia Nationala de Cadastru si Publicitate Imobiliara"/>
    <s v="Obiectivul general al proiectului consta in dezvoltarea instrumentelor si a unei culturi de monitorizare si evaluare a performantelor in domeniul agricol (date specifice Registrului Agricol National - RAN) adaptate la prioritatile economice si sociale actuale venite din partea cetatenilor, mediului de afaceri, precum si administratiei publice locale si centrale."/>
    <s v="10"/>
    <n v="7"/>
    <n v="2016"/>
    <s v="3"/>
    <n v="7"/>
    <n v="2017"/>
    <n v="84.341099999999997"/>
    <x v="10"/>
    <x v="10"/>
    <x v="0"/>
    <x v="0"/>
    <s v="nivel national"/>
    <s v="Public"/>
    <s v="078"/>
    <n v="16360009.220000001"/>
    <n v="3037424.8"/>
    <n v="395866"/>
    <n v="96.780000001192093"/>
    <n v="19793396.800000001"/>
    <s v="Finalizat"/>
    <s v="AA2"/>
    <n v="12284613.290000001"/>
    <n v="0"/>
    <s v="POC/51/2/3"/>
    <n v="1"/>
    <s v="Axa 2"/>
  </r>
  <r>
    <n v="10"/>
    <x v="2"/>
    <x v="15"/>
    <s v="2.3.1 Sectiunea BIG DATA "/>
    <n v="101622"/>
    <s v="_x0009_SII ANALYTICS - Sistem informatic de integrare si valorificare operațională și analitică a volumelor mari de date"/>
    <s v="Serviciul Roman de Informatii prin UM 0929 Bucuresti"/>
    <s v="Obiectivul general al proiectului susþine scopul definit, prin implementarea unui sistem informatic de integrare si valorificare operaþionala si analitica a volumelor mari de date, sub forma unui ansamblu de instrumente software."/>
    <s v="7"/>
    <n v="28"/>
    <n v="2016"/>
    <s v="6"/>
    <n v="28"/>
    <n v="2019"/>
    <n v="84.341099999999997"/>
    <x v="10"/>
    <x v="10"/>
    <x v="0"/>
    <x v="0"/>
    <s v="nivel national"/>
    <s v="Public"/>
    <s v="078"/>
    <n v="119824244.18000001"/>
    <n v="22246755.82"/>
    <n v="0"/>
    <n v="0"/>
    <n v="142071000"/>
    <s v="Finalizat"/>
    <s v="AA6"/>
    <n v="100757600.91"/>
    <n v="0"/>
    <s v="POC/48/2/3"/>
    <n v="1"/>
    <s v="Axa 2"/>
  </r>
  <r>
    <n v="11"/>
    <x v="2"/>
    <x v="15"/>
    <s v="2.3. Proiect non major"/>
    <n v="103257"/>
    <s v="Sistem informatic colaborativ pentru mediul performant de desfăsurare al achiziţiilor publice – SICAP - FAZA a II a aferenta exercitiului financiar 2014-2020."/>
    <s v="Agentia pentru Agenda Digitala a Romaniei"/>
    <s v="Sistem informatic colaborativ pentru mediul performant de desfăsurare al achiziţiilor publice – SICAP - FAZA a II a aferenta exercitiului financiar 2014-2020."/>
    <s v="10"/>
    <n v="7"/>
    <n v="2016"/>
    <s v="12"/>
    <n v="31"/>
    <n v="2018"/>
    <n v="84.341099999999997"/>
    <x v="10"/>
    <x v="10"/>
    <x v="0"/>
    <x v="0"/>
    <s v="nivel national"/>
    <s v="Public"/>
    <s v="078"/>
    <n v="5556186.9800000004"/>
    <n v="1031570.33"/>
    <n v="134444.03"/>
    <n v="0"/>
    <n v="6722201.3400000008"/>
    <s v="Finalizat"/>
    <s v="AA4"/>
    <n v="2666052.5599999996"/>
    <n v="494983.48"/>
    <s v="POC/51/2/3"/>
    <n v="1"/>
    <s v="Axa 2"/>
  </r>
  <r>
    <n v="12"/>
    <x v="2"/>
    <x v="15"/>
    <s v="2.3.1 Sectiunea BIG DATA "/>
    <n v="109641"/>
    <s v="Optimizarea interacţiunii cu mediul de afaceri şi implementarea unor mecanisme avansate de analiză şi schimb de date prin implementarea unui sistem informatic de e-guvernare şi analiză de tip Big Data în cadrul Consiliului Concurenţei "/>
    <s v="Consiliul Concurentei"/>
    <s v="Obiectivul general al proiectului consta in integrarea si valorificarea operaþionala si analitica a volumelor mari de date în vederea susþinerii activitaþilor de investigaþii, dezvoltarea funcþiei de prevenþie, detectare si luare de masuri specifice activitaþii Consiliului Concurentei prin implementarea unui sistem informatic bazat pe o platforma de tip Big Data."/>
    <s v="1"/>
    <n v="29"/>
    <n v="2018"/>
    <s v="1"/>
    <n v="29"/>
    <n v="2022"/>
    <n v="84.341099999999997"/>
    <x v="10"/>
    <x v="10"/>
    <x v="0"/>
    <x v="0"/>
    <s v="nivel national"/>
    <s v="Public"/>
    <s v="078"/>
    <n v="31031879.969999999"/>
    <n v="5761433.5999999996"/>
    <n v="0"/>
    <n v="13888316.020000003"/>
    <n v="50681629.590000004"/>
    <s v="In implementare"/>
    <s v="AA1"/>
    <n v="5258322.71"/>
    <n v="0"/>
    <s v="POC/48/2/3"/>
    <n v="1"/>
    <s v="Axa 2"/>
  </r>
  <r>
    <n v="13"/>
    <x v="2"/>
    <x v="15"/>
    <s v="2.3.1 Sectiunea BIG DATA "/>
    <n v="108513"/>
    <s v="Îmbuntăţirea capacităţii de procesare a datelor şi creşterea performanţelor de raportare ale ONRC prin arhitecturi şi tehnologii Big Data"/>
    <s v="Oficiul National al Registrului Comertului"/>
    <s v="Obiectivul general al proiectului consta in dezvoltarea si eficientizarea activitatilor ONRC in domeniul furnizarii de informatii catre clientii sai persoane fizice si juridice, catre institutiile administratiei centrale si locale cu care exista incheiate protocoale de colaborare, precum si in optimizarea functiilor de raportare operationala si manageriala interna, prin: implementarea unor mecanisme automate de schimb de date cu sisteme si institutii externe, implementarea unei platforme de Business Intelligence pentru raportare manageriala si pentru eficientizarea activitatilor de furnizare de informatii catre alte institutii ale Statului, precum si a unei platforme de procesare analitica de tip_x000a_Big Data, prin integrarea tuturor informatiilor din bazele de date existente cu surse de date nestructurate care în acest moment fie nu pot fi_x000a_valorificate, fie aceasta valorificare implica un efort manual considerabil."/>
    <s v="1"/>
    <n v="29"/>
    <n v="2018"/>
    <s v="1"/>
    <n v="29"/>
    <n v="2021"/>
    <n v="84.341099999999997"/>
    <x v="10"/>
    <x v="10"/>
    <x v="0"/>
    <x v="0"/>
    <s v="nivel national"/>
    <s v="Public"/>
    <s v="078"/>
    <n v="26502261.260000002"/>
    <n v="4929456.5999999996"/>
    <n v="0"/>
    <n v="4920.3500000014901"/>
    <n v="31436638.210000001"/>
    <s v="Finalizat"/>
    <s v="AA1"/>
    <n v="10362171.239999998"/>
    <n v="0"/>
    <s v="POC/48/2/3"/>
    <n v="1"/>
    <s v="Axa 2"/>
  </r>
  <r>
    <n v="14"/>
    <x v="2"/>
    <x v="15"/>
    <s v="2.3.1 Sectiunea e-guvernare interoperabilitate"/>
    <n v="120197"/>
    <s v="Sistem de interoperabilitate tehnologica cu statele membre UE - SITUE"/>
    <s v="Ministerul Comunicatiilor si Societatii Informationale"/>
    <s v="Obiectivul general al proiectului este realizarea Sistemului de Interoperabilitate Tehnologica cu Statele Membre UE (SITUE) care va avea la baza constructia nodului eIDAS pentru România si va realiza interconectarea acestuia cu nodurile eIDAS ale celorlalte state membre si cu furnizorii de identitate si servicii electronice din România."/>
    <s v="5"/>
    <n v="29"/>
    <n v="2018"/>
    <s v="7"/>
    <n v="29"/>
    <n v="2021"/>
    <n v="84.341099999999997"/>
    <x v="10"/>
    <x v="10"/>
    <x v="0"/>
    <x v="0"/>
    <s v="nivel national"/>
    <s v="Public"/>
    <s v="078"/>
    <n v="8277312.3099999996"/>
    <n v="1536780.41"/>
    <n v="0"/>
    <n v="85.68"/>
    <n v="9814178.3999999985"/>
    <s v="In implementare"/>
    <s v="AA3"/>
    <n v="609286.5199999999"/>
    <n v="0"/>
    <s v="POC/233/2/3"/>
    <n v="1"/>
    <s v="Axa 2"/>
  </r>
  <r>
    <n v="15"/>
    <x v="1"/>
    <x v="16"/>
    <s v="P1.1"/>
    <n v="106343"/>
    <s v="Institutul de Cercetari Avansate de Mediu - ICAM"/>
    <s v="Universitatea de Vest"/>
    <s v="Obiectivul general al proiectului este crearea unui institut de cercetari avansate de mediu, ce va fi atins în faza a doua prin finalizarea_x000a_construcþiei acestuia si dotarea corespunzatoare, astfel încât sa se asigure o infrastructura de cercetare de excelenþa la standarde_x000a_internaþionale._x000a_Obiectivul general"/>
    <s v="5"/>
    <n v="31"/>
    <n v="2018"/>
    <s v="5"/>
    <n v="31"/>
    <n v="2021"/>
    <n v="85"/>
    <x v="10"/>
    <x v="10"/>
    <x v="0"/>
    <x v="0"/>
    <s v="nivel national"/>
    <s v="Public"/>
    <s v="058"/>
    <n v="24196209.649999999"/>
    <n v="4269919.3499999996"/>
    <n v="0"/>
    <n v="9038497.3399999999"/>
    <n v="37504626.340000004"/>
    <s v="In implementare"/>
    <m/>
    <n v="0"/>
    <n v="0"/>
    <s v="POC/68/1/1"/>
    <n v="1"/>
    <s v="Axa 1"/>
  </r>
  <r>
    <n v="16"/>
    <x v="2"/>
    <x v="15"/>
    <s v="2.3.1 Sectiunea e-guvernare interoperabilitate"/>
    <n v="120025"/>
    <s v="Sistem informatic integrat pentru emiterea actelor de stare civilÄ- SIIEASC"/>
    <s v="MINISTERUL AFACERILOR INTERNE-DGCTI"/>
    <s v="Obiectivul general al proiectului SIIEASC consta în informatizarea sistemului de depunere a cererilor pentru înregistrarea si eliberarea efectiva a documentelor de stare civila, precum si implementarea suportului necesar dezvoltarii si accesarii serviciilor electronice ce au la baza informaþii primare de stare civila. Acest proiect contribuie la dezvoltarea serviciilor publice electronice de tip G2C si G2G."/>
    <s v="6"/>
    <n v="25"/>
    <n v="2018"/>
    <s v="6"/>
    <n v="25"/>
    <n v="2022"/>
    <n v="84.341099999999997"/>
    <x v="10"/>
    <x v="10"/>
    <x v="0"/>
    <x v="0"/>
    <s v="nivel national"/>
    <s v="Public"/>
    <s v="078"/>
    <n v="155964263.63999999"/>
    <n v="28956600.420000002"/>
    <n v="0"/>
    <n v="0"/>
    <n v="184920864.06"/>
    <s v="In implementare"/>
    <s v="AA3"/>
    <n v="22318302.060000002"/>
    <n v="0"/>
    <s v="POC/233/2/3"/>
    <n v="1"/>
    <s v="Axa 2"/>
  </r>
  <r>
    <n v="17"/>
    <x v="2"/>
    <x v="15"/>
    <s v="2.3.3 Sectiunea e-cultura"/>
    <n v="114367"/>
    <s v="E-cultura: Biblioteca Digitala a Romaniei"/>
    <s v="MINISTERUL CULTURII SI IDENTITATII NATIONALE"/>
    <s v="Obiectivul general: Eficientizarea serviciilor publice oferite de catre Ministerul Culturii si Identitatii Nationale prin valorificarea potentialului IT&amp;C in procesul de digitizare a patrimoniului cultural mobil, in scopul cresterii accesibilitaþii resurselor culturale pentru publicul larg."/>
    <s v="7"/>
    <n v="13"/>
    <n v="2018"/>
    <s v="7"/>
    <n v="12"/>
    <n v="2022"/>
    <n v="84.341099999999997"/>
    <x v="10"/>
    <x v="10"/>
    <x v="0"/>
    <x v="0"/>
    <s v="nivel national"/>
    <s v="Public"/>
    <s v="079"/>
    <n v="43648529.549999997"/>
    <n v="8103863.0199999996"/>
    <n v="0"/>
    <n v="1489872.75"/>
    <n v="53242265.319999993"/>
    <s v="In implementare"/>
    <s v="AA1"/>
    <n v="27170137.939999998"/>
    <n v="0"/>
    <s v="POC/84/2/4"/>
    <n v="1"/>
    <s v="Axa 2"/>
  </r>
  <r>
    <n v="18"/>
    <x v="2"/>
    <x v="15"/>
    <s v="2.3.3 Sectiunea e-educatie"/>
    <n v="123312"/>
    <s v="Platforma naţionala integrata - Wireless Campus"/>
    <s v="AGENTIA DE ADMINISTRARE A RETELEI NATIONALE DE INFORMATICA PENTRU EDUCATIE SI CERCETARE"/>
    <s v="Formarea si dezvoltarea competenţelor personalului din învatamântul preuniversitar în scopul utilizarii eficiente a aplicatiilor de management educaţional."/>
    <s v="11"/>
    <n v="14"/>
    <n v="2018"/>
    <s v="11"/>
    <n v="14"/>
    <n v="2021"/>
    <n v="84.341099999999997"/>
    <x v="10"/>
    <x v="10"/>
    <x v="0"/>
    <x v="0"/>
    <s v="nivel national"/>
    <s v="Public"/>
    <s v="080"/>
    <n v="177049421.03999999"/>
    <n v="27765689.739999998"/>
    <n v="0"/>
    <n v="5105618.1900000004"/>
    <n v="209920728.97"/>
    <s v="In implementare"/>
    <m/>
    <n v="161286918.88"/>
    <n v="25945758.759999998"/>
    <s v="POC/369/2/4"/>
    <n v="1"/>
    <s v="Axa 2"/>
  </r>
  <r>
    <n v="19"/>
    <x v="2"/>
    <x v="15"/>
    <s v="2.3.1 Sectiunea e-guvernare evenimente de viata"/>
    <n v="123634"/>
    <s v="Sistem Electronic Integrat al ONRC consolidat si interoperabil destinat asigurarii serviciilor de e-guvernare centrate pe evenimente de viata‚ (ONRC V2.0)"/>
    <s v="Oficiul National al Registrului Comertului"/>
    <s v="Obiectivul general al proiectului &quot;Sistem Electronic Integrat al ONRC consolidat si interoperabil destinat asigurarii serviciilor de eguvernare centrate pe evenimente de viaþa&quot; consta în cresterea transparenþei si a interacþiunii ONRC cu cetaþenii prin cresterea nivelului de sofisticare a serviciilor electronice existente, precum si în îmbunataþirea eficienþei interne a proceselor de lucru prin optimizarea aplicaþiilor software de back-office."/>
    <s v="4"/>
    <n v="4"/>
    <n v="2019"/>
    <s v="4"/>
    <n v="4"/>
    <n v="2022"/>
    <n v="84.341099999999997"/>
    <x v="10"/>
    <x v="10"/>
    <x v="0"/>
    <x v="0"/>
    <s v="nivel national"/>
    <s v="Public"/>
    <s v="078"/>
    <n v="159728628.80000001"/>
    <n v="29655499.059999999"/>
    <n v="0"/>
    <n v="0"/>
    <n v="189384127.86000001"/>
    <s v="In implementare"/>
    <m/>
    <n v="1391021.06"/>
    <n v="0"/>
    <s v="POC/357/2/3"/>
    <n v="1"/>
    <s v="Axa 2"/>
  </r>
  <r>
    <n v="20"/>
    <x v="1"/>
    <x v="16"/>
    <s v="1.1.2 RoEduNet"/>
    <n v="125996"/>
    <s v="RoEduNet 4"/>
    <s v="AGENTIA DE ADMINISTRARE A RETELEI NATIONALE DE INFORMATICA PENTRU EDUCATIE SI CERCETARE"/>
    <s v="Obiectiveleproiectului:-Extinderea si diversificarea conectivitaþii internaþionale a reþelei RoEduNet; - Cresterea capacitaþii de conectare a centrelor de cercetare la nivel naþional; - Asigurarea la nivelul nodurilor judeþene, a caror trafic este semnificativ sau a caror trafic trebuie prioritizat în anumite circumstanþe (videoconferinte, examinari nationale etc.) a liniilor de comunicatii si a echipamentelor care sa asigure capacitaþile de trafic si caracteristicile de trafic necesare."/>
    <s v="4"/>
    <n v="24"/>
    <n v="2019"/>
    <s v="4"/>
    <n v="24"/>
    <n v="2021"/>
    <n v="84.341099999999997"/>
    <x v="10"/>
    <x v="10"/>
    <x v="0"/>
    <x v="0"/>
    <s v="nivel national"/>
    <s v="Public"/>
    <s v="058"/>
    <n v="22688071.68"/>
    <n v="4212307.43"/>
    <n v="0"/>
    <n v="1720472.25"/>
    <n v="28620851.359999999"/>
    <s v="In implementare"/>
    <m/>
    <n v="21814805.890000001"/>
    <n v="4054575.89"/>
    <s v="POC/356/1/1"/>
    <n v="1"/>
    <s v="Axa 1"/>
  </r>
  <r>
    <n v="21"/>
    <x v="2"/>
    <x v="15"/>
    <s v="2.3.1 Sectiunea e-guvernare interoperabilitate"/>
    <n v="122632"/>
    <s v="HUB DE SERVICII (CENTRUL DE FURNIZARE SERVICII ELECTRONICE) LA NIVELUL MAI"/>
    <s v="MINISTERUL AFACERILOR INTERNE/DGCTI"/>
    <s v="Obiectivul general al proiectului este simplificarea accesului cetatenilor si mediului privat la serviciile furnizate de catre MAI, în vederea facilitarii interactiunii online a beneficiarilor cu prestatorii de servicii publice, inclusiv prin optimizarea suportului TIC necesar. Realizarea HUB-ului de servicii al MAI consta în implementarea platformei de servicii electronice catre cetaþeni si mediul public/privat, dar si a unei platforme de tip Cloud pentru instituþiile MAI."/>
    <s v="7"/>
    <n v="11"/>
    <n v="2019"/>
    <s v="7"/>
    <n v="11"/>
    <n v="2023"/>
    <n v="84.341099999999997"/>
    <x v="10"/>
    <x v="10"/>
    <x v="0"/>
    <x v="0"/>
    <s v="nivel national"/>
    <s v="Public"/>
    <s v="078"/>
    <n v="75906976.719999999"/>
    <n v="14093023.279999999"/>
    <n v="0"/>
    <n v="0"/>
    <n v="90000000"/>
    <s v="In implementare"/>
    <s v="AA"/>
    <n v="675658.25"/>
    <n v="0"/>
    <s v="POC/233/2/3"/>
    <n v="1"/>
    <s v="Axa 2"/>
  </r>
  <r>
    <n v="22"/>
    <x v="2"/>
    <x v="15"/>
    <s v="2.3.1 Sectiunea e-guvernare Open Data"/>
    <n v="127682"/>
    <s v="Sistem Naţional de Management privind Dizabilitatea (SNMD)"/>
    <s v="AUTORITATEA NATIONALA PENTRU PERSOANELE CU DIZABILITATI"/>
    <s v="Proiectul urmareste dezvoltarea si implementarea unei platforme nationale centralizate, pentru colectarea, stocarea si distribuirea informatiilor referitoare la cazurile persoanelor cu handicap (adulti si copii cu certificate de încadrare în grad si tip de handicap sau care sunt la prima evaluare privind obtinerea certificatului) catre autoritatile publice centrale si locale, beneficiari individuali si parteneri institutionali."/>
    <s v="7"/>
    <n v="11"/>
    <n v="2019"/>
    <s v="7"/>
    <n v="11"/>
    <n v="2021"/>
    <n v="84.341099999999997"/>
    <x v="10"/>
    <x v="10"/>
    <x v="0"/>
    <x v="0"/>
    <s v="nivel national"/>
    <s v="Public"/>
    <s v="078"/>
    <n v="37989302.960000001"/>
    <n v="7053161.04"/>
    <n v="0"/>
    <n v="0"/>
    <n v="45042464"/>
    <s v="In implementare"/>
    <m/>
    <n v="881147.48"/>
    <n v="0"/>
    <s v="POC/458/2/3"/>
    <n v="1"/>
    <s v="Axa 2"/>
  </r>
  <r>
    <n v="23"/>
    <x v="2"/>
    <x v="15"/>
    <s v="2.3.1 Sectiunea e-guvernare Open Data"/>
    <n v="127309"/>
    <s v="Sistem informatic integrat de emitere si gestiune a pasaportului electronic, pasaportului diplomatic si de serviciu si a titlurilor de calatorie in oficiile posturilor consulare (ePass)"/>
    <s v="MINISTERUL AFACERILOR EXTERNE"/>
    <s v="Obiectivul general: il reprezinta implementarea unui sistem informatic de emitere si gestiune a pasaportului electronic in posturile consulare, alaturi de accesul facil la serviciile administratiei publice, inclusiv prin eficientizarea activitatilor interne ale institutiei utilizand mijloace specifice tehnologiei informatiei si comunicatiei."/>
    <s v="7"/>
    <n v="11"/>
    <n v="2019"/>
    <s v="7"/>
    <n v="11"/>
    <n v="2021"/>
    <n v="84.341099999999997"/>
    <x v="10"/>
    <x v="10"/>
    <x v="0"/>
    <x v="0"/>
    <s v="nivel national"/>
    <s v="Public"/>
    <s v="078"/>
    <n v="52810948.149999999"/>
    <n v="9804973.8000000007"/>
    <n v="0"/>
    <n v="0"/>
    <n v="62615921.950000003"/>
    <s v="In implementare"/>
    <m/>
    <n v="415634.04"/>
    <n v="0"/>
    <s v="POC/458/2/3"/>
    <n v="1"/>
    <s v="Axa 2"/>
  </r>
  <r>
    <n v="24"/>
    <x v="2"/>
    <x v="15"/>
    <s v="2.3.2 Securitate cibernetică"/>
    <n v="127221"/>
    <s v="Actualizarea și dezvoltarea sistemului național de protecție a infrastructurilor IT&amp;C cu valențe critice pentru securitatea națională împotriva amenințărilor provenite din spațiul cibernetic "/>
    <s v="Serviciul Roman de Informatii prin UM 0929 Bucuresti"/>
    <s v="Actualizarea sistemului informatic existent si includerea în acest sistem de noi infrastructuri IT&amp;C cu valenþe critice pentru securitatea naţională (IVC) în scopul sporirii capabilităţilor de identificare a atacurilor cibernetice, precum si a cresterii nivelului de securitate_x000a_cibernetica naþionala reprezinta obiectivul general al proiectului, subsumat unei abordari comune a UE în materie de securitate_x000a_cibernetica."/>
    <s v="8"/>
    <n v="23"/>
    <n v="2019"/>
    <s v="8"/>
    <n v="23"/>
    <n v="2022"/>
    <n v="84.341085289999995"/>
    <x v="10"/>
    <x v="10"/>
    <x v="0"/>
    <x v="0"/>
    <s v="nivel national"/>
    <s v="Public"/>
    <s v="078"/>
    <n v="174332137.72"/>
    <n v="32366812.280000001"/>
    <n v="0"/>
    <n v="0"/>
    <n v="206698950"/>
    <s v="In implementare"/>
    <s v="AA"/>
    <n v="2467430.8600000003"/>
    <n v="0"/>
    <s v="POC/418/2/4"/>
    <n v="1"/>
    <s v="Axa 2"/>
  </r>
  <r>
    <n v="25"/>
    <x v="2"/>
    <x v="15"/>
    <s v="2.3.3 Sectiunea e-educatie"/>
    <n v="130632"/>
    <s v="Sistem informatic de management al scolaritatii - SIMS"/>
    <s v="MINISTERUL EDUCATIEI NATIONALE/SS ANDEA"/>
    <s v="Obiectivul principal este reprezentat de cresterea performantelor_x000a_invatamantului obligatoriu prin diminuarea punctelor nevralgice: absenteism si violenta, abandon scolar timpuriu si lipsa promovabilitatii prin eficientizarea utilizarii resurselor existente si responsabilizarea tuturor participantilor la procesul educational."/>
    <s v="9"/>
    <n v="10"/>
    <n v="2019"/>
    <s v="9"/>
    <n v="10"/>
    <n v="2022"/>
    <n v="84.341085289999995"/>
    <x v="10"/>
    <x v="10"/>
    <x v="0"/>
    <x v="0"/>
    <s v="nivel national"/>
    <s v="Public"/>
    <s v="080"/>
    <n v="190132540.22999999"/>
    <n v="35300342.920000002"/>
    <n v="0"/>
    <n v="0"/>
    <n v="225432883.14999998"/>
    <s v="In implementare"/>
    <m/>
    <n v="0"/>
    <n v="0"/>
    <s v="POC/369/2/4"/>
    <n v="1"/>
    <s v="Axa 2"/>
  </r>
  <r>
    <n v="26"/>
    <x v="2"/>
    <x v="15"/>
    <s v="2.3.3 Sectiunea e-educatie"/>
    <n v="130181"/>
    <s v="Platforma digitala cu resurse educationale deschise (EDULIB) (Biblioteca virtuala)"/>
    <s v="AGENTIA DE ADMINISTRARE A RETELEI NATIONALE DE INFORMATICA PENTRU EDUCATIE SI CERCETARE"/>
    <s v="Obiectivul general al proiectului îl reprezinta crearea unui mediu coerent integrat, administrat si protejat, centralizat, pentru a raspunde nevoilor specifice utilizarii resurselor de e-content, de interes educational ca resurse critice pentru procesul educational  modern."/>
    <s v="9"/>
    <n v="10"/>
    <n v="2019"/>
    <s v="9"/>
    <n v="10"/>
    <n v="2021"/>
    <n v="84.341085289999995"/>
    <x v="10"/>
    <x v="10"/>
    <x v="0"/>
    <x v="0"/>
    <s v="nivel national"/>
    <s v="Public"/>
    <s v="080"/>
    <n v="194619924.09"/>
    <n v="31518410.489999998"/>
    <n v="4615068.0599999996"/>
    <n v="0"/>
    <n v="230753402.64000002"/>
    <s v="In implementare"/>
    <m/>
    <n v="426786.99"/>
    <n v="69117.509999999995"/>
    <s v="POC/369/2/4"/>
    <n v="1"/>
    <s v="Axa 2"/>
  </r>
  <r>
    <n v="27"/>
    <x v="2"/>
    <x v="15"/>
    <s v="2.3.2 Securitate cibernetică"/>
    <n v="130277"/>
    <s v="Sistem de alerta timpurie si informare în timp real - RO-SAT"/>
    <s v="CENTRUL NATIONAL DE RASPUNS LA INCIDENTE DE SECURITATE CIBERNETICA - CERT-RO"/>
    <s v="Obiectivul general este cresterea capacitatii operationale a CERT-RO în vederea asigurarii capabilitatilor nationale de prevenire, identificare, analiza si reactie la incidentele de securitate cibernetica. Prin implementarea RO-SAT se urmareste cresterea nivelului de securitate a spatiului cibernetic national (institutii publice, companii private, utilizatori individuali), precum si cresterea capacitatii de raspuns la incidente de securitate cibernetica a CERT-RO."/>
    <s v="9"/>
    <n v="20"/>
    <n v="2019"/>
    <s v="9"/>
    <n v="20"/>
    <n v="2022"/>
    <n v="84.341085289999995"/>
    <x v="10"/>
    <x v="10"/>
    <x v="0"/>
    <x v="0"/>
    <s v="nivel national"/>
    <s v="Public"/>
    <s v="078"/>
    <n v="58717037.280000001"/>
    <n v="10901508.720000001"/>
    <n v="0"/>
    <n v="4998"/>
    <n v="69623544"/>
    <s v="In implementare"/>
    <m/>
    <n v="768177.69"/>
    <n v="0"/>
    <s v="POC/418/2/4"/>
    <n v="1"/>
    <s v="Axa 2"/>
  </r>
  <r>
    <n v="28"/>
    <x v="2"/>
    <x v="15"/>
    <s v="2.3.1 Sectiunea e-guvernare Open Data"/>
    <n v="127312"/>
    <s v="Sistem integrat de alertare personalizata si actualizare permanenta a indicatorilor de risc pentru destinatiile de calatorie ale cetatenilor"/>
    <s v="MINISTERUL AFACERILOR EXTERNE"/>
    <s v="Obiectivul general il reprezinta implementarea unui sistem informatic integrat de alertare personalizata si actualizare permanenta a indicatorilor de risc pentru destinatiile de calatorie ale cetatenilor in posturile consulare, alaturi de accesul facil la serviciile administratiei publice, inclusiv prin eficientizarea activitatilor interne ale institutiei utilizand mijloace specifice tehnologiei informatiei si comunicatiei."/>
    <s v="12"/>
    <n v="4"/>
    <n v="2019"/>
    <s v="12"/>
    <n v="4"/>
    <n v="2021"/>
    <n v="84.341099999999997"/>
    <x v="10"/>
    <x v="10"/>
    <x v="0"/>
    <x v="0"/>
    <s v="nivel national"/>
    <s v="Public"/>
    <s v="078"/>
    <n v="12584528.35"/>
    <n v="2336465.7200000002"/>
    <n v="0"/>
    <n v="5000"/>
    <n v="14925994.07"/>
    <s v="In implementare"/>
    <m/>
    <n v="255497.98"/>
    <n v="0"/>
    <s v="POC/458/2/3"/>
    <n v="1"/>
    <s v="Axa 2"/>
  </r>
  <r>
    <n v="29"/>
    <x v="2"/>
    <x v="15"/>
    <s v="2.3.1 Sectiunea e-guvernare Open Data"/>
    <n v="131382"/>
    <s v="Sistem Informatic National pentru Adoptie - SINA"/>
    <s v="AUTORITATEA NATIONALA PENTRU PROTECTIA DREPTURILOR COPILULUI SI ADOPTIE"/>
    <s v="Obiectivul general al proiectului SINA consta în implementarea nivelului 4 de sofisticare pentru serviciile electronice care vizeaza evenimentul de viaþa „Adoptia”, crearea unui model unificat de date si a unui vocabular contextual românesc specific domeniului"/>
    <s v="12"/>
    <n v="30"/>
    <n v="2019"/>
    <s v="12"/>
    <n v="30"/>
    <n v="2021"/>
    <n v="84.341099999999997"/>
    <x v="10"/>
    <x v="10"/>
    <x v="0"/>
    <x v="0"/>
    <s v="nivel national"/>
    <s v="Public"/>
    <s v="078"/>
    <n v="38763530.280000001"/>
    <n v="7196905.4400000004"/>
    <n v="0"/>
    <n v="9996"/>
    <n v="45970431.719999999"/>
    <s v="In implementare"/>
    <m/>
    <n v="212165.06"/>
    <n v="0"/>
    <s v="POC/458/2/3"/>
    <n v="1"/>
    <s v="Axa 2"/>
  </r>
  <r>
    <n v="30"/>
    <x v="2"/>
    <x v="15"/>
    <s v="2.3.1 Sectiunea e-guvernare Open Data"/>
    <n v="130599"/>
    <s v="Platformă Software Centralizată pentru Identificare Digitală - PSCID"/>
    <s v="Autoritatea pentru Digitalizarea Romaniei"/>
    <s v="Obiectivul general al proiectului consta in imbunatatirea si automatizarea modalitatii de acces a serviciilor electronice guvernamentale de catre cetateni si asigurarea identitatii electronice unice ale fiecarui cetatean care utilizeaza servicii electronice de eGuvernare."/>
    <s v="9"/>
    <n v="1"/>
    <n v="2020"/>
    <s v="9"/>
    <n v="1"/>
    <n v="2023"/>
    <n v="84.341099999999997"/>
    <x v="10"/>
    <x v="10"/>
    <x v="0"/>
    <x v="0"/>
    <s v="nivel national"/>
    <s v="Public"/>
    <s v="078"/>
    <n v="84285767.640000001"/>
    <n v="13649956.119999999"/>
    <n v="1998688.24"/>
    <n v="4998"/>
    <n v="99939410"/>
    <s v="In implementare"/>
    <m/>
    <n v="0"/>
    <n v="0"/>
    <s v="POC/458/2/3"/>
    <n v="1"/>
    <s v="Axa 2"/>
  </r>
  <r>
    <n v="31"/>
    <x v="3"/>
    <x v="17"/>
    <n v="1"/>
    <n v="141523"/>
    <s v="Sprijin financiar pentru IMM-urile afectate de pandemia COVID – 19 prin intermediul sistemului informatic integrat – IMM RECOVER"/>
    <s v="MINISTERUL ECONOMIEI, ENERGIEI SI MEDIULUI DE AFACERI"/>
    <s v="Obiectivul general al proiectului il reprezinta susþinerea IMM-urilor afectate de COVID-19 pentru continuarea activitaþii în urmatoarea perioada luând în considerare riscurile de recesiune economica."/>
    <s v="10"/>
    <n v="7"/>
    <n v="2020"/>
    <s v="12"/>
    <n v="31"/>
    <n v="2023"/>
    <n v="86.433807999304094"/>
    <x v="10"/>
    <x v="10"/>
    <x v="0"/>
    <x v="0"/>
    <s v="nivel national"/>
    <s v="Public"/>
    <s v="001"/>
    <n v="3751034368.3200002"/>
    <n v="0"/>
    <n v="588742456.45000005"/>
    <n v="0"/>
    <n v="4339776824.7700005"/>
    <s v="In implementare"/>
    <m/>
    <n v="0"/>
    <n v="0"/>
    <s v="POC/867/3/1/"/>
    <n v="1"/>
    <s v="Axa 3"/>
  </r>
  <r>
    <n v="32"/>
    <x v="2"/>
    <x v="15"/>
    <s v="2.3.3 Sectiunea e-sanatate"/>
    <n v="130718"/>
    <s v="Sistem informatic pentru registrele de sănătate – RegInterMed"/>
    <s v="MINISTERUL SANATATII"/>
    <s v="Obiectivul general al proiectului este eficientizarea sistemului de sanatate prin dezvoltarea si consolidarea de sisteme informatice ale depozitelor de date, de monitorizare, documentare si suport al proceselor de decizie. Eficientizare sistemului informatic va implica actualizarea progresiva de informatii, în functie de nevoile de informatii de sanatate identificate - diagnostic, evolutie, tratament, status vital, luarea deciziilor în situatii de urgenta respectând însa particularitatile si scopul_x000a_pentru care se colecteaza aceste date (calculul indicatorilor de incidenta, prevalenta si mortalitate, cercetare medicala etc.)."/>
    <s v="12"/>
    <n v="22"/>
    <n v="2020"/>
    <s v="12"/>
    <n v="22"/>
    <n v="2023"/>
    <n v="84.341085289999995"/>
    <x v="10"/>
    <x v="10"/>
    <x v="0"/>
    <x v="0"/>
    <s v="nivel national"/>
    <s v="Public"/>
    <s v="081"/>
    <n v="57003506.25"/>
    <n v="110639.94"/>
    <n v="10472731.609999999"/>
    <n v="4998"/>
    <n v="67591875.799999997"/>
    <s v="In implementare"/>
    <m/>
    <n v="0"/>
    <n v="0"/>
    <s v="POC/473/2/4"/>
    <n v="1"/>
    <s v="Axa 2"/>
  </r>
  <r>
    <n v="33"/>
    <x v="2"/>
    <x v="15"/>
    <s v="2.3.2 Securitate cibernetică - ap.2"/>
    <n v="143526"/>
    <s v="Sistem de protecție a terminalelor operaționalizate la nivelul SRI împotriva amenințărilor provenite din spațiul cibernetic"/>
    <s v="SERVICIUL ROMÂN DE INFORMAȚII PRIN UNITATEA MILITARĂ 0929 BUCUREȘTI"/>
    <s v="Obiectivul general al proiectului este dezvoltarea, consolidarea, eficientizarea capabilitatilor de prevenire, identificare, analiza si reactie la incidentele de securitate cibernetica pentru asigurarea securitatii infrastructurilor IT&amp;C deþinute de Serviciul Român de Informatii. Centrul National Cyberint a fost desemnat sa îndeplineasca rolul de Centru Operational de Raspuns la Incidente de Securitate Cibernetica (CERT-SRI) pentru Serviciul Român de Informatii, având misiunea de a preveni si de a raspunde la incidente de securitate cibernetica care afecteaza functionarea sistemelor informatice ale Serviciului. "/>
    <s v="12"/>
    <n v="22"/>
    <n v="2020"/>
    <s v="12"/>
    <n v="22"/>
    <n v="2021"/>
    <n v="84.341085289999995"/>
    <x v="10"/>
    <x v="10"/>
    <x v="0"/>
    <x v="0"/>
    <s v="nivel national"/>
    <s v="Public"/>
    <s v="078"/>
    <n v="65779785.689999998"/>
    <n v="12212791.109999999"/>
    <n v="0"/>
    <n v="0"/>
    <n v="77992576.799999997"/>
    <s v="In implementare"/>
    <m/>
    <n v="0"/>
    <n v="0"/>
    <s v="POC/876/2/4"/>
    <n v="1"/>
    <s v="Axa 2"/>
  </r>
  <r>
    <s v="TOTAL PROIECTE CU ACOPERIRE NAŢIONALĂ"/>
    <x v="0"/>
    <x v="0"/>
    <m/>
    <m/>
    <m/>
    <m/>
    <m/>
    <m/>
    <m/>
    <m/>
    <m/>
    <m/>
    <m/>
    <m/>
    <x v="0"/>
    <x v="0"/>
    <x v="0"/>
    <x v="0"/>
    <m/>
    <m/>
    <m/>
    <n v="6253610460.8417358"/>
    <n v="440625668.36573929"/>
    <n v="676767410.6400001"/>
    <n v="88666254.770000041"/>
    <n v="7459669794.6174755"/>
    <m/>
    <m/>
    <n v="884972011.16999996"/>
    <n v="99528647.810000002"/>
    <m/>
    <m/>
    <m/>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80">
  <r>
    <s v="JUDEŢUL ALBA"/>
    <x v="0"/>
    <x v="0"/>
    <m/>
    <x v="0"/>
    <m/>
    <m/>
    <m/>
    <m/>
    <m/>
    <x v="0"/>
    <m/>
    <m/>
    <m/>
    <m/>
    <x v="0"/>
    <m/>
    <m/>
    <m/>
    <m/>
    <m/>
    <m/>
    <m/>
    <m/>
    <m/>
    <m/>
    <x v="0"/>
    <m/>
    <m/>
    <m/>
    <m/>
    <m/>
    <m/>
    <m/>
  </r>
  <r>
    <n v="1"/>
    <x v="1"/>
    <x v="1"/>
    <s v="OS1.1 -Secţiunea A"/>
    <x v="1"/>
    <s v="CONSTRUIRE SUPREMIA INOVATION CENTER"/>
    <s v="SUPREMIA GRUP SRL"/>
    <s v="Obiectivul proiectului: Creșterea capacității de cercetare-dezvoltare in domeniile alimentar si sigurantei alimentare al companiei Supremia Grup insotita de transferul rezultatelor cercetarii asupra mediului de afaceri  specific domeniului cat si al consumatorilor de la nivelul județului Alba, national si international, prin înființarea SUPREMIA INOVATION CENTER - S.I.C. menit să asigure cresterea competitivitatii si notorietatii la nivel national si international al companiei Supremia Grup,creşterea calităţii şi performanţei științifice în aceste domenii , intensificarea colaborarii pe baza de parteneriate pe linia activitatilor de CDI pe plan national si  international,   atragerea de cercetatori, dezvoltarea stocului mondial de cunoaștere  si nu in ultimul rand al calitatii vietii . "/>
    <s v="9"/>
    <n v="9"/>
    <x v="1"/>
    <s v="9"/>
    <n v="8"/>
    <n v="2019"/>
    <n v="85"/>
    <x v="1"/>
    <s v="Centru"/>
    <m/>
    <m/>
    <s v="Alba Iulia"/>
    <s v="Privat"/>
    <s v="059"/>
    <n v="5478429.0439999998"/>
    <n v="966781.5959999999"/>
    <n v="6445210.6500000004"/>
    <n v="6688878.2000000002"/>
    <x v="1"/>
    <s v="Reziliat"/>
    <m/>
    <n v="0"/>
    <n v="0"/>
    <s v="POC/65/1/1"/>
    <n v="1"/>
    <s v="Axa 1"/>
  </r>
  <r>
    <n v="2"/>
    <x v="2"/>
    <x v="2"/>
    <s v="A2.2.1"/>
    <x v="2"/>
    <s v="iCLOUDSOLUTIONS"/>
    <s v="CLOUD SOFT SRL"/>
    <s v="iCLOUDSOLUTIONS"/>
    <s v="8"/>
    <n v="4"/>
    <x v="2"/>
    <s v="8"/>
    <m/>
    <n v="2019"/>
    <n v="85"/>
    <x v="1"/>
    <s v="Centru"/>
    <m/>
    <m/>
    <s v=" Alba"/>
    <s v="Privat"/>
    <s v="066"/>
    <n v="625897.59"/>
    <n v="110452.52"/>
    <n v="484413.70000000007"/>
    <n v="0"/>
    <x v="2"/>
    <s v="Finalizat"/>
    <m/>
    <n v="574148.06999999995"/>
    <n v="101320.26"/>
    <s v="POC/46/2/2"/>
    <n v="1"/>
    <s v="Axa 2"/>
  </r>
  <r>
    <n v="3"/>
    <x v="2"/>
    <x v="2"/>
    <s v="A2.1.1 - NGA"/>
    <x v="3"/>
    <s v="Imbunatatirea infrastructurii in banda larga si a accesului la internet in judetul Alba"/>
    <s v="Cloudsys Telecom SRL"/>
    <s v="Obiectivul principal al proiectului este dezvoltarea infrastructurii de internet in banda larga, in zonele albe NGA din judetul Alba, cu o larga raspandire a nodurilor de comunicatii si partea de transmisie a datelor (backbone si blackhaul), cat mai aproape de utilizatorul final si cu niveluri adecvate de simetrie si de interactivitate, pentru a garanta transmitere mai buna de informatii in ambele sensuri."/>
    <s v="6"/>
    <n v="13"/>
    <x v="3"/>
    <s v="6"/>
    <n v="3"/>
    <n v="2022"/>
    <n v="85"/>
    <x v="1"/>
    <s v="Centru"/>
    <m/>
    <m/>
    <s v="Almasu Mare; Ormenis; Tauni; Poiana Aiudului; Cicau; Craciunelu de Sus; Asinip; Poiana Galdei; Silea; Medves; Sanbelnic; Spalnaca; Ohaba; Lopadea Veche; Gabud; Ciugudu de Sus; Blandiana; Valea Vintului; Heria; Silivas; Cetea; Galda de Sus; Secasel; Posaga de Sus; Salistea; Tau; Tartaria; Captalan; Sibot; Loman; Balomiru de Camp; Benic; Tarsa; Cergau Mic; Reciu; Salistea Deal; Lupu; Sagagea; Saracsau; Stana de Mures; Vama Seaca; Mereteu; Copand; Valisoara; Dumbrava; Valea Goblii; Barlesti; "/>
    <s v="Privat"/>
    <s v="046"/>
    <n v="8941981.2100000009"/>
    <n v="1577996.69"/>
    <n v="4530062.0199999996"/>
    <n v="3596923.88"/>
    <x v="3"/>
    <s v="In implementare"/>
    <m/>
    <n v="1693441.01"/>
    <n v="298842.54000000004"/>
    <s v="POC/366/2/1"/>
    <n v="1"/>
    <s v="Axa 2"/>
  </r>
  <r>
    <s v="TOTAL ALBA"/>
    <x v="0"/>
    <x v="0"/>
    <m/>
    <x v="0"/>
    <m/>
    <m/>
    <m/>
    <m/>
    <m/>
    <x v="0"/>
    <m/>
    <m/>
    <m/>
    <m/>
    <x v="0"/>
    <m/>
    <m/>
    <m/>
    <m/>
    <m/>
    <m/>
    <n v="15046307.844000001"/>
    <n v="2655230.8059999999"/>
    <n v="11459686.370000001"/>
    <n v="10285802.08"/>
    <x v="4"/>
    <m/>
    <m/>
    <n v="2267589.08"/>
    <n v="400162.80000000005"/>
    <m/>
    <m/>
    <m/>
  </r>
  <r>
    <s v="JUDEŢUL ARAD"/>
    <x v="0"/>
    <x v="0"/>
    <m/>
    <x v="0"/>
    <m/>
    <m/>
    <m/>
    <m/>
    <m/>
    <x v="0"/>
    <m/>
    <m/>
    <m/>
    <m/>
    <x v="0"/>
    <m/>
    <m/>
    <m/>
    <m/>
    <m/>
    <m/>
    <m/>
    <m/>
    <m/>
    <m/>
    <x v="0"/>
    <m/>
    <m/>
    <m/>
    <m/>
    <m/>
    <m/>
    <m/>
  </r>
  <r>
    <n v="1"/>
    <x v="1"/>
    <x v="1"/>
    <s v="OS1.2-Secţiunea E"/>
    <x v="4"/>
    <s v="Noi nano-arhitecturi de inspiratie biologica de tip celular - pentru circuite integrate"/>
    <s v="UNIVERSITATEA „AUREL VLAICU” DIN ARAD "/>
    <s v="Obiectivul principal al proiectului este de a înțelege funcționarea exactă a anumitor structuri biologice/neuronale."/>
    <s v="9"/>
    <n v="1"/>
    <x v="1"/>
    <s v="9"/>
    <n v="1"/>
    <n v="2021"/>
    <n v="84.435339999999997"/>
    <x v="2"/>
    <s v="Vest"/>
    <m/>
    <m/>
    <s v="Arad"/>
    <s v="Public"/>
    <s v="060"/>
    <n v="7179595.4400000004"/>
    <n v="1323004.5599999996"/>
    <n v="0"/>
    <n v="835577"/>
    <x v="5"/>
    <s v="In implementare"/>
    <s v="AA3"/>
    <n v="6228882.6200000001"/>
    <n v="1148017.8400000003"/>
    <s v="POC/61/1/1"/>
    <n v="1"/>
    <s v="Axa 1"/>
  </r>
  <r>
    <n v="2"/>
    <x v="2"/>
    <x v="2"/>
    <s v="A2.1.1 - NGA"/>
    <x v="5"/>
    <s v="Realizarea infrastructurii de broadband Ă®n zonele albe NGA din judeČ›ul Arad"/>
    <s v="INVITE SYSTEMS SRL"/>
    <s v="Obiectivul principal al proiectului este dezvoltarea infrastructurii de internet in banda larga, in zonele albe NGA din judetul Arad,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1"/>
    <n v="4"/>
    <x v="3"/>
    <s v="1"/>
    <n v="4"/>
    <n v="2022"/>
    <n v="85"/>
    <x v="2"/>
    <s v="Vest"/>
    <m/>
    <m/>
    <s v="Archis; sat Groseni; sat Barzesti; Beliu; sat Secaci; sat Benesti; sat Bochia; Brazii; sat Secas; Buteni; sat Cuied; Craiva; sat Susag; sat Maraus; sat Siad; sat Stoinesti; sat Coroi; sat Rogoz de Beliu; sat Ciuntesti; Graniceri; sat Siclau; Halmagel; sat Sarbi; sat Tohesti; Hasmas; sat Botfei; sat Urvisu de Beliu; sat Clit; Ignesti; sat Minead; Plescuta; sat Aciuta; sat Gura Vaii; Seleus; sat Moroda; sat Iermata; Taut; Varadia de Mures; "/>
    <s v="Privat"/>
    <s v="046"/>
    <n v="7482384.9100000001"/>
    <n v="1320420.8600000001"/>
    <n v="1148494.67"/>
    <n v="3854016.919999999"/>
    <x v="6"/>
    <s v="In implementare"/>
    <m/>
    <n v="3370475.33"/>
    <n v="594789.76"/>
    <s v="POC/366/2/1"/>
    <n v="1"/>
    <s v="Axa 2"/>
  </r>
  <r>
    <n v="3"/>
    <x v="1"/>
    <x v="3"/>
    <s v="OS1.3-Secţiunea C-ap.2"/>
    <x v="6"/>
    <s v="Cuantificarea eficienta a riscului cardiovascular la pacientii hipertensivi din populatia activa cu implementarea de parametri ecocardiografici, biologici si genetici si crearea unui nou software medical de estimare a riscului cardiovascular"/>
    <s v="CENTRUL MEDICAL SF. LUCA AL CRIMEEI SRL"/>
    <s v="Obiectivul general al proiectului îl reprezinta dezvoltarea activitaþii de cercetare-dezvoltare în cadrul societaþii DR. POPA PRAXIS (startup) prin valorificarea rezultatelor cercetarii realizate de directorul de proiect, dr. Popa Calin, în teza sa de doctorat Implicaþiile genetice ale aterosclerozei si hipertensiunii arteriale la pacientul de vârsta mijlocie si pacientul vârstnic”, ca baza de pornire pentru crearea unui software medical pentru cuantificarea eficienta a riscului cardiovascular."/>
    <s v="6"/>
    <n v="22"/>
    <x v="4"/>
    <s v="6"/>
    <n v="22"/>
    <n v="2021"/>
    <n v="85"/>
    <x v="2"/>
    <s v="Vest"/>
    <m/>
    <m/>
    <s v="Arad"/>
    <s v="Privat"/>
    <s v="061"/>
    <n v="713902.61"/>
    <n v="125982.81"/>
    <n v="93320.66"/>
    <n v="49421.78"/>
    <x v="7"/>
    <s v="In implementare"/>
    <m/>
    <n v="0"/>
    <n v="0"/>
    <s v="POC/62/1/3"/>
    <n v="1"/>
    <s v="Axa 1"/>
  </r>
  <r>
    <s v="TOTAL ARAD"/>
    <x v="0"/>
    <x v="0"/>
    <m/>
    <x v="0"/>
    <m/>
    <m/>
    <m/>
    <m/>
    <m/>
    <x v="0"/>
    <m/>
    <m/>
    <m/>
    <m/>
    <x v="0"/>
    <m/>
    <m/>
    <m/>
    <m/>
    <m/>
    <m/>
    <n v="15375882.960000001"/>
    <n v="2769408.23"/>
    <n v="1241815.3299999998"/>
    <n v="4739015.6999999993"/>
    <x v="8"/>
    <m/>
    <m/>
    <n v="9599357.9499999993"/>
    <n v="1742807.6000000003"/>
    <m/>
    <m/>
    <m/>
  </r>
  <r>
    <s v="JUDEŢUL ARGES"/>
    <x v="0"/>
    <x v="0"/>
    <m/>
    <x v="0"/>
    <m/>
    <m/>
    <m/>
    <m/>
    <m/>
    <x v="0"/>
    <m/>
    <m/>
    <m/>
    <m/>
    <x v="0"/>
    <m/>
    <m/>
    <m/>
    <m/>
    <m/>
    <m/>
    <m/>
    <m/>
    <m/>
    <m/>
    <x v="0"/>
    <m/>
    <m/>
    <m/>
    <m/>
    <m/>
    <m/>
    <m/>
  </r>
  <r>
    <n v="1"/>
    <x v="2"/>
    <x v="2"/>
    <s v="A2.2.1"/>
    <x v="7"/>
    <s v="CRESTEREA COMPETITIVITATII SC PRODINF SOFTWARE SRL PRIN DEZVOLTAREA UNEI SOLUTII TIC"/>
    <s v="PRODINF SOFTWARE SRL"/>
    <s v="„CRESTEREA COMPETITIVITATII SC PRODINF SOFTWARE SRL PRIN DEZVOLTAREA UNEI SOLUTII TIC”"/>
    <s v="8"/>
    <n v="3"/>
    <x v="2"/>
    <s v="2"/>
    <n v="3"/>
    <n v="2020"/>
    <n v="85"/>
    <x v="3"/>
    <s v="Sud Muntenia"/>
    <m/>
    <m/>
    <s v="Pitesti"/>
    <s v="Privat"/>
    <s v="066"/>
    <n v="1440353.3"/>
    <n v="254179.99"/>
    <n v="1048687.3199999998"/>
    <n v="75659.770000000019"/>
    <x v="9"/>
    <s v="Finalizat"/>
    <s v="AA2"/>
    <n v="1436461.11"/>
    <n v="253493.13000000006"/>
    <s v="POC/46/2/2"/>
    <n v="1"/>
    <s v="Axa 2"/>
  </r>
  <r>
    <n v="2"/>
    <x v="2"/>
    <x v="2"/>
    <s v="A2.2.1"/>
    <x v="8"/>
    <s v="TRAVEL 365"/>
    <s v="INDUSTRIAL MB PLUS SRL"/>
    <s v="Obiectivul general al proiectului este reprezentat de dezvoltarea activitatii firmei INDUSTRIAL MB PLUS SRL, prin dezvoltarea unei platforme integrate pentru crearea unei pagini de internet de baza, cu continut complet pentru agentii de turism (solutii complete de tip cloud pentru agentiile de turism integrate in sistem)."/>
    <s v="10"/>
    <n v="30"/>
    <x v="2"/>
    <s v="4"/>
    <n v="30"/>
    <n v="2019"/>
    <n v="85"/>
    <x v="3"/>
    <s v="Sud Muntenia"/>
    <m/>
    <m/>
    <s v="Pitesti"/>
    <s v="Privat"/>
    <s v="066"/>
    <n v="3481880.13"/>
    <n v="614449.43999999994"/>
    <n v="1536474.2600000002"/>
    <n v="941042.08999999985"/>
    <x v="10"/>
    <s v="Reziliat"/>
    <m/>
    <n v="0"/>
    <n v="0"/>
    <s v="POC/46/2/2"/>
    <n v="1"/>
    <s v="Axa 2"/>
  </r>
  <r>
    <n v="3"/>
    <x v="2"/>
    <x v="2"/>
    <s v="A2.2.1"/>
    <x v="9"/>
    <s v="CRESTEREA COMPETITIVITATII SOCIETATII ENJOY SMART SOLUTIONS SRL PRIN DEZVOLTAREA UNEI PLATFORME INFORMATICE INOVATIVE IN DOMENIUL SANATATII"/>
    <s v="ENJOY SMART SOLUTIONS SRL"/>
    <s v="CRESTEREA COMPETITIVITATII SOCIETATII ENJOY SMART SOLUTIONS SRL PRIN DEZVOLTAREA UNEI PLATFORME INFORMATICE INOVATIVE IN DOMENIUL SANATATII"/>
    <s v="8"/>
    <n v="31"/>
    <x v="2"/>
    <s v="12"/>
    <n v="31"/>
    <n v="2018"/>
    <n v="85"/>
    <x v="3"/>
    <s v="Sud Muntenia"/>
    <m/>
    <m/>
    <s v="Pitesti"/>
    <s v="Privat"/>
    <s v="066"/>
    <n v="1663627.3"/>
    <n v="293581.28999999998"/>
    <n v="677745.15000000014"/>
    <n v="59500"/>
    <x v="11"/>
    <s v="Finalizat"/>
    <s v="AA1"/>
    <n v="1353562.6800000002"/>
    <n v="238863.99999999997"/>
    <s v="POC/46/2/2"/>
    <n v="1"/>
    <s v="Axa 2"/>
  </r>
  <r>
    <n v="4"/>
    <x v="2"/>
    <x v="2"/>
    <s v="A2.2.1"/>
    <x v="0"/>
    <s v="DEZVOLTAREA UNEI PLATFORME E-COMMERCE INOVATIVE IN CADRUL BUSINESS SENSE PARTNERS S.R.L."/>
    <s v="BUSINESS SENSE PARTNERS SRL"/>
    <s v="DEZVOLTAREA UNEI PLATFORME E-COMMERCE INOVATIVE IN CADRUL BUSINESS SENSE PARTNERS S.R.L."/>
    <s v="8"/>
    <n v="24"/>
    <x v="2"/>
    <s v="8"/>
    <n v="24"/>
    <n v="2019"/>
    <n v="85"/>
    <x v="3"/>
    <s v="Sud Muntenia"/>
    <m/>
    <m/>
    <s v="Pitesti"/>
    <s v="Privat"/>
    <s v="066"/>
    <n v="1883829.29"/>
    <n v="332440.46000000002"/>
    <n v="1043204.1200000001"/>
    <n v="3400"/>
    <x v="12"/>
    <s v="Reziliat"/>
    <m/>
    <n v="0"/>
    <n v="0"/>
    <s v="POC/46/2/2"/>
    <n v="1"/>
    <s v="Axa 2"/>
  </r>
  <r>
    <n v="5"/>
    <x v="2"/>
    <x v="2"/>
    <s v="A2.1.1 - NGA"/>
    <x v="10"/>
    <s v="Dezvoltarea infrastructurii de comunicatii in banda larga de mare viteza in judetul Arges"/>
    <s v="INVOKER TRANS IT SRL"/>
    <s v="Obiectivul principal al proiectului este dezvoltarea infrastructurii de comunicatii in banda larga de mare viteza in localitatile albe din punct de vedere al conexiunii NGA din judetul Arges,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n v="85"/>
    <x v="3"/>
    <s v="Sud Muntenia"/>
    <m/>
    <m/>
    <s v="Zgripcesti; Negresti; Lentea; Cotmeana; Luminile; Lintesti; Cersani; Tutulesti; Odaeni; Gliganu de Sus; Gliganu de Jos; Dobresti; Furesti; Mosteni-Greci; Ursoaia; Doblea; Alunisu; Izvoru de Sus; Fata; Dincani; Buretesti; Rijletu-Govora; Purcareni; Popesti;  Palanga; Satu Nou; Chiritesti; Baranesti; Miercani; Salistea; Gorani; Mirghia de Sus; Dealu Bradului Popesti; Cocu; Rachitele de Sus; Bacesti; Badesti; Moara Mocanului;"/>
    <s v="Privat"/>
    <s v="046"/>
    <n v="11511362.17"/>
    <n v="2031416.83"/>
    <n v="1567451.05"/>
    <n v="4605602.6500000004"/>
    <x v="13"/>
    <s v="In implementare"/>
    <m/>
    <n v="5558019.4400000004"/>
    <n v="980826.92"/>
    <s v="POC/366/2/1"/>
    <n v="1"/>
    <s v="Axa 2"/>
  </r>
  <r>
    <n v="6"/>
    <x v="1"/>
    <x v="4"/>
    <s v=" Proiect Tehnologic Inovativ - LDR"/>
    <x v="11"/>
    <s v="Dezvoltarea componentelor si sistemelor complexe ale subansamblelor de tip SKID in vederea cresterii competitivitatii societatii UZUC SA"/>
    <s v="UZUC SA"/>
    <s v="Obiectivul general al UZUC SA este cresterea competitivitatii societatii pe piata, prin cercetare-dezvoltare, in vederea obtinerii de produse inovative, care sa creeze plus valoare fata de concurenti."/>
    <s v="6"/>
    <n v="30"/>
    <x v="4"/>
    <s v="2"/>
    <n v="28"/>
    <n v="2022"/>
    <n v="85"/>
    <x v="3"/>
    <s v="Sud Muntenia"/>
    <m/>
    <m/>
    <s v="Pitesti"/>
    <s v="Privat"/>
    <s v="064"/>
    <n v="4324020.3099999996"/>
    <n v="763062.4"/>
    <n v="3632904.6"/>
    <n v="1943288.39"/>
    <x v="14"/>
    <s v="In implementare"/>
    <m/>
    <n v="0"/>
    <n v="0"/>
    <s v="POC/163/1/3/"/>
    <n v="1"/>
    <s v="Axa 1"/>
  </r>
  <r>
    <n v="7"/>
    <x v="1"/>
    <x v="3"/>
    <s v="OS1.3-Secţiunea C-ap.2"/>
    <x v="12"/>
    <s v="Laborator pentru Electrochimie şi Ingineria Suprafeţei bazată pe tehnici cu plasmă de electroliză"/>
    <s v="ELSSA LABORATORY SRL"/>
    <s v="Obiectivul proiectului este dezvoltarea de aplicaþii industriale ale tehnicilor de ingineria suprafeþei bazate pe tratamente cu plasma electrolitica. Obiectivul proiectului se va atinge prin dezvoltarea unui Laborator pentru Electrochimie si Ingineria Suprafetei ELIS cu doua componente: - Instalatie pilot „ELSSALAB” cu facilitaþi pentru tratamente complexe în plasma de electroliza ; - Sistem Informational SIELIS, care are doua functii: a) stabileste si controleaza fluxul de informaþii între ELSA Laboratory SRL si beneficiarii identificati"/>
    <s v="7"/>
    <n v="1"/>
    <x v="4"/>
    <s v="7"/>
    <n v="1"/>
    <n v="2022"/>
    <n v="85"/>
    <x v="3"/>
    <s v="Sud Muntenia"/>
    <m/>
    <m/>
    <s v="Pitesti"/>
    <s v="Privat"/>
    <s v="061"/>
    <n v="691159.61"/>
    <n v="122816.39"/>
    <n v="90448"/>
    <n v="48560.76"/>
    <x v="15"/>
    <s v="In implementare"/>
    <m/>
    <n v="33799.67"/>
    <n v="6250.53"/>
    <s v="POC/62/1/3"/>
    <n v="1"/>
    <s v="Axa 1"/>
  </r>
  <r>
    <n v="8"/>
    <x v="1"/>
    <x v="1"/>
    <s v="OS1.1-Secţiunea F - ap.2"/>
    <x v="13"/>
    <s v="ALFRED – Etapa 1, infrastructură de cercetare suport: ATHENA (instalaţie de tip piscină pentru experimente şi teste termohidraulice) şi ChemLab (laborator pentru chimia plumbului)."/>
    <s v="REGIA AUTONOMĂ TEHNOLOGII PENTRU ENERGIA NUCLEARĂ - RATEN"/>
    <s v="Obiectivul general al proiectului este sa întareasca capacitatea stiinþifica, tehnica si de inovare în domeniul de specializare inteligenta “Energie, mediu si schimbari climatice” în vederea consolidarii performanþelor cercetarii nucleare din România, prin realizarea infrastructurii experimentale dedicata dezvoltarii tehnologiei reactorilor rapizi raciþi cu plumb (instalaþia experimentala ATHENA si laboratorul pentru chimia plumbului ChemLab)."/>
    <s v="7"/>
    <n v="6"/>
    <x v="4"/>
    <s v="1"/>
    <n v="6"/>
    <n v="2024"/>
    <n v="85"/>
    <x v="3"/>
    <s v="Sud Muntenia"/>
    <m/>
    <m/>
    <s v="Mioveni"/>
    <s v="Public"/>
    <s v="058"/>
    <n v="78200000"/>
    <n v="13800000"/>
    <n v="0"/>
    <n v="37831870.5"/>
    <x v="16"/>
    <s v="In implementare"/>
    <m/>
    <n v="526674.54"/>
    <n v="33325.449999999997"/>
    <s v="POC/448/1/1"/>
    <n v="1"/>
    <s v="Axa 1"/>
  </r>
  <r>
    <s v="TOTAL ARGES"/>
    <x v="0"/>
    <x v="0"/>
    <m/>
    <x v="0"/>
    <m/>
    <m/>
    <m/>
    <m/>
    <m/>
    <x v="0"/>
    <m/>
    <m/>
    <m/>
    <m/>
    <x v="0"/>
    <m/>
    <m/>
    <m/>
    <m/>
    <m/>
    <m/>
    <n v="103196232.11"/>
    <n v="18211946.800000001"/>
    <n v="9596914.5"/>
    <n v="45508924.159999996"/>
    <x v="17"/>
    <m/>
    <m/>
    <n v="8908517.4400000013"/>
    <n v="1512760.03"/>
    <m/>
    <m/>
    <m/>
  </r>
  <r>
    <s v="JUDEŢUL BIHOR"/>
    <x v="0"/>
    <x v="0"/>
    <m/>
    <x v="0"/>
    <m/>
    <m/>
    <m/>
    <m/>
    <m/>
    <x v="0"/>
    <m/>
    <m/>
    <m/>
    <m/>
    <x v="0"/>
    <m/>
    <m/>
    <m/>
    <m/>
    <m/>
    <m/>
    <m/>
    <m/>
    <m/>
    <m/>
    <x v="0"/>
    <m/>
    <m/>
    <m/>
    <m/>
    <m/>
    <m/>
    <m/>
  </r>
  <r>
    <n v="1"/>
    <x v="1"/>
    <x v="3"/>
    <s v="OS1.3-Secţiunea C"/>
    <x v="14"/>
    <s v="Infecţia de origine odontogenă la pacientul cu diabet zaharat tip II, o abordare terapeutică eficientă"/>
    <s v="MAXILOMED SRL (fosta JUNCAR MED SRL)"/>
    <s v="Obiectivul general al proiectului propus spre finantare consta in cresterea competitivitatii si a performantei societatii prin inovare, mai precis, dezvoltarea de servicii si tratamente care să aduca plusvaloare societatii: servicii inovative prin care sunt tratate leziunile cronice de la nivelul oaselor maxilare cu punct de plecare odontogen la pacientul cu diabet zaharat tip II."/>
    <s v="9"/>
    <n v="9"/>
    <x v="1"/>
    <s v="9"/>
    <n v="9"/>
    <n v="2018"/>
    <n v="85"/>
    <x v="4"/>
    <s v="Nord Vest"/>
    <m/>
    <m/>
    <s v="Oradea"/>
    <s v="Privat"/>
    <s v="061"/>
    <n v="710699.67949999997"/>
    <n v="125417.59050000001"/>
    <n v="92901.92"/>
    <n v="18600"/>
    <x v="18"/>
    <s v="Finalizat"/>
    <s v="AA2"/>
    <n v="676061.75999999989"/>
    <n v="119305"/>
    <s v="POC/63/1/3"/>
    <n v="1"/>
    <s v="Axa 1"/>
  </r>
  <r>
    <n v="2"/>
    <x v="1"/>
    <x v="3"/>
    <s v="OS1.3-Secţiunea C"/>
    <x v="15"/>
    <s v="Cercetarea si realizarea unui colorant lichid pentru implanturile dentare din zirconiu la CHROMA DENTARE S.R.L."/>
    <s v="CHROMA DENTARE SRL"/>
    <s v="Obiectivul general al proiectului este reprezentat de cercetarea si obtinerea unui lichid colorant inovativ pentru coroanele si puntile dentare_x000a_realizate din oxidul de zirconiu."/>
    <s v="9"/>
    <n v="27"/>
    <x v="2"/>
    <s v="9"/>
    <n v="27"/>
    <n v="2019"/>
    <n v="85.000000595496076"/>
    <x v="4"/>
    <s v="Nord Vest"/>
    <m/>
    <m/>
    <s v="Oradea"/>
    <s v="Privat"/>
    <s v="061"/>
    <n v="713690.69"/>
    <n v="125945.41"/>
    <n v="93292.9"/>
    <n v="243980"/>
    <x v="19"/>
    <s v="Reziliat"/>
    <s v="AA1"/>
    <n v="0"/>
    <n v="0"/>
    <s v="POC/63/1/3"/>
    <n v="1"/>
    <s v="Axa 1"/>
  </r>
  <r>
    <n v="3"/>
    <x v="1"/>
    <x v="3"/>
    <s v="OS1.3-Secţiunea C"/>
    <x v="16"/>
    <s v="Standardizarea diagnosticului și tratamentului hepatopatiilor cronice în stadiu avansat ținând cont de influența stresului oxidativ în evoluția, prognosticul și răspunsul la tratamentul etiopatogenic"/>
    <s v="ENDODIGEST SRL"/>
    <s v="Obiectivul principal al proiectului este de a aduce îmbunătăţiri tratamentului afecțiunilor hepatopatiilor cronice virale, prin abordarea unei proceduri de diagnostic și tratament îmbunătățite, pornind de la concluziile tezei de doctorat, stresul oxidativ, care să ducă la rezultate crescute ale numărului pacienților vindecați prin creșterea răspunsului acestora la tratament. "/>
    <s v="9"/>
    <n v="27"/>
    <x v="2"/>
    <s v="9"/>
    <n v="27"/>
    <n v="2019"/>
    <n v="84.999998606471053"/>
    <x v="4"/>
    <s v="Nord Vest"/>
    <m/>
    <m/>
    <s v="Oradea"/>
    <s v="Privat"/>
    <s v="061"/>
    <n v="548965.98"/>
    <n v="96876.36"/>
    <n v="71760.28"/>
    <n v="303856"/>
    <x v="20"/>
    <s v="Finalizat"/>
    <s v="AA1"/>
    <n v="528988.42999999993"/>
    <n v="95100.34"/>
    <s v="POC/63/1/3"/>
    <n v="1"/>
    <s v="Axa 1"/>
  </r>
  <r>
    <n v="4"/>
    <x v="1"/>
    <x v="3"/>
    <s v="OS1.3-Secţiunea C"/>
    <x v="17"/>
    <s v="Realizare software inovativ– E.U. ACCOUNTING HARMONIZATION"/>
    <s v="SOFTSTUDIO SOLUTIONS SRL"/>
    <s v="Obiectivul general al proiectului propus spre finantare consta in cresterea competitivitatii si a performantei societatii prin cercetare si inovare, mai precis, dezvoltarea  si transpunerea in functionalitate a unui instrument pentru dezvoltarea software pentru colectarea si centralizarea datelor din gestiunea entitatilor economice, atat cele situate in Romania cat si cele situate in alte tari ale Uniunii Europene care planifica sa adopte Standardele International de Contabilitate, si transpunerea informatiilor direct in contabilitate, in situatii centralizate pe nivel de firme sau grup de firme."/>
    <s v="9"/>
    <n v="27"/>
    <x v="2"/>
    <s v="1"/>
    <n v="27"/>
    <n v="2019"/>
    <n v="84.999997640453401"/>
    <x v="4"/>
    <s v="Nord Vest"/>
    <m/>
    <m/>
    <s v="Oradea"/>
    <s v="Privat"/>
    <s v="061"/>
    <n v="198131.28"/>
    <n v="34964.35"/>
    <n v="25899.53"/>
    <n v="11947.98"/>
    <x v="21"/>
    <s v="Finalizat"/>
    <s v="AA3"/>
    <n v="189077.7"/>
    <n v="33366.660000000003"/>
    <s v="POC/63/1/3"/>
    <n v="1"/>
    <s v="Axa 1"/>
  </r>
  <r>
    <n v="5"/>
    <x v="1"/>
    <x v="3"/>
    <s v="OS1.3-Secţiunea C"/>
    <x v="18"/>
    <s v="Cercetarea-dezvoltarea si lansarea in productie a dispozitivului modular DMT"/>
    <s v="TRANSILVANIA ADVISORS SRL"/>
    <s v="Obiectivul general al proiectului este stimularea cercetarii si inovarii in intreprindere prin cercetarea unui produs nou, inovativ, dezvoltarea prototipului si lansarea acestuia in productie in scopul comercializarii. Noul dispozitiv DMT, va fi un dispozitiv modular utilizat in cadrul centrelor de prelucrare a pieselor prismatice."/>
    <s v="10"/>
    <n v="4"/>
    <x v="2"/>
    <s v="10"/>
    <n v="4"/>
    <n v="2018"/>
    <n v="84.999998846053458"/>
    <x v="4"/>
    <s v="Nord Vest"/>
    <m/>
    <m/>
    <s v="Oradea"/>
    <s v="Privat"/>
    <s v="061"/>
    <n v="662942.31000000006"/>
    <n v="116989.83"/>
    <n v="86659.15"/>
    <n v="127336.31"/>
    <x v="22"/>
    <s v="Finalizat"/>
    <s v="AA1"/>
    <n v="639851.37"/>
    <n v="112914.95"/>
    <s v="POC/63/1/3"/>
    <n v="1"/>
    <s v="Axa 1"/>
  </r>
  <r>
    <n v="6"/>
    <x v="2"/>
    <x v="2"/>
    <s v="A2.2.1"/>
    <x v="19"/>
    <s v="INOVARE PRIN INTEGRAREA SOLUȚIILOR TIC PENTRU CREȘTEREA COMPETITIVITĂȚII ECONOMICE A SECTOARELOR TIC, INDUSTRIILOR CREATIVE ȘI TURISMULUI PRIN INTERMEDIUL PLATFORMEI INFORMATICE"/>
    <s v="GRAFOR DESIGN SRL"/>
    <s v="INOVARE PRIN INTEGRAREA SOLUȚIILOR TIC PENTRU CREȘTEREA COMPETITIVITĂȚII ECONOMICE A SECTOARELOR TIC, INDUSTRIILOR CREATIVE ȘI TURISMULUI PRIN INTERMEDIUL PLATFORMEI INFORMATICE"/>
    <s v="8"/>
    <n v="11"/>
    <x v="2"/>
    <s v="8"/>
    <n v="11"/>
    <n v="2020"/>
    <n v="85"/>
    <x v="4"/>
    <s v="Nord Vest"/>
    <m/>
    <m/>
    <s v="Oradea"/>
    <s v="Privat"/>
    <s v="066"/>
    <n v="2537346.0699999998"/>
    <n v="447766.95"/>
    <n v="1069337.58"/>
    <n v="404042.32999999961"/>
    <x v="23"/>
    <s v="Finalizat"/>
    <m/>
    <n v="2447273.9500000002"/>
    <n v="431877.16"/>
    <s v="POC/46/2/2"/>
    <n v="1"/>
    <s v="Axa 2"/>
  </r>
  <r>
    <n v="7"/>
    <x v="1"/>
    <x v="1"/>
    <s v="OS1.1 -Secţiunea A"/>
    <x v="20"/>
    <s v="Dezvoltarea unui centru de cercetare-dezvoltare în oncologie în cadrul societăţii Pelican Impex SRL "/>
    <s v="PELICAN IMPEX SRL"/>
    <s v="Obiectivul general al proiectului este cresterea capacitatii de cercetare – dezvoltare a SC PELICAN IMPEX SRL in domeniul sanatatii ca domeniu prioritar de interes naţional. Acest deziderat poate fi atins prin infiintarea si dezvoltarea a unui centru de cercetare in oncologie."/>
    <s v="5"/>
    <n v="21"/>
    <x v="5"/>
    <s v="11"/>
    <n v="20"/>
    <n v="2020"/>
    <n v="85"/>
    <x v="4"/>
    <s v="Nord Vest"/>
    <m/>
    <m/>
    <s v="Oradea"/>
    <s v="Privat"/>
    <s v="059"/>
    <n v="8026150.7400000002"/>
    <n v="1416379.54"/>
    <n v="9442530.2799999993"/>
    <n v="4872702.12"/>
    <x v="24"/>
    <s v="Finalizat _x000a_(ajuns la teremen; fara nota de finalizare)"/>
    <m/>
    <n v="8012811.8900000006"/>
    <n v="1414025.63"/>
    <s v="POC/65/1/1"/>
    <n v="1"/>
    <s v="Axa 1"/>
  </r>
  <r>
    <n v="8"/>
    <x v="2"/>
    <x v="2"/>
    <s v="A2.1.1 - NGA"/>
    <x v="21"/>
    <s v="Realizarea infrastructurii de broadband Ă®n zonele albe NGA din judeČ›ul Bihor"/>
    <s v="INVITE SYSTEMS SRL"/>
    <s v="Obiectivul principal al proiectului este dezvoltarea infrastructurii de internet in banda larga, in zonele albe NGA din judetul Bihor,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1"/>
    <n v="4"/>
    <x v="3"/>
    <s v="1"/>
    <n v="4"/>
    <n v="2022"/>
    <n v="85"/>
    <x v="4"/>
    <s v="Nord Vest"/>
    <m/>
    <m/>
    <s v="Astileu; sat Calatea; Bratca; sat Damis; Buduslau; sat Albis; Saniob; sat Ciuhoi; Salacea; sat Otomani; Salard; sat Hodos; Tarcea; sat Galospetreu; Simian; sat Silindru"/>
    <s v="Privat"/>
    <s v="046"/>
    <n v="7457300.5599999996"/>
    <n v="1315994.21"/>
    <n v="974810.75999999978"/>
    <n v="1795519.4800000004"/>
    <x v="25"/>
    <s v="In implementare"/>
    <m/>
    <n v="5832585.5899999999"/>
    <n v="1029279.81"/>
    <s v="POC/366/2/1"/>
    <n v="1"/>
    <s v="Axa 2"/>
  </r>
  <r>
    <n v="9"/>
    <x v="1"/>
    <x v="4"/>
    <s v=" Proiect Tehnologic Inovativ - LDR"/>
    <x v="22"/>
    <s v="Sistem inovativ de stocare a energiei pentru aplicatii hibride si electrice in industria aeronautica si automobilistica"/>
    <s v="ATNOM SRL"/>
    <s v="Obiectivul general al proiectului consta in inovare bazata pe cercetare-dezvoltare prin înfiintarea unei unitati noi, în vederea introducerii în productie a rezultatelor obþinute din cercetare-dezvoltare, si anume, se vor obtine 4 produse noi, inovatoare pentru industria aeronautica si auto ( - Acumulator modular pentru piata automotive;  - Acumultor pentru avion hibrid; - Acumulator pentru elicopter hibrid;  - Sistem de management al acumulatorilor)."/>
    <s v="6"/>
    <n v="25"/>
    <x v="4"/>
    <s v="6"/>
    <n v="25"/>
    <n v="2023"/>
    <n v="85"/>
    <x v="4"/>
    <s v="Nord Vest"/>
    <m/>
    <m/>
    <s v="Oradea"/>
    <s v="Privat"/>
    <s v="064"/>
    <n v="19121228.010000002"/>
    <n v="3374334.36"/>
    <n v="5911923.4000000004"/>
    <n v="5973294.4699999997"/>
    <x v="26"/>
    <s v="In implementare"/>
    <m/>
    <n v="6080079.6699999999"/>
    <n v="10156.049999999999"/>
    <s v="POC/163/1/3/"/>
    <n v="1"/>
    <s v="Axa 1"/>
  </r>
  <r>
    <s v="TOTAL BIHOR"/>
    <x v="0"/>
    <x v="0"/>
    <m/>
    <x v="0"/>
    <m/>
    <m/>
    <m/>
    <m/>
    <m/>
    <x v="0"/>
    <m/>
    <m/>
    <m/>
    <m/>
    <x v="0"/>
    <m/>
    <m/>
    <m/>
    <m/>
    <m/>
    <m/>
    <n v="39976455.319499999"/>
    <n v="7054668.6005000006"/>
    <n v="17769115.799999997"/>
    <n v="13751278.690000001"/>
    <x v="27"/>
    <m/>
    <m/>
    <n v="24406730.359999999"/>
    <n v="3246025.5999999996"/>
    <m/>
    <m/>
    <m/>
  </r>
  <r>
    <s v="JUDEŢUL BISTRITA NASAUD"/>
    <x v="0"/>
    <x v="0"/>
    <m/>
    <x v="0"/>
    <m/>
    <m/>
    <m/>
    <m/>
    <m/>
    <x v="0"/>
    <m/>
    <m/>
    <m/>
    <m/>
    <x v="0"/>
    <m/>
    <m/>
    <m/>
    <m/>
    <m/>
    <m/>
    <m/>
    <m/>
    <m/>
    <m/>
    <x v="0"/>
    <m/>
    <m/>
    <m/>
    <m/>
    <m/>
    <m/>
    <m/>
  </r>
  <r>
    <n v="1"/>
    <x v="2"/>
    <x v="2"/>
    <s v="A2.1.1 - NGA"/>
    <x v="23"/>
    <s v="Investitii in infrastructura broadband in judetul Bistrita Nasaud"/>
    <s v="NETWORK INNOVATION FUTURE  SRL"/>
    <s v="Obiectivul principal al proiectului este &quot;Investitii in infrastructura broadband in judetul Bistrita Nasaud&quot;,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n v="85"/>
    <x v="4"/>
    <s v="Nord Vest"/>
    <m/>
    <m/>
    <s v="Silivasu de Campie; Viile Tecii; Ocnita;  Urmenis;  Bichigiu;  Dipsa; Pinticu;  Tagu; Galatii Bistritei; Archiud; Herina; Orosfaia; Blajenii de Sus; Sopteriu; Blajenii de Jos; Budestifana; Te, Tagsoru; Caila; Tonciu; Delureni; Albestii Bistritei; Comlod; Ghemes;"/>
    <s v="Privat"/>
    <s v="046"/>
    <n v="7482298.9500000002"/>
    <n v="1320405.69"/>
    <n v="1692948.93"/>
    <n v="3416754.01"/>
    <x v="28"/>
    <s v="In implementare"/>
    <m/>
    <n v="3467873.4099999997"/>
    <n v="611977.66999999993"/>
    <s v="POC/366/2/1"/>
    <n v="1"/>
    <s v="Axa 2"/>
  </r>
  <r>
    <s v="TOTAL BISTRITA NASAUD"/>
    <x v="0"/>
    <x v="0"/>
    <m/>
    <x v="0"/>
    <m/>
    <m/>
    <m/>
    <m/>
    <m/>
    <x v="0"/>
    <m/>
    <m/>
    <m/>
    <m/>
    <x v="0"/>
    <m/>
    <m/>
    <m/>
    <m/>
    <m/>
    <m/>
    <n v="7482298.9500000002"/>
    <n v="1320405.69"/>
    <n v="1692948.93"/>
    <n v="3416754.01"/>
    <x v="28"/>
    <m/>
    <m/>
    <n v="3467873.4099999997"/>
    <n v="611977.66999999993"/>
    <m/>
    <m/>
    <m/>
  </r>
  <r>
    <s v="JUDEŢUL BOTOSANI"/>
    <x v="0"/>
    <x v="0"/>
    <m/>
    <x v="0"/>
    <m/>
    <m/>
    <m/>
    <m/>
    <m/>
    <x v="0"/>
    <m/>
    <m/>
    <m/>
    <m/>
    <x v="0"/>
    <m/>
    <m/>
    <m/>
    <m/>
    <m/>
    <m/>
    <m/>
    <m/>
    <m/>
    <m/>
    <x v="0"/>
    <m/>
    <m/>
    <m/>
    <m/>
    <m/>
    <m/>
    <m/>
  </r>
  <r>
    <n v="1"/>
    <x v="2"/>
    <x v="2"/>
    <s v="A2.1.1 - NGA"/>
    <x v="24"/>
    <s v="Creare infrastructura in banda larga si acces la internet in judetul Botosani"/>
    <s v="TELEKOM GROUP TECHNOLOGY SRL"/>
    <s v="Obiectivul general al proiectului este reprezentat de atingerea unui nivelului tehnic de dotare al firmei prin achiziþionarea de active corporale si necorporale, destinate sa dezvolte si sa diversifice activitatea curenta a societaþii, prin dotarea astfel a companiei cu tehnologie avansata si eficienta în scopul dezvoltarii de reþele avansate de comunicaþii electronice în judetul Botosani."/>
    <s v="6"/>
    <n v="12"/>
    <x v="3"/>
    <s v="3"/>
    <n v="12"/>
    <n v="2022"/>
    <n v="85"/>
    <x v="5"/>
    <s v="Nord Est"/>
    <m/>
    <m/>
    <s v="Adaseni; Zoitani; Avrameni; Ichimeni; Aurel Vlaicu; Dimitrie Cantemir; Panaitoaia; Timus; Blandesti; Soldanesti; Cotusca; Cotu Miculiniti; Ghireni; Avram Iancu; Crasnaleuca; Gorbanesti; Batranesti; George Cosbuc; Siliscani; Socrujeni; Vanatori; Hanesti; Borolea; Moara Jorii; Slobozia Hanesti; Manoleasa; Flondora; Iorga ; Manoleasa Prut; Sadoveni; Zahoreni; Liveni; Loturi; Mihalaseni; Caraiman; Nastase; Negresti; Paun; Sarata; Slobozia Siliscani; Mileanca; Codreni; Mitoc; Horia; Ripiceni; Radauti Prut; Miorcani; Unteni; Burla; Burlesti; Soroceni; Viisoara; Cuza Voda Viisoara Mica:"/>
    <s v="Privat"/>
    <s v="046"/>
    <n v="11455733.609999999"/>
    <n v="2021600.05"/>
    <n v="1497481.53"/>
    <n v="2831727.87"/>
    <x v="29"/>
    <s v="In implementare"/>
    <m/>
    <n v="5584138.3499999996"/>
    <n v="985436.17"/>
    <s v="POC/366/2/1"/>
    <n v="1"/>
    <s v="Axa 2"/>
  </r>
  <r>
    <s v="TOTAL BOTOSANI"/>
    <x v="0"/>
    <x v="0"/>
    <m/>
    <x v="0"/>
    <m/>
    <m/>
    <m/>
    <m/>
    <m/>
    <x v="0"/>
    <m/>
    <m/>
    <m/>
    <m/>
    <x v="0"/>
    <m/>
    <m/>
    <m/>
    <m/>
    <m/>
    <m/>
    <n v="11455733.609999999"/>
    <n v="2021600.05"/>
    <n v="1497481.53"/>
    <n v="2831727.87"/>
    <x v="29"/>
    <m/>
    <m/>
    <n v="5584138.3499999996"/>
    <n v="985436.17"/>
    <m/>
    <m/>
    <m/>
  </r>
  <r>
    <s v="JUDEŢUL BRAILA"/>
    <x v="0"/>
    <x v="0"/>
    <m/>
    <x v="0"/>
    <m/>
    <m/>
    <m/>
    <m/>
    <m/>
    <x v="0"/>
    <m/>
    <m/>
    <m/>
    <m/>
    <x v="0"/>
    <m/>
    <m/>
    <m/>
    <m/>
    <m/>
    <m/>
    <m/>
    <m/>
    <m/>
    <m/>
    <x v="0"/>
    <m/>
    <m/>
    <m/>
    <m/>
    <m/>
    <m/>
    <m/>
  </r>
  <r>
    <n v="1"/>
    <x v="2"/>
    <x v="2"/>
    <s v="A2.2.1"/>
    <x v="25"/>
    <s v="YUPP MEDIA – PLATFORMA ELASTICA E-COMMERCE DE PERSONALIZARE PUBLICITARA"/>
    <s v="YUPP MEDIA SRL"/>
    <s v="YUPP MEDIA – PLATFORMA ELASTICA E-COMMERCE DE PERSONALIZARE PUBLICITARA"/>
    <s v="8"/>
    <n v="4"/>
    <x v="2"/>
    <s v="8"/>
    <n v="4"/>
    <n v="2020"/>
    <n v="85"/>
    <x v="6"/>
    <s v="Sud Est"/>
    <m/>
    <m/>
    <s v="Braila"/>
    <s v="Privat"/>
    <s v="066"/>
    <n v="1210606.54"/>
    <n v="231636.45"/>
    <n v="315216"/>
    <n v="130677.01000000001"/>
    <x v="30"/>
    <s v="Reziliat"/>
    <m/>
    <n v="0"/>
    <n v="0"/>
    <s v="POC/46/2/2"/>
    <n v="1"/>
    <s v="Axa 2"/>
  </r>
  <r>
    <n v="2"/>
    <x v="2"/>
    <x v="2"/>
    <s v="A2.2.1"/>
    <x v="26"/>
    <s v="Cresterea competitivitatii IMM-urilor prin implementarea unei solutii digitale inovative pentru un management performant al proiectelor cu finantare nerambursabila"/>
    <s v="LOGIC ECOMSOL SRL"/>
    <s v="Cresterea competitivitatii IMM-urilor prin implementarea unei solutii digitale inovative pentru un management performant al proiectelor cu finantare nerambursabila"/>
    <s v="10"/>
    <n v="16"/>
    <x v="2"/>
    <s v="10"/>
    <n v="16"/>
    <n v="2020"/>
    <n v="85"/>
    <x v="6"/>
    <s v="Sud Est"/>
    <m/>
    <m/>
    <s v="Braila"/>
    <s v="Privat"/>
    <s v="066"/>
    <n v="2434958.08"/>
    <n v="429698.49"/>
    <n v="1655239.7900000005"/>
    <n v="240334.66999999993"/>
    <x v="31"/>
    <s v="Finalizat"/>
    <m/>
    <n v="1666271.68"/>
    <n v="294047.92999999993"/>
    <s v="POC/46/2/2"/>
    <n v="1"/>
    <s v="Axa 2"/>
  </r>
  <r>
    <n v="3"/>
    <x v="2"/>
    <x v="2"/>
    <s v="A2.2.1 ap.2"/>
    <x v="27"/>
    <s v="Inteligenta artificiala si realitate virtuala intr-o platforma inovativa de comert electronic"/>
    <s v="HUNDRED PERCENT SRL"/>
    <s v="Obiectivul general al proiectului consta in contributia la cresterea gradului de utilizare, a calitatii si a nivelului de acces ale intreprinderilor mici si mijlocii la tehnologia informatiei si comunicatiilor, prin realizarea, in decurs de 36 de luni, in parteneriat cu SC ALTFACTOR SRL, a unei solutii digitale inovative LUNA care sa asigure un management performant si eficient al magazinelor online, dar si un grad ridicat de interactivitate si comunicare a magazinelor online cu utilizatorii lor."/>
    <s v="3"/>
    <n v="31"/>
    <x v="4"/>
    <s v="3"/>
    <n v="31"/>
    <n v="2023"/>
    <n v="85"/>
    <x v="6"/>
    <s v="Sud Est"/>
    <m/>
    <m/>
    <s v="Braila; Galati"/>
    <s v="Privat"/>
    <s v="066"/>
    <n v="8107400.4900000002"/>
    <n v="1430717.73"/>
    <n v="2549886.44"/>
    <n v="1103964.45"/>
    <x v="32"/>
    <s v="In implementare"/>
    <m/>
    <n v="2825318.33"/>
    <n v="371703.23"/>
    <s v="POC/524/2/2"/>
    <n v="1"/>
    <s v="Axa 2"/>
  </r>
  <r>
    <s v="TOTAL BRAILA"/>
    <x v="0"/>
    <x v="0"/>
    <m/>
    <x v="0"/>
    <m/>
    <m/>
    <m/>
    <m/>
    <m/>
    <x v="0"/>
    <m/>
    <m/>
    <m/>
    <m/>
    <x v="0"/>
    <m/>
    <m/>
    <m/>
    <m/>
    <m/>
    <m/>
    <n v="11752965.109999999"/>
    <n v="2092052.67"/>
    <n v="4520342.2300000004"/>
    <n v="1474976.13"/>
    <x v="33"/>
    <m/>
    <m/>
    <n v="4491590.01"/>
    <n v="665751.15999999992"/>
    <m/>
    <m/>
    <m/>
  </r>
  <r>
    <s v="JUDEŢUL BRASOV"/>
    <x v="0"/>
    <x v="0"/>
    <m/>
    <x v="0"/>
    <m/>
    <m/>
    <m/>
    <m/>
    <m/>
    <x v="0"/>
    <m/>
    <m/>
    <m/>
    <m/>
    <x v="0"/>
    <m/>
    <m/>
    <m/>
    <m/>
    <m/>
    <m/>
    <m/>
    <m/>
    <m/>
    <m/>
    <x v="0"/>
    <m/>
    <m/>
    <m/>
    <m/>
    <m/>
    <m/>
    <m/>
  </r>
  <r>
    <n v="1"/>
    <x v="1"/>
    <x v="3"/>
    <s v="OS1.3-Secţiunea D"/>
    <x v="28"/>
    <s v="METODĂ INOVATOARE DE RECUPERARE MEDICALĂ PRIN TRATAMENT CU PLASMĂ BOGATĂ ÎN TROMBOCITE ŞI AEROCRIOTERAPIE"/>
    <s v="POLIMED DACIA SRL"/>
    <s v="Obiectivul general al proiectului propus de către Polimed Dacia S.R.L. constă în elaborarea unei metode inovatoare în domeniul sănătății, reprezentată de o metodă de diagnostic si recuperare prin combinarea unui tratament PRP (plasmă bogată în trombocite) cu aerocrioterapie în vederea tratării afecțiunilor aparatului locomotor. "/>
    <s v="9"/>
    <n v="16"/>
    <x v="1"/>
    <s v="9"/>
    <n v="16"/>
    <n v="2018"/>
    <n v="85"/>
    <x v="1"/>
    <s v="Centru"/>
    <m/>
    <m/>
    <s v="Brasov"/>
    <s v="Privat"/>
    <s v="061"/>
    <n v="1482931.25"/>
    <n v="261693.75"/>
    <n v="0"/>
    <n v="936491"/>
    <x v="34"/>
    <s v="Finalizat"/>
    <s v="AA3"/>
    <n v="1366418.3199999998"/>
    <n v="241132.64"/>
    <s v="POC/66/1/3"/>
    <n v="1"/>
    <s v="Axa 1"/>
  </r>
  <r>
    <n v="2"/>
    <x v="2"/>
    <x v="2"/>
    <s v="A2.2.1"/>
    <x v="29"/>
    <s v="LoRaNET – platforma Internet of Things (IoT)"/>
    <s v="FLASHNET SRL"/>
    <s v="LoRaNET – platforma Internet of Things (IoT)"/>
    <s v="6"/>
    <n v="16"/>
    <x v="2"/>
    <s v="9"/>
    <n v="16"/>
    <n v="2019"/>
    <n v="85"/>
    <x v="1"/>
    <s v="Centru"/>
    <m/>
    <m/>
    <s v="Brasov"/>
    <s v="Privat"/>
    <s v="066"/>
    <n v="3384337.55"/>
    <n v="597236.04"/>
    <n v="2098058.8900000006"/>
    <n v="157703.79999999981"/>
    <x v="35"/>
    <s v="Finalizat"/>
    <m/>
    <n v="1936765.19"/>
    <n v="341782.09"/>
    <s v="POC/46/2/2"/>
    <n v="1"/>
    <s v="Axa 2"/>
  </r>
  <r>
    <n v="3"/>
    <x v="2"/>
    <x v="2"/>
    <s v="A2.2.1"/>
    <x v="30"/>
    <s v="SPRIJIN PENTRU CREŞTEREA VALORII ADĂUGATE GENERATE DE SECTORUL TIC ŞI A INOVĂRII IN CADRUL RAP SYSTEMS SRL"/>
    <s v="RAP SYSTEMS SRL"/>
    <s v="Dezvoltarea de catre RAP SYSTEMS a unor programe (functii) pentru PLC-uri cat si pentru HMI-uri, care sa gestioneze controlul motoarelor, cat si a unui program (functie) care sa gestioneze controlul valvelor, programe informatice necesare pentru dezvoltarea unei game de softuri aplicate inovative cu aplicabilitate in intreprinderile de productie din Romania si strainatate si cu impact asupra dezvoltarii firmei la nivel national si international."/>
    <s v="5"/>
    <n v="25"/>
    <x v="2"/>
    <s v="9"/>
    <n v="25"/>
    <n v="2018"/>
    <n v="85"/>
    <x v="1"/>
    <s v="Centru"/>
    <m/>
    <m/>
    <s v="Brasov"/>
    <s v="Privat"/>
    <s v="066"/>
    <n v="192884.77"/>
    <n v="34038.49"/>
    <n v="86360.69"/>
    <n v="64224.450000000012"/>
    <x v="36"/>
    <s v="Finalizat"/>
    <s v="AA2"/>
    <n v="188268.64"/>
    <n v="33223.880000000005"/>
    <s v="POC/46/2/2"/>
    <n v="1"/>
    <s v="Axa 2"/>
  </r>
  <r>
    <n v="4"/>
    <x v="2"/>
    <x v="2"/>
    <s v="A2.2.1"/>
    <x v="31"/>
    <s v="PORTAL GIS 3D"/>
    <s v="3D GEO LASER SRL"/>
    <s v="PORTAL GIS 3D"/>
    <s v="6"/>
    <n v="29"/>
    <x v="2"/>
    <s v="7"/>
    <n v="29"/>
    <n v="2020"/>
    <n v="85"/>
    <x v="1"/>
    <s v="Centru"/>
    <m/>
    <m/>
    <s v="Brasov"/>
    <s v="Privat"/>
    <s v="066"/>
    <n v="2469250"/>
    <n v="435750"/>
    <n v="639000"/>
    <n v="502360"/>
    <x v="37"/>
    <s v="Finalizat"/>
    <s v="AA3+suspendare"/>
    <n v="524091.95"/>
    <n v="92486.82"/>
    <s v="POC/46/2/2"/>
    <n v="1"/>
    <s v="Axa 2"/>
  </r>
  <r>
    <n v="5"/>
    <x v="2"/>
    <x v="2"/>
    <s v="A2.2.1"/>
    <x v="32"/>
    <s v="DEZVOLTAREA UNEI PLATFORME SOFTWARE DE MANAGEMENT SI CONTROL AL PRODUCTIEI (POST-CALCUL) IN DOMENIUL ALIMENTAR"/>
    <s v="SPECTRUM SRL"/>
    <s v="DEZVOLTAREA UNEI PLATFORME SOFTWARE DE MANAGEMENT SI CONTROL AL PRODUCTIEI (POST-CALCUL) IN DOMENIUL ALIMENTAR"/>
    <s v="9"/>
    <n v="15"/>
    <x v="2"/>
    <s v="11"/>
    <n v="15"/>
    <n v="2018"/>
    <n v="85"/>
    <x v="1"/>
    <s v="Centru"/>
    <m/>
    <m/>
    <s v="Brasov"/>
    <s v="Privat"/>
    <s v="066"/>
    <n v="1317259.1299999999"/>
    <n v="232457.49"/>
    <n v="574044"/>
    <n v="320497.33000000007"/>
    <x v="38"/>
    <s v="Finalizat"/>
    <m/>
    <n v="1178007.8700000001"/>
    <n v="207883.73"/>
    <s v="POC/46/2/2"/>
    <n v="1"/>
    <s v="Axa 2"/>
  </r>
  <r>
    <n v="6"/>
    <x v="2"/>
    <x v="2"/>
    <s v="A2.2.1"/>
    <x v="33"/>
    <s v="FILED BOOK AGRO APPLICATION-FBAA"/>
    <s v="BIT SOFTWARE SRL"/>
    <s v="FILED BOOK AGRO APPLICATION-FBAA"/>
    <s v="8"/>
    <n v="9"/>
    <x v="2"/>
    <s v="8"/>
    <n v="9"/>
    <n v="2019"/>
    <n v="85"/>
    <x v="1"/>
    <s v="Centru"/>
    <m/>
    <m/>
    <s v="Brasov"/>
    <s v="Privat"/>
    <s v="066"/>
    <n v="1150622.04"/>
    <n v="203050.95"/>
    <n v="1100722.32"/>
    <n v="78284.810000000056"/>
    <x v="39"/>
    <s v="Finalizat"/>
    <s v="AA1"/>
    <n v="1017868.1"/>
    <n v="179623.77999999997"/>
    <s v="POC/46/2/2"/>
    <n v="1"/>
    <s v="Axa 2"/>
  </r>
  <r>
    <n v="7"/>
    <x v="2"/>
    <x v="2"/>
    <s v="A2.2.1"/>
    <x v="34"/>
    <s v="DEZVOLTAREA UNEI PLAFORME E-LEARNING CU SUPORT DE ANALIZA COMPORTAMENTALA A INTERACTIUNII UTILIZATOR-LMS"/>
    <s v="ICEBERG CONSULTING SRL"/>
    <s v="DEZVOLTAREA UNEI PLAFORME E-LEARNING CU SUPORT DE ANALIZA COMPORTAMENTALA A INTERACTIUNII UTILIZATOR-LMS"/>
    <s v="8"/>
    <n v="9"/>
    <x v="2"/>
    <s v="5"/>
    <n v="9"/>
    <n v="2019"/>
    <n v="85"/>
    <x v="1"/>
    <s v="Centru"/>
    <m/>
    <m/>
    <s v="Brasov"/>
    <s v="Privat"/>
    <s v="066"/>
    <n v="794751.5"/>
    <n v="140250.26999999999"/>
    <n v="276660.90999999992"/>
    <n v="159915.90000000014"/>
    <x v="40"/>
    <s v="Finalizat"/>
    <s v="AA1"/>
    <n v="631618.71"/>
    <n v="109128.19"/>
    <s v="POC/46/2/2"/>
    <n v="1"/>
    <s v="Axa 2"/>
  </r>
  <r>
    <n v="8"/>
    <x v="1"/>
    <x v="1"/>
    <s v="OS1.1 -Secţiunea A"/>
    <x v="35"/>
    <s v="Dezvoltarea centrului de cercetare-dezvoltare-inovare în ştiinţe medicale POLIMED DACIA BRAŞOV POLI-CDI"/>
    <s v="POLIMED DACIA SRL"/>
    <s v="Obiectivul general al proiectului propus de catre Polimed Dacia S.R.L. consta în achizitia de echipamente de cercetare dezvoltare necesare investigarii metodei de diagnostic si recuperare prin combinarea unui tratament PRP (plasma bogata în trombocite) cu aerocrioterapie în vederea tratarii afecþiunilor aparatului locomotor."/>
    <s v="6"/>
    <n v="4"/>
    <x v="5"/>
    <s v="3"/>
    <n v="3"/>
    <n v="2020"/>
    <n v="85"/>
    <x v="1"/>
    <s v="Centru"/>
    <m/>
    <m/>
    <s v="Brasov"/>
    <s v="Privat"/>
    <s v="059"/>
    <n v="3898320.63"/>
    <n v="687938.93"/>
    <n v="1965539.82"/>
    <n v="162395.68"/>
    <x v="41"/>
    <s v="Finalizat"/>
    <s v="AA4"/>
    <n v="3895239.53"/>
    <n v="687395.21"/>
    <s v="POC/65/1/1"/>
    <n v="1"/>
    <s v="Axa 1"/>
  </r>
  <r>
    <n v="9"/>
    <x v="1"/>
    <x v="1"/>
    <s v="OS1.1 -Secţiunea A"/>
    <x v="36"/>
    <s v="Centrul de cercetare pentru achiziţia şi procesarea datelor 3D spaţiale pentru modele complexe 3D-Spaţial"/>
    <s v="3D GEO LASER SRL"/>
    <s v="Obiectivul general al proiectului consta în înfinþarea si exploatarea unui laborator de cercetare – dezvoltare în domeniul culegerii aerian si prelucrarii datelor topografice si de mediu."/>
    <s v="7"/>
    <n v="23"/>
    <x v="5"/>
    <s v="1"/>
    <n v="22"/>
    <n v="2021"/>
    <n v="85"/>
    <x v="1"/>
    <s v="Centru"/>
    <m/>
    <m/>
    <s v="Brasov"/>
    <s v="Privat"/>
    <s v="059"/>
    <n v="12696142.720000001"/>
    <n v="2240495.7799999998"/>
    <n v="6401416.5"/>
    <n v="10803085"/>
    <x v="42"/>
    <s v="in curs de reziliere"/>
    <s v="AA4"/>
    <n v="0"/>
    <n v="0"/>
    <s v="POC/65/1/1"/>
    <n v="1"/>
    <s v="Axa 1"/>
  </r>
  <r>
    <n v="10"/>
    <x v="2"/>
    <x v="2"/>
    <s v="A2.2.1 ap.2"/>
    <x v="37"/>
    <s v="Echipament criptografic cu management online"/>
    <s v="TEKFINITY  SRL"/>
    <s v="Obiectivul general al proiectului este reprezentat de creşterea competitivităţii TEKFINITY SRL pe piaţă si stimularea inovarii in intreprindere prin dezvoltarea unui produs nou, inovativ şi anume un echipament de criptare pentru protectia traficului in retele informatice bazat pe management on-line, in scopul comercializarii."/>
    <s v="4"/>
    <n v="6"/>
    <x v="4"/>
    <s v="4"/>
    <n v="6"/>
    <n v="2022"/>
    <n v="85"/>
    <x v="1"/>
    <s v="Centru"/>
    <m/>
    <m/>
    <s v="Rasnov"/>
    <s v="Privat"/>
    <s v="066"/>
    <n v="5419749.0899999999"/>
    <n v="956426.31"/>
    <n v="1946126.6"/>
    <n v="1131849.6000000001"/>
    <x v="43"/>
    <s v="In implementare"/>
    <m/>
    <n v="108800"/>
    <n v="19200"/>
    <s v="POC/524/2/2"/>
    <n v="1"/>
    <s v="Axa 2"/>
  </r>
  <r>
    <n v="11"/>
    <x v="2"/>
    <x v="2"/>
    <s v="A2.2.1 ap.2"/>
    <x v="38"/>
    <s v="Platforma inovativa de procesare si difuzare a continutului multimedia si de integrare a solutiilor Internet of Things"/>
    <s v="HEADLIGHT SOLUTIONS SRL"/>
    <s v="Obiectivul general al proiectul îl reprezintă susţinerea inovării şi creşterea productivităţii SC HeadLight Solutions SRL prin realizarea unui produs inovativ complex şi a unor servicii inovative, bazate pe acest produs. Se urmăreşte crearea unei platforme inovative hardware şi software de procesare şi difuzare a conţinutului multimedia şi de integrare a soluţiilor Internet of Things ce are ca scop creşterea competitivităţii economice a societăţii."/>
    <s v="6"/>
    <n v="5"/>
    <x v="4"/>
    <s v="6"/>
    <n v="5"/>
    <n v="2022"/>
    <n v="85"/>
    <x v="1"/>
    <s v="Centru"/>
    <m/>
    <m/>
    <s v="Brasov"/>
    <s v="Privat"/>
    <s v="066"/>
    <n v="11254722.289999999"/>
    <n v="1986127.47"/>
    <n v="4968961.4400000004"/>
    <n v="2999551.3"/>
    <x v="44"/>
    <s v="In implementare"/>
    <m/>
    <n v="108800"/>
    <n v="19200"/>
    <s v="POC/524/2/2"/>
    <n v="1"/>
    <s v="Axa 2"/>
  </r>
  <r>
    <n v="12"/>
    <x v="1"/>
    <x v="4"/>
    <s v=" Proiect Tehnologic Inovativ - LDR"/>
    <x v="39"/>
    <s v="Creșterea competitivității Electroprecizia Electrical Motors prin dezvoltarea în parteneriat cu Universitatea Transilvania - Brașov a unei noi familii de motoare electrice, cu eficiență energetică de clasă superpremium (IE4)"/>
    <s v="ELECTROPRECIZIA ELECTRICAL MOTORS SRL"/>
    <s v="Obiectivul general al proiectului este cresterea competitivitatii la nivel european si mondial, pentru a deveni prima optiune ca furnizor de motoare electrice personalizate pentru integratori europeni, lideri de piata în segmentul lor. "/>
    <s v="6"/>
    <n v="25"/>
    <x v="4"/>
    <s v="6"/>
    <n v="25"/>
    <n v="2023"/>
    <n v="85"/>
    <x v="1"/>
    <s v="Centru"/>
    <m/>
    <m/>
    <s v="Sacele"/>
    <s v="Privat"/>
    <s v="064"/>
    <n v="19069128.579999998"/>
    <n v="3365140.33"/>
    <n v="21618951.5"/>
    <n v="8751703.2599999998"/>
    <x v="45"/>
    <s v="In implementare"/>
    <m/>
    <n v="50839.47"/>
    <n v="1580.53"/>
    <s v="POC/163/1/3/"/>
    <n v="1"/>
    <s v="Axa 1"/>
  </r>
  <r>
    <n v="13"/>
    <x v="1"/>
    <x v="3"/>
    <s v="OS1.3-Secţiunea C-ap.2"/>
    <x v="40"/>
    <s v="Cresterea competitivitatii economice a TEADE SRL prin realizarea unei platforme informatice inovative pentru servicii in industria vinului - EnoTour"/>
    <s v="TEADE SRL"/>
    <s v="Obiectivul general al proiectului EnoTour consta in dezvoltarea, testarea si validarea unui instrument informatic inovativ sub forma unei platforme web si mobile pentru marketingul colaborativ al oenoturismului romanesc. Acest lucru va juca un rol important in cresterea competitivitatii economice si dezvoltarii companiilor din industria viti-vinicola."/>
    <s v="6"/>
    <n v="25"/>
    <x v="4"/>
    <s v="6"/>
    <n v="25"/>
    <n v="2022"/>
    <n v="85"/>
    <x v="1"/>
    <s v="Centru"/>
    <m/>
    <m/>
    <s v="Brasov"/>
    <s v="Privat"/>
    <s v="061"/>
    <n v="712224.6"/>
    <n v="125686.66"/>
    <n v="93101.25"/>
    <n v="88264.14"/>
    <x v="46"/>
    <s v="Reziliat"/>
    <m/>
    <n v="0"/>
    <n v="0"/>
    <s v="POC/62/1/3"/>
    <n v="1"/>
    <s v="Axa 1"/>
  </r>
  <r>
    <n v="14"/>
    <x v="2"/>
    <x v="2"/>
    <s v="A2.2.1 ap.2"/>
    <x v="41"/>
    <s v="iConvert – Dezvoltarea unei suite de produse pentru marketing destinate site-urilor eCommerce folosind tehnologii de inteligenta artificiala"/>
    <s v="Extend Studio SRL"/>
    <s v="Obiectivul general al acestui proiect este cresterea competitivitatii EXTEND STUDIO SRL pe piata nationala si internationala de produse inovative pentru marketing destinate site-urilor eCommerce folosind tehnologii de inteligenta artificiala bazata pe experienta membrilor echipei de implementare."/>
    <s v="7"/>
    <n v="7"/>
    <x v="4"/>
    <s v="7"/>
    <n v="7"/>
    <n v="2023"/>
    <n v="85"/>
    <x v="1"/>
    <s v="Centru"/>
    <m/>
    <m/>
    <s v="Brasov"/>
    <s v="Privat"/>
    <s v="066"/>
    <n v="3916239.4"/>
    <n v="691101.07"/>
    <n v="1779885.08"/>
    <n v="1457859.25"/>
    <x v="47"/>
    <s v="In implementare"/>
    <m/>
    <n v="615618.99"/>
    <n v="84895.56"/>
    <s v="POC/524/2/2"/>
    <n v="1"/>
    <s v="Axa 2"/>
  </r>
  <r>
    <s v="TOTAL BRASOV"/>
    <x v="0"/>
    <x v="0"/>
    <m/>
    <x v="0"/>
    <m/>
    <m/>
    <m/>
    <m/>
    <m/>
    <x v="0"/>
    <m/>
    <m/>
    <m/>
    <m/>
    <x v="0"/>
    <m/>
    <m/>
    <m/>
    <m/>
    <m/>
    <m/>
    <n v="67758563.549999997"/>
    <n v="11957393.539999999"/>
    <n v="43548829"/>
    <n v="27614185.520000003"/>
    <x v="48"/>
    <m/>
    <m/>
    <n v="11622336.770000001"/>
    <n v="2017532.43"/>
    <m/>
    <m/>
    <m/>
  </r>
  <r>
    <s v="JUDEŢUL BUCURESTI"/>
    <x v="0"/>
    <x v="0"/>
    <m/>
    <x v="0"/>
    <m/>
    <m/>
    <m/>
    <m/>
    <m/>
    <x v="0"/>
    <m/>
    <m/>
    <m/>
    <m/>
    <x v="0"/>
    <m/>
    <m/>
    <m/>
    <m/>
    <m/>
    <m/>
    <m/>
    <m/>
    <m/>
    <m/>
    <x v="0"/>
    <m/>
    <m/>
    <m/>
    <m/>
    <m/>
    <m/>
    <m/>
  </r>
  <r>
    <n v="1"/>
    <x v="1"/>
    <x v="1"/>
    <s v="OS1.2-Secţiunea E"/>
    <x v="42"/>
    <s v="Transfer de cunostinte in domeniul biologiei redox pentru dezvoltarea de instrumente moleculare avansate in boli neurodegenerative - semnatura factorului de transcriptie Nrf2 pentru diagnostic si terapie"/>
    <s v="INSTITUTULUI NAŢIONAL DE CERCETARE - DEZVOLTARE ÎN DOMENIUL PATOLOGIEI ŞI ŞTIINŢELOR BIOMEDICALE „VICTOR BABES&quot;"/>
    <s v="Obiectivul principal al proiectului este de a dezvolta și consolida competitivitatea C &amp; D a_x000a_Institutului National de Patologie &quot;Victor Babes&quot; (IVB) prin dobândireade noi competențe și_x000a_transfer de cunoștințe, în scopul de a crea o echipă ştiinţifică extrem de competitivă, capabilă să_x000a_efectueze cercetare de înaltă clasă în neuroştiinţe, abordând boli neurodegenerative și boli_x000a_neuroinflamatorii."/>
    <s v="9"/>
    <n v="1"/>
    <x v="1"/>
    <s v="9"/>
    <n v="1"/>
    <n v="2021"/>
    <n v="84.435339999999997"/>
    <x v="7"/>
    <s v="Bucuresti Ilfov"/>
    <m/>
    <m/>
    <s v="Bucuresti"/>
    <s v="Public"/>
    <s v="060"/>
    <n v="7276617"/>
    <n v="1340883"/>
    <n v="0"/>
    <n v="80945"/>
    <x v="49"/>
    <s v="In implementare"/>
    <s v="AA3"/>
    <n v="5211407.99"/>
    <n v="867567.17000000016"/>
    <s v="POC/61/1/1"/>
    <n v="1"/>
    <s v="Axa 1"/>
  </r>
  <r>
    <n v="2"/>
    <x v="1"/>
    <x v="1"/>
    <s v="OS1.2-Secţiunea E"/>
    <x v="43"/>
    <s v="Senzori pentru detectare a deformarii, temperaturii si agentilor chimici folosing aceeasi fibra optica-FOSLAB"/>
    <s v="NanoPro Start MC SRL"/>
    <s v="Obiectivul acestui proiect este de a concepe o platformă ”high-tech” integrata inovativa pe baza de fibra optica, pentru detectarea temperaturii, a deformarilor si a agentilor chimici utilizand aceeasi fibra optica"/>
    <s v="9"/>
    <n v="1"/>
    <x v="1"/>
    <s v="2"/>
    <n v="1"/>
    <n v="2021"/>
    <n v="84.435339999999997"/>
    <x v="7"/>
    <s v="Bucuresti Ilfov"/>
    <m/>
    <m/>
    <s v="Bucuresti"/>
    <s v="Privat"/>
    <s v="061"/>
    <n v="7275911.0816000002"/>
    <n v="1340752.9183999998"/>
    <n v="0"/>
    <n v="237149"/>
    <x v="50"/>
    <s v="Finalizat _x000a_(ajuns la teremen; fara nota de finalizare)"/>
    <s v="AA4"/>
    <n v="6903498.1200000001"/>
    <n v="1272239.31"/>
    <s v="POC/61/1/1"/>
    <n v="1"/>
    <s v="Axa 1"/>
  </r>
  <r>
    <n v="3"/>
    <x v="1"/>
    <x v="1"/>
    <s v="OS1.2-Secţiunea E"/>
    <x v="44"/>
    <s v="CREAREA UNUI NUCLEU DE COMPETENŢĂ DE ÎNALT NIVEL ÎN DOMENIUL CREŞTERII EFICIENŢEI DE CONVERSIE A ENERGIILOR REGENERABILE ŞI A AUTONOMIEI ENERGETICE PRIN UTILIZAREA COMBINATĂ A RESURSELOR"/>
    <s v="INOE 2000 - INSTITUTUL NATIONAL DE CERCETARE DEZVOLTARE PENTRU OPTOELECTRONICA"/>
    <s v="Proiectul are ca obiectiv general crearea unui nucleu de competentă ştiinţifică şi tehnologică, de înalt nivel, în domeniul creşterii performanţelor de conversie pentru tipurile de energie regenerabila care se găsesc in cantitati importante pe teritoriul României (solară, biomasă, eoliană, hidro). Nucleul astfel creat va avea ca obiectiv prioritar participarea la competiile nationale, dar mai ales internationale in domeniu. "/>
    <s v="9"/>
    <n v="2"/>
    <x v="1"/>
    <s v="9"/>
    <n v="2"/>
    <n v="2021"/>
    <n v="84.435339999999997"/>
    <x v="7"/>
    <s v="Bucuresti Ilfov"/>
    <m/>
    <m/>
    <s v="Bucuresti"/>
    <s v="Public"/>
    <s v="060"/>
    <n v="4813318.2981240004"/>
    <n v="886963.91187599953"/>
    <n v="0"/>
    <n v="35000"/>
    <x v="51"/>
    <s v="In implementare"/>
    <s v="AA5"/>
    <n v="2961913.6300000004"/>
    <n v="527697.09999999986"/>
    <s v="POC/61/1/1"/>
    <n v="1"/>
    <s v="Axa 1"/>
  </r>
  <r>
    <n v="4"/>
    <x v="1"/>
    <x v="1"/>
    <s v="OS1.2-Secţiunea E"/>
    <x v="45"/>
    <s v="Producţia de BIOcombustibili prin metode iNOVatoare de PIROliză /gazeificare şi TEHnologii avansate - Un Program Dedicat Recrutării și Formării Tinerilor Cercetători Români în Domeniul Energiei şi Produselor din Biomasă"/>
    <s v="Universitatea POLITEHNICA din Bucuresti"/>
    <s v="Principalul obiectiv al proiectului constă în crearea unui nucleu de cercetare competitiv internațional în cadrul Universitatii POLITEHNICA din București (UPB) în domeniul producerii de biocombustibili și energie verde pe baza expertizei de cercetare dezvoltate în SUA, cu acces direct la instalații și tehnologii de ultimă generație care va constitui baza viitoarelor cariere ale tinerilor cercetători."/>
    <s v="9"/>
    <n v="2"/>
    <x v="1"/>
    <s v="6"/>
    <n v="1"/>
    <n v="2021"/>
    <n v="84.435339999999997"/>
    <x v="7"/>
    <s v="Bucuresti Ilfov"/>
    <m/>
    <m/>
    <s v="Bucuresti"/>
    <s v="Public"/>
    <s v="060"/>
    <n v="7271436.0486960001"/>
    <n v="1339928.2913039997"/>
    <n v="0"/>
    <n v="363485.84"/>
    <x v="52"/>
    <s v="In implementare"/>
    <s v="AA3"/>
    <n v="6012253.2699999996"/>
    <n v="1108052.8799999999"/>
    <s v="POC/61/1/1"/>
    <n v="1"/>
    <s v="Axa 1"/>
  </r>
  <r>
    <n v="5"/>
    <x v="1"/>
    <x v="1"/>
    <s v="OS1.2-Secţiunea E"/>
    <x v="46"/>
    <s v="Sistem de predictie bazat pe integrare multi-omics pentru prioritizarea interventiilor gerontologice "/>
    <s v="Institutul de Biochimie"/>
    <s v="Proiectul va combina analize de biologie sistemica a datelor de genomica, transcriptomica, epigenetica si studii GWAS de la om si organisme model pentru a perfectiona intelegerea noastra despre biologia imbatranirii, si pentru a crea o platforma integrativa de predictie multi-omica pentru prioritizarea interventiilor experimentale in gerontologie. "/>
    <s v="9"/>
    <n v="2"/>
    <x v="1"/>
    <s v="9"/>
    <n v="1"/>
    <n v="2021"/>
    <n v="84.435339999999997"/>
    <x v="7"/>
    <s v="Bucuresti Ilfov"/>
    <m/>
    <m/>
    <s v="Bucuresti"/>
    <s v="Public"/>
    <s v="060"/>
    <n v="7179559.5530000003"/>
    <n v="1322997.9469999997"/>
    <n v="0"/>
    <n v="22200"/>
    <x v="53"/>
    <s v="In implementare"/>
    <s v="AA3"/>
    <n v="6750917.0300000003"/>
    <n v="0"/>
    <s v="POC/61/1/1"/>
    <n v="1"/>
    <s v="Axa 1"/>
  </r>
  <r>
    <n v="6"/>
    <x v="1"/>
    <x v="1"/>
    <s v="OS1.2-Secţiunea E"/>
    <x v="47"/>
    <s v="Tehnici neconventionale cu Ultrasunete/Microunde utilizate pentru activarea proceselor chimice si nonchimice"/>
    <s v="Universitatea POLITEHNICA Bucuresti"/>
    <s v="Proiectul are ca obiectiv crearea unui nucleu de competenţă ştiinţifică şi tehnologică de înalt nivel. Acesta va permite studierea efectului ultrasunetelor şi/sau microundelor asupra unor procese nonchimice, chimice sau biologice"/>
    <s v="9"/>
    <n v="5"/>
    <x v="1"/>
    <s v="5"/>
    <n v="1"/>
    <n v="2021"/>
    <n v="84.435339999999997"/>
    <x v="7"/>
    <s v="Bucuresti Ilfov"/>
    <m/>
    <m/>
    <s v="Bucuresti"/>
    <s v="Public"/>
    <s v="060"/>
    <n v="6464942.7015040005"/>
    <n v="1191313.4584959997"/>
    <n v="0"/>
    <n v="509565.25"/>
    <x v="54"/>
    <s v="In implementare"/>
    <s v="AA3"/>
    <n v="6203622.1700000018"/>
    <n v="1143279.99"/>
    <s v="POC/61/1/1"/>
    <n v="1"/>
    <s v="Axa 1"/>
  </r>
  <r>
    <n v="7"/>
    <x v="1"/>
    <x v="1"/>
    <s v="OS1.2-Secţiunea E"/>
    <x v="48"/>
    <s v="Eco-Nano-Tehnologii pentru dezvoltarea unui modul cu dublă funcționalitate pe bază de nanofire / Eco-Nano-Technologies to Develop a Module Based on Nanowires with Double Functionality, EcoNanoWires"/>
    <s v="Universitatea POLITEHNICA Bucuresti"/>
    <s v="Proiectul se derulează în România și are ca obiectiv principal crearea unui nucleu de competență în cadrul Centrului de Cercetări și Expertizări Eco-Metalurgice din Universitatea Politehnica din București (UPB-CCEEM) pentru dezvoltarea de materiale nanostructurate cu arhitectură 3D și integrarea acestora în platforme funcționale cu aplicabilitate în domeniul protecției mediului și energiei"/>
    <s v="9"/>
    <n v="5"/>
    <x v="1"/>
    <s v="9"/>
    <n v="5"/>
    <n v="2020"/>
    <n v="84.435339999999997"/>
    <x v="7"/>
    <s v="Bucuresti Ilfov"/>
    <m/>
    <m/>
    <s v="Bucuresti"/>
    <s v="Public"/>
    <s v="060"/>
    <n v="3916031.66"/>
    <n v="721618.33999999985"/>
    <n v="0"/>
    <n v="30000"/>
    <x v="55"/>
    <s v="Finalizat"/>
    <s v="AA3"/>
    <n v="3913733.8800000004"/>
    <n v="721312.42"/>
    <s v="POC/61/1/1"/>
    <n v="1"/>
    <s v="Axa 1"/>
  </r>
  <r>
    <n v="8"/>
    <x v="1"/>
    <x v="1"/>
    <s v="OS1.2-Secţiunea E"/>
    <x v="49"/>
    <s v="Sistem inteligent pentru realizarea ofertelor pe piaţa angro de energie electrică (SMARTRADE)"/>
    <s v="Academia de Studii Economice din Bucuresti"/>
    <s v="Prin acest proiect ne propunem proiectarea şi dezvoltarea unui prototip de sistem informatic pentru prognoză, analiză și modele de decizie destinat participanților la piața de energie electrică (furnizori/producători) constituiți ca părți responsabile cu echilibrarea (PRE), în scopul de a estima consumul și producția într-un mod adecvat în vederea realizării unor tranzacții eficiente pe piața angro de energie electrică. Prototipul va fi dezvoltat pe o arhitectură privată de tip cloud computing și se va adresa furnizorilor de energie electrică și operatorilor de rețea, în special Operatorului de Transport și de Sistem (OTS), operatorilor de distribuție (ODs) și Autorității Naționale de Reglementare în domeniul Energiei (ANRE), în vederea estimării consumului şi producţiei de energie electrică la nivel național/regional."/>
    <s v="9"/>
    <n v="5"/>
    <x v="1"/>
    <s v="11"/>
    <n v="5"/>
    <n v="2020"/>
    <n v="84.435339999999997"/>
    <x v="7"/>
    <s v="Bucuresti Ilfov"/>
    <m/>
    <m/>
    <s v="Bucuresti"/>
    <s v="Public"/>
    <s v="060"/>
    <n v="4361927.6349999998"/>
    <n v="803784.86500000022"/>
    <n v="0"/>
    <n v="5000"/>
    <x v="56"/>
    <s v="Finalizat _x000a_(ajuns la teremen; fara nota de finalizare)"/>
    <s v="AA4"/>
    <n v="4019543.49"/>
    <n v="740828.40999999992"/>
    <s v="POC/61/1/1"/>
    <n v="1"/>
    <s v="Axa 1"/>
  </r>
  <r>
    <n v="9"/>
    <x v="1"/>
    <x v="1"/>
    <s v="OS1.2-Secţiunea E"/>
    <x v="50"/>
    <s v="VALORIFICAREA SUSTENABILĂ A DEȘEURILOR DE PLANTE MEDICINALE SI AROMATICE ÎN VEDEREA OBȚINERII DE PRODUSE CU VALOARE ADAUGATĂ"/>
    <s v="UNIVERSITATEA DE STIINTE AGRONOMICE SI MEDICINA VETERINARA BUCURESTI"/>
    <s v="Obiectivul principal al proiectului este dezvoltarea unei tehnologii absolut inovatoare pentru_x000a_valorificarea sustenabilă a deșeurilor din industria plantelor medicinale, aromatice și_x000a_oleaginoase, cu aplicații viitoare de piață în obținerea produselor cu valoare adăugată."/>
    <s v="9"/>
    <n v="9"/>
    <x v="1"/>
    <s v="2"/>
    <n v="9"/>
    <n v="2021"/>
    <n v="84.435339999999997"/>
    <x v="7"/>
    <s v="Bucuresti Ilfov"/>
    <m/>
    <m/>
    <s v="Bucuresti"/>
    <s v="Public"/>
    <s v="060"/>
    <n v="7275344.4005380003"/>
    <n v="1340648.4944619993"/>
    <n v="0"/>
    <n v="634433.1"/>
    <x v="57"/>
    <s v="Finalizat _x000a_(ajuns la teremen; fara nota de finalizare)"/>
    <s v="AA4"/>
    <n v="7159539.5800000001"/>
    <n v="1245677.18"/>
    <s v="POC/61/1/1"/>
    <n v="1"/>
    <s v="Axa 1"/>
  </r>
  <r>
    <n v="10"/>
    <x v="1"/>
    <x v="1"/>
    <s v="OS1.2-Secţiunea E"/>
    <x v="51"/>
    <s v="Consolidarea capacităților de CD&amp;I privind infrastructurile critice spațiale în cadrul Agenției Spațiale Române SCIPRO (Space Critical Infrastructure Protection at Rosa) "/>
    <s v="Agentia Spatiala Romana"/>
    <s v="Dezvoltarea excelenței în CD &amp; I în domeniul protecției infrastructurilor critice spațiale în cadrul Agenției Spațiale Române, prin implicarea competențelor profesionale ale profesorului Adrian Gheorghe (Universitatea Old Dominion, Statele Unite ale Americii), în scopul de a:_x000a__x000a_(1) consolida capacitățile interne ale Agenției Spațiale Române prin îmbunătăți capabilităților generale de cercetare și inovare în infrastructurilor critice spațiale, bazate pe transferul de cunoștințe cu profesorul Adrian Gheorghe. Profesorul Adrian Gheorghe deține cea mai înaltă calificare în domeniul guvernării sistemelor complexe și protecția infrastructurilor critice, cu o vasta experiență pe plan intern și internațional. _x000a__x000a_(2) institui un centru de competențe in cadrul Agenției Spațiale Române pentru monitorizarea evenimentelor tip HILF (impact ridicat, frecvență scăzută), precum și impactul acestora asupra infrastructurilor critice spațiale, cu scopul de a determina efectul de domino asupra altor infrastructuri și servicii la sol. Centrul va învăța mult din experiența profesorului Adrian Gheorghe în funcția de director al Centre of Excellence on Risk and Safety Sciences, Swiss Federal Institute of Technology, precum și în alte poziții relevante, conform CV-ului atașat. _x000a__x000a_(3) oferi produse de analiză în sprijinul protecției infrastructurilor critice spațiale, inclusiv o strategie națională privind protecția infrastructurilor critice spațiale, în plus față de furnizarea de sprijin legislativ și instituțional pentru actori relevanți pe plan domestic şi internațional. _x000a__x000a_"/>
    <s v="9"/>
    <n v="9"/>
    <x v="1"/>
    <s v="3"/>
    <n v="9"/>
    <n v="2021"/>
    <n v="84.435339999999997"/>
    <x v="7"/>
    <s v="Bucuresti Ilfov"/>
    <m/>
    <m/>
    <s v="Bucuresti"/>
    <s v="Public"/>
    <s v="060"/>
    <n v="7276617"/>
    <n v="1340883"/>
    <n v="0"/>
    <n v="18000"/>
    <x v="58"/>
    <s v="In implementare"/>
    <s v="AA4"/>
    <n v="4679164.4399999995"/>
    <n v="834481.17"/>
    <s v="POC/61/1/1"/>
    <n v="1"/>
    <s v="Axa 1"/>
  </r>
  <r>
    <n v="11"/>
    <x v="1"/>
    <x v="1"/>
    <s v="OS1.2-Secţiunea E"/>
    <x v="52"/>
    <s v="Terapii tintite pentru boala valvei aortice in diabet"/>
    <s v="Institutul de Biologie si Patologie Celulara &quot;Nicolae Simionescu&quot;"/>
    <s v="Obiectivul general al proiectului THERAVALDIS il reprezinta cresterea participarii romanesti in cercetarea la nivelul UE in domeniul biotehnologiei medicale si farmaceutice prin crearea unui nucleu de cercetare in nanotehnologii in cadrul IBPC „N Simionescu”. "/>
    <s v="9"/>
    <n v="13"/>
    <x v="1"/>
    <s v="12"/>
    <n v="31"/>
    <n v="2020"/>
    <n v="84.435339999999997"/>
    <x v="7"/>
    <s v="Bucuresti Ilfov"/>
    <m/>
    <m/>
    <s v="Bucuresti"/>
    <s v="Public"/>
    <s v="060"/>
    <n v="7276617"/>
    <n v="1340883"/>
    <n v="0"/>
    <n v="40000"/>
    <x v="59"/>
    <s v="Finalizat _x000a_(ajuns la teremen; fara nota de finalizare)"/>
    <s v="AA5"/>
    <n v="7093859.6600000001"/>
    <n v="0"/>
    <s v="POC/61/1/1"/>
    <n v="1"/>
    <s v="Axa 1"/>
  </r>
  <r>
    <n v="12"/>
    <x v="1"/>
    <x v="1"/>
    <s v="OS1.2-Secţiunea E"/>
    <x v="53"/>
    <s v="Imbunatatirea competitivitatii institutionale in domeniul diabetului de tip 1 prin dezvoltarea unui concept inovator de imunoterapie cu celule stromale mezenchimale"/>
    <s v="Institutul de Biologie si Patologie Celulara &quot;Nicolae Simionescu&quot;"/>
    <s v="Diabetul de tip 1 (T1D) reprezinta o reactie inflamatorie a insulelor pancreatice, declansata de factori extrinseci precipitanti, in subiecti cu o configuratie genetica favorabila dezvoltarii autoimunitatii. In pofida  interesului intens pentru etiologia, patogeneza si mecanismele ce stau in spatele acestei reactii inflamatorii, exista inca nevoia dezvoltarii unor terapii curative fiabile. Prin urmare, obiectivul stiintific al proiectului DIABETER este de a proiecta, rafina si consolida o abordare de terapie celulara relevanta clinic pentru a vindeca autoimunitatea diabetica, prin livrarea tintita a semnalelor apoptotice folosind ca vehicule celulele mezenchimale stromale (MSC). "/>
    <s v="9"/>
    <n v="16"/>
    <x v="1"/>
    <s v="12"/>
    <n v="15"/>
    <n v="2020"/>
    <n v="84.435339999999997"/>
    <x v="7"/>
    <s v="Bucuresti Ilfov"/>
    <m/>
    <m/>
    <s v="Bucuresti"/>
    <s v="Public"/>
    <s v="060"/>
    <n v="7254108"/>
    <n v="1336735.2"/>
    <n v="0"/>
    <n v="40000"/>
    <x v="60"/>
    <s v="Finalizat _x000a_(ajuns la teremen; fara nota de finalizare)"/>
    <s v="AA7"/>
    <n v="7089287.1600000011"/>
    <n v="0"/>
    <s v="POC/61/1/1"/>
    <n v="1"/>
    <s v="Axa 1"/>
  </r>
  <r>
    <n v="13"/>
    <x v="1"/>
    <x v="1"/>
    <s v="OS1.2-Secţiunea E"/>
    <x v="54"/>
    <s v="Dezvoltarea de tehnologii de patch-clamp automatizat pentru testarea riscului pro-aritmogen al medicamentelor"/>
    <s v="Universitatea din Bucuresti"/>
    <s v="Proiectul nostru îşi propune surmontarea tuturor acestor dificultăţi experimentale şi are ca obiectiv general transformarea paradigmei CiPA într-un standard industrial acurat, eficient, robust şi înalt reproductibil în vederea comercializării şi implementării pe scală largă."/>
    <s v="10"/>
    <n v="26"/>
    <x v="1"/>
    <s v="7"/>
    <n v="26"/>
    <n v="2021"/>
    <n v="84.435339999999997"/>
    <x v="7"/>
    <s v="Bucuresti Ilfov"/>
    <m/>
    <m/>
    <s v="Bucuresti"/>
    <s v="Public"/>
    <s v="060"/>
    <n v="4123419.67"/>
    <n v="759834.33"/>
    <n v="0"/>
    <n v="4650"/>
    <x v="61"/>
    <s v="In implementare"/>
    <s v="AA6"/>
    <n v="3746656.2299999995"/>
    <n v="682326.59999999986"/>
    <s v="POC/61/1/1"/>
    <n v="1"/>
    <s v="Axa 1"/>
  </r>
  <r>
    <n v="14"/>
    <x v="1"/>
    <x v="1"/>
    <s v="OS1.2-Secţiunea E"/>
    <x v="55"/>
    <s v="Dezvoltare unei metodolologii de terapie prin teatru cu efect la nivel neruochimic și neurocognitiv-MET"/>
    <s v="Universitatea de Artă Teatrală și Cinematografică IL CARAGIALE București"/>
    <s v="Obiectivul general al proiectului “Dezvoltare unei metodolologii de terapie prin teatru cu efect la nivel neruochimic și neurocognitiv-MET” este de a cerceta si dezvolta o metodologie de intervenție preventivă, terapeutică, neinvazivă, de consolidare a comportamentelor pro-sociale și de management al stresului.. Efectele stresului asupra organismului uman au un spectru extreme de larg: tulburări psihice, boli cario-vasculare, cancere, etc. Metodlogia de intervenție MET urmărește diminuarea efectelor psiho-somatice ale stresului asupra organismului uman prin combaterea si preventia efectiva si cuantificabila la nivel neruohormonal generând cresterea calitătii vieții si a eficientei profesionale a individului"/>
    <s v="10"/>
    <n v="26"/>
    <x v="1"/>
    <s v="6"/>
    <n v="26"/>
    <n v="2021"/>
    <n v="84.435339999999997"/>
    <x v="7"/>
    <s v="Bucuresti Ilfov"/>
    <m/>
    <m/>
    <s v="Bucuresti"/>
    <s v="Public"/>
    <s v="060"/>
    <n v="7267690.2079670001"/>
    <n v="1339238.0345329996"/>
    <n v="0"/>
    <n v="30000"/>
    <x v="62"/>
    <s v="In implementare"/>
    <s v="AA4"/>
    <n v="6683111.5100000007"/>
    <n v="1073081.1800000002"/>
    <s v="POC/61/1/1"/>
    <n v="1"/>
    <s v="Axa 1"/>
  </r>
  <r>
    <n v="15"/>
    <x v="1"/>
    <x v="1"/>
    <s v="OS1.2-Secţiunea E"/>
    <x v="56"/>
    <s v="Terapia pacientilor cu diabet zaharat cu celule autologe obtinute prin transdiferentierea celulelor hepatice Dia-Cure"/>
    <s v=" Universitatea Titu MAiorescu"/>
    <s v="Principalul obiectiv al proiectului este sa depaseasca limitarile actuale in terapia de transplant celular pentru pacienti diabetici printr-o abordare inovativa de transdiferentiere /reprogramare menita sa converteasca celulele hepatice in celule β-like, producatoare de insulina"/>
    <s v="10"/>
    <n v="26"/>
    <x v="1"/>
    <s v="10"/>
    <n v="26"/>
    <n v="2021"/>
    <n v="84.435339999999997"/>
    <x v="7"/>
    <s v="Bucuresti Ilfov"/>
    <m/>
    <m/>
    <s v="Bucuresti"/>
    <s v="Public"/>
    <s v="060"/>
    <n v="7276617"/>
    <n v="1340883"/>
    <n v="0"/>
    <n v="25000"/>
    <x v="63"/>
    <s v="In implementare"/>
    <s v="AA5"/>
    <n v="4760749.5999999996"/>
    <n v="877414.80999999982"/>
    <s v="POC/61/1/1"/>
    <n v="1"/>
    <s v="Axa 1"/>
  </r>
  <r>
    <n v="16"/>
    <x v="1"/>
    <x v="1"/>
    <s v="OS1.2-Secţiunea E"/>
    <x v="57"/>
    <s v="Stabilirea Profilului Molecular al Neoplasmelor Mieloproliferative și al Leucemiei Acute Mieloide pentru Designul unor Strategii de Diagnostic Precoce, Prognostic și Tratament"/>
    <s v="INSTITUTUL DE VIRUSOLOGIE „ ȘTEFAN S. NICOLAU”"/>
    <s v="Proiectul se referă la domeniul de prioritate națională – SĂNĂTATE iar obiectivul său major va fi stabilirea unui nucleu de competență de înalt nivel privind studierea mecanismelor moleculare ale neoplasmelor mieloproliferative (NMP), ale transformării acestora în leucemie acută mieloidă secundara (LAMs), precum și ale LAM de novo cu cariotip normal (LAMdn), într-un institut medical din Academia Română, sub conducerea unui cercetător cu descoperiri inovatoare în domeniu și o remarcabilă experiență internațională în sectorul de cercetare privat, (Ludwig Institute of Cancer Research, Ltd.), precum și în cercetarea academică (Fonds National de la Recherche Scientifique Belgium (FNRS) și Université catholique de Louvain). "/>
    <s v="10"/>
    <n v="26"/>
    <x v="1"/>
    <s v="10"/>
    <n v="26"/>
    <n v="2021"/>
    <n v="84.435339999999997"/>
    <x v="7"/>
    <s v="Bucuresti Ilfov"/>
    <m/>
    <m/>
    <s v="Bucuresti"/>
    <s v="Public"/>
    <s v="060"/>
    <n v="7276617"/>
    <n v="1340883"/>
    <n v="0"/>
    <n v="55000"/>
    <x v="64"/>
    <s v="In implementare"/>
    <s v="AA3"/>
    <n v="4377153.83"/>
    <n v="0"/>
    <s v="POC/61/1/1"/>
    <n v="1"/>
    <s v="Axa 1"/>
  </r>
  <r>
    <n v="17"/>
    <x v="1"/>
    <x v="1"/>
    <s v="OS1.2-Secţiunea E"/>
    <x v="58"/>
    <s v="BIOSENZOR INOVATIV PE BAZĂ DE GRAFENĂ ȊN VEDEREA TESTĂRII_x000a_POTENȚIALULUI OSTEOGENIC; ȊNTELEGEREA AVANSATĂ A PERFORMANȚELOR_x000a_CELULELOR STEM PENTRU MEDICINĂ REGENERATIVĂ"/>
    <s v="Universitatea Politehnica din Bucuresti"/>
    <s v="Scopul acestui proiect este îmbunătățirea statusului de sănătate în societate prin realizarea unui dispozitiv medical inovativ, de tip biosenzor, ca fundament în dezvoltarea Produselor pentru Terapii Medicale Avansate (PTMA). "/>
    <s v="11"/>
    <n v="25"/>
    <x v="1"/>
    <s v="11"/>
    <n v="24"/>
    <n v="2021"/>
    <n v="84.435339999999997"/>
    <x v="7"/>
    <s v="Bucuresti Ilfov"/>
    <m/>
    <m/>
    <s v="Bucuresti"/>
    <s v="Public"/>
    <s v="060"/>
    <n v="6829832.7199999997"/>
    <n v="1258552.78"/>
    <n v="0"/>
    <n v="50000"/>
    <x v="65"/>
    <s v="In implementare"/>
    <s v="AA4"/>
    <n v="5176544.7100000009"/>
    <n v="954074.42"/>
    <s v="POC/61/1/1"/>
    <n v="1"/>
    <s v="Axa 1"/>
  </r>
  <r>
    <n v="18"/>
    <x v="1"/>
    <x v="1"/>
    <s v="OS1.2-Secţiunea E"/>
    <x v="59"/>
    <s v="Sisteme avansate de separare pentru valorificarea bioresurselor"/>
    <s v="Universitatea Politehnica din Bucuresti"/>
    <s v="Obiectivul ştiinţific al proiectului este obtinerea de cunoştinţe, sub forma modelelor conceptuale, referitoare la noi sisteme tehnice, de o înaltă eficienţă, pentru separarea şi purificarea produselor valoroase din bio-resurse. Proiectul are ca scop exploatarea sinergiei dintre fenomenele fizice şi chimice ce au loc în sisteme multifazice specifice domeniului biotehnologiei, în care produsele valoroase sunt obţinute prin intermediul reacţiilor biochimice sau sunt izolate din resurse naturale. Rezultatele preconizate au un caracter generic fiind aplicabile în alte domenii în care separarea şi purificarea joacă un rol important, cum ar fi procesarea alimentelor, produse (bio)farmaceutice, biocombustibili, etc.   "/>
    <s v="11"/>
    <n v="25"/>
    <x v="1"/>
    <s v="5"/>
    <n v="25"/>
    <n v="2021"/>
    <n v="84.435339999999997"/>
    <x v="7"/>
    <s v="Bucuresti Ilfov"/>
    <m/>
    <m/>
    <s v="Bucuresti"/>
    <s v="Public"/>
    <s v="060"/>
    <n v="7275808.9100000001"/>
    <n v="1340734.0900000001"/>
    <n v="0"/>
    <n v="726778"/>
    <x v="66"/>
    <s v="In implementare"/>
    <s v="AA3"/>
    <n v="6330958.3800000008"/>
    <n v="1166843.2100000002"/>
    <s v="POC/61/1/1"/>
    <n v="1"/>
    <s v="Axa 1"/>
  </r>
  <r>
    <n v="19"/>
    <x v="1"/>
    <x v="3"/>
    <s v="OS1.3-Secţiunea C"/>
    <x v="60"/>
    <s v="Creșterea competitivității economice a SC SECURIFAI SRL prin realizarea sistemului software inovativ SecurifAI folosind tehnologii de inteligenta artificiala cu aplicare in domeniul securitatii"/>
    <s v="SECURIFAI SRL"/>
    <s v="Obiectiv principal al proiectului este cresterea competitivitatii economice si dezvoltarea afacerii S.C. SECURIFAI SRL prin realizarea in cadrul societatii in urma activitatilor de CDI a unui produs software inovativ - Sistem Software Inteligent de Analiza Video (SecurifAI). Proiectul va avea ca rezultat dezvoltarea afacerii prin absorbtia si producerea de tehnologii informationale de ultima generatie in analiza video si dezvoltarea de sisteme software bazate pe inteligenta artificiala cu aplicare in domeniul IT&amp;C, respectiv analiza, managementul si securitatea datelor de mari dimensiuni, precum si in cel al securitatii, respectiv combaterea transfrontalieră a terorismului, crimei organizate, traficului ilegal de bunuri şi persoane."/>
    <s v="9"/>
    <n v="9"/>
    <x v="1"/>
    <s v="3"/>
    <n v="9"/>
    <n v="2018"/>
    <n v="80"/>
    <x v="7"/>
    <s v="Bucuresti Ilfov"/>
    <m/>
    <m/>
    <s v="Bucuresti"/>
    <s v="Privat"/>
    <s v="061"/>
    <n v="670497.84000000008"/>
    <n v="167624.45999999996"/>
    <n v="93124.7"/>
    <n v="22287"/>
    <x v="67"/>
    <s v="Finalizat"/>
    <s v="AA3"/>
    <n v="644694.71"/>
    <n v="161173.69"/>
    <s v="POC/63/1/3"/>
    <n v="1"/>
    <s v="Axa 1"/>
  </r>
  <r>
    <n v="20"/>
    <x v="1"/>
    <x v="3"/>
    <s v="OS1.3-Secţiunea C"/>
    <x v="61"/>
    <s v="STIMULAREA CERCETARII SI INOVARII IN CADRUL SC DIGITAL CRAFT SRL PRIN IMPLEMENTAREA UNUI PROCES DE LUCRU DIGITAL DE CREATIE SI FABRICATIE A BIJUTERIILOR PERSONALIZATE "/>
    <s v="DIGITAL CRAFT SRL"/>
    <s v="Obiectivul general al proiectului CUSTOMCRAFT este dezvoltarea unui proces inovativ, semnificativ imbunatatit, de realizare de bijuterii contemporane personalizate in cadrul start-up-ului SC DIGITAL CRAFT SRL. Procesul inovativ are ca punct de pornire rezultatele cercetarii obtinute de catre Directorul de proiect in teza de doctorat si combina caracteristicile mestesugului traditional cu instrumentele digitale, in scopul productiei si comercializarii bijuteriilor personalizate. Prin intermediul proiectului, se doreste dezvoltarea (start-up-ului) SC DIGITAL CRAFT SRL prin cresterea investitiilor in activitatile de cercetare, in scopul inovarii unui proces intr-un sector economic cu potential de crestere (conform Strategiei Nationale de Competitivitate – „Industrii creative”). "/>
    <s v="9"/>
    <n v="9"/>
    <x v="1"/>
    <s v="9"/>
    <n v="9"/>
    <n v="2018"/>
    <n v="80"/>
    <x v="7"/>
    <s v="Bucuresti Ilfov"/>
    <m/>
    <m/>
    <s v="Bucuresti"/>
    <s v="Privat"/>
    <s v="061"/>
    <n v="667691.9360000001"/>
    <n v="166922.98399999994"/>
    <n v="92734.99"/>
    <n v="57784.29"/>
    <x v="68"/>
    <s v="Finalizat"/>
    <s v="AA4"/>
    <n v="658380.24999999988"/>
    <n v="164595.04999999999"/>
    <s v="POC/63/1/3"/>
    <n v="1"/>
    <s v="Axa 1"/>
  </r>
  <r>
    <n v="21"/>
    <x v="1"/>
    <x v="3"/>
    <s v="OS1.3-Secţiunea D"/>
    <x v="62"/>
    <s v="PlatfoRmă Inovativă pentru Aplicaţii M2M versatile - PRIAMM"/>
    <s v="SYSWIN SOLUTIONS SRL"/>
    <s v="Obiectivul general al proiectului îl reprezintă stimularea inovării în domeniile IoT (Internet of Things) și M2M (Machine to Machine Communications) în cadrul întreprinderii nou-înființate inovatoare SYSWIN SOLUTIONS SRL, prin realizarea unui produs inovativ complex și a unor servicii inovative bazate pe acest produs, dezvoltate în cadrul temei „2.1.2 Internetul viitorului”, asigurând creșterea competitivității globale a firmei și intrarea SYSWIN SOLUTIONS SRL în noi piețe: vending, flowmetering, tracking, securitate date. Se propun:_x000a_• Realizarea unei PlatfoRme Inovative pentru Aplicaţii M2M versatile – PRIAMM, competitivă la nivel global - un serviciu integrat IoT - format din M2M, plus conexiuni maşină-la-persoană sau persoană-la-maşină, masina la active mobile sau imobile. Va fi un instrument securizat, versatil și scalabil de monitorizare, control și management online destinat administrării afacerilor din mai multe industrii, care oferă și managementul plăților și încasărilor, publicitate și afișaj digital, fidelizare clienți, gestiunea programelor de marketing personalizate nevoilor/preferinţelor clientului fidelizat, va surprinde, de asemenea, răspunsurile clientilor în timp real;_x000a_• Crearea unor arhitecturi M2M și IoT de tip plug&amp;play pentru produsele/serviciile destinate industriilor vending/gambling/metering/tracking/;_x000a_• Crearea unui sistem de securitate a informației comun tuturor serviciilor M2M si IoT._x000a_"/>
    <s v="9"/>
    <n v="1"/>
    <x v="1"/>
    <s v="9"/>
    <n v="1"/>
    <n v="2018"/>
    <n v="80"/>
    <x v="7"/>
    <s v="Bucuresti Ilfov"/>
    <m/>
    <m/>
    <s v="Bucuresti"/>
    <s v="Privat"/>
    <s v="061"/>
    <n v="3442485.08"/>
    <n v="860621.26999999955"/>
    <n v="0"/>
    <n v="519934.31"/>
    <x v="69"/>
    <s v="Finalizat"/>
    <s v="AA3"/>
    <n v="3440809.7100000004"/>
    <n v="860202.42"/>
    <s v="POC/66/1/3"/>
    <n v="1"/>
    <s v="Axa 1"/>
  </r>
  <r>
    <n v="22"/>
    <x v="1"/>
    <x v="3"/>
    <s v="OS1.3-Secţiunea D"/>
    <x v="63"/>
    <s v="HUB TEHNOLOGIC INOVATIV BAZAT PE MODELE SEMANTICE ȘI CALCULE DE ÎNALTĂ PERFORMANȚĂ - HUB-TECH"/>
    <s v="RESEARCH TECHNOLOGY SRL"/>
    <s v="Obiectivul general al proiectului îl reprezintă stimularea inovarii în intreprinderea nou-inființata inovatoare, SC Research Technology SRL, prin realizarea unui hub tehnologic inovativ HUB-TECH, care agregă resurse tehnologice și umane în vederea facilitării procesului de redactare de teme de cercetare/soluții tehnice optimizate, prin recomandarea semantică a unor resurse textuale relevante a fi consultate (de exemplu, articole științifice, teze de doctorat, brevete, rezultate ale proiectelor de CDI etc.), introducerea de mecanisme pentru generarea parțială a documentației, precum și crearea unui forum de discuții care să ofere suport personalizat, cu scopul comercializării produselor și serviciilor realizate Astfel, HUB-TECH integrează noi modele computaționale semantice de ultimă generație, care permit identificarea automată de materiale relevante, utilizarea de calcule de înaltă performanță pentru antrenarea acestora, dar totodată integrează în fluxul de mecanisme automate utilizate componenta umană, esențială pentru monitorizarea și rafinarea rezultatelor sistemului prin oferirea de feedback și sugestii."/>
    <s v="9"/>
    <n v="1"/>
    <x v="1"/>
    <s v="9"/>
    <n v="1"/>
    <n v="2018"/>
    <n v="80"/>
    <x v="7"/>
    <s v="Bucuresti Ilfov"/>
    <m/>
    <m/>
    <s v="Bucuresti"/>
    <s v="Privat"/>
    <s v="061"/>
    <n v="3559934.6720000003"/>
    <n v="889983.6679999996"/>
    <n v="0"/>
    <n v="315981.55"/>
    <x v="70"/>
    <s v="Finalizat"/>
    <s v="AA4"/>
    <n v="3559378.1"/>
    <n v="889844.5"/>
    <s v="POC/66/1/3"/>
    <n v="1"/>
    <s v="Axa 1"/>
  </r>
  <r>
    <n v="23"/>
    <x v="1"/>
    <x v="3"/>
    <s v="OS1.3-Secţiunea D"/>
    <x v="64"/>
    <s v="Centru de Comunicatii cu clientii de tip Cloud Computing"/>
    <s v="BEIA CERCETARE SRL"/>
    <s v="Obiectivul General: Producerea in vederea comercializarii noului produs „Centru de comunicatii cu clientii de tip cloud computing”, pornind de la rezultatele proiectului COMM-CENTER (Centru de Comunicatii – beneficii pentru toti) si cererea de brevet de inventie pentru produsul cu acelasi nume, depusa la OSIM si obtinut din activitatea de cercetare-dezvoltare, prin dezvoltarea start-up-ului inovativ S.C. BEIA Cercetare SRL."/>
    <s v="9"/>
    <n v="9"/>
    <x v="1"/>
    <s v="9"/>
    <n v="9"/>
    <n v="2018"/>
    <n v="80"/>
    <x v="7"/>
    <s v="Bucuresti Ilfov"/>
    <m/>
    <m/>
    <s v="Bucuresti"/>
    <s v="Privat"/>
    <s v="061"/>
    <n v="3286000"/>
    <n v="821500"/>
    <n v="0"/>
    <n v="242700"/>
    <x v="71"/>
    <s v="Finalizat"/>
    <s v="AA6"/>
    <n v="3107952.65"/>
    <n v="777970.95"/>
    <s v="POC/66/1/3"/>
    <n v="1"/>
    <s v="Axa 1"/>
  </r>
  <r>
    <n v="24"/>
    <x v="1"/>
    <x v="3"/>
    <s v="OS1.3-Secţiunea D"/>
    <x v="65"/>
    <s v="Corelarea datelor audio, video si text prin produsul informatic inovativ AllNews"/>
    <s v="Premia Software Solutions SRL"/>
    <s v="Obiectivul general al proiectului dezvoltat de Premia Software Solutions SRL este de a crea valoare adăugată în domeniul tehnologiei informației în baza rezultatelor de cercetare obținute in domeniul analizei, managementului și securitatii datelor de mari dimensiuni. Prin prezentul proiect, societatea dorește să își întărească capacitatea de cercetare dezvoltare în domeniul tehnologiei informației și să atragă profesioniști în vederea dezvoltării produsului informatic AllNews, produs inovativ care coreleaza date (video, audio, text) din diverse medii de difuzare in scopul analizarii, catalogarii si extragerii de informatie utila. Prin activitatea de dezvoltare si comercializare a produsului dezvoltat, se vizeaza o creștere sustenabilă a societății, ce va conduce către o diversificare și consolidare a produselor și serviciilor oferite."/>
    <s v="9"/>
    <n v="9"/>
    <x v="1"/>
    <s v="9"/>
    <n v="9"/>
    <n v="2018"/>
    <n v="80"/>
    <x v="7"/>
    <s v="Bucuresti Ilfov"/>
    <m/>
    <m/>
    <s v="Bucuresti"/>
    <s v="Privat"/>
    <s v="061"/>
    <n v="3192150"/>
    <n v="798037.5"/>
    <n v="0"/>
    <n v="291875.71000000002"/>
    <x v="72"/>
    <s v="Finalizat"/>
    <s v="AA5"/>
    <n v="3188941.29"/>
    <n v="797235.32"/>
    <s v="POC/66/1/3"/>
    <n v="1"/>
    <s v="Axa 1"/>
  </r>
  <r>
    <n v="25"/>
    <x v="1"/>
    <x v="3"/>
    <s v="OS1.3-Secţiunea D"/>
    <x v="66"/>
    <s v="Tehnologie inovativă GREEN şi sistem integrat pentru centru de date destinat Internetului Viitorului - TEGREC"/>
    <s v="M247 EUROPE SRL"/>
    <s v="Obiectivul general al proiectului îl reprezintă stimularea inovării și creșterea competitivității în cadrul S.C. M247 EUROPE S.R.L. prin realizarea unei noi tehnologii implementabile printr-un sistem integrat în cadrul unui produs inovativ complex și a unor servicii inovative bazate pe acest produs, dezvoltate în cadrul temei „Tehnologie inovativa GREEN și sistem integrat pentru centru de date destinat Internetului Viitorului”. Se propune realizarea unui centru de date „Green” cu performanțe energetice de vârf în România, care va încorpora elemente inovative tehnologice și de sistem privitoare la soluțiile de răcire, ventilație, electrice și IT în domeniul economisirii energiei electrice, conform definiției ”Green”, cu o automatizare multiplă a funcționării inclusiv prin managementul general software al Centrului de Date. Prin realizarea acestui produs inovativ complex firma S.C. M247 EUROPE S.R.L va putea sa dezvolte noi servicii inovative în domenii ale tehnologiilor informaționale și de comunicații, cloud/virtualizare, baze de date de mari dimensiuni, specifice Internetului viitorului,  cu avantajul unor costuri reduse și a unei competitivități tehnice și economice superioare."/>
    <s v="9"/>
    <n v="9"/>
    <x v="1"/>
    <s v="1"/>
    <n v="9"/>
    <n v="2018"/>
    <n v="80"/>
    <x v="7"/>
    <s v="Bucuresti Ilfov"/>
    <m/>
    <m/>
    <s v="Bucuresti"/>
    <s v="Privat"/>
    <s v="061"/>
    <n v="3532131.4720000001"/>
    <n v="883032.86799999978"/>
    <n v="0"/>
    <n v="784451.12"/>
    <x v="73"/>
    <s v="Finalizat"/>
    <s v="AA1"/>
    <n v="3058555.34"/>
    <n v="764638.85000000009"/>
    <s v="POC/66/1/3"/>
    <n v="1"/>
    <s v="Axa 1"/>
  </r>
  <r>
    <n v="26"/>
    <x v="1"/>
    <x v="3"/>
    <s v="OS1.3-Secţiunea D"/>
    <x v="67"/>
    <s v="SIstem inteligent multiparametru pentru MONitorizarea complexa si integrata a structurilor pentru evaluarea si reducerea riscului la dezastru - SIMON"/>
    <s v="MONITRON SRL "/>
    <s v="Obiectivul general al proiectului îl reprezintă stimularea inovării în cadrul societăţii S.C. MONITRON S.R.L., prin implementarea unui SIstem inteligent multiparametru pentru MONitorizarea complexă și integrată a structurilor pentru evaluarea și reducerea riscului la dezastru - SIMON, bazat pe monitorizarea structurilor critice complexe din domeniul construcțiilor civile și industriale, drumuri, poduri, baraje, diguri, tunele, într-o soluție unică, modulară, deschisă. Acest lucru va fi posibil prin dezvoltarea unui bloc funcțional comun inclus în fiecare dintre modulele de masură, care va reprezenta interfața între modulul de măsură propriu-zis și un Gateway de comunicație care va asigura comunicația cu baza de date centrală."/>
    <s v="9"/>
    <n v="9"/>
    <x v="1"/>
    <s v="9"/>
    <n v="9"/>
    <n v="2018"/>
    <n v="80"/>
    <x v="7"/>
    <s v="Bucuresti Ilfov"/>
    <m/>
    <m/>
    <s v="Bucuresti"/>
    <s v="Privat"/>
    <s v="061"/>
    <n v="3378169.6"/>
    <n v="844542.39999999991"/>
    <n v="0"/>
    <n v="537857.16"/>
    <x v="74"/>
    <s v="Finalizat"/>
    <s v="AA3"/>
    <n v="3318388.53"/>
    <n v="829597.12"/>
    <s v="POC/66/1/3"/>
    <n v="1"/>
    <s v="Axa 1"/>
  </r>
  <r>
    <n v="27"/>
    <x v="1"/>
    <x v="3"/>
    <s v="OS1.3-Secţiunea D"/>
    <x v="68"/>
    <s v="PLATFORMĂ STABILIZATĂ, CU SARCINI REGLABILE, PENTRU APARATURA OPTICĂ UTILIZATĂ ÎN ACTIVITĂȚI DE SUPRAVEGHERE NAVALĂ ȘI TERESTRĂ - IMOTION  "/>
    <s v="IMC POSITIVE BUSINESS SOLUTIONS SRL"/>
    <s v="Obiectivul general urmărit se centrează pe creşterea gradului de competitivitate prin CDI si constă în dezvoltarea şi implementarea unei tehnologii de producţie moderne, flexibile şi competitive, pentru realizarea unui sistem stabilizat pe 3 axe, în funcţie de cerinţele operaţionale. Scopul principal îl reprezintă obținerea unor parametri de performanță în timpul deplasării, apropiați de cei statici, adică să fie afectați cât mai puțin de caracteristicile deplasării (terestre sau navale). Fabricația unui astfel de sistem, eficient în condițiile situațiilor tactice actuale, presupune un proces complex de proiectare, care pornește de la un set de considerente teoretice, o validare practică prin teste statice și dinamice și o verificare efectivă, în teren, a sistemului, montat pe mijlocul purtător, în diferite regimuri de funcționare."/>
    <s v="9"/>
    <n v="9"/>
    <x v="1"/>
    <s v="9"/>
    <n v="9"/>
    <n v="2018"/>
    <n v="80"/>
    <x v="7"/>
    <s v="Bucuresti Ilfov"/>
    <m/>
    <m/>
    <s v="Bucuresti"/>
    <s v="Privat"/>
    <s v="061"/>
    <n v="3538284.8000000003"/>
    <n v="884571.19999999972"/>
    <n v="0"/>
    <n v="479337"/>
    <x v="75"/>
    <s v="Finalizat"/>
    <s v="AA2"/>
    <n v="3485752.7899999996"/>
    <n v="871438.19999999984"/>
    <s v="POC/66/1/3"/>
    <n v="1"/>
    <s v="Axa 1"/>
  </r>
  <r>
    <n v="28"/>
    <x v="1"/>
    <x v="3"/>
    <s v="OS1.3-Secţiunea D"/>
    <x v="69"/>
    <s v="DISPOZITIV PURTABIL INTELIGENT PENTRU ASISTAREA PERSOANELOR VARSTNICE IN LUPTA CU SINGURATATEA, MENTINEREA SANATATII FIZICE SI STIMULAREA CREATIVITATII - SENTIR "/>
    <s v="ADVANCED SLISYS SRL"/>
    <s v="Obiectivul general al acestui proiect este creşterea capacităţii de inovare a firmei, prin activitati de cercetare si valorificarea rezultatelor de cercetare-dezvoltare detinute de ADVANCED SLISYS SRL, pentru dezvoltarea unui dispozitiv digital inovator si a unei metode brevetabile. Introducerea in productie a noului produs, in scopul comercializarii. "/>
    <s v="9"/>
    <n v="9"/>
    <x v="1"/>
    <s v="9"/>
    <n v="9"/>
    <n v="2018"/>
    <n v="80"/>
    <x v="7"/>
    <s v="Bucuresti Ilfov"/>
    <m/>
    <m/>
    <s v="Bucuresti"/>
    <s v="Privat"/>
    <s v="061"/>
    <n v="1760378.5600000003"/>
    <n v="440094.6399999999"/>
    <n v="0"/>
    <n v="142767"/>
    <x v="76"/>
    <s v="Finalizat"/>
    <s v="AA5"/>
    <n v="1750515.9100000004"/>
    <n v="437628.9800000001"/>
    <s v="POC/66/1/3"/>
    <n v="1"/>
    <s v="Axa 1"/>
  </r>
  <r>
    <n v="29"/>
    <x v="1"/>
    <x v="3"/>
    <s v="OS1.3-Secţiunea D"/>
    <x v="70"/>
    <s v="Interpretarea Automata a Imaginilor si Secventelor Video utilizand Procesarea Limbajului Natural"/>
    <s v="AUTONOMOUS SYSTEMS SRL"/>
    <s v="OBIECTIVUL GENERAL al proiectului este reprezentat de sporirea capacitatii de cercetare-dezvoltare tehnologica si inovare a S.C. AUTONOMOUS SYSTEMS S.R.L., in vederea cresterii competitivitatii economice si generarii de noi oportunitati de afaceri._x000a_In vederea atingerii acestui obiectiv general, vor fi derulate activitati de dezvoltare experimentala in domeniul algoritmilor de analiza, descriere si traducere a continutului grafic complex, precum si al algoritmilor de comanda vocala. In vederea derularii acestor activitati de dezvoltare experimentala, vor fi achizitionate echipamente hardware specializate in procesarea masiva a informatiei, statii de lucru(desktop si laptop), licente sisteme operare si software specializat precum si biblioteci electronice (corpus-uri) standardizate pentru limbaj natural / continut grafic._x000a_In mod specific, proiectul va pune bazele si va dezvolta solutii IT in domenii de varf ale tehnologiei actuale, in special domeniile de vedere artificiala, procesarea limbajului natural si invatare automata. Dezvoltând solutii si algoritmi noi si in special, integrându-le intr-un sistem complex inteligent pentru interpretare semantica de imagini si video si traducerea in limbaj natural, proiectul propune solutii noi, in premiera, pe piata romaneasca._x000a_Rezultatele pocesului de cercetare se vor constitui ca baza a unor produse comerciale, dupa cum este prezentat la nivelul planului de afaceri, fapt ce va contribui direct la generarea de noi oportunitati de afaceri pentru S.C. AUTONOMOUS SYSTEMS S.R.L._x000a_"/>
    <s v="1"/>
    <n v="13"/>
    <x v="2"/>
    <s v="4"/>
    <n v="13"/>
    <n v="2019"/>
    <n v="80"/>
    <x v="7"/>
    <s v="Bucuresti Ilfov"/>
    <m/>
    <m/>
    <s v="Bucuresti"/>
    <s v="Privat"/>
    <s v="061"/>
    <n v="3476634.48"/>
    <n v="869158.61999999965"/>
    <n v="0"/>
    <n v="1222452"/>
    <x v="77"/>
    <s v="Finalizat"/>
    <s v="AA4"/>
    <n v="2570031.6800000002"/>
    <n v="642507.91999999993"/>
    <s v="POC/66/1/3"/>
    <n v="1"/>
    <s v="Axa 1"/>
  </r>
  <r>
    <n v="30"/>
    <x v="1"/>
    <x v="3"/>
    <s v="OS1.4-Secţiunea G"/>
    <x v="71"/>
    <s v="Implementarea expertizei de cercetare biomedicală prin transfer de cunoștințe către mediul privat pentru validarea de produse și servicii în domeniile biotehnologii medicale și sănătate - INTELBIOMED"/>
    <s v="INCD in Domeniul Patologiei si Stiintelor Biomedicale &quot;Victor Babes&quot;"/>
    <s v="Proiectul „Implementarea expertizei de cercetare biomedicală prin transfer de cunoștințe către mediul privat pentru validarea de produse și servicii în domeniile biotehnologii medicale și sănătate” are ca obiectiv general transferul de cunostinte/expertiza si tehnologie de la INCD Victor Babes (IVB) catre intreprinderi private din sectorul productiei si dezvoltarii bioproduselor destinate ingrijirii sanatatii, în vederea cresterii competitivitatii economice si stiintifice a acestora pe plan național și international. "/>
    <s v="9"/>
    <n v="5"/>
    <x v="1"/>
    <s v="9"/>
    <n v="5"/>
    <n v="2021"/>
    <n v="83.72"/>
    <x v="7"/>
    <s v="Bucuresti Ilfov"/>
    <m/>
    <m/>
    <s v="Bucuresti"/>
    <s v="Public"/>
    <s v="062"/>
    <n v="10555280.2992"/>
    <n v="2052555.7007999998"/>
    <n v="2448600"/>
    <n v="50000"/>
    <x v="78"/>
    <s v="In implementare"/>
    <s v="AA1"/>
    <n v="6039304.410000002"/>
    <n v="1070299.8400000001"/>
    <s v="POC/71/1/4"/>
    <n v="1"/>
    <s v="Axa 1"/>
  </r>
  <r>
    <n v="31"/>
    <x v="1"/>
    <x v="3"/>
    <s v="OS1.4-Secţiunea G"/>
    <x v="72"/>
    <s v="Ecosistem de cercetare, inovare și dezvoltare de produse și servicii TIC pentru o societate conectată la Internet of Things (NETIO)"/>
    <s v="Universitatea POLITEHNICA Bucuresti"/>
    <s v="Scopul proiectului NETIO este crearea unui cadru de colaborare efectivă între specialiștii din Universitatea Politehnica din București și întreprinderi și accelerarea transferului de cunoștințe din mediul academic către industrie pentru dezvoltarea de produse și servicii inovative din sfera IoT și a orașelor inteligente, având drept consecință directă creșterea capacității de cercetare, dezvoltare și inovare a întreprinderilor partenere, dar și a mediului economic în general. Dezvoltarea de produse și servicii de comunicație diversificată (Radio, IR, NF, Wireless, etc.), interconectate prin infrastructuri de senzori și obiecte inteligente care pot acoperi o arie geografică semnificativă, poate răspunde la provocările de zi cu zi ale membrilor unei comunități prin furnizarea de informații bazate pe prelucrări inteligente și specifice contextului, precum și date analizate sistematic în vederea surmontării provocărilor urbane identificate."/>
    <s v="9"/>
    <n v="5"/>
    <x v="1"/>
    <s v="4"/>
    <n v="30"/>
    <n v="2021"/>
    <n v="83.72"/>
    <x v="7"/>
    <s v="Bucuresti Ilfov"/>
    <m/>
    <m/>
    <s v="Bucuresti"/>
    <s v="Public"/>
    <s v="062"/>
    <n v="11300107"/>
    <n v="2197393"/>
    <n v="2344000"/>
    <n v="60000"/>
    <x v="79"/>
    <s v="In implementare"/>
    <s v="AA5"/>
    <n v="10630090.350000001"/>
    <n v="2066793.6100000003"/>
    <s v="POC/71/1/4"/>
    <n v="1"/>
    <s v="Axa 1"/>
  </r>
  <r>
    <n v="32"/>
    <x v="1"/>
    <x v="3"/>
    <s v="OS1.4-Secţiunea G"/>
    <x v="73"/>
    <s v="Promovarea, Identificarea si Realizarea de Parteneriate pentru Transfer de Cunostinte in Domeniul Ecologiei Industriale"/>
    <s v="Institutul National de Cercetare-Dezvoltare pentru Ecologie Industriala - ECOIND"/>
    <s v="Pornind de la obiectivul general al proiectului care constă în  creşterea capacităţii şi competitivităţii economice a intreprindelor din sectorul forestier pe  baza  furnizării serviciilor şi beneficiilor multiple pe care pădurea şi silvicultura durabilă le asigură societăţii româneşti, scopul proiectului propus este de a asigura creşterea impactului activităţilor economice din domeniul forestier  printr-un un transfer mai bun de cunoaştere şi de expertiză între cercetare şi mediul economic, realizându-se dezvoltarea  unui sector forestier puternic şi dinamic bazat pe sursă de materie primă regenerabilă. "/>
    <s v="9"/>
    <n v="5"/>
    <x v="1"/>
    <s v="9"/>
    <n v="5"/>
    <n v="2021"/>
    <n v="83.72"/>
    <x v="7"/>
    <s v="Bucuresti Ilfov"/>
    <m/>
    <m/>
    <s v="Bucuresti"/>
    <s v="Public"/>
    <s v="062"/>
    <n v="11299450.886360001"/>
    <n v="2197265.4136399999"/>
    <n v="1880580.36"/>
    <n v="130664.2"/>
    <x v="80"/>
    <s v="In implementare"/>
    <s v="AA2"/>
    <n v="6660453.9100000001"/>
    <n v="1295034.8899999999"/>
    <s v="POC/71/1/4"/>
    <n v="1"/>
    <s v="Axa 1"/>
  </r>
  <r>
    <n v="33"/>
    <x v="1"/>
    <x v="3"/>
    <s v="OS1.4-Secţiunea G"/>
    <x v="74"/>
    <s v="Tehnologii curate de procesare și/sau valorificare materiale cu potențial combustibil"/>
    <s v="Universitatea Politehnica din Bucuresti"/>
    <s v="Plecand de la obiectivul central al crearii in 1999 a Centrului de Cercetari Termice din cadrul Universitatii Politehnica din Bucuresti, UPB-CCT, Proiectul CleanTech abordeaza un subiect absolut contemporan care face obiectul mai multor strategii europene cu tinte ambitioase de ponderare si control a unor declinuri greu de readus la echilibru: cresterea nivelului emisiilor atmosferice datorate utilizarii excesive a resurselor naturare care a condus la diminuarea drastica a acestor si la modificarea ingrijoratoare a conditiilor climaterice, precum si inmultirea gropilor de deseuri in zonele urbane. Abordarea integrata a resurselor energetice, a problemelor de mediu si de adaptare la nevoile societatii este singura capabila la nivelul cunostintelor actuale sa ofere alternative viabile, adaptabile unor situatii concrete. "/>
    <s v="9"/>
    <n v="5"/>
    <x v="1"/>
    <s v="9"/>
    <n v="5"/>
    <n v="2022"/>
    <n v="83.72"/>
    <x v="7"/>
    <s v="Bucuresti Ilfov"/>
    <m/>
    <m/>
    <s v="Bucuresti"/>
    <s v="Public"/>
    <s v="062"/>
    <n v="8676741.6371999998"/>
    <n v="1687259.3628000002"/>
    <n v="2998499"/>
    <n v="45000"/>
    <x v="81"/>
    <s v="In implementare"/>
    <s v="AA5"/>
    <n v="3258118.6499999994"/>
    <n v="633468.74999999988"/>
    <s v="POC/71/1/4"/>
    <n v="1"/>
    <s v="Axa 1"/>
  </r>
  <r>
    <n v="34"/>
    <x v="1"/>
    <x v="3"/>
    <s v="OS1.4-Secţiunea G"/>
    <x v="75"/>
    <s v="Valorificarea expertizei in cercetarea agro-alimentara prin transfer de cunostinte catre mediul economic in vederea obtinerii de produse alimentare sigure si optimizate nutritional"/>
    <s v="Institutul National de Cercetare-Dezvoltare pentru Bioresurse Alimentare-IBA București"/>
    <s v="Proiectul are ca obiectiv general valorificarea expertizei obținută prin cercetare a IBA București în domeniul calității alimentelor - senzoriale, igienice, tehnologice, nutriționale și etice - prin  transferul de cunoștințe către mediul economic privat în vederea obținerii de produse alimentare sigure și optimizate  nutrițional."/>
    <s v="9"/>
    <n v="5"/>
    <x v="1"/>
    <s v="9"/>
    <n v="5"/>
    <n v="2021"/>
    <n v="83.72"/>
    <x v="7"/>
    <s v="Bucuresti Ilfov"/>
    <m/>
    <m/>
    <s v="Bucuresti"/>
    <s v="Public"/>
    <s v="062"/>
    <n v="10226199.583600001"/>
    <n v="1988563.4163999986"/>
    <n v="1644160"/>
    <n v="40000"/>
    <x v="82"/>
    <s v="In implementare"/>
    <s v="AA3"/>
    <n v="6936964.5899999999"/>
    <n v="1224434.6399999999"/>
    <s v="POC/71/1/4"/>
    <n v="1"/>
    <s v="Axa 1"/>
  </r>
  <r>
    <n v="35"/>
    <x v="1"/>
    <x v="3"/>
    <s v="OS1.4-Secţiunea G"/>
    <x v="76"/>
    <s v="Procese si sisteme operationale pentru tratarea si valorificarea materiala si energetica a deseurilor"/>
    <s v="Universitatea Politehnica din Bucuresti"/>
    <s v="Obiectivul general al proiectului “Procese și sisteme operaționale pentru tratarea și valorificarea materială și energetică a deșeurilor – PROVED” constă în creşterea transferului de cunoştinţe, tehnologie şi personal cu competenţe CDI între Universitatea Politehnica din Bucureşti şi mediul privat prin realizarea unei eco-tehnologii de valorificare energetică a deşeurilor municipale şi obţinerea unui Combustibil Derivat din Deşeu (CDD), a unei tehnologii de producere a unui gaz cu proprietăţi combustibile superioare (biogaz), a unei tehnologii inovative de gestionare şi tracking a deșeurilor cu măsurarea efectelor complexe (sociale, mediu, economice) precum şi a unui sistem avansat de depoluare a levigatului rezultat de la depozitele de deşeuri."/>
    <s v="9"/>
    <n v="8"/>
    <x v="1"/>
    <s v="3"/>
    <n v="8"/>
    <n v="2022"/>
    <n v="83.72"/>
    <x v="7"/>
    <s v="Bucuresti Ilfov"/>
    <m/>
    <m/>
    <s v="Bucuresti"/>
    <s v="Public"/>
    <s v="062"/>
    <n v="7188199.2000000002"/>
    <n v="1397800.7999999998"/>
    <n v="1710000"/>
    <n v="370000"/>
    <x v="83"/>
    <s v="In implementare"/>
    <s v="AA5"/>
    <n v="5677067.5899999999"/>
    <n v="1103880.1000000003"/>
    <s v="POC/71/1/4"/>
    <n v="1"/>
    <s v="Axa 1"/>
  </r>
  <r>
    <n v="36"/>
    <x v="1"/>
    <x v="3"/>
    <s v="OS1.4-Secţiunea G"/>
    <x v="77"/>
    <s v="TRANSFER RAPID DE CUNOȘTINȚE ȘI SPRIJIN TEHNICO-ȘTIINȚIFIC ÎN REALIZAREA DE PRODUSE ȘI TEHNOLOGII COMPETITIVE ÎN ÎNTREPRINDERI SPECIFICE DOMENIULUI BIOECONOMIE ȘI PRODUCERII DE BIORESURSE"/>
    <s v="INSTITUTUL NAŢIONAL DE CERCETARE - DEZVOLTARE PENTRU MAŞINI ŞI INSTALAŢII DESTINATE AGRICULTURII ŞI "/>
    <s v="Proiectul are ca obiectiv transferul rapid de cunoştinţe şi sprijin tehnico-ştiinţific în realizarea de produse şi tehnologii competitive în întreprinderi specifice domeniului bioeconomie şi producerii de bioresurse, care îşi dezvoltă afaceri cerute de piaţă."/>
    <s v="9"/>
    <n v="8"/>
    <x v="1"/>
    <s v="6"/>
    <n v="8"/>
    <n v="2021"/>
    <n v="83.72"/>
    <x v="7"/>
    <s v="Bucuresti Ilfov"/>
    <m/>
    <m/>
    <s v="Bucuresti"/>
    <s v="Public"/>
    <s v="062"/>
    <n v="7941600.5032000002"/>
    <n v="1544305.4967999998"/>
    <n v="4032707"/>
    <n v="2508928"/>
    <x v="84"/>
    <s v="In implementare"/>
    <s v="AA4"/>
    <n v="5911046.0299999993"/>
    <n v="1149327.24"/>
    <s v="POC/71/1/4"/>
    <n v="1"/>
    <s v="Axa 1"/>
  </r>
  <r>
    <n v="37"/>
    <x v="1"/>
    <x v="3"/>
    <s v="OS1.4-Secţiunea G"/>
    <x v="78"/>
    <s v="Procedee secvențiale de închidere a  fluxurilor laterale din bioeconomie şi (bio)produse inovative rezultate din acestea - SECVENT"/>
    <s v="Institutul National de Cercetare-Dezvoltare pentru Chimie si Petrochimie"/>
    <s v="Scopul proiectului Secvent este de a crește eficiența economică a întreprinderilor partenere, prin dezvoltarea și implementarea unor soluții tehnologice inovative de (bio)procesare a subproduselor din lanțurile valorice ale bioeconomiei, pentru recuperarea şi/sau formarea de componente cu valoare adăugată şi utilizarea acestora pentru (bio)produse cerute de piață._x000a_ Obiectivul general al proiectului Secvent este accelerarea transferului de cunoștințe, tehnologie și personal cu competențe CDI între mediul public și cel privat în domeniul trans-sectorial al bioeconomiei circulare, prin dezvoltarea şi implementarea de procedee biotehnologice secvențiale de închidere a lanțurilor valorice din bioeconomie și de obținerea a (bio)produselor._x000a_"/>
    <s v="9"/>
    <n v="8"/>
    <x v="1"/>
    <s v="9"/>
    <n v="8"/>
    <n v="2022"/>
    <n v="83.72"/>
    <x v="7"/>
    <s v="Bucuresti Ilfov"/>
    <m/>
    <m/>
    <s v="Bucuresti"/>
    <s v="Public"/>
    <s v="062"/>
    <n v="11173116.318"/>
    <n v="2172698.682"/>
    <n v="2791330"/>
    <n v="54000"/>
    <x v="85"/>
    <s v="In implementare"/>
    <s v="AA4"/>
    <n v="1635519.89"/>
    <n v="318004.07"/>
    <s v="POC/71/1/4"/>
    <n v="1"/>
    <s v="Axa 1"/>
  </r>
  <r>
    <n v="38"/>
    <x v="1"/>
    <x v="3"/>
    <s v="OS1.4-Secţiunea G"/>
    <x v="79"/>
    <s v="PARTENERIATE PENTRU TRANSFER DE CUNOȘTINȚE ÎN VEDEREA CREȘTERII COMPETITIVITĂȚII ÎNTREPRINDERILOR DIN DOMENIUL &quot;INDUSTRIA AUTO ȘI COMPONENTE&quot; ȘI CREȘTERII SIGURANȚEI CIRCULAȚIEI - KTAutoComp"/>
    <s v="Institutul National de Cercetare Dezvoltare pentru Mecatronica si Tehnica Masurarii-INCDMTM Buc."/>
    <s v="Proiectul are în vedere creşterea competitivităţii întreprinderilor mari, mici şi mijlocii cu potenţial de piaţă, preocupate de dezvoltarea/testarea/fabricarea de repere și subansambluri din construcţia autoturismelor (mecanisme de direcţie, cutii de viteză, sisteme de suspensie, servodirecţii, motoare, etc.) prin îmbunătățirea politicilor de inovare axate pe transferul de cunoștințe între mediul ştiinţific și industrie, luând în considerare experiența INCDMTM "/>
    <s v="9"/>
    <n v="8"/>
    <x v="1"/>
    <s v="9"/>
    <n v="8"/>
    <n v="2021"/>
    <n v="83.72"/>
    <x v="7"/>
    <s v="Bucuresti Ilfov"/>
    <m/>
    <m/>
    <s v="Bucuresti"/>
    <s v="Public"/>
    <s v="062"/>
    <n v="5251337"/>
    <n v="1021163"/>
    <n v="1021500"/>
    <n v="17000"/>
    <x v="86"/>
    <s v="In implementare"/>
    <s v="AA2"/>
    <n v="4442509.67"/>
    <n v="856231.72"/>
    <s v="POC/71/1/4"/>
    <n v="1"/>
    <s v="Axa 1"/>
  </r>
  <r>
    <n v="39"/>
    <x v="1"/>
    <x v="3"/>
    <s v="OS1.4-Secţiunea G"/>
    <x v="80"/>
    <s v="Centru de dispecerizare și management pentru optimizarea  serviciilor integrate de îngrijiri la domiciliu - CDMS "/>
    <s v="INSTITUTUL NATIONAL DE STUDII SI CERCETĂRI PENTRU COMUNICATII - INSCC"/>
    <s v="Obiectul proiectului îl reprezintă realizarea de parteneriate pentru transfer de cunoștințe pentru dezvoltarea suportului ICT necesar pentru implementarea unor Centre de dispecerizare și management pentru optimizarea serviciilor integrate de îngrijiri la domiciliu - CDMS, ca suport pentru dezvoltarea de servicii de medicale și sociale la domiciliu"/>
    <s v="9"/>
    <n v="9"/>
    <x v="1"/>
    <s v="5"/>
    <n v="9"/>
    <n v="2021"/>
    <n v="83.72"/>
    <x v="7"/>
    <s v="Bucuresti Ilfov"/>
    <m/>
    <m/>
    <s v="Bucuresti"/>
    <s v="Public"/>
    <s v="062"/>
    <n v="3767400.0000000005"/>
    <n v="732599.99999999953"/>
    <n v="948125"/>
    <n v="20000"/>
    <x v="87"/>
    <s v="In implementare"/>
    <s v="AA4"/>
    <n v="2640902.84"/>
    <n v="513471.22"/>
    <s v="POC/71/1/4"/>
    <n v="1"/>
    <s v="Axa 1"/>
  </r>
  <r>
    <n v="40"/>
    <x v="1"/>
    <x v="3"/>
    <s v="OS1.4-Secţiunea G"/>
    <x v="81"/>
    <s v="Sistem modular integrat si tehnologie pentru ecranare electromagnetica a incintelor in gama 100kHz-18GHz  SITEM  "/>
    <s v="INCDIE ICPE-CA"/>
    <s v="Obiectivul general al proiectului este de a realiza un transfer de cunostinte in domeniul ecranarii electromagnetice prin dezvoltarea unei tehnologii noi, performante, cu reale imbunatatiri si reduceri de costuri pentru ecranarea electromagnetica a incintelor (camere, cladiri) deja existente sau in constructie in domeniul 100kHz - 18GHz,  prin colaborare intre institutia de cercetare si intreprinderile interesate  pentru dezvoltarea competitivitatii economice."/>
    <s v="9"/>
    <n v="9"/>
    <x v="1"/>
    <s v="9"/>
    <n v="9"/>
    <n v="2021"/>
    <n v="83.72"/>
    <x v="7"/>
    <s v="Bucuresti Ilfov"/>
    <m/>
    <m/>
    <s v="Bucuresti"/>
    <s v="Public"/>
    <s v="062"/>
    <n v="6934632.25"/>
    <n v="1348492.75"/>
    <n v="742506"/>
    <n v="45000"/>
    <x v="88"/>
    <s v="In implementare"/>
    <s v="AA5"/>
    <n v="4132375.3700000006"/>
    <n v="774262.94"/>
    <s v="POC/71/1/4"/>
    <n v="1"/>
    <s v="Axa 1"/>
  </r>
  <r>
    <n v="41"/>
    <x v="1"/>
    <x v="3"/>
    <s v="OS1.4-Secţiunea G"/>
    <x v="82"/>
    <s v="Dezvoltarea de soluţii  inovative pentru produse şi tehnologii noi, cerute de piaţă, prin valorificarea expertizei in domeniul materialelor avansate şi transferul de cunoştinţe către mediul privat"/>
    <s v="INSTITUTUL NATIONAL DE CERCETARE DEZVOLTARE TURBOMOTOARE COMOTI"/>
    <s v="Obiectivul popunerii de proiect este de a crea un parteneriat stabil, viabil, intre COMOTI si un grup de intreprinderi interesate sa asimileze cunostinte, abilitati si competente in domeniul cercetarii – inovarii, valorificand expertiza COMOTI, raspunzand astfel nevoilor strategice si de dezvoltare ale lor, care au drept scop cresterea competitivitatii economice. _x000a_Se urmareste astfel dezvoltarea de solutii inovative noi, performante, pentru obtinerea de produse noi, cu performante si caracteristici superioare, clar identificate de intreprinderi ca fiind cerute de piata si care le va permite dezvoltarea afacerilor, promovarea de noi afaceri, cresterea competitivitatii economice. _x000a_"/>
    <s v="9"/>
    <n v="9"/>
    <x v="1"/>
    <s v="9"/>
    <n v="9"/>
    <n v="2022"/>
    <n v="83.72"/>
    <x v="7"/>
    <s v="Bucuresti Ilfov"/>
    <m/>
    <m/>
    <s v="Bucuresti"/>
    <s v="Public"/>
    <s v="062"/>
    <n v="10484213.74"/>
    <n v="2038736.2599999998"/>
    <n v="1062050"/>
    <n v="50000"/>
    <x v="89"/>
    <s v="In implementare"/>
    <s v="AA4"/>
    <n v="6606853.9099999992"/>
    <n v="1171699.3500000001"/>
    <s v="POC/71/1/4"/>
    <n v="1"/>
    <s v="Axa 1"/>
  </r>
  <r>
    <n v="42"/>
    <x v="1"/>
    <x v="3"/>
    <s v="OS1.4-Secţiunea G"/>
    <x v="83"/>
    <s v="ECO-NANOTEHNOLOGII DE DEPOLUAREA APELOR ȘI VALORIFICAREA DEȘEURILOR"/>
    <s v="Universitatea POLITEHNICA Bucuresti"/>
    <s v="Obiectivul general al prezentului proiect vizează creșterea transferului de cunștințe și tehnologie în domeniul ECO-NANO-TEHNOLOGIILOR PENTRU DEPOLUARE ȘI VALORIFICAREA DEȘEURILOR, între Centrul de Cercetări pentru Protecția Mediului și Tehnologii Ecologice din Universitatea POLITEHNICA București (UPB-CPMTE) și întreprinderi din mediul privat, care va contribui la dezvoltarea economică a acestora precum și la protecția, conservarea și îmbunătățirea mediului."/>
    <s v="9"/>
    <n v="23"/>
    <x v="1"/>
    <s v="9"/>
    <n v="22"/>
    <n v="2021"/>
    <n v="83.72"/>
    <x v="7"/>
    <s v="Bucuresti Ilfov"/>
    <m/>
    <m/>
    <s v="Bucuresti"/>
    <s v="Public"/>
    <s v="062"/>
    <n v="10787531.300000001"/>
    <n v="2097718.7000000002"/>
    <n v="1826000"/>
    <n v="60000"/>
    <x v="90"/>
    <s v="In implementare"/>
    <s v="AA3"/>
    <n v="7371796.3400000017"/>
    <n v="1433250.2399999998"/>
    <s v="POC/71/1/4"/>
    <n v="1"/>
    <s v="Axa 1"/>
  </r>
  <r>
    <n v="43"/>
    <x v="1"/>
    <x v="1"/>
    <s v="OS1.1-Secţiunea F"/>
    <x v="84"/>
    <s v="Tehnologii inovatoare pentru asigurarea calitatii materialelor in sanatate, energie si mediu  – Centrul pentru Soluții INOVAtoare de Fabricație a Biomaterialelor Inteligente si Suprafețelor BIOMEDicale (INOVABIOMED)"/>
    <s v="Universitatea Politehnica din Bucuresti"/>
    <s v="Obiectivul general este cresterea capacitatii de cercetare-dezvoltare si de transfer de cunostinte prin infiintarea Centrului pentru Soluții Inovatoare de Fabricație a Biomaterialelor Inteligente si Suprafețelor Biomedicale prin crearea de 10 noi laboratoare de cercetare si modernizarea a 6 laboratoare de cercetare existente in cadrul Universitatii Politehnica Bucuresti (UPB), in vederea asigurarii conditiilor pentru dezvoltarea unui grup economic de excelenta in Romania, din care face parte UPB, intr-un sector economic competitiv._x000a__x000a_"/>
    <s v="10"/>
    <n v="26"/>
    <x v="1"/>
    <s v="11"/>
    <n v="26"/>
    <n v="2020"/>
    <n v="80"/>
    <x v="7"/>
    <s v="Bucuresti Ilfov"/>
    <m/>
    <m/>
    <s v="Bucuresti"/>
    <s v="Public"/>
    <s v="058"/>
    <n v="53409188.648000002"/>
    <n v="13352297.162"/>
    <n v="0"/>
    <n v="5070504.38"/>
    <x v="91"/>
    <s v="Finalizat _x000a_(ajuns la teremen; fara nota de finalizare)"/>
    <s v="AA4"/>
    <n v="51568686.460000008"/>
    <n v="12892171.620000003"/>
    <s v="POC/70/1/1"/>
    <n v="1"/>
    <s v="Axa 1"/>
  </r>
  <r>
    <n v="44"/>
    <x v="1"/>
    <x v="1"/>
    <s v="OS1.1-Secţiunea F"/>
    <x v="85"/>
    <s v="Construirea unei infrastructuri performante de cercetare-dezvoltare-inovare in domeniul sistemelor de intelligence pentru securitate"/>
    <s v="Academia Națională de Informații ”Mihai Viteazul” Otopeni"/>
    <s v="Obiectivul general al proiectului este creșterea competitivității economice la nivel național prin construirea la nivelul Academiei Naționale de Informații ”Mihai Viteazul” a unei infrastructuri de cercetare în domeniul securității și intelligence-ului la cele mai înalte standarde de performanță. Noul Complex de Cercetare al Institutului Național de Studii de Intelligence - INTELIGENT care urmează a fi dezvoltat prin intermediul proiectului va fi compus din 7 laboratoare de cercetare după cum urmează: Laboratorul de Politici de Securitate, Laboratorul de Securitate Locală, Regională și Globală, Laboratorul de Intelligence Competitiv, Laboratorul de Comunicare Strategică în Situații de Criză, Laboratorul de Cercetare Fundamentală în Intelligence, Laboratorul de Psihologie Experimentală și Laboratorul de Istoria Intelligence-ului."/>
    <s v="12"/>
    <n v="16"/>
    <x v="1"/>
    <s v="6"/>
    <n v="16"/>
    <n v="2021"/>
    <n v="80"/>
    <x v="7"/>
    <s v="Bucuresti Ilfov"/>
    <m/>
    <m/>
    <s v="Bucuresti"/>
    <s v="Public"/>
    <s v="058"/>
    <n v="43056000.140000001"/>
    <n v="10764000.029999999"/>
    <n v="0"/>
    <n v="4662263.0999999996"/>
    <x v="92"/>
    <s v="In implementare"/>
    <s v="AA1"/>
    <n v="22088280.760000002"/>
    <n v="3517019.69"/>
    <s v="POC/70/1/1"/>
    <n v="1"/>
    <s v="Axa 1"/>
  </r>
  <r>
    <n v="45"/>
    <x v="1"/>
    <x v="1"/>
    <s v="OS1.1-Secţiunea F"/>
    <x v="86"/>
    <s v="CENTRU DE CERCETARE SISTEME MECATRONICE INTELIGENTE DE SECURIZARE OBIECTIVE SI INTERVENTIE Acronim:CERMISO"/>
    <s v="Institutul National de Cercetare Dezvoltare pentru Mecatronica si Tehnica Masurarii - INCDMTM  Bucuresti"/>
    <s v="Obiectivul proiectului consta in crearea unu centru (CERMISO) de cercetare pentru optimizarea unor_x000a_echipamente de tip Minisistem Inteligent Autonom cu Deplasare Aeriana (MIADA) avand_x000a_7_x000a_aplicatii directe in securitatea si securizarea obiectivelor si interventie rapida in caz de dezastre in_x000a_zone greu accesibile. Practic in centru activitatea CD se va desfasura pe urmatoarele linii directoare:_x000a_1- Integrarea sistemelor mecatronice inteligente autonome in securitatea spatiului si a mediului_x000a_inconjurator._x000a_2- Optimizarea sistemelor mecatronice inteligente autonome aeropurtate_x000a_3- Tehnologia transmiterii securizata a informatiei_x000a_4- Dezvoltarea micro sistemelor multisenzoriale controlate de inteligenta artificiala._x000a_5- Dezvoltarea inteligentei artificiale de prelucrare automata a datelor in vederea prevenirii_x000a_dezastrelor si accidentelor._x000a_6- Dezvoltarea solutiilor si algoritmilor de securizare anti-hacking a sistemelor autonome_x000a_aeropurtate._x000a_7- Solutii hardware si software de optimizare a consumului energetic pentru marirea andurantei si_x000a_autonomiei de zbor a sistemelor mecatronice aeropurtate."/>
    <s v="1"/>
    <n v="3"/>
    <x v="2"/>
    <s v="3"/>
    <n v="2"/>
    <n v="2021"/>
    <n v="80"/>
    <x v="7"/>
    <s v="Bucuresti Ilfov"/>
    <m/>
    <m/>
    <s v="Bucuresti"/>
    <s v="Public"/>
    <s v="058"/>
    <n v="8625168.8000000007"/>
    <n v="2156292.1999999993"/>
    <n v="0"/>
    <n v="12000"/>
    <x v="93"/>
    <s v="In implementare"/>
    <s v="AA7"/>
    <n v="8468645.8699999992"/>
    <n v="2095572.1699999997"/>
    <s v="POC/70/1/1"/>
    <n v="1"/>
    <s v="Axa 1"/>
  </r>
  <r>
    <n v="46"/>
    <x v="1"/>
    <x v="3"/>
    <s v="OS1.3-Secţiunea C"/>
    <x v="87"/>
    <s v="Dispozitiv pentru accelerarea recuperarii kinetoterapeutice"/>
    <s v="KINETO TECH REHAB SRL"/>
    <s v="Obiectivul general al proiectului consta in realizarea unui produs inovativ destinat monitorizarii recuperarii pacientilor cu afectiuni locomotorii, in scopul productiei si comercializarii. "/>
    <s v="9"/>
    <n v="27"/>
    <x v="2"/>
    <s v="3"/>
    <n v="27"/>
    <n v="2019"/>
    <n v="80"/>
    <x v="7"/>
    <s v="Bucuresti Ilfov"/>
    <m/>
    <m/>
    <s v="Bucuresti"/>
    <s v="Privat"/>
    <s v="061"/>
    <n v="567648"/>
    <n v="141912"/>
    <n v="78840"/>
    <n v="179046"/>
    <x v="94"/>
    <s v="Finalizat"/>
    <s v="AA1"/>
    <n v="561321.07000000007"/>
    <n v="140330.27000000002"/>
    <s v="POC/63/1/3"/>
    <n v="1"/>
    <s v="Axa 1"/>
  </r>
  <r>
    <n v="47"/>
    <x v="1"/>
    <x v="3"/>
    <s v="OS1.3-Secţiunea C"/>
    <x v="88"/>
    <s v="Cercetarea, dezvoltarea si punerea in aplicare a unui serviciu semnificativ imbunatatit de testare a infertilitatii masculine - INFERTIMA"/>
    <s v="GENOME &amp; GENETICS SRL"/>
    <s v="Obiectivul general al proiectului INFERTIMA este dezvoltarea unui proces inovativ, in vederea introducerii pe piata a unui serviciu nou, de testare a infertilitatii masculine pentru mutatiile genei FSHR, printr-o corelatie directa intre mutatiile receptorului de FSH si infertilitatea masculina de cauza genetica. Procesul inovativ are ca punct de pornire rezultatele cercetarii efectuate de catre institutia de cercetare cu care Genome &amp; Genetics a semnat contract de servicii de cercetare. "/>
    <s v="9"/>
    <n v="27"/>
    <x v="2"/>
    <s v="12"/>
    <n v="27"/>
    <n v="2018"/>
    <n v="79.999999039630737"/>
    <x v="7"/>
    <s v="Bucuresti Ilfov"/>
    <m/>
    <m/>
    <s v="Bucuresti"/>
    <s v="Privat"/>
    <s v="061"/>
    <n v="666410.31999999995"/>
    <n v="166602.59"/>
    <n v="164164.54"/>
    <n v="82252.800000000003"/>
    <x v="95"/>
    <s v="Finalizat"/>
    <s v="AA1"/>
    <n v="660628.80000000005"/>
    <n v="165157.21"/>
    <s v="POC/63/1/3"/>
    <n v="1"/>
    <s v="Axa 1"/>
  </r>
  <r>
    <n v="48"/>
    <x v="1"/>
    <x v="3"/>
    <s v="OS1.3-Secţiunea C"/>
    <x v="89"/>
    <s v="Platforma inteligenta de analiza a datelor de mari dimensiuni si de distribuție a mesajelor in puncte de interes"/>
    <s v="BEAM INNOVATION SRL (solicitant initial la depunere: VULPE RĂZVAN-ALEXANDRU) "/>
    <s v="Obiectivul general al proiectului consta in dezvoltarea competitiva a intreprinderii inovatoare de tip spin-off in urma implementării platformei inteligente de marketing. Se dorește revoluționarea industriei sistemelor de Marketing de Proximitate din sectorul de retail prin elaborarea unei soluții inovatoare hardware-software si comercializarea acesteia prin intermediul a 3 tipuri de pachete de servicii si anume: Silver, Gold si Platinum."/>
    <s v="9"/>
    <n v="27"/>
    <x v="2"/>
    <s v="9"/>
    <n v="27"/>
    <n v="2019"/>
    <n v="80"/>
    <x v="7"/>
    <s v="Bucuresti Ilfov"/>
    <m/>
    <m/>
    <s v="Bucuresti"/>
    <s v="Privat"/>
    <s v="061"/>
    <n v="663316.31999999995"/>
    <n v="165829.07999999999"/>
    <n v="92127.28"/>
    <n v="337523.67"/>
    <x v="96"/>
    <s v="Finalizat"/>
    <s v="AA2"/>
    <n v="636007.2699999999"/>
    <n v="159001.81999999998"/>
    <s v="POC/63/1/3"/>
    <n v="1"/>
    <s v="Axa 1"/>
  </r>
  <r>
    <n v="49"/>
    <x v="1"/>
    <x v="3"/>
    <s v="OS1.3-Secţiunea C"/>
    <x v="90"/>
    <s v="Procese inovative pentru aplicatii TIC in domeniul financiar - INOVATIC"/>
    <s v="OCEAN CREDIT IFN SA"/>
    <s v="Obiectivul general al proiectului INOVATIC consta in dezvoltarea si punerea in productie a unor procese IT semnificativ imbunatatite de acordare de credite tip „overdraft”(descoperiri de cont), de transfer de bani si de plati electronice in cadrul SC OCEAN CREDIT IFN SA. Procesul inovativ are ca punct de pornire cercetarea efectuata de catre institutia de cercetare cu care Ocean Credit IFN SA a semnat contract de servicii de cercetare. "/>
    <s v="9"/>
    <n v="27"/>
    <x v="2"/>
    <s v="5"/>
    <n v="27"/>
    <n v="2019"/>
    <n v="80"/>
    <x v="7"/>
    <s v="Bucuresti Ilfov"/>
    <m/>
    <m/>
    <s v="Bucuresti"/>
    <s v="Privat"/>
    <s v="061"/>
    <n v="668777.56000000006"/>
    <n v="167194.39000000001"/>
    <n v="92885.78"/>
    <n v="119978"/>
    <x v="97"/>
    <s v="Finalizat"/>
    <s v="AA2"/>
    <n v="551637.07999999996"/>
    <n v="137909.29"/>
    <s v="POC/63/1/3"/>
    <n v="1"/>
    <s v="Axa 1"/>
  </r>
  <r>
    <n v="50"/>
    <x v="1"/>
    <x v="3"/>
    <s v="OS1.3-Secţiunea C"/>
    <x v="91"/>
    <s v="Lansarea pe piață a unui sistem inovativ pentru testarea aplicațiilor destinate dispozitivelor dotate cu ecran tactil - MATT"/>
    <s v="RINF ENGINEERING RESEARCH SRL"/>
    <s v="Obiectivul general al prezentului proiect îl reprezintă dezvoltarea unui sistem inovativ pentru testarea aplicațiilor destinate dispozitivelor dotate cu ecran tactil - MATT, în vederea creșterii gradului de inovare în domeniul TIC la nivel național și internațional. "/>
    <s v="10"/>
    <n v="4"/>
    <x v="2"/>
    <s v="4"/>
    <n v="4"/>
    <n v="2019"/>
    <n v="79.999999263683492"/>
    <x v="7"/>
    <s v="Bucuresti Ilfov"/>
    <m/>
    <m/>
    <s v="Bucuresti"/>
    <s v="Privat"/>
    <s v="061"/>
    <n v="651893.56999999995"/>
    <n v="162973.4"/>
    <n v="90540.78"/>
    <n v="53550"/>
    <x v="98"/>
    <s v="Finalizat"/>
    <s v="AA2"/>
    <n v="600354.76"/>
    <n v="150088.69999999998"/>
    <s v="POC/63/1/3"/>
    <n v="1"/>
    <s v="Axa 1"/>
  </r>
  <r>
    <n v="51"/>
    <x v="1"/>
    <x v="3"/>
    <s v="OS1.3-Secţiunea C"/>
    <x v="92"/>
    <s v="Dezvoltarea si productia de sisteme integrate portabile pentru citirea contoarelor"/>
    <s v="CREATIVE ENGINEERING SOLUTIONS SRL"/>
    <s v="Obiectivul general al proiectului este cresterea competitivitatii societatii prin cercetarea si dezvoltarea prototipului unui produs nou, INDEXREAD, un sistem integrat mobil care va fi folosit pentru citirea indecsilor contoarelor cat si lansarea acestuia in productie."/>
    <s v="10"/>
    <n v="4"/>
    <x v="2"/>
    <s v="12"/>
    <n v="4"/>
    <n v="2018"/>
    <n v="79.999998917008554"/>
    <x v="7"/>
    <s v="Bucuresti Ilfov"/>
    <m/>
    <m/>
    <s v="Bucuresti"/>
    <s v="Privat"/>
    <s v="061"/>
    <n v="590955.72"/>
    <n v="147738.94"/>
    <n v="82077.240000000005"/>
    <n v="120566.82"/>
    <x v="99"/>
    <s v="Finalizat"/>
    <s v="AA1"/>
    <n v="552924.99"/>
    <n v="138231.26"/>
    <s v="POC/63/1/3"/>
    <n v="1"/>
    <s v="Axa 1"/>
  </r>
  <r>
    <n v="52"/>
    <x v="1"/>
    <x v="3"/>
    <s v="OS1.3-Secţiunea C"/>
    <x v="93"/>
    <s v="”Vizioparalelograful si tehnica Extruziei computerizate de ghidaj -metode inovative de diagnoza si tratament ale edentatiei” "/>
    <s v="INDEX LINE SYSTEMS SRL"/>
    <s v="Obiectivul general al proiectului vizeaza cresterea competitivitatii intreprinderii prin dezvoltarea Vizio-paralelografului (VP) si a Extruziei computerizate de ghidaj (ECG) - tehnologii avansate in stomatologie, ce vizeaza diagnoza si tratamentul edentatiei, una dintre cele mai raspandite cazuri de morbiditate din Romania, in scopul productiei si comercializarii. _x000a__x000a_"/>
    <s v="11"/>
    <n v="15"/>
    <x v="2"/>
    <s v="11"/>
    <n v="15"/>
    <n v="2019"/>
    <n v="79.999999759844471"/>
    <x v="7"/>
    <s v="Bucuresti Ilfov"/>
    <m/>
    <m/>
    <s v="Bucuresti"/>
    <s v="Privat"/>
    <s v="061"/>
    <n v="666234.91"/>
    <n v="166558.73000000001"/>
    <n v="92532.64"/>
    <n v="102792"/>
    <x v="100"/>
    <s v="Finalizat"/>
    <s v="AA1"/>
    <n v="628399.92999999993"/>
    <n v="157099.97999999998"/>
    <s v="POC/63/1/3"/>
    <n v="1"/>
    <s v="Axa 1"/>
  </r>
  <r>
    <n v="53"/>
    <x v="1"/>
    <x v="3"/>
    <s v="OS1.3-Secţiunea C"/>
    <x v="94"/>
    <s v="Obținerea de  produse alimentare sigure sub aspectul satisfacerii exigențelor metabolice și a potențialului bioeconomic "/>
    <s v="ARBO BIOSISTEM SRL"/>
    <s v="Obiectivul general al prezentului proiect este reprezentat de realizarea prin procedee de prelucrare avansate de produse alimentare_x000a_inovative, sigure, accesibile si optimizate nutritional, prin transferul de elemente de cercetare stiinþifica din brevetul de invenþie „Procedeu_x000a_si instalaþie pentru prepararea unor produse bioprotective”."/>
    <s v="12"/>
    <n v="21"/>
    <x v="2"/>
    <s v="7"/>
    <n v="20"/>
    <n v="2019"/>
    <n v="80"/>
    <x v="7"/>
    <s v="Bucuresti Ilfov"/>
    <m/>
    <m/>
    <s v="Bucuresti"/>
    <s v="Privat"/>
    <s v="061"/>
    <n v="671536.8"/>
    <n v="167884.2"/>
    <n v="93269"/>
    <n v="172307.63"/>
    <x v="101"/>
    <s v="Finalizat"/>
    <s v="AA2"/>
    <n v="671037.73"/>
    <n v="167759.43"/>
    <s v="POC/63/1/3"/>
    <n v="1"/>
    <s v="Axa 1"/>
  </r>
  <r>
    <n v="54"/>
    <x v="1"/>
    <x v="5"/>
    <m/>
    <x v="95"/>
    <s v="Linie pilot de 300mm pentru dispozitive Smart Power şi Power Discre5293000tes - R3- Power UP"/>
    <s v="Universitatea Politehnică Bucureşti"/>
    <s v="Obiectivul general al prezentului proiect, acceptat la finantare in cadrul ECSEL Joint Undertaking il reprezinta realizarea unei linii pilot_x000a_multi-KET (nanoelectronica, nanotehnologie, fabricare avansata) de noua generatie de 300 mm pentru tehnologia Smart Power in Europa,_x000a_astfel contribuind la stabilirea referintei mondiale de soluþii inovatoare si competitive pentru provocari societale critice, inclusiv reducerea_x000a_emisiilor de CO2 si eficienta energetica. De asemenea, pe baza realizarii activitatilor proiectului se urmareste imbunatatirea productivitatii_x000a_si a competitivitatii solutiilor IC integrate pentru tehnologia Smart Power si tehnologii Power Discrete."/>
    <s v="1"/>
    <n v="31"/>
    <x v="5"/>
    <s v="7"/>
    <n v="31"/>
    <n v="2021"/>
    <n v="80"/>
    <x v="7"/>
    <s v="Bucuresti Ilfov"/>
    <m/>
    <m/>
    <s v="Bucuresti"/>
    <s v="Public"/>
    <s v="060"/>
    <n v="4232000"/>
    <n v="1058000"/>
    <n v="0"/>
    <n v="3000"/>
    <x v="102"/>
    <s v="In implementare"/>
    <m/>
    <n v="3439015.33"/>
    <n v="859753.84"/>
    <s v="POC/72/1/2"/>
    <n v="1"/>
    <s v="Axa 1"/>
  </r>
  <r>
    <n v="55"/>
    <x v="1"/>
    <x v="6"/>
    <m/>
    <x v="96"/>
    <s v="RoRCraft CompAct"/>
    <s v="Institutul Naţional de Cercetare - Dezvoltare Aerospaţială &quot;ELIE CARAFOLI&quot; - INCAS Bucureşti"/>
    <s v="Obiectivul general al proiectului il reprezinta cresterea capacitatii de cercetare a Institutului National de Cercetare- Dezvoltare_x000a_Aerospatiala „Elie Carafoli” – I.N.C.A.S. Bucuresti, in domeniul stiintelor aerospatiale, prin introducerea celor mai noi tehnologii din_x000a_domeniul IT intr-un mediu de cercetare de noua generatie, bazat pe realitate virtuala, capabil sa asigure conditiile de simulare necesare_x000a_pentru cercetarile in perspectiva anilor 2020 precum si interfata de comunicare in proiectele colaborative internationale in care INCAS_x000a_este implicat (ex. JTI Clean Sky si SESAR in cadrul FP7 si in continuare in Horizon 2020)."/>
    <s v="2"/>
    <n v="1"/>
    <x v="5"/>
    <s v="2"/>
    <n v="2"/>
    <n v="2020"/>
    <n v="80"/>
    <x v="7"/>
    <s v="Bucuresti Ilfov"/>
    <m/>
    <m/>
    <s v="Bucuresti"/>
    <s v="Public"/>
    <s v="060"/>
    <n v="7198834.5599999996"/>
    <n v="1799708.64"/>
    <n v="0"/>
    <n v="24000"/>
    <x v="103"/>
    <s v="Finalizat"/>
    <m/>
    <n v="6639079.7800000003"/>
    <n v="1659769.9300000002"/>
    <s v="POC/76/1/1"/>
    <n v="1"/>
    <s v="Axa 1"/>
  </r>
  <r>
    <n v="56"/>
    <x v="2"/>
    <x v="2"/>
    <s v="A2.2.1"/>
    <x v="97"/>
    <s v="README – APLICAȚIE INTERACTIVĂ, INOVATIVĂ, DE EVALUARE A LIZIBILITĂȚII TEXTELOR ÎN LIMBA ROMÂNĂ ȘI DE ÎMBUNĂTĂȚIRE A STILULUI DE REDACTARE"/>
    <s v="COGNOS BUSINESS CONSULTING SRL"/>
    <s v="README – APLICAȚIE INTERACTIVĂ, INOVATIVĂ, DE EVALUARE A LIZIBILITĂȚII TEXTELOR ÎN LIMBA ROMÂNĂ ȘI DE ÎMBUNĂTĂȚIRE A STILULUI DE REDACTARE"/>
    <s v="9"/>
    <n v="15"/>
    <x v="2"/>
    <s v="12"/>
    <n v="15"/>
    <n v="2019"/>
    <n v="80"/>
    <x v="7"/>
    <s v="Bucuresti Ilfov"/>
    <m/>
    <m/>
    <s v="Bucuresti"/>
    <s v="Privat"/>
    <s v="066"/>
    <n v="2814714.83"/>
    <n v="703678.71"/>
    <n v="875079.04"/>
    <n v="212942.4"/>
    <x v="104"/>
    <s v="Finalizat"/>
    <s v="AA1"/>
    <n v="2362753.2200000002"/>
    <n v="590688.31000000006"/>
    <s v="POC/46/2/2"/>
    <n v="1"/>
    <s v="Axa 2"/>
  </r>
  <r>
    <n v="57"/>
    <x v="2"/>
    <x v="2"/>
    <s v="A2.2.1"/>
    <x v="98"/>
    <s v="MARKSENSE - PLATFORMĂ INFORMATICĂ DE ANALIZĂ ÎN TIMP REAL A FLUXURILOR DE PERSOANE BAZATĂ PE ALGORITMI DE INTELIGENȚĂ ARTIFICIALĂ ȘI PRELUCRARE INTELIGENTĂ DE INFORMAȚII PENTRU AFACERI ȘI MEDIUL GUVERNAMENTAL"/>
    <s v="OPEN GOV SRL"/>
    <s v="MARKSENSE - PLATFORMĂ INFORMATICĂ DE ANALIZĂ ÎN TIMP REAL A FLUXURILOR DE PERSOANE BAZATĂ PE ALGORITMI DE INTELIGENȚĂ ARTIFICIALĂ ȘI PRELUCRARE INTELIGENTĂ DE INFORMAȚII PENTRU AFACERI ȘI MEDIUL GUVERNAMENTAL"/>
    <s v="10"/>
    <n v="13"/>
    <x v="2"/>
    <s v="8"/>
    <n v="13"/>
    <n v="2020"/>
    <n v="80"/>
    <x v="7"/>
    <s v="Bucuresti Ilfov"/>
    <m/>
    <m/>
    <s v="Bucuresti"/>
    <s v="Privat"/>
    <s v="066"/>
    <n v="3145876.94"/>
    <n v="786469.24"/>
    <n v="1375102.5299999998"/>
    <n v="380633.62000000011"/>
    <x v="105"/>
    <s v="Finalizat"/>
    <s v="AA"/>
    <n v="1622835.8000000003"/>
    <n v="405708.94"/>
    <s v="POC/46/2/2"/>
    <n v="1"/>
    <s v="Axa 2"/>
  </r>
  <r>
    <n v="58"/>
    <x v="2"/>
    <x v="2"/>
    <s v="A2.2.1"/>
    <x v="99"/>
    <s v="S.I.R.O – SOLUTIE INOVATIVA DE RECRUTARE ONLINE"/>
    <s v="STRUCTURAL MANAGEMENT SOLUTIONS SRL"/>
    <s v="S.I.R.O – SOLUTIE INOVATIVA DE RECRUTARE ONLINE"/>
    <s v="8"/>
    <n v="2"/>
    <x v="2"/>
    <s v="8"/>
    <n v="2"/>
    <n v="2020"/>
    <n v="80"/>
    <x v="7"/>
    <s v="Bucuresti Ilfov"/>
    <m/>
    <m/>
    <s v="Bucuresti"/>
    <s v="Privat"/>
    <s v="066"/>
    <n v="3096018.79"/>
    <n v="774004.7"/>
    <n v="1224860.6499999994"/>
    <n v="52800"/>
    <x v="106"/>
    <s v="Finalizat"/>
    <s v="AA"/>
    <n v="2868081.13"/>
    <n v="717020.27999999991"/>
    <s v="POC/46/2/2"/>
    <n v="1"/>
    <s v="Axa 2"/>
  </r>
  <r>
    <n v="59"/>
    <x v="2"/>
    <x v="2"/>
    <s v="A2.2.1"/>
    <x v="100"/>
    <s v="Dezvoltare aplicatiei software inovative “Treasure Open Source Software – TOSS”"/>
    <s v="BUSINESS INFORMATION SYSTEMS (ALLEVO) SRL"/>
    <s v="Dezvoltare aplicatiei software inovative “Treasure Open Source Software – TOSS”"/>
    <s v="8"/>
    <n v="16"/>
    <x v="2"/>
    <s v="3"/>
    <n v="16"/>
    <n v="2020"/>
    <n v="80"/>
    <x v="7"/>
    <s v="Bucuresti Ilfov"/>
    <m/>
    <m/>
    <s v="Bucuresti"/>
    <s v="Privat"/>
    <s v="066"/>
    <n v="2754696.14"/>
    <n v="688674.03"/>
    <n v="2682994"/>
    <n v="679006.1799999997"/>
    <x v="107"/>
    <s v="Finalizat"/>
    <s v="AA1"/>
    <n v="2477638.4700000002"/>
    <n v="619409.64"/>
    <s v="POC/46/2/2"/>
    <n v="1"/>
    <s v="Axa 2"/>
  </r>
  <r>
    <n v="60"/>
    <x v="2"/>
    <x v="2"/>
    <s v="A2.2.1"/>
    <x v="101"/>
    <s v="OmniDJ - Platforma de streaming colaborativ cu servicii la cerere"/>
    <s v="KNOWLEDGE INVESTMENT GROUP SRL"/>
    <s v="Obiectivul general al proiectului “OmniDJ - Platforma de streaming colaborativ cu servicii la cerere” este acela de a cerceta si dezvolta o tehnologie inovativa in domeniile orizontale TIC si multimedia cu scopul dezvoltarii finale a unui produs/serviciu menit sa acopere o nevoie reala identificata in piata."/>
    <s v="5"/>
    <n v="25"/>
    <x v="2"/>
    <s v="1"/>
    <n v="25"/>
    <n v="2020"/>
    <n v="80"/>
    <x v="7"/>
    <s v="Bucuresti Ilfov"/>
    <m/>
    <m/>
    <s v="Bucuresti"/>
    <s v="Privat"/>
    <s v="066"/>
    <n v="1114600.8"/>
    <n v="278650.2"/>
    <n v="398394"/>
    <n v="135212.55000000005"/>
    <x v="108"/>
    <s v="Finalizat"/>
    <s v="AA2"/>
    <n v="1049383.25"/>
    <n v="262345.82"/>
    <s v="POC/46/2/2"/>
    <n v="1"/>
    <s v="Axa 2"/>
  </r>
  <r>
    <n v="61"/>
    <x v="2"/>
    <x v="2"/>
    <s v="A2.2.1"/>
    <x v="102"/>
    <s v="CREAREA UNEI PLATFORME CLOUD PENTRU APLICATII SOFTWARE"/>
    <s v="Q-BIS CONSULT SRL"/>
    <s v="CREAREA UNEI PLATFORME CLOUD PENTRU APLICATII SOFTWARE"/>
    <s v="8"/>
    <n v="2"/>
    <x v="2"/>
    <s v="12"/>
    <n v="2"/>
    <n v="2019"/>
    <n v="80"/>
    <x v="7"/>
    <s v="Bucuresti Ilfov"/>
    <m/>
    <m/>
    <s v="Bucuresti"/>
    <s v="Privat"/>
    <s v="066"/>
    <n v="2069074.4"/>
    <n v="517268.6"/>
    <n v="1308001"/>
    <n v="209369.35999999987"/>
    <x v="109"/>
    <s v="Finalizat"/>
    <s v="AA1"/>
    <n v="1791221.4300000004"/>
    <n v="447805.36000000004"/>
    <s v="POC/46/2/2"/>
    <n v="1"/>
    <s v="Axa 2"/>
  </r>
  <r>
    <n v="62"/>
    <x v="2"/>
    <x v="2"/>
    <s v="A2.2.1"/>
    <x v="103"/>
    <s v="DEZVOLTAREA UNEI PLATFORME PENTRU CREAREA VIZUALA DE SITE-URI BAZATE PE WORDPRESS"/>
    <s v="EXTEND STUDIO SRL"/>
    <s v="DEZVOLTAREA UNEI PLATFORME PENTRU CREAREA VIZUALA DE SITE-URI BAZATE PE WORDPRESS"/>
    <s v="5"/>
    <n v="25"/>
    <x v="2"/>
    <s v="5"/>
    <n v="25"/>
    <n v="2019"/>
    <n v="80"/>
    <x v="7"/>
    <s v="Bucuresti Ilfov"/>
    <m/>
    <m/>
    <s v="Bucuresti"/>
    <s v="Privat"/>
    <s v="066"/>
    <n v="2115826.5"/>
    <n v="528956.63"/>
    <n v="1064885.0900000003"/>
    <n v="0"/>
    <x v="110"/>
    <s v="Finalizat"/>
    <s v="AA1"/>
    <n v="1785769.69"/>
    <n v="446442.43999999994"/>
    <s v="POC/46/2/2"/>
    <n v="1"/>
    <s v="Axa 2"/>
  </r>
  <r>
    <n v="63"/>
    <x v="2"/>
    <x v="2"/>
    <s v="A2.2.1"/>
    <x v="104"/>
    <s v="TempRent – platforma evolutivă de micro-tranzacționare"/>
    <s v="4E SOFTWARE SRL"/>
    <s v="TempRent – platforma evolutivă de micro-tranzacționare"/>
    <s v="6"/>
    <n v="16"/>
    <x v="2"/>
    <s v="6"/>
    <n v="16"/>
    <n v="2020"/>
    <n v="80"/>
    <x v="7"/>
    <s v="Bucuresti Ilfov"/>
    <m/>
    <m/>
    <s v="Bucuresti"/>
    <s v="Privat"/>
    <s v="066"/>
    <n v="1227120"/>
    <n v="306780"/>
    <n v="429900"/>
    <n v="133722"/>
    <x v="111"/>
    <s v="Finalizat"/>
    <s v="AA1"/>
    <n v="1030223.8400000001"/>
    <n v="257555.96000000002"/>
    <s v="POC/46/2/2"/>
    <n v="1"/>
    <s v="Axa 2"/>
  </r>
  <r>
    <n v="64"/>
    <x v="2"/>
    <x v="2"/>
    <s v="A2.2.1"/>
    <x v="105"/>
    <s v="DEZVOLTARE PRIN INOVARE LA SENIOR SOFTWARE AGENCY SRL"/>
    <s v="SENIOR SOFTWARE AGENCY SRL"/>
    <s v="DEZVOLTARE PRIN INOVARE LA SENIOR SOFTWARE AGENCY SRL"/>
    <s v="5"/>
    <n v="25"/>
    <x v="2"/>
    <s v="5"/>
    <n v="25"/>
    <n v="2019"/>
    <n v="80"/>
    <x v="7"/>
    <s v="Bucuresti Ilfov"/>
    <m/>
    <m/>
    <s v="Bucuresti"/>
    <s v="Privat"/>
    <s v="066"/>
    <n v="1587334.92"/>
    <n v="396833.73"/>
    <n v="1361979.77"/>
    <n v="99583.399999999907"/>
    <x v="112"/>
    <s v="Finalizat"/>
    <m/>
    <n v="1431113.98"/>
    <n v="310359.72000000003"/>
    <s v="POC/46/2/2"/>
    <n v="1"/>
    <s v="Axa 2"/>
  </r>
  <r>
    <n v="65"/>
    <x v="2"/>
    <x v="2"/>
    <s v="A2.2.1"/>
    <x v="106"/>
    <s v="Studio Scope: Dezvoltare produs inovativ de tip Configure Price and Quoting"/>
    <s v="INGENIO SOFTWARE SA"/>
    <s v="Studio Scope: Dezvoltare produs inovativ de tip Configure Price and Quoting"/>
    <s v="6"/>
    <n v="16"/>
    <x v="2"/>
    <s v="11"/>
    <n v="16"/>
    <n v="2019"/>
    <n v="80"/>
    <x v="7"/>
    <s v="Bucuresti Ilfov"/>
    <m/>
    <m/>
    <s v="Bucuresti"/>
    <s v="Privat"/>
    <s v="066"/>
    <n v="2242185"/>
    <n v="560546.25"/>
    <n v="2028751.25"/>
    <n v="54052.150000000373"/>
    <x v="113"/>
    <s v="Finalizat"/>
    <s v="AA1"/>
    <n v="2125327.27"/>
    <n v="531331.84000000008"/>
    <s v="POC/46/2/2"/>
    <n v="1"/>
    <s v="Axa 2"/>
  </r>
  <r>
    <n v="66"/>
    <x v="2"/>
    <x v="2"/>
    <s v="A2.2.1"/>
    <x v="107"/>
    <s v="SOLUȚIE PENTRU INTEGRAREA PE VERTICALĂ A SOLUȚIILOR TIC ÎN ECONOMIA ROMÂNEASCĂ PRIN DEZVOLTAREA PRODUSELOR INFORMATICE DYNAMIC DOX© CLOUD ȘI DYNAMIC DOX© MOBILE"/>
    <s v="ESSENSYS SOFTWARE SRL"/>
    <s v="SOLUȚIE PENTRU INTEGRAREA PE VERTICALĂ A SOLUȚIILOR TIC ÎN ECONOMIA ROMÂNEASCĂ PRIN DEZVOLTAREA PRODUSELOR INFORMATICE DYNAMIC DOX© CLOUD ȘI DYNAMIC DOX© MOBILE"/>
    <s v="8"/>
    <n v="2"/>
    <x v="2"/>
    <s v="8"/>
    <n v="2"/>
    <n v="2020"/>
    <n v="80"/>
    <x v="7"/>
    <s v="Bucuresti Ilfov"/>
    <m/>
    <m/>
    <s v="Bucuresti"/>
    <s v="Privat"/>
    <s v="066"/>
    <n v="1624958.86"/>
    <n v="406239.72"/>
    <n v="1132399.8700000001"/>
    <n v="58054.349999999627"/>
    <x v="114"/>
    <s v="Finalizat"/>
    <s v="AA1"/>
    <n v="1451542.14"/>
    <n v="362885.51"/>
    <s v="POC/46/2/2"/>
    <n v="1"/>
    <s v="Axa 2"/>
  </r>
  <r>
    <n v="67"/>
    <x v="2"/>
    <x v="2"/>
    <s v="A2.2.1"/>
    <x v="108"/>
    <s v="SISTEM INFORMATIC INOVATIV DE TIP COMANDA SI CONTROL C2I (Command, Control &amp; Intelligence)"/>
    <s v="I-TOM SOLUTIONS SRL"/>
    <s v="SISTEM INFORMATIC INOVATIV DE TIP COMANDA SI CONTROL C2I (Command, Control &amp; Intelligence)"/>
    <s v="8"/>
    <n v="10"/>
    <x v="2"/>
    <s v="8"/>
    <n v="10"/>
    <n v="2020"/>
    <n v="80"/>
    <x v="7"/>
    <s v="Bucuresti Ilfov"/>
    <m/>
    <m/>
    <s v="Bucuresti"/>
    <s v="Privat"/>
    <s v="066"/>
    <n v="2532573.2599999998"/>
    <n v="633143.31999999995"/>
    <n v="1173003.8899999997"/>
    <n v="219042.47000000067"/>
    <x v="115"/>
    <s v="Finalizat"/>
    <s v="AA2"/>
    <n v="2378045.96"/>
    <n v="594511.4800000001"/>
    <s v="POC/46/2/2"/>
    <n v="1"/>
    <s v="Axa 2"/>
  </r>
  <r>
    <n v="68"/>
    <x v="2"/>
    <x v="2"/>
    <s v="A2.2.1"/>
    <x v="109"/>
    <s v="SISTEM INTEGRAT DE MANAGEMENT AL SECURITĂŢII INFORMAŢIEI ÎN CADRUL UNEI ORGANIZAŢII"/>
    <s v="SAFETECH INNOVATIONS SRL"/>
    <s v="SISTEM INTEGRAT DE MANAGEMENT AL SECURITĂŢII INFORMAŢIEI ÎN CADRUL UNEI ORGANIZAŢII"/>
    <s v="6"/>
    <n v="16"/>
    <x v="2"/>
    <s v="2"/>
    <n v="28"/>
    <n v="2019"/>
    <n v="80"/>
    <x v="7"/>
    <s v="Bucuresti Ilfov"/>
    <m/>
    <m/>
    <s v="Bucuresti"/>
    <s v="Privat"/>
    <s v="066"/>
    <n v="1410126.65"/>
    <n v="352531.66"/>
    <n v="703318.79"/>
    <n v="108990.68999999994"/>
    <x v="116"/>
    <s v="Finalizat"/>
    <s v="AA1"/>
    <n v="1353287.28"/>
    <n v="338321.81999999995"/>
    <s v="POC/46/2/2"/>
    <n v="1"/>
    <s v="Axa 2"/>
  </r>
  <r>
    <n v="69"/>
    <x v="2"/>
    <x v="2"/>
    <s v="A2.2.1"/>
    <x v="110"/>
    <s v="SISTEM INFORMATIC INTEGRAT, INOVATIV SI SECURIZAT DE EXAMINARE AUXOLOGICA, URMARIRE A PACIENTULUI SI GENERARE A DIAGRAMELOR DE CRESTERE PENTRU POPULATIA DIN ROMANIA"/>
    <s v="RADCOM SRL"/>
    <s v="SISTEM INFORMATIC INTEGRAT, INOVATIV SI SECURIZAT DE EXAMINARE AUXOLOGICA, URMARIRE A PACIENTULUI SI GENERARE A DIAGRAMELOR DE CRESTERE PENTRU POPULATIA DIN ROMANIA"/>
    <s v="8"/>
    <n v="9"/>
    <x v="2"/>
    <s v="8"/>
    <n v="9"/>
    <n v="2019"/>
    <n v="80"/>
    <x v="7"/>
    <s v="Bucuresti Ilfov"/>
    <m/>
    <m/>
    <s v="Bucuresti"/>
    <s v="Privat"/>
    <s v="066"/>
    <n v="2091764"/>
    <n v="522941"/>
    <n v="862290"/>
    <n v="167575.10000000009"/>
    <x v="117"/>
    <s v="Finalizat"/>
    <s v="AA1"/>
    <n v="2003612.85"/>
    <n v="500903.21"/>
    <s v="POC/46/2/2"/>
    <n v="1"/>
    <s v="Axa 2"/>
  </r>
  <r>
    <n v="70"/>
    <x v="2"/>
    <x v="2"/>
    <s v="A2.2.1"/>
    <x v="111"/>
    <s v="LIVEHR – PLATFORMA DE GESTIONARE A RESURSELOR UMANE"/>
    <s v="AVANT CONSULTING SRL"/>
    <s v="LIVEHR – PLATFORMA DE GESTIONARE A RESURSELOR UMANE"/>
    <s v="8"/>
    <n v="8"/>
    <x v="2"/>
    <s v="7"/>
    <n v="8"/>
    <n v="2019"/>
    <n v="80"/>
    <x v="7"/>
    <s v="Bucuresti Ilfov"/>
    <m/>
    <m/>
    <s v="Bucuresti"/>
    <s v="Privat"/>
    <s v="066"/>
    <n v="2098872.2799999998"/>
    <n v="524718.06999999995"/>
    <n v="1507229.65"/>
    <n v="402174.95000000019"/>
    <x v="118"/>
    <s v="Finalizat"/>
    <s v="AA1"/>
    <n v="2098595.83"/>
    <n v="524374.61"/>
    <s v="POC/46/2/2"/>
    <n v="1"/>
    <s v="Axa 2"/>
  </r>
  <r>
    <n v="71"/>
    <x v="2"/>
    <x v="2"/>
    <s v="A2.2.1"/>
    <x v="112"/>
    <s v="„INTEGRAREA PE VERTICALA A IP3D PRIN DEZVOLTAREA UNEI SOLUTII INFORMATICE – CABINA VIRTUALA - PRIN ACTIVITATI DE CDI „"/>
    <s v="IPRINT 3D DESIGN CONSULTING SRL"/>
    <s v="„INTEGRAREA PE VERTICALA A IP3D PRIN DEZVOLTAREA UNEI SOLUTII INFORMATICE – CABINA VIRTUALA - PRIN ACTIVITATI DE CDI „"/>
    <s v="8"/>
    <n v="11"/>
    <x v="2"/>
    <s v="2"/>
    <n v="11"/>
    <n v="2020"/>
    <n v="80"/>
    <x v="7"/>
    <s v="Bucuresti Ilfov"/>
    <m/>
    <m/>
    <s v="Bucuresti"/>
    <s v="Privat"/>
    <s v="066"/>
    <n v="782706.84"/>
    <n v="195676.71"/>
    <n v="277228.45999999996"/>
    <n v="35425.989999999991"/>
    <x v="119"/>
    <s v="Finalizat"/>
    <s v="AA1"/>
    <n v="777272.64000000013"/>
    <n v="194318.17"/>
    <s v="POC/46/2/2"/>
    <n v="1"/>
    <s v="Axa 2"/>
  </r>
  <r>
    <n v="72"/>
    <x v="2"/>
    <x v="2"/>
    <s v="A2.2.1"/>
    <x v="113"/>
    <s v="„CRESTEREA COMPETITIVITATII SC YALOS SOFTWARE LABS SRL PRIN DEZVOLTAREA UNEI SOLUTII INFORMATICE INOVATOARE”"/>
    <s v="YALOS SOFTWARE LABS SRL"/>
    <s v="„CRESTEREA COMPETITIVITATII SC YALOS SOFTWARE LABS SRL PRIN DEZVOLTAREA UNEI SOLUTII INFORMATICE INOVATOARE”"/>
    <s v="8"/>
    <n v="3"/>
    <x v="2"/>
    <s v="8"/>
    <n v="3"/>
    <n v="2020"/>
    <n v="80"/>
    <x v="7"/>
    <s v="Bucuresti Ilfov"/>
    <m/>
    <m/>
    <s v="Bucuresti"/>
    <s v="Privat"/>
    <s v="066"/>
    <n v="2452875.5699999998"/>
    <n v="613218.89"/>
    <n v="657456.29999999981"/>
    <n v="100246.4700000002"/>
    <x v="120"/>
    <s v="Finalizat"/>
    <m/>
    <n v="2026421.53"/>
    <n v="506605.39"/>
    <s v="POC/46/2/2"/>
    <n v="1"/>
    <s v="Axa 2"/>
  </r>
  <r>
    <n v="73"/>
    <x v="2"/>
    <x v="2"/>
    <s v="A2.2.1"/>
    <x v="114"/>
    <s v="Sistem Informatic Inovativ Factura Inteligenta"/>
    <s v="BUSINESSVIEW SOFTWARE SRL"/>
    <s v="Sistem Informatic Inovativ Factura Inteligenta"/>
    <s v="8"/>
    <n v="2"/>
    <x v="2"/>
    <s v="11"/>
    <n v="2"/>
    <n v="2019"/>
    <n v="80"/>
    <x v="7"/>
    <s v="Bucuresti Ilfov"/>
    <m/>
    <m/>
    <s v="Bucuresti"/>
    <s v="Privat"/>
    <s v="066"/>
    <n v="2432346.2999999998"/>
    <n v="608086.57999999996"/>
    <n v="652739.62000000011"/>
    <n v="182632.2799999998"/>
    <x v="121"/>
    <s v="Finalizat"/>
    <m/>
    <n v="2264935.13"/>
    <n v="566233.77"/>
    <s v="POC/46/2/2"/>
    <n v="1"/>
    <s v="Axa 2"/>
  </r>
  <r>
    <n v="74"/>
    <x v="2"/>
    <x v="2"/>
    <s v="A2.2.1"/>
    <x v="115"/>
    <s v="Sistem informatic integrat pentru colectarea si procesarea de date anonime in interiorul spatiilor comerciale"/>
    <s v="MOUNT SOFTWARE SRL"/>
    <s v="Sistem informatic integrat pentru colectarea si procesarea de date anonime in interiorul spatiilor comerciale"/>
    <s v="8"/>
    <n v="7"/>
    <x v="2"/>
    <s v="2"/>
    <n v="7"/>
    <n v="2019"/>
    <n v="80"/>
    <x v="7"/>
    <s v="Bucuresti Ilfov"/>
    <m/>
    <m/>
    <s v="Bucuresti"/>
    <s v="Privat"/>
    <s v="066"/>
    <n v="898360.23"/>
    <n v="224590.06"/>
    <n v="474760.01"/>
    <n v="51944.34999999986"/>
    <x v="122"/>
    <s v="Finalizat"/>
    <m/>
    <n v="750331.85"/>
    <n v="187582.96"/>
    <s v="POC/46/2/2"/>
    <n v="1"/>
    <s v="Axa 2"/>
  </r>
  <r>
    <n v="75"/>
    <x v="2"/>
    <x v="2"/>
    <s v="A2.2.1"/>
    <x v="116"/>
    <s v="Inovare prin conectare"/>
    <s v="SENIOR PROGRAMMING SA"/>
    <s v="Inovare prin conectare"/>
    <s v="8"/>
    <n v="2"/>
    <x v="2"/>
    <s v="11"/>
    <n v="2"/>
    <n v="2019"/>
    <n v="80"/>
    <x v="7"/>
    <s v="Bucuresti Ilfov"/>
    <m/>
    <m/>
    <s v="Bucuresti"/>
    <s v="Privat"/>
    <s v="066"/>
    <n v="2414726.98"/>
    <n v="603681.75"/>
    <n v="2406584.2200000002"/>
    <n v="251986.25"/>
    <x v="123"/>
    <s v="Finalizat"/>
    <s v="AA2"/>
    <n v="2208279.81"/>
    <n v="552069.96"/>
    <s v="POC/46/2/2"/>
    <n v="1"/>
    <s v="Axa 2"/>
  </r>
  <r>
    <n v="76"/>
    <x v="2"/>
    <x v="2"/>
    <s v="A2.2.1"/>
    <x v="117"/>
    <s v="AdSelect – Platforma de Management pentru publicitate stradala"/>
    <s v="INGENIOS.RO SRL"/>
    <s v="AdSelect – Platforma de Management pentru publicitate stradala"/>
    <s v="6"/>
    <n v="28"/>
    <x v="2"/>
    <s v="12"/>
    <n v="28"/>
    <n v="2019"/>
    <n v="80"/>
    <x v="7"/>
    <s v="Bucuresti Ilfov"/>
    <m/>
    <m/>
    <s v="Bucuresti"/>
    <s v="Privat"/>
    <s v="066"/>
    <n v="3065803.18"/>
    <n v="766450.79"/>
    <n v="965544.5299999998"/>
    <n v="51911"/>
    <x v="124"/>
    <s v="Finalizat"/>
    <m/>
    <n v="2872010.8"/>
    <n v="718002.71"/>
    <s v="POC/46/2/2"/>
    <n v="1"/>
    <s v="Axa 2"/>
  </r>
  <r>
    <n v="77"/>
    <x v="2"/>
    <x v="2"/>
    <s v="A2.2.1"/>
    <x v="118"/>
    <s v="HR fara hartie"/>
    <s v="HR SINCRON SRL"/>
    <s v="Obiectivul general este cresterea contributiei solutiilor/aplicatiilor IT inovative in dezvoltarea competitivitatii economice a sectorului privat prin dezvoltarea produselor si serviciilor TIC. In acest context, in care inclusiv recomandarea Comisiei Europene catre companiile romanesti este de a profita pe deplin de posibilitatile si avantajele oferite de tehnologiile digitale, HR Sincron SRL doreste sa dezvolte prin proiectul „HR fara hartie” o platforma software inovativa de managementul resurselor umane numita in continuare „Sincron HR Suite”."/>
    <s v="5"/>
    <n v="25"/>
    <x v="2"/>
    <s v="5"/>
    <n v="25"/>
    <n v="2019"/>
    <n v="80"/>
    <x v="7"/>
    <s v="Bucuresti Ilfov"/>
    <m/>
    <m/>
    <s v="Bucuresti"/>
    <s v="Privat"/>
    <s v="066"/>
    <n v="1952796.24"/>
    <n v="488199.06"/>
    <n v="1651738.81"/>
    <n v="140071.0400000005"/>
    <x v="125"/>
    <s v="Finalizat"/>
    <s v="AA2"/>
    <n v="1889212.9800000002"/>
    <n v="472303.24000000005"/>
    <s v="POC/46/2/2"/>
    <n v="1"/>
    <s v="Axa 2"/>
  </r>
  <r>
    <n v="78"/>
    <x v="2"/>
    <x v="2"/>
    <s v="A2.2.1"/>
    <x v="119"/>
    <s v="Dezvoltare aplicatie software si componente hardware pentru analizarea, controlul si partajarea fluxurilor de resurse"/>
    <s v="CORE SECURITY ADVISERS SRL"/>
    <s v="Dezvoltare aplicatie software si componente hardware pentru analizarea, controlul si partajarea fluxurilor de resurse"/>
    <s v="8"/>
    <n v="3"/>
    <x v="2"/>
    <s v="8"/>
    <n v="3"/>
    <n v="2020"/>
    <n v="80"/>
    <x v="7"/>
    <s v="Bucuresti Ilfov"/>
    <m/>
    <m/>
    <s v="Bucuresti"/>
    <s v="Privat"/>
    <s v="066"/>
    <n v="3292880"/>
    <n v="823220"/>
    <n v="807275"/>
    <n v="820530.33000000007"/>
    <x v="126"/>
    <s v="Reziliat"/>
    <m/>
    <n v="0"/>
    <n v="0"/>
    <s v="POC/46/2/2"/>
    <n v="1"/>
    <s v="Axa 2"/>
  </r>
  <r>
    <n v="79"/>
    <x v="2"/>
    <x v="2"/>
    <s v="A2.2.1"/>
    <x v="120"/>
    <s v="COOPID – SISTEM COOPERATIV DE MANAGEMENT AL IDENTITATII DIGITALE"/>
    <s v="TGS SOFTWARE SRL"/>
    <s v="COOPID – SISTEM COOPERATIV DE MANAGEMENT AL IDENTITATII DIGITALE"/>
    <s v="6"/>
    <n v="28"/>
    <x v="2"/>
    <s v="6"/>
    <n v="28"/>
    <n v="2019"/>
    <n v="80"/>
    <x v="7"/>
    <s v="Bucuresti Ilfov"/>
    <m/>
    <m/>
    <s v="Bucuresti"/>
    <s v="Privat"/>
    <s v="066"/>
    <n v="2939783.6"/>
    <n v="734945.9"/>
    <n v="875000"/>
    <n v="276000.98000000045"/>
    <x v="127"/>
    <s v="Finalizat"/>
    <s v="AA1"/>
    <n v="2850573.22"/>
    <n v="712643.33"/>
    <s v="POC/46/2/2"/>
    <n v="1"/>
    <s v="Axa 2"/>
  </r>
  <r>
    <n v="80"/>
    <x v="2"/>
    <x v="2"/>
    <s v="A2.2.1"/>
    <x v="121"/>
    <s v="DEZVOLTAREA UNUI SISTEM BUSINESS INTELLIGENCE PENTRU LANTURI FARMACEUTICE"/>
    <s v="COGNISTUDIO SRL"/>
    <s v="DEZVOLTAREA UNUI SISTEM BUSINESS INTELLIGENCE PENTRU LANTURI FARMACEUTICE"/>
    <s v="8"/>
    <n v="2"/>
    <x v="2"/>
    <s v="8"/>
    <n v="2"/>
    <n v="2019"/>
    <n v="80"/>
    <x v="7"/>
    <s v="Bucuresti Ilfov"/>
    <m/>
    <m/>
    <s v="Bucuresti"/>
    <s v="Privat"/>
    <s v="066"/>
    <n v="1939595.35"/>
    <n v="484898.84"/>
    <n v="1023332.81"/>
    <n v="45938.649999999907"/>
    <x v="128"/>
    <s v="Finalizat"/>
    <m/>
    <n v="1384358.22"/>
    <n v="346089.57999999996"/>
    <s v="POC/46/2/2"/>
    <n v="1"/>
    <s v="Axa 2"/>
  </r>
  <r>
    <n v="81"/>
    <x v="2"/>
    <x v="2"/>
    <s v="A2.2.1"/>
    <x v="122"/>
    <s v="DEZVOLTAREA APLICATIEI SMART HUT- SOLUTIE SOFTWARE-HARDWARE CARE INTEGREAZA ECHIPAMENTE PENTRU FACILITAREA MANAGEMENTULUI CLADIRILOR"/>
    <s v="NETLINX SYSTEMS SRL"/>
    <s v="DEZVOLTAREA APLICATIEI SMART HUT- SOLUTIE SOFTWARE-HARDWARE CARE INTEGREAZA ECHIPAMENTE PENTRU FACILITAREA MANAGEMENTULUI CLADIRILOR"/>
    <s v="8"/>
    <n v="31"/>
    <x v="2"/>
    <s v="8"/>
    <n v="31"/>
    <n v="2019"/>
    <n v="80"/>
    <x v="7"/>
    <s v="Bucuresti Ilfov"/>
    <m/>
    <m/>
    <s v="Bucuresti"/>
    <s v="Privat"/>
    <s v="066"/>
    <n v="1185166.06"/>
    <n v="296291.51"/>
    <n v="760345.01999999979"/>
    <n v="209785.77000000002"/>
    <x v="129"/>
    <s v="Finalizat"/>
    <m/>
    <n v="1112912.58"/>
    <n v="278228.14"/>
    <s v="POC/46/2/2"/>
    <n v="1"/>
    <s v="Axa 2"/>
  </r>
  <r>
    <n v="82"/>
    <x v="2"/>
    <x v="2"/>
    <s v="A2.2.1"/>
    <x v="123"/>
    <s v="MyTechJob – PLATFORMA INOVATIVA CU LOCURI DE MUNCA"/>
    <s v="ALERON TRAINING CENTER SRL"/>
    <s v="MyTechJob – PLATFORMA INOVATIVA CU LOCURI DE MUNCA"/>
    <s v="8"/>
    <n v="11"/>
    <x v="2"/>
    <s v="10"/>
    <n v="11"/>
    <n v="2019"/>
    <n v="80"/>
    <x v="7"/>
    <s v="Bucuresti Ilfov"/>
    <m/>
    <m/>
    <s v="Bucuresti"/>
    <s v="Privat"/>
    <s v="066"/>
    <n v="1323168"/>
    <n v="330792"/>
    <n v="1301670"/>
    <n v="190130.70000000019"/>
    <x v="130"/>
    <s v="Finalizat"/>
    <s v="AA1"/>
    <n v="1281140.32"/>
    <n v="320285.08"/>
    <s v="POC/46/2/2"/>
    <n v="1"/>
    <s v="Axa 2"/>
  </r>
  <r>
    <n v="83"/>
    <x v="2"/>
    <x v="2"/>
    <s v="A2.2.1"/>
    <x v="124"/>
    <s v="SOLUTIE TIC INOVATIVA PENTRU CRESTEREA COMPETITIVITATII ECONOMICE A MARKETIZATOR FRIENDS SRL"/>
    <s v="OMNICONVERT SRL fosta MARKETIZATOR FRIENDS SRL"/>
    <s v="Obiectiv general al proiectului este: cresterea competitivitaþii economice a companiei Marketizator Friends prin dezvoltarea experimentala a unei solutii software inovative, care va permite trecerea de la outsourcing la tehnologia bazata pe inovare."/>
    <s v="5"/>
    <n v="25"/>
    <x v="2"/>
    <s v="11"/>
    <n v="25"/>
    <n v="2019"/>
    <n v="80"/>
    <x v="7"/>
    <s v="Bucuresti Ilfov"/>
    <m/>
    <m/>
    <s v="Bucuresti"/>
    <s v="Privat"/>
    <s v="066"/>
    <n v="1855368.68"/>
    <n v="463842.17"/>
    <n v="1114023.23"/>
    <n v="124343.43999999994"/>
    <x v="131"/>
    <s v="Finalizat"/>
    <m/>
    <n v="1850334.4300000002"/>
    <n v="462583.61"/>
    <s v="POC/46/2/2"/>
    <n v="1"/>
    <s v="Axa 2"/>
  </r>
  <r>
    <n v="84"/>
    <x v="2"/>
    <x v="2"/>
    <s v="A2.2.1"/>
    <x v="125"/>
    <s v="CRESTEREA COMPETITIVITATII SC BLUE SKY SOFTWARE SRL PRIN DEZVOLTAREA UNEI APLICATII INFORMATICE INOVATIVE"/>
    <s v="BLUE SKY SOFTWARE SRL"/>
    <s v="Obiectivul general al proiectului il reprezinta cresterea competitivitatii economice a societatii la nivel national prin dezvoltarea unui produs inovativ TIC, respectiv realizarea unei aplicatii informatice inovative cu aplicabilitate in domeniul asistentei sociale si edicala a persoanelor varstnice"/>
    <s v="6"/>
    <n v="29"/>
    <x v="2"/>
    <s v="6"/>
    <n v="29"/>
    <n v="2019"/>
    <n v="80"/>
    <x v="7"/>
    <s v="Bucuresti Ilfov"/>
    <m/>
    <m/>
    <s v="Bucuresti"/>
    <s v="Privat"/>
    <s v="066"/>
    <n v="1733067.68"/>
    <n v="433266.92"/>
    <n v="617580.39999999991"/>
    <n v="50170.450000000186"/>
    <x v="132"/>
    <s v="Reziliat"/>
    <m/>
    <n v="0"/>
    <n v="0"/>
    <s v="POC/46/2/2"/>
    <n v="1"/>
    <s v="Axa 2"/>
  </r>
  <r>
    <n v="85"/>
    <x v="2"/>
    <x v="2"/>
    <s v="A2.2.1"/>
    <x v="126"/>
    <s v="QRAM – sistem de optimizare a capitalului uman"/>
    <s v="QUALITANCE QBS SRL"/>
    <s v="QRAM – sistem de optimizare a capitalului uman"/>
    <s v="8"/>
    <n v="8"/>
    <x v="2"/>
    <s v="8"/>
    <n v="8"/>
    <n v="2019"/>
    <n v="80"/>
    <x v="7"/>
    <s v="Bucuresti Ilfov"/>
    <m/>
    <m/>
    <s v="Bucuresti"/>
    <s v="Privat"/>
    <s v="066"/>
    <n v="1048354"/>
    <n v="262088.5"/>
    <n v="931062.5"/>
    <n v="6941.6699999999255"/>
    <x v="133"/>
    <s v="Reziliat"/>
    <m/>
    <n v="0"/>
    <n v="0"/>
    <s v="POC/46/2/2"/>
    <n v="1"/>
    <s v="Axa 2"/>
  </r>
  <r>
    <n v="86"/>
    <x v="2"/>
    <x v="2"/>
    <s v="A2.2.1"/>
    <x v="127"/>
    <s v="Dezvoltarea unei solutii inovative de business discovery pentru cresterea competitivitatii si profitabilitatii companiilor"/>
    <s v="UNIT VISION SRL"/>
    <s v="Dezvoltarea unei solutii inovative de business discovery pentru cresterea competitivitatii si profitabilitatii companiilor"/>
    <s v="8"/>
    <n v="2"/>
    <x v="2"/>
    <s v="2"/>
    <n v="2"/>
    <n v="2019"/>
    <n v="80"/>
    <x v="7"/>
    <s v="Bucuresti Ilfov"/>
    <m/>
    <m/>
    <s v="Bucuresti"/>
    <s v="Privat"/>
    <s v="066"/>
    <n v="602276.25"/>
    <n v="150569.06"/>
    <n v="519610.41999999993"/>
    <n v="56195.459999999963"/>
    <x v="134"/>
    <s v="Finalizat"/>
    <m/>
    <n v="545262.65999999992"/>
    <n v="136315.67000000001"/>
    <s v="POC/46/2/2"/>
    <n v="1"/>
    <s v="Axa 2"/>
  </r>
  <r>
    <n v="87"/>
    <x v="2"/>
    <x v="2"/>
    <s v="A2.2.1"/>
    <x v="128"/>
    <s v="SITAC – SISTEM INOVATIV DE TESTARE ADAPTIVĂ COMPUTERIZATĂ"/>
    <s v="SOFT BUSINESS UNION SRL"/>
    <s v="SITAC – SISTEM INOVATIV DE TESTARE ADAPTIVĂ COMPUTERIZATĂ"/>
    <s v="6"/>
    <n v="16"/>
    <x v="2"/>
    <s v="6"/>
    <n v="16"/>
    <n v="2019"/>
    <n v="80"/>
    <x v="7"/>
    <s v="Bucuresti Ilfov"/>
    <m/>
    <m/>
    <s v="Bucuresti"/>
    <s v="Privat"/>
    <s v="066"/>
    <n v="2892483.23"/>
    <n v="723120.81"/>
    <n v="2037253.75"/>
    <n v="15"/>
    <x v="135"/>
    <s v="Finalizat"/>
    <m/>
    <n v="2463021.5199999996"/>
    <n v="615755.39999999991"/>
    <s v="POC/46/2/2"/>
    <n v="1"/>
    <s v="Axa 2"/>
  </r>
  <r>
    <n v="88"/>
    <x v="2"/>
    <x v="2"/>
    <s v="A2.2.1"/>
    <x v="129"/>
    <s v="SISTEM INOVATIV INTEGRAT TIC PENTRU CONTROLUL SI MONITORIZAREA IN TIMP REAL A CALITATII ENERGIEI ELECTRICE SI A PIERDERILOR PE LINIILE DE TRANSPORT SI DISTRIBUTIE DIN SISTEMUL ENERGETIC NATIONAL"/>
    <s v="NOVA INDUSTRIAL SA"/>
    <s v="SISTEM INOVATIV INTEGRAT TIC PENTRU CONTROLUL SI MONITORIZAREA IN TIMP REAL A CALITATII ENERGIEI ELECTRICE SI A PIERDERILOR PE LINIILE DE TRANSPORT SI DISTRIBUTIE DIN SISTEMUL ENERGETIC NATIONAL"/>
    <s v="6"/>
    <n v="28"/>
    <x v="2"/>
    <s v="6"/>
    <n v="28"/>
    <n v="2020"/>
    <n v="80"/>
    <x v="7"/>
    <s v="Bucuresti Ilfov"/>
    <m/>
    <m/>
    <s v="Bucuresti"/>
    <s v="Privat"/>
    <s v="066"/>
    <n v="3003435.74"/>
    <n v="750858.93"/>
    <n v="753244"/>
    <n v="54530"/>
    <x v="136"/>
    <s v="Finalizat"/>
    <m/>
    <n v="1968431.6"/>
    <n v="492107.92000000004"/>
    <s v="POC/46/2/2"/>
    <n v="1"/>
    <s v="Axa 2"/>
  </r>
  <r>
    <n v="89"/>
    <x v="2"/>
    <x v="2"/>
    <s v="A2.2.1"/>
    <x v="130"/>
    <s v="Tehnologie inteligentă pentru sănătatea familiei"/>
    <s v="POWER NET CONSULTING SRL"/>
    <s v="Tehnologie inteligentă pentru sănătatea familiei"/>
    <s v="6"/>
    <n v="28"/>
    <x v="2"/>
    <s v="6"/>
    <n v="28"/>
    <n v="2019"/>
    <n v="80"/>
    <x v="7"/>
    <s v="Bucuresti Ilfov"/>
    <m/>
    <m/>
    <s v="Bucuresti"/>
    <s v="Privat"/>
    <s v="066"/>
    <n v="816443.79"/>
    <n v="204110.95"/>
    <n v="671801.19"/>
    <n v="0"/>
    <x v="137"/>
    <s v="Reziliat"/>
    <m/>
    <n v="0"/>
    <n v="0"/>
    <s v="POC/46/2/2"/>
    <n v="1"/>
    <s v="Axa 2"/>
  </r>
  <r>
    <n v="90"/>
    <x v="2"/>
    <x v="2"/>
    <s v="A2.2.1"/>
    <x v="131"/>
    <s v="AV Sensors Manager"/>
    <s v="R.A.I. SOFTWARE SRL"/>
    <s v="AV Sensors Manager"/>
    <s v="9"/>
    <n v="26"/>
    <x v="2"/>
    <s v="3"/>
    <n v="26"/>
    <n v="2020"/>
    <n v="80"/>
    <x v="7"/>
    <s v="Bucuresti Ilfov"/>
    <m/>
    <m/>
    <s v="Bucuresti"/>
    <s v="Privat"/>
    <s v="066"/>
    <n v="3270601.86"/>
    <n v="817650.47"/>
    <n v="917800"/>
    <n v="144000"/>
    <x v="138"/>
    <s v="Reziliat"/>
    <m/>
    <n v="0"/>
    <n v="0"/>
    <s v="POC/46/2/2"/>
    <n v="1"/>
    <s v="Axa 2"/>
  </r>
  <r>
    <n v="91"/>
    <x v="2"/>
    <x v="2"/>
    <s v="A2.2.1"/>
    <x v="132"/>
    <s v="PLATFORMA INOVATIVA BAZATA PE TEHNOLOGII DE REALITATE VIRTUALA SI AUGMENTATĂ PENTRU TRATAREA FOBIILOR"/>
    <s v="NOVUSTECH SERVICES SRL"/>
    <s v="PLATFORMA INOVATIVA BAZATA PE TEHNOLOGII DE REALITATE VIRTUALA SI AUGMENTATĂ PENTRU TRATAREA FOBIILOR"/>
    <s v="9"/>
    <n v="4"/>
    <x v="2"/>
    <s v="8"/>
    <n v="4"/>
    <n v="2020"/>
    <n v="80"/>
    <x v="7"/>
    <s v="Bucuresti Ilfov"/>
    <m/>
    <m/>
    <s v="Bucuresti"/>
    <s v="Privat"/>
    <s v="066"/>
    <n v="2470998.2999999998"/>
    <n v="617749.57999999996"/>
    <n v="726389.62000000011"/>
    <n v="0"/>
    <x v="139"/>
    <s v="Finalizat"/>
    <s v="AA1"/>
    <n v="1385779.9"/>
    <n v="346444.95"/>
    <s v="POC/46/2/2"/>
    <n v="1"/>
    <s v="Axa 2"/>
  </r>
  <r>
    <n v="92"/>
    <x v="2"/>
    <x v="2"/>
    <s v="A2.2.1"/>
    <x v="133"/>
    <s v="CloudBox"/>
    <s v="MAGUAY COMPUTERS SRL"/>
    <s v="CloudBox"/>
    <s v="8"/>
    <n v="25"/>
    <x v="2"/>
    <s v="2"/>
    <n v="25"/>
    <n v="2019"/>
    <n v="80"/>
    <x v="7"/>
    <s v="Bucuresti Ilfov"/>
    <m/>
    <m/>
    <s v="Bucuresti"/>
    <s v="Privat"/>
    <s v="066"/>
    <n v="2847889.59"/>
    <n v="711972.4"/>
    <n v="977135"/>
    <n v="159457.50999999978"/>
    <x v="140"/>
    <s v="Finalizat"/>
    <m/>
    <n v="2694959.3500000006"/>
    <n v="673739.87"/>
    <s v="POC/46/2/2"/>
    <n v="1"/>
    <s v="Axa 2"/>
  </r>
  <r>
    <n v="93"/>
    <x v="2"/>
    <x v="2"/>
    <s v="A2.2.1"/>
    <x v="134"/>
    <s v="SERVICII INOVATIVE PENTRU PUBLICAREA, EDITAREA, CONSULTAREA ŞI GESTIUNEA ONLINE A MANUALELOR ŞCOLARE"/>
    <s v="ASCENDIA SA ( fosta ASCENDIA DESIGN SRL)"/>
    <s v="SERVICII INOVATIVE PENTRU PUBLICAREA, EDITAREA, CONSULTAREA ŞI GESTIUNEA ONLINE A MANUALELOR ŞCOLARE"/>
    <s v="8"/>
    <n v="9"/>
    <x v="2"/>
    <s v="8"/>
    <n v="9"/>
    <n v="2019"/>
    <n v="80"/>
    <x v="7"/>
    <s v="Bucuresti Ilfov"/>
    <m/>
    <m/>
    <s v="Bucuresti"/>
    <s v="Privat"/>
    <s v="066"/>
    <n v="1802336.06"/>
    <n v="450584.02"/>
    <n v="570950.25"/>
    <n v="67578.25"/>
    <x v="141"/>
    <s v="Finalizat"/>
    <m/>
    <n v="1643757.9200000002"/>
    <n v="410939.49000000005"/>
    <s v="POC/46/2/2"/>
    <n v="1"/>
    <s v="Axa 2"/>
  </r>
  <r>
    <n v="94"/>
    <x v="2"/>
    <x v="2"/>
    <s v="A2.2.1"/>
    <x v="135"/>
    <s v="ANSAMBLU DE INDICI IMOBILIARI STRUCTURAŢI PENTRU PIAŢA ROMÂNEASCĂ ACRONIM: RMI"/>
    <s v="RUN IT SOLUTIONS SRL"/>
    <s v="ANSAMBLU DE INDICI IMOBILIARI STRUCTURAŢI PENTRU PIAŢA ROMÂNEASCĂ ACRONIM: RMI"/>
    <s v="8"/>
    <n v="16"/>
    <x v="2"/>
    <s v="12"/>
    <n v="16"/>
    <n v="2019"/>
    <n v="80"/>
    <x v="7"/>
    <s v="Bucuresti Ilfov"/>
    <m/>
    <m/>
    <s v="Bucuresti"/>
    <s v="Privat"/>
    <s v="066"/>
    <n v="1781188.8"/>
    <n v="445297.2"/>
    <n v="428734"/>
    <n v="71565.399999999907"/>
    <x v="142"/>
    <s v="Finalizat"/>
    <s v="AA1"/>
    <n v="1723820.3199999998"/>
    <n v="430955.07999999996"/>
    <s v="POC/46/2/2"/>
    <n v="1"/>
    <s v="Axa 2"/>
  </r>
  <r>
    <n v="95"/>
    <x v="2"/>
    <x v="2"/>
    <s v="A2.2.1"/>
    <x v="136"/>
    <s v="ZIDOX – PLATFORMĂ INOVATIVĂ DE GESTIONARE A RESURSELOR UMANE"/>
    <s v="ZITEC COM SRL"/>
    <s v="ZIDOX – PLATFORMĂ INOVATIVĂ DE GESTIONARE A RESURSELOR UMANE"/>
    <s v="6"/>
    <n v="16"/>
    <x v="2"/>
    <s v="6"/>
    <n v="16"/>
    <n v="2019"/>
    <n v="80"/>
    <x v="7"/>
    <s v="Bucuresti Ilfov"/>
    <m/>
    <m/>
    <s v="Bucuresti"/>
    <s v="Privat"/>
    <s v="066"/>
    <n v="1330068.3799999999"/>
    <n v="332517.09999999998"/>
    <n v="2647755.7600000002"/>
    <n v="185412.4299999997"/>
    <x v="143"/>
    <s v="Finalizat"/>
    <m/>
    <n v="1195918.6599999999"/>
    <n v="298979.66000000003"/>
    <s v="POC/46/2/2"/>
    <n v="1"/>
    <s v="Axa 2"/>
  </r>
  <r>
    <n v="96"/>
    <x v="2"/>
    <x v="2"/>
    <s v="A2.2.1"/>
    <x v="137"/>
    <s v="CREŞTEREA COMPETITIVITĂŢII COMPANIILOR ROMÂNEŞTI PRIN DEZVOLTAREA DE CĂTRE OMEGA TRUST A UNEI NOI PLATFORME INOVATIVE DE AUTO-TESTARE SPECIALIZATĂ ÎN DOMENIUL SECURITĂŢII CIBERNETICE"/>
    <s v="OMEGA TRUST SRL"/>
    <s v="CREŞTEREA COMPETITIVITĂŢII COMPANIILOR ROMÂNEŞTI PRIN DEZVOLTAREA DE CĂTRE OMEGA TRUST A UNEI NOI PLATFORME INOVATIVE DE AUTO-TESTARE SPECIALIZATĂ ÎN DOMENIUL SECURITĂŢII CIBERNETICE"/>
    <s v="8"/>
    <n v="4"/>
    <x v="2"/>
    <s v="8"/>
    <n v="4"/>
    <n v="2020"/>
    <n v="80"/>
    <x v="7"/>
    <s v="Bucuresti Ilfov"/>
    <m/>
    <m/>
    <s v="Bucuresti"/>
    <s v="Privat"/>
    <s v="066"/>
    <n v="1481379.12"/>
    <n v="370344.78"/>
    <n v="406274.10000000009"/>
    <n v="52211.620000000097"/>
    <x v="144"/>
    <s v="Finalizat"/>
    <m/>
    <n v="1372875.3199999998"/>
    <n v="343218.81999999995"/>
    <s v="POC/46/2/2"/>
    <n v="1"/>
    <s v="Axa 2"/>
  </r>
  <r>
    <n v="97"/>
    <x v="1"/>
    <x v="3"/>
    <s v="OS1.3-Secţiunea D"/>
    <x v="138"/>
    <s v="TEHNOLOGIE DE SINTEZA PENTRU RASINI POLIESTERICE PRIN VALORIFICAREA DE DESEURI UTILIZAND UN REACTOR CU STRAT CERAMIC EXTERIOR INCALZIT NECONVENTIONAL-RASCERT"/>
    <s v="DAILY SOURCING &amp; RESEARCH SRL"/>
    <s v="Obiectivul principal al proiectului propus il reprezinta cresterea capacitatii si a infrastructurii de cercetare-dezvoltare si productie a DAILY SOURCING &amp; RESEARCH  SRL, prin realizarea unei linii tehnologice bazata pe reactoare cu manta ceramica (care absorb energia microundelor si o transforma cu randament ridicat in caldura), pentru fabricarea de rasini din deseuri precum uleiuri vegetale / uleiuri vegetale uzate/ uleiuri animale + glicerina uzata si fulgi de polietilen tereftalat PET. Obiectivul se incadreaza in preocuparile de baza ale firmei privind diversificarea alternativelor de valorificare a deseurilor pentru obtinerea de structuri cu proprietati controlate cu valoare adaugata mare."/>
    <s v="9"/>
    <n v="23"/>
    <x v="1"/>
    <s v="3"/>
    <n v="23"/>
    <n v="2018"/>
    <n v="80"/>
    <x v="7"/>
    <s v="Bucuresti Ilfov"/>
    <m/>
    <m/>
    <s v="Bucuresti"/>
    <s v="Privat"/>
    <s v="061"/>
    <n v="3531876"/>
    <n v="882969"/>
    <n v="0"/>
    <n v="536449"/>
    <x v="145"/>
    <s v="Finalizat"/>
    <s v="AA4"/>
    <n v="3510100.3"/>
    <n v="877525.08"/>
    <s v="POC/66/1/3"/>
    <n v="1"/>
    <s v="Axa 1"/>
  </r>
  <r>
    <n v="98"/>
    <x v="1"/>
    <x v="3"/>
    <s v="OS1.4-Secţiunea G"/>
    <x v="139"/>
    <s v="CERCETAREA ŞI DEZVOLTAREA UNEI INSTALAŢII MOBILE DE OBŢINERE A ENERGIEI REGENERABILE EOLIENE"/>
    <s v="Institutul National de Cercetare Dezvoltare Turbomotoare-COMOTI"/>
    <s v="Scopul acestei propuneri constăîn cercetarea, dezvoltarea şi realizarea unei instalaţii mobile pentru producerea energiei regenerabile folosind surse eoliene şi se va baza pe tehnologii de ultimă generaţie precum tehnologia materialelor compozite realizate în autoclavă pentru fabricarea, atât a modelelor experimentale cât şi a prototipului folosind fibra de carbon şi metode numerice (CFD) şi experimentale pentru evaluarea performanţelor aerodinamice"/>
    <s v="9"/>
    <n v="1"/>
    <x v="1"/>
    <s v="9"/>
    <n v="1"/>
    <n v="2021"/>
    <n v="83.72"/>
    <x v="7"/>
    <s v="Bucuresti Ilfov"/>
    <m/>
    <m/>
    <s v="Bucuresti"/>
    <s v="Public"/>
    <s v="062"/>
    <n v="4235185.5"/>
    <n v="823564.5"/>
    <n v="360000"/>
    <n v="122000"/>
    <x v="146"/>
    <s v="In implementare"/>
    <s v="AA4"/>
    <n v="3301681.1599999997"/>
    <n v="646242.5"/>
    <s v="POC/71/1/4"/>
    <n v="1"/>
    <s v="Axa 1"/>
  </r>
  <r>
    <n v="99"/>
    <x v="1"/>
    <x v="3"/>
    <s v="OS1.4-Secţiunea G"/>
    <x v="140"/>
    <s v="NOI TEHNOLOGII ŞI PRODUSE PENTRU SĂNĂTATE"/>
    <s v="INSTITUTUL NATIONAL DE CERCETARE DEZVOLTARE CHIMICO FARMACEUTICĂ - ICCF  BUCURESTI"/>
    <s v="Proiectul NOI TEHNOLOGII SI PRODUSE PENTRU SANATATE (acronim: INOVOPRODFARM) are ca obiectiv transferul de cunostinte de la Institutul National de Cercetare Dezvoltare Chimico-Farmaceutica, ICCF-Bucuresti, catre intreprinderi mici si mijlocii cu profil de activitate in domeniul produselor naturale (fito)farmaceutice (sau herbal medicines), in scopul implementarii tehnologiilor si procedeelor/metodelor de realizare ale unui numar cat mai mare de produse (fito)farmaceutice inovative cu tehnologii moderne si imbunatatite, pentru care exista interes pe piata (vezi Studiul  de piata). "/>
    <s v="9"/>
    <n v="5"/>
    <x v="1"/>
    <s v="9"/>
    <n v="5"/>
    <n v="2021"/>
    <n v="83.72"/>
    <x v="7"/>
    <s v="Bucuresti Ilfov"/>
    <m/>
    <m/>
    <s v="Bucuresti"/>
    <s v="Public"/>
    <s v="062"/>
    <n v="11142125.685600001"/>
    <n v="2166672.3143999986"/>
    <n v="2670500"/>
    <n v="40000"/>
    <x v="147"/>
    <s v="In implementare"/>
    <s v="AA4"/>
    <n v="9007064.0499999989"/>
    <n v="1644359.2200000002"/>
    <s v="POC/71/1/4"/>
    <n v="1"/>
    <s v="Axa 1"/>
  </r>
  <r>
    <n v="100"/>
    <x v="1"/>
    <x v="3"/>
    <s v="OS1.4-Secţiunea G"/>
    <x v="141"/>
    <s v="Tehnologie inovativă de stocare a energiei in sistem CAES  prin utilizarea de compresoare și expandere cu șurub "/>
    <s v="INSTITUTUL NATIONAL DE CERCETARE - DEZVOLTARE TURBOMOTOARE COMOTI"/>
    <s v="Obiectivul principal al proiectului_x000a_Obiectivul proiectului este transferul de cunostințe de la entitatea de cercetare la parteneri din mediul economic pentru realizarea unei instalații inovatoare de stocare a energie în sistem CAES (Compressed Air Energy Storage) prin utilizarea de compresoare –expandere cu șurub._x000a_"/>
    <s v="9"/>
    <n v="8"/>
    <x v="1"/>
    <s v="3"/>
    <n v="7"/>
    <n v="2020"/>
    <n v="83.72"/>
    <x v="7"/>
    <s v="Bucuresti Ilfov"/>
    <m/>
    <m/>
    <s v="Bucuresti"/>
    <s v="Public"/>
    <s v="062"/>
    <n v="3791678.8"/>
    <n v="737321.2"/>
    <n v="584500"/>
    <n v="280000"/>
    <x v="148"/>
    <s v="Finalizat"/>
    <s v="AA7"/>
    <n v="3776397.68"/>
    <n v="734486.36"/>
    <s v="POC/71/1/4"/>
    <n v="1"/>
    <s v="Axa 1"/>
  </r>
  <r>
    <n v="101"/>
    <x v="1"/>
    <x v="3"/>
    <s v="OS1.4-Secţiunea G"/>
    <x v="142"/>
    <s v="Metode inovative de valorificare a resurselor naturale si de imbunatatire a  eficientei nutritionale a fito-produselor-contributii la cresterea competitivitatii micilor intreprinderi"/>
    <s v="Institutul National de Cercetare-dezvoltare pentru Stiinte Biologice Bucuresti"/>
    <s v="Obiectivul acestui proiect este de a creste eficienta economica a companiilor partenere prin dezvoltarea si implementarea unor solutii tehnologice inovative pentru extractia si caracterizarea principiilor active din material vegetal si prelucrarea mai eficienta a reziduurilor din industria agro-alimentara in scopul obtinerii de sub-produse/produse secundare noi, cu calitati nutritionale superioare"/>
    <s v="9"/>
    <n v="8"/>
    <x v="1"/>
    <s v="3"/>
    <n v="8"/>
    <n v="2021"/>
    <n v="83.72"/>
    <x v="7"/>
    <s v="Bucuresti Ilfov"/>
    <m/>
    <m/>
    <s v="Bucuresti"/>
    <s v="Public"/>
    <s v="062"/>
    <n v="6216333.0684000002"/>
    <n v="1208813.9315999998"/>
    <n v="1528788"/>
    <n v="62000"/>
    <x v="149"/>
    <s v="In implementare"/>
    <s v="AA3"/>
    <n v="3452017.43"/>
    <n v="636528.64999999991"/>
    <s v="POC/71/1/4"/>
    <n v="1"/>
    <s v="Axa 1"/>
  </r>
  <r>
    <n v="102"/>
    <x v="1"/>
    <x v="3"/>
    <s v="OS1.4-Secţiunea G"/>
    <x v="143"/>
    <s v="MOtor Rachetă cu Ajutaj Liber și Impuls Specific Superior pentru lansatorul orbital românesc NERVA (MORALISS-NERVA)"/>
    <s v="Universitatea POLITEHNICA Bucuresti"/>
    <s v="Obiectivul general urmărit de echipa proiectului este creșterea capacității de producție spațială a întreprinderilor partenere în colaborare cu U.P.B. prin trei componente:_x000a_- fabricarea unui produs inovativ industrial, nou în propulsia spațială pe plan mondial, a cărui competitivitate este asigurată prin eficiența propulsivă superioară altor produse;_x000a_- amplificarea colaborării U.P.B. cu întreprinderile prin transferul de tehnologie în domeniul proiectării și experimentării propulsoarelor spațiale;_x000a_- asigurarea rolului U.P.B. de lider în cercetare și învățământ universitar în domeniul spațial european și creșterea vizibilității U.P.B. în această poziție;_x000a_"/>
    <s v="9"/>
    <n v="9"/>
    <x v="1"/>
    <s v="9"/>
    <n v="9"/>
    <n v="2019"/>
    <n v="83.72"/>
    <x v="7"/>
    <s v="Bucuresti Ilfov"/>
    <m/>
    <m/>
    <s v="Bucuresti"/>
    <s v="Public"/>
    <s v="062"/>
    <n v="11302200"/>
    <n v="2197800"/>
    <n v="3435910"/>
    <n v="10000"/>
    <x v="150"/>
    <s v="Reziliat"/>
    <m/>
    <n v="761883.92"/>
    <n v="148154.20000000001"/>
    <s v="POC/71/1/4"/>
    <n v="1"/>
    <s v="Axa 1"/>
  </r>
  <r>
    <n v="103"/>
    <x v="1"/>
    <x v="3"/>
    <s v="OS1.4-Secţiunea G"/>
    <x v="144"/>
    <s v="TRANSFER DE CUNOŞTINŢE CĂTRE MEDIUL PRIVAT ÎN DOMENIUL ENERGIE AVÂND LA BAZĂ EXPERIENŢA ŞTIINŢIFICĂ A ICPE- CA"/>
    <s v="Institutul National de Cercetare-Dezvoltare pentru Inginerie Electrica ICPE-CA"/>
    <s v="Realizarea si implementarea in perioada 2016-2021 a unui portofoliu de proiecte de colaborare cu    intreprinderiile din domeniul 3. Energie, Mediu și Schimbari Climatice._x000a_             Realizarea unui portofoliu de servicii / produse / tehnologii al ECCE cu intreprinderile care      desfasoara activitati din domeniul 3. Energie, Mediu și Schimbari Climatice, in perioada 2016-2021.                                   _x000a_"/>
    <s v="9"/>
    <n v="16"/>
    <x v="1"/>
    <s v="9"/>
    <n v="16"/>
    <n v="2021"/>
    <n v="83.72"/>
    <x v="7"/>
    <s v="Bucuresti Ilfov"/>
    <m/>
    <m/>
    <s v="Bucuresti"/>
    <s v="Public"/>
    <s v="062"/>
    <n v="11302200"/>
    <n v="2197800"/>
    <n v="3484512"/>
    <n v="65000"/>
    <x v="151"/>
    <s v="In implementare"/>
    <s v="AA4"/>
    <n v="3944907.82"/>
    <n v="689275.5199999999"/>
    <s v="POC/71/1/4"/>
    <n v="1"/>
    <s v="Axa 1"/>
  </r>
  <r>
    <n v="104"/>
    <x v="1"/>
    <x v="3"/>
    <s v="OS1.4-Secţiunea G"/>
    <x v="145"/>
    <s v="Tehnologii eco-inovative de valorificare a deseurilor de biomasa"/>
    <s v="INCD pentru Optoelectronica INOE 2000 - IHP"/>
    <s v="Obiectivul general:_x000a_         Dezvoltarea interactiunii INOE 2000 – IHP cu intreprinderile de productie pentru transferul de cunostinte in subdomeniul tehnologiilor eco-inovative de valorificare a deseurilor de biomasa._x000a_"/>
    <s v="9"/>
    <n v="23"/>
    <x v="1"/>
    <s v="1"/>
    <n v="23"/>
    <n v="2022"/>
    <n v="83.72"/>
    <x v="7"/>
    <s v="Bucuresti Ilfov"/>
    <m/>
    <m/>
    <s v="Bucuresti"/>
    <s v="Public"/>
    <s v="062"/>
    <n v="4829349.6900000004"/>
    <n v="939104.31"/>
    <n v="1747543"/>
    <n v="35960"/>
    <x v="152"/>
    <s v="In implementare"/>
    <s v="AA5"/>
    <n v="2133725.75"/>
    <n v="357714.85"/>
    <s v="POC/71/1/4"/>
    <n v="1"/>
    <s v="Axa 1"/>
  </r>
  <r>
    <n v="105"/>
    <x v="1"/>
    <x v="3"/>
    <s v="OS1.4-Secţiunea G"/>
    <x v="146"/>
    <s v="Echipament performant pentru acționarea vanelor din rețeaua de distribuție și transport a gazelor combustibile"/>
    <s v="Institutul National de Cercetare Dezvoltare Turbomotoare-COMOTI"/>
    <s v="Obiectivul proiectului este de a realiza o activitate de cercetare-dezvoltare ȋn colaborare, având drept scop proiectarea, executia si omologarea acţionărilor electrice ale vanelor din fluxul tehnologic al echipamentelor de comprimare a gazelor, care lucrează în condiţii extreme cu o largǎ aplicație industrial pe uscat cum ar fi: echipamente de comprimare gaze natural, stații de mǎsurǎ, vane cu acționare electrica de proces (echipamente de camp), aplicatii pe aer, refrigerare, aplicatii pentru controlul fluidelor (rafinarii, instalatii hidraulice, etc.) în scopul creșterii eficienței energetice. Activitatea isi propune să abordeze o gamă largă a variabilelor de proces cum ar fi: locaţia, componenţa agentului de lucru, debitele şi presiunile de producţie, procesul selectat şi dimensiunea instalaţiei, în condiţiile cresterii fiabilitatii, reducerii timpului de intervenţie în cazul unor defecte, respectiv reducerea preţului de cost a mentenanţei."/>
    <s v="9"/>
    <n v="23"/>
    <x v="1"/>
    <s v="3"/>
    <n v="22"/>
    <n v="2021"/>
    <n v="83.72"/>
    <x v="7"/>
    <s v="Bucuresti Ilfov"/>
    <m/>
    <m/>
    <s v="Bucuresti"/>
    <s v="Public"/>
    <s v="062"/>
    <n v="6243209.7000000002"/>
    <n v="1214040.3"/>
    <n v="1469000"/>
    <n v="100000"/>
    <x v="153"/>
    <s v="In implementare"/>
    <s v="AA3"/>
    <n v="4146493.79"/>
    <n v="804425.63000000012"/>
    <s v="POC/71/1/4"/>
    <n v="1"/>
    <s v="Axa 1"/>
  </r>
  <r>
    <n v="106"/>
    <x v="1"/>
    <x v="3"/>
    <s v="OS1.4-Secţiunea G"/>
    <x v="147"/>
    <s v="DEZVOLTAREA CAPITALULUI INTELECTUAL PRIN TRANSFER DE CUNOȘTINȚE ÎN DOMENIUL MATERIALELOR AVANSATE  - IMPACT ASUPRA CREȘTERII PRODUCTIVITĂȚII MUNCII ȘI VOLUMULUI PRODUCȚIEI ÎN ÎNTREPRINDERI"/>
    <s v="Institutul National de Cercetare Dezvoltare pentru Inginerie Electrica ICPE-CA"/>
    <s v="Obiectiv general:_x000a_Valorificarea investiţiilor în infrastructura CD derulate în perioada 2007- 2015 şi a capitalului uman ale INCDIE ICPE-CA prin realizarea şi implementarea în perioada 2016-2021 a unui portofoliu de proiecte de colaborare al Departamentului Materiale Avansate al INCDIE ICPE-CA cu întreprinderiile din domeniul ECO-NANO-TEHNOLOGIILOR şi MATERIALELOR AVANSATE, ca răspuns la nevoile de inovare ale întreprinderilor._x000a_"/>
    <s v="9"/>
    <n v="23"/>
    <x v="1"/>
    <s v="9"/>
    <n v="22"/>
    <n v="2021"/>
    <n v="83.72"/>
    <x v="7"/>
    <s v="Bucuresti Ilfov"/>
    <m/>
    <m/>
    <s v="Bucuresti"/>
    <s v="Public"/>
    <s v="062"/>
    <n v="11178828.533600001"/>
    <n v="2173809.4663999993"/>
    <n v="1489462"/>
    <n v="20800"/>
    <x v="154"/>
    <s v="In implementare"/>
    <s v="AA3"/>
    <n v="6324832.5300000021"/>
    <n v="1171385.08"/>
    <s v="POC/71/1/4"/>
    <n v="1"/>
    <s v="Axa 1"/>
  </r>
  <r>
    <n v="107"/>
    <x v="1"/>
    <x v="3"/>
    <s v="OS1.4-Secţiunea G"/>
    <x v="148"/>
    <s v="Parteneriat pentru transferul de cunostibte si dezvoltarea riscurilor ocupationale care pot conduce la dezastre (PROC)"/>
    <s v="Institutul National de Cercetare-Dezvoltare pentru protectia muncii INCDPM Alexandru Darabonţ - Bucuresti"/>
    <s v="Obiectivul principal al proiectului îl constituie transferul eficient de cunostinþe specifice domeniului riscurilor ocupaþionale si a securitaþii si sanataþii în munca de la generator (depozitar) INCDPM ”Alexandru Darabont” catre unitaþile economice (toate unitaþile de la nivelul economiei naþionale- cu excepþiile prevazute de legea 319) prin dezvoltarea de legaturi si sinergii orientate spre procesul de cercetare tehnica colaborativa între întreprinderi si INCDPM ”Alexandru Darabont”"/>
    <s v="5"/>
    <n v="21"/>
    <x v="5"/>
    <s v="5"/>
    <n v="21"/>
    <n v="2023"/>
    <n v="83.72"/>
    <x v="7"/>
    <s v="Bucuresti Ilfov"/>
    <m/>
    <m/>
    <s v="Bucuresti"/>
    <s v="Public"/>
    <s v="062"/>
    <n v="9863262.5"/>
    <n v="1917987.5"/>
    <n v="1363750"/>
    <n v="5000"/>
    <x v="155"/>
    <s v="In implementare"/>
    <m/>
    <n v="2969764.8800000004"/>
    <n v="564997.76000000013"/>
    <s v="POC/71/1/4"/>
    <n v="1"/>
    <s v="Axa 1"/>
  </r>
  <r>
    <n v="108"/>
    <x v="1"/>
    <x v="3"/>
    <s v="OS1.4-Secţiunea G"/>
    <x v="149"/>
    <s v="Elaborarea de tehnologii eficiente energetic în aplicaţiile de nişă ale fabricaţiei subansamblelor mecanohidraulice la cerere şi mentenanţei echipamentelor hidraulice mobile - MENTEH"/>
    <s v="INSTITUTUL NAȚIONAL DE CERCETARE-DEZVOLTARE PENTRU OPTOELECTRONICA - INOE 2000"/>
    <s v="Obiectivul general al proiectului este dezvoltarea interacţiunii INOE 2000 – IHP cu întreprinderile specializate în producţia si mentenanţa de echipamente hidraulice, pentru transferul de cunostinţe în subdomeniul aplicaþiilor de nisa privind tehnologiile destinate producþiei de subansamble mecanohidraulice la cerere, întreþinere, reparaþii, verificari si control, in scopul eficientizarii energetice a utilajelor mobile."/>
    <s v="6"/>
    <n v="25"/>
    <x v="5"/>
    <s v="12"/>
    <n v="25"/>
    <n v="2022"/>
    <n v="83.72"/>
    <x v="7"/>
    <s v="Bucuresti Ilfov"/>
    <m/>
    <m/>
    <s v="Bucuresti"/>
    <s v="Public"/>
    <s v="062"/>
    <n v="5315369.4050000003"/>
    <n v="1033614.595"/>
    <n v="1922298"/>
    <n v="30000"/>
    <x v="156"/>
    <s v="In implementare"/>
    <m/>
    <n v="818359.09999999986"/>
    <n v="483128.05"/>
    <s v="POC/71/1/4"/>
    <n v="1"/>
    <s v="Axa 1"/>
  </r>
  <r>
    <n v="109"/>
    <x v="1"/>
    <x v="3"/>
    <s v="OS1.4-Secţiunea G"/>
    <x v="150"/>
    <s v="Parteneriatele pentru competitivitate în vederea transferului de cunoştinţe prin dezvoltarea unor modele computaţionale inovative pentru creşterea economică şi sustenabilitatea sectorului de afaceri din România ASECOMP"/>
    <s v="ACADEMIA DE STUDII ECONOMICE BUCUREȘTI"/>
    <s v="Obiectivul princpal al proiectului Parteneriate pentru competitivitate in vederea transferului de cunostinte prin dezvoltarea unor modele computationale inovative pentru cresterea economica si sustenabilitatea sectorului de afaceri din România este promovarea investitiilor în Cercetare-Dezvoltare-Inovare, dezvoltarea de legaturi si sinergii între întreprinderi si învaþamântul superior."/>
    <s v="7"/>
    <n v="4"/>
    <x v="5"/>
    <s v="7"/>
    <n v="4"/>
    <n v="2023"/>
    <n v="83.72"/>
    <x v="7"/>
    <s v="Bucuresti Ilfov"/>
    <m/>
    <m/>
    <s v="Bucuresti"/>
    <s v="Public"/>
    <s v="062"/>
    <n v="10963739.296"/>
    <n v="2131983.7039999999"/>
    <n v="1738517.75"/>
    <n v="50000"/>
    <x v="157"/>
    <s v="In implementare"/>
    <m/>
    <n v="6359109.1099999994"/>
    <n v="913289.18000000017"/>
    <s v="POC/71/1/4"/>
    <n v="1"/>
    <s v="Axa 1"/>
  </r>
  <r>
    <n v="110"/>
    <x v="1"/>
    <x v="5"/>
    <m/>
    <x v="151"/>
    <s v="Programmable Systems for Intelligence in Automobiles - Radar Interference Mitigation (Sisteme Programabile pentru Automobile Inteligente - Suprimarea Interferentelor Radar)"/>
    <s v="UNIVERSITATEA POLITEHNICA DIN BUCURESTI"/>
    <s v="Obiectivul general al proiectului PRYSTINE este realizarea unui sistem de perceptie a mediului înconjurator al unui autovehicul, bazat pe fuziunea robusta dintre date RADAR („Radio Detection and Ranging”) si LiDAR („Light Detection and Ranging”), care sa permita conducerea autonoma în medii rurale si urbane în conditii de siguranta."/>
    <s v="4"/>
    <n v="24"/>
    <x v="3"/>
    <s v="4"/>
    <n v="24"/>
    <n v="2022"/>
    <n v="80"/>
    <x v="7"/>
    <s v="Bucuresti Ilfov"/>
    <m/>
    <m/>
    <s v="Bucuresti"/>
    <s v="Public"/>
    <s v="060"/>
    <n v="712000"/>
    <n v="178000"/>
    <n v="0"/>
    <n v="1000"/>
    <x v="158"/>
    <s v="In implementare"/>
    <m/>
    <n v="490015"/>
    <n v="122503.75"/>
    <s v="POC/72/1/2"/>
    <n v="1"/>
    <s v="Axa 1"/>
  </r>
  <r>
    <n v="111"/>
    <x v="1"/>
    <x v="5"/>
    <m/>
    <x v="152"/>
    <s v="Prima Linie Pilot Europeana pentru Carbura de Siliciu (SiC) de 200 mm dedicatÄ electronicii dispozitivelor de putere - REACTION"/>
    <s v="UNIVERSITATEA POLITEHNICA DIN BUCURESTI"/>
    <s v="Obiectivul general al prezentului proiect, acceptat la finantare in cadrul ECSEL Joint Undertaking il reprezinta realizarea primei Facilitati Mondiale de tip Linie Pilot pentru Carbura de Siliciu (SiC) de 200 mm dedicata tehnologiei de Putere. Acest lucru îi va permite industriei Europene sa devina o referinþa mondiala capabila sa ofere soluþii inovatoare si competitive pentru provocarile societale critice, cum ar fi economisirea de Energie si Reducerea emisiilor de CO2 ."/>
    <s v="4"/>
    <n v="24"/>
    <x v="3"/>
    <s v="10"/>
    <n v="24"/>
    <n v="2022"/>
    <n v="80"/>
    <x v="7"/>
    <s v="Bucuresti Ilfov"/>
    <m/>
    <m/>
    <s v="Bucuresti"/>
    <s v="Public"/>
    <s v="060"/>
    <n v="4800000"/>
    <n v="1200000"/>
    <n v="0"/>
    <n v="3000"/>
    <x v="159"/>
    <s v="In implementare"/>
    <s v="AA1"/>
    <n v="3532195.81"/>
    <n v="883048.95"/>
    <s v="POC/72/1/2"/>
    <n v="1"/>
    <s v="Axa 1"/>
  </r>
  <r>
    <n v="112"/>
    <x v="1"/>
    <x v="5"/>
    <m/>
    <x v="153"/>
    <s v="Cercetarea sistemelor si arhitecturilor electronice pentru automatizarea integrala a condusului autovehiculelor rutiere"/>
    <s v="INFINEON TECHNOLOGIES ROMANIA &amp; CO. SCS"/>
    <s v="Obiectivul proiectului AutoDrive este dezvoltarea urmatorului nivel de prevenire a defectiunilor (”fail-aware”), siguranta defectiunilor (”failsafe”), si operationalizarea defectiunilor (”failoperational”) arhitecturi de autovehicule preemptive pentru a intari si promova pozitia Europei de leader in folosirea echipamentelor performante pentru conducerea automata a autovehiculelor."/>
    <s v="5"/>
    <n v="3"/>
    <x v="3"/>
    <s v="6"/>
    <n v="30"/>
    <n v="2020"/>
    <n v="80"/>
    <x v="7"/>
    <s v="Bucuresti Ilfov"/>
    <m/>
    <m/>
    <s v="Bucuresti"/>
    <s v="Privat"/>
    <s v="061"/>
    <n v="2640000"/>
    <n v="660000"/>
    <n v="3302200"/>
    <n v="50340"/>
    <x v="160"/>
    <s v="Finalizat"/>
    <m/>
    <n v="1551401.03"/>
    <n v="387850.26"/>
    <s v="POC/72/1/2"/>
    <n v="1"/>
    <s v="Axa 1"/>
  </r>
  <r>
    <n v="113"/>
    <x v="1"/>
    <x v="5"/>
    <m/>
    <x v="154"/>
    <s v="Dezvoltarea integrată 4.0 - iDev4.0"/>
    <s v="INFINEON TECHNOLOGIES ROMANIA &amp; CO. SCS"/>
    <s v="Obiectivul general al proiectului il constituie finantarea activitatilor de cercetare – dezvoltare si de inovare ale consortiului IFRO (beneficiar), UTCN (partener) si UPB (partener) in cadrul proiectului iDev4.0 selectat la finantare de catre Initiativa Tehnologica Comuna_x000a_ECSEL Joint Undertaking in cadrul programului cadru Orizont 2020."/>
    <s v="11"/>
    <n v="26"/>
    <x v="3"/>
    <s v="5"/>
    <n v="26"/>
    <n v="2021"/>
    <n v="82.028899999999993"/>
    <x v="8"/>
    <s v="Bucuresti Ilfov"/>
    <s v=" Nord Vest"/>
    <m/>
    <s v="Bucuresti; Cluj Napoca"/>
    <s v="Privat + Public"/>
    <s v="061 + 060"/>
    <n v="4872558.1100000003"/>
    <n v="1067492.06"/>
    <n v="765360.61"/>
    <n v="553506.31999999995"/>
    <x v="161"/>
    <s v="In implementare"/>
    <m/>
    <n v="2088919.12"/>
    <n v="414054.62"/>
    <s v="POC/72/1/2"/>
    <n v="1"/>
    <s v="Axa 1"/>
  </r>
  <r>
    <n v="114"/>
    <x v="2"/>
    <x v="2"/>
    <s v="A2.2.1 ap.2"/>
    <x v="155"/>
    <s v="Sistem automat pentru analiza semantica si gradarea lemnului in imagini folosind metode eficiente de vedere computationala si retele neurale convolutionale adanci  - Neural Grader"/>
    <s v="FORDAQ INTERNATIONAL SRL"/>
    <s v="Obiectivul general al acestui proiect este cresterea competitivitatii Fordaq International SRL pe piata nationala si internationala de aplicatii specifice pentru industria lemnului prin crearea sistemului automat Neural Grader de gradare si analiza semantica a lemnului folosind metode eficiente de vedere computationala si retele neurale convolutionale adanci."/>
    <s v="12"/>
    <n v="11"/>
    <x v="3"/>
    <s v="12"/>
    <n v="11"/>
    <n v="2021"/>
    <n v="80"/>
    <x v="7"/>
    <s v="Bucuresti Ilfov"/>
    <m/>
    <m/>
    <s v="Bucuresti"/>
    <s v="Privat"/>
    <s v="066"/>
    <n v="3707116.84"/>
    <n v="919241.66"/>
    <n v="1481720.5"/>
    <n v="746991.5"/>
    <x v="162"/>
    <s v="In implementare"/>
    <m/>
    <n v="1984260.88"/>
    <n v="496064.22"/>
    <s v="POC/524/2/2"/>
    <n v="1"/>
    <s v="Axa 2"/>
  </r>
  <r>
    <n v="115"/>
    <x v="2"/>
    <x v="2"/>
    <s v="A2.2.1 ap.2"/>
    <x v="156"/>
    <s v="SEER - Sistem Electronic de Evaluare si Raspuns a scenariilor de afaceri prin analiza predictiva a datelor cu ajutorul inteligentei artificiale"/>
    <s v="KNOWLEDGE INVESTMENT GROUP SRL"/>
    <s v="Obiectivul generic al proiectului &quot; SEER - Sistem Electronic de Evaluare si Raspuns a scenariilor de afaceri prin analiza predictiva a datelor cu ajutorul inteligentei artificiale&quot; este acela de a cerceta, dezvolta, disemina si pune in productie un sistem inovativ online webbased de analiza predictiva a afacerilor cu adresare atat la nivelul pietei locale din Romania dar in special la nivel international."/>
    <s v="12"/>
    <n v="23"/>
    <x v="3"/>
    <s v="12"/>
    <n v="23"/>
    <n v="2020"/>
    <n v="80"/>
    <x v="7"/>
    <s v="Bucuresti Ilfov"/>
    <m/>
    <m/>
    <s v="Bucuresti"/>
    <s v="Privat"/>
    <s v="066"/>
    <n v="2158721.98"/>
    <n v="539680.5"/>
    <n v="824336.12"/>
    <n v="293689.65000000002"/>
    <x v="163"/>
    <s v="Finalizat"/>
    <m/>
    <n v="1091097.29"/>
    <n v="272774.32"/>
    <s v="POC/524/2/2"/>
    <n v="1"/>
    <s v="Axa 2"/>
  </r>
  <r>
    <n v="116"/>
    <x v="1"/>
    <x v="5"/>
    <m/>
    <x v="157"/>
    <s v="Proiect Suport SECREDAS"/>
    <s v="Universitatea Politehnică Bucureşti"/>
    <s v="Proiectul are ca scop principal de a finanta participarea unui grup de cercetatori din cadrul Universitatii Politehnica din Bucuresti la activitatile specifice proiectului de cercetare european SECREDAS (Nr. 783119), care au inceput la data de 1 mai 2018."/>
    <s v="1"/>
    <n v="6"/>
    <x v="4"/>
    <s v="1"/>
    <n v="6"/>
    <n v="2023"/>
    <n v="80"/>
    <x v="7"/>
    <s v="Bucuresti Ilfov"/>
    <m/>
    <m/>
    <s v="Bucuresti"/>
    <s v="Public"/>
    <s v="060"/>
    <n v="379790.03"/>
    <n v="94947.51"/>
    <n v="0"/>
    <n v="2999.99"/>
    <x v="164"/>
    <s v="In implementare"/>
    <m/>
    <n v="67059"/>
    <n v="16764.75"/>
    <s v="POC/72/1/2"/>
    <n v="1"/>
    <s v="Axa 1"/>
  </r>
  <r>
    <n v="117"/>
    <x v="1"/>
    <x v="5"/>
    <m/>
    <x v="158"/>
    <s v="Metrologie avansata pentru industria digitalizata 4.0 de componente si sisteme electronice - MADEin4_x000a_"/>
    <s v="Universitatea Politehnică Bucureşti"/>
    <s v="Obiectivul general al prezentului proiect, acceptat la finantare in cadrul ECSEL Joint Undertaking este de a demonstra îmbunataþirea productivitatii industriei 4.0 prin dezvoltarea unor sisteme fizice avansate, extrem de productive si conectate, care combina analiza si proiectarea datelor metrologice cu metodologiile de învatare a masinilor. MADEin4 include realizarea unei linii pilot avansate ECS &quot;Industria 4.0 randament predictiv si instrumente de performanta&quot;, in jurul IMEC."/>
    <s v="1"/>
    <n v="6"/>
    <x v="4"/>
    <s v="1"/>
    <n v="6"/>
    <n v="2023"/>
    <n v="80"/>
    <x v="7"/>
    <s v="Bucuresti Ilfov"/>
    <m/>
    <m/>
    <s v="Bucuresti"/>
    <s v="Public"/>
    <s v="060"/>
    <n v="4800000"/>
    <n v="1200000"/>
    <n v="0"/>
    <n v="3000"/>
    <x v="159"/>
    <s v="In implementare"/>
    <m/>
    <n v="2956559.75"/>
    <n v="739139.94"/>
    <s v="POC/72/1/2"/>
    <n v="1"/>
    <s v="Axa 1"/>
  </r>
  <r>
    <n v="118"/>
    <x v="1"/>
    <x v="5"/>
    <m/>
    <x v="159"/>
    <s v="Dezvoltarea condusului autonom al vehiculelor terestre si aeriene in Europa utilizand tehnologia FDSOI cu nod electronic de 12nm- OCEAN12"/>
    <s v="Universitatea Politehnică Bucureşti"/>
    <s v="Obiectivul general al prezentului proiect, acceptat la finantare in cadrul ECSEL Joint Undertaking este dezvoltarea condusului autonom al vehiculelor terestre si aeriene in Europa utilizand tehnologia FDSOI cu nod electronic de 12nm. OCEAN12 îsi propune sa aduca solutii tehnologice concrete si demonstratori corespunzatori provocarii societale cheie a mobilitaþii inteligente."/>
    <s v="1"/>
    <n v="20"/>
    <x v="4"/>
    <s v="9"/>
    <n v="20"/>
    <n v="2022"/>
    <n v="80"/>
    <x v="7"/>
    <s v="Bucuresti Ilfov"/>
    <m/>
    <m/>
    <s v="Bucuresti"/>
    <s v="Public"/>
    <s v="060"/>
    <n v="4800000"/>
    <n v="1200000"/>
    <n v="0"/>
    <n v="3000"/>
    <x v="159"/>
    <s v="In implementare"/>
    <m/>
    <n v="446079"/>
    <n v="111519.75"/>
    <s v="POC/72/1/2"/>
    <n v="1"/>
    <s v="Axa 1"/>
  </r>
  <r>
    <n v="119"/>
    <x v="2"/>
    <x v="2"/>
    <s v="A2.2.1 ap.2"/>
    <x v="160"/>
    <s v="Platforma inovatoare de gestionare prin inteligenta artificiala a proceselor  de lucru in fabrici si depozite"/>
    <s v="AXES SOFTWARE SRL"/>
    <s v="Obiectivul general al proiectului consta in dezvoltarea de catre AXES SOFTWARE SRL a aplicatiei xTrackLMS, solutie ce face parte din suita LMS (Logistics Management Suite) si se adreseaza domeniului logistic, intr-o perioada de implementare de 36 de luni."/>
    <s v="3"/>
    <n v="19"/>
    <x v="4"/>
    <s v="3"/>
    <n v="19"/>
    <n v="2023"/>
    <n v="80"/>
    <x v="7"/>
    <s v="Bucuresti Ilfov"/>
    <m/>
    <m/>
    <s v="Bucuresti"/>
    <s v="Privat"/>
    <s v="066"/>
    <n v="5287749.8"/>
    <n v="1321937.45"/>
    <n v="1213568.45"/>
    <n v="983344.27"/>
    <x v="165"/>
    <s v="In implementare"/>
    <m/>
    <n v="570657.38"/>
    <n v="142664.35999999999"/>
    <s v="POC/524/2/2"/>
    <n v="1"/>
    <s v="Axa 2"/>
  </r>
  <r>
    <n v="120"/>
    <x v="1"/>
    <x v="5"/>
    <m/>
    <x v="161"/>
    <s v="Linie pilot pentru circuite integrate semiconductoare cu noduri electronice de 3 nm- PIN3S"/>
    <s v="Universitatea Politehnică Bucureşti"/>
    <s v="Obiectivul general al prezentului proiect (PIn3S), acceptat la finantare in cadrul ECSEL Joint Undertaking este realizarea unei linii Pilot pentru circuite integrate semiconductoare cu noduri electronice de 3nm. Aceast lucru implica dezvoltarea si integrarea cu succes a modulelor de procesare la un nivel ridicat, dezvoltarea unei tehnologii adecvate de modelare si a capacitaþilor de metrologie. In plus, PIn3S isi propune sa completeze infrastructura Masca EUV prin dezvoltarea echipamentelor de reparare a mastilor pentru a permite crearea unei masti eficiente din punct de vedere al costurilor pentru nodul de 3nm si nu numai."/>
    <s v="4"/>
    <n v="3"/>
    <x v="4"/>
    <s v="4"/>
    <n v="3"/>
    <n v="2023"/>
    <n v="80"/>
    <x v="7"/>
    <s v="Bucuresti Ilfov"/>
    <m/>
    <m/>
    <s v="Bucuresti"/>
    <s v="Public"/>
    <s v="060"/>
    <n v="4800000"/>
    <n v="1200000"/>
    <n v="0"/>
    <n v="3000"/>
    <x v="159"/>
    <s v="In implementare"/>
    <m/>
    <n v="244130.42"/>
    <n v="61032.61"/>
    <s v="POC/72/1/2"/>
    <n v="1"/>
    <s v="Axa 1"/>
  </r>
  <r>
    <n v="121"/>
    <x v="2"/>
    <x v="2"/>
    <s v="A2.2.1 ap.2"/>
    <x v="162"/>
    <s v="Trecerea la dezvoltarea bazata pe CDI a companiei OMEGA TRUST SRL prin realizarea unei aplicatii TIC inovative in scopul asigurarii protectiei impotriva amenintarilor cibernetice de la nivelul infrastructurilor industriale critice"/>
    <s v="OMEGA TRUST SRL"/>
    <s v="Obiectivul general al proiectului consta in trecerea de la outsourcing la dezvoltarea bazata pe inovare prin realizarea unei aplicatii inovative in scopul detectarii intruziunilor si tentativelor de atacuri cibernetice la nivelul sistemelor industriale critice pe seama activitatilor de cercetare industriala si dezvoltare experimentala din proiect si a solutiilor de sprijin si consultanta in inovare, pentru a integra aplicatiei algoritmi de ultima generatie in zona – Machine learning si Intelligence Artificial "/>
    <s v="4"/>
    <n v="15"/>
    <x v="4"/>
    <s v="10"/>
    <n v="15"/>
    <n v="2022"/>
    <n v="80"/>
    <x v="7"/>
    <s v="Bucuresti Ilfov"/>
    <m/>
    <m/>
    <s v="Bucuresti"/>
    <s v="Privat"/>
    <s v="066"/>
    <n v="3329551.36"/>
    <n v="832387.84"/>
    <n v="975434.8"/>
    <n v="457368"/>
    <x v="166"/>
    <s v="In implementare"/>
    <m/>
    <n v="242185.19"/>
    <n v="60546.3"/>
    <s v="POC/524/2/2"/>
    <n v="1"/>
    <s v="Axa 2"/>
  </r>
  <r>
    <n v="122"/>
    <x v="1"/>
    <x v="7"/>
    <m/>
    <x v="163"/>
    <s v="Centru Suport pentru IEM proiecte de cercetare â€“ inovare competitive in Orizont 2020"/>
    <s v="INSTITUTUL DE ECONOMIE MONDIALA"/>
    <s v="Obiectivul general al proiectului este dezvoltarea pe baze consolidate a domeniilor de cercetare şi inovare (C&amp;I) în Institutul de Economie Mondială al Academiei Române în special de interes naţional şi european, conform Strategiei Naţionale de Cercetare, Dezvoltare şi Inovare 2014-2020 ."/>
    <s v="4"/>
    <n v="27"/>
    <x v="4"/>
    <s v="4"/>
    <n v="27"/>
    <n v="2023"/>
    <n v="80"/>
    <x v="7"/>
    <s v="Bucuresti Ilfov"/>
    <m/>
    <m/>
    <s v="Bucuresti"/>
    <s v="Public"/>
    <s v="060"/>
    <n v="1586030.0419999999"/>
    <n v="396507.50799999997"/>
    <n v="0"/>
    <n v="3000"/>
    <x v="167"/>
    <s v="In implementare"/>
    <m/>
    <n v="356877.68"/>
    <n v="0"/>
    <s v="POC/80/1/2/"/>
    <n v="1"/>
    <s v="Axa 1"/>
  </r>
  <r>
    <n v="123"/>
    <x v="1"/>
    <x v="6"/>
    <m/>
    <x v="164"/>
    <s v="Dezvoltarea infrastructurii de cercetare pentru caracterizarea etanşarilor cu labirint rotativ - INFRASEAL"/>
    <s v="INSTITUTUL NATIONAL DE CERCETARE-DEZVOLTARE TURBOMOTOARE - COMOTI"/>
    <s v="Proiectul INFRASEAL, pentru care se solicita finantarea, este un proiect complement la proiectul AIRSEAL aflat in implementare la INCD Turbomotoare COMOTI avand finantare directa de la Comisia Europeana prin programul Clean Sky 2. Propunerea de proiect INFRASEAL_x000a_a fost evaluata in cadrul Comisiei Europene si intens recomandata pentru finantare (Clean Sky 2 Synergy Label) prin European Structural and Investment Funds (ESIF) si Autoritatea Nationala de Management."/>
    <s v="4"/>
    <n v="28"/>
    <x v="4"/>
    <s v="7"/>
    <n v="28"/>
    <n v="2022"/>
    <n v="80"/>
    <x v="7"/>
    <s v="Bucuresti Ilfov"/>
    <m/>
    <m/>
    <s v="Bucuresti"/>
    <s v="Public"/>
    <s v="060"/>
    <n v="7196856"/>
    <n v="1799214"/>
    <n v="0"/>
    <n v="20000"/>
    <x v="168"/>
    <s v="In implementare"/>
    <m/>
    <n v="1257092.3700000001"/>
    <n v="91773.09"/>
    <s v="POC/76/1/2"/>
    <n v="1"/>
    <s v="Axa 1"/>
  </r>
  <r>
    <n v="124"/>
    <x v="1"/>
    <x v="6"/>
    <m/>
    <x v="165"/>
    <s v="Development of Research infrastructure for EMerging Advanced composite materials dedicated to innovative STator ogv technologies for aircrafts Engine noise Reduction - REMASTER"/>
    <s v="INSTITUTUL NATIONAL DE CERCETARE-DEZVOLTARE TURBOMOTOARE - COMOTI"/>
    <s v="Obiectivul general al prezentei propuneri de complementaritate este de a creste capabilitaþile de cercetare în domeniul arhitecturilor de materiale inteligente, cu greutate redusa si performanþe structurale ridicate, al proceselor de fabricaþie avansate, si al investigatiilor experimentale pentru tehnologii inovative referitoare la statoarele de ghidare a iesirii din ventilatoare (REMASTER), în vederea reducerii zgomotului produs de motoarele aeronavelor civile ale viitorului."/>
    <s v="4"/>
    <n v="28"/>
    <x v="4"/>
    <s v="10"/>
    <n v="28"/>
    <n v="2022"/>
    <n v="80"/>
    <x v="7"/>
    <s v="Bucuresti Ilfov"/>
    <m/>
    <m/>
    <s v="Bucuresti"/>
    <s v="Public"/>
    <s v="060"/>
    <n v="5611718.2000000002"/>
    <n v="1402929.55"/>
    <n v="0"/>
    <n v="15000"/>
    <x v="169"/>
    <s v="In implementare"/>
    <m/>
    <n v="2296054.7999999998"/>
    <n v="48013.7"/>
    <s v="POC/76/1/2"/>
    <n v="1"/>
    <s v="Axa 1"/>
  </r>
  <r>
    <n v="125"/>
    <x v="1"/>
    <x v="7"/>
    <m/>
    <x v="166"/>
    <s v="Dezvoltarea Centrului de Suport pentru initierea si implementarea Proiectelor de Cercetare-Dezvoltare Europene si Internaționale in cadrul INCD GeoEcoMar"/>
    <s v="INSTITUTUL NATIONAL DE CERCETARE-DEZVOLTARE PENTRU GEOLOGIE SI GEOECOLOGIE MARINA - GEOECOMAR"/>
    <s v="Obiectivul general al proiectului este creşterea capacităţii GeoEcoMar de a participa la Programele Cadru de cercetare al Uniunii Europene (Orizont 2020 şi programul cadru următor din perioada 2020 – 2027) prin infiintarea unei structuri de sprijin al cercetatorilor ce se va numi &quot;Centru Suport pentru Proiecte CD Europede si Internaţionale&quot;,fara  personalitate juridica, in cadrul Biroului de Management Proiecte si Marketing, existent in organigrama INCD GeoEcoMar "/>
    <s v="4"/>
    <n v="28"/>
    <x v="4"/>
    <s v="4"/>
    <n v="28"/>
    <n v="2023"/>
    <n v="80"/>
    <x v="7"/>
    <s v="Bucuresti Ilfov"/>
    <m/>
    <m/>
    <s v="Bucuresti"/>
    <s v="Public"/>
    <s v="060"/>
    <n v="1974027.12"/>
    <n v="493506.78"/>
    <n v="0"/>
    <n v="81554.16"/>
    <x v="170"/>
    <s v="In implementare"/>
    <m/>
    <n v="194898.25"/>
    <n v="31973"/>
    <s v="POC/80/1/2/"/>
    <n v="1"/>
    <s v="Axa 1"/>
  </r>
  <r>
    <n v="126"/>
    <x v="1"/>
    <x v="7"/>
    <m/>
    <x v="167"/>
    <s v="Centrul Suport POLITEHNICA Orizont ctivități și cheltuieli   Export XLSX Componentă 12020 - UPB4H"/>
    <s v="UNIVERSITATEA POLITEHNICA DIN BUCURESTI"/>
    <s v="Crearea Centrului Suport – UPB4H, care va fi focalizat pe intarirea excelentei stiintifice in domeniile bioeconomie, tehnologii informationale de comunicatii, spatiu si securitate, energie mediu si schimbari climatice, eco-nanotehnologii si materiale avansate si respectiv sanatate si care sa sprijine activitatea de cercetare la nivelul UPB."/>
    <s v="5"/>
    <n v="11"/>
    <x v="4"/>
    <s v="5"/>
    <n v="11"/>
    <n v="2023"/>
    <n v="80"/>
    <x v="7"/>
    <s v="Bucuresti Ilfov"/>
    <m/>
    <m/>
    <s v="Bucuresti"/>
    <s v="Public"/>
    <s v="060"/>
    <n v="2397916.41"/>
    <n v="599479.12"/>
    <n v="0"/>
    <n v="11900"/>
    <x v="171"/>
    <s v="In implementare"/>
    <m/>
    <n v="139588"/>
    <n v="34897"/>
    <s v="POC/80/1/2/"/>
    <n v="1"/>
    <s v="Axa 1"/>
  </r>
  <r>
    <n v="127"/>
    <x v="1"/>
    <x v="4"/>
    <s v=" Proiect Tehnologic Inovativ - MDR"/>
    <x v="168"/>
    <s v="Platforme robotice polimorfice autonome pentru sistemul de servicii din Smart City (ProSSSy)"/>
    <s v="LIGHTNING NET SRL"/>
    <s v="Obiectivul general al proiectului il reprezinta sustinerea investitiei private in CDI prin introducerea inovarii de tehnologii si servicii in activitatea proprie a S.C. LIGHTNING NET SRL prin realizarea, bazata pe cercetare in colaborare cu un colectiv de cercetare dintr-o universitate tehnica de prestigiu, a unei baze de robot polimorfic cu orientare si miscare libera sau asistata in cladiri si areale din Smart City."/>
    <s v="6"/>
    <n v="5"/>
    <x v="4"/>
    <s v="6"/>
    <n v="5"/>
    <n v="2023"/>
    <n v="80"/>
    <x v="7"/>
    <s v="Bucuresti Ilfov"/>
    <m/>
    <m/>
    <s v="Bucuresti"/>
    <s v="Privat"/>
    <s v="064"/>
    <n v="8189945.5199999996"/>
    <n v="2047486.37"/>
    <n v="2813593.07"/>
    <n v="660791.98"/>
    <x v="172"/>
    <s v="In implementare"/>
    <m/>
    <n v="1836637.0000000002"/>
    <n v="315613.50000000006"/>
    <s v="POC/222/1/3/"/>
    <n v="1"/>
    <s v="Axa 1"/>
  </r>
  <r>
    <n v="128"/>
    <x v="2"/>
    <x v="2"/>
    <s v="A2.2.1 ap.2"/>
    <x v="169"/>
    <s v="IMOPEDIA – Sisteme inovative de Inteligență Artificială în domeniul portalurilor imobiliare"/>
    <s v="IMOPEDIA SRL"/>
    <s v="IMOPEDIA şi-a propus ca obiectiv general dezvoltarea inovativă a serviciilor oferite clienţilor săi precum şi îmbunătăţirea celor existente. Acest obiectiv va sprijini compania pentru a fi competitivă pe o piaţă atât de dinamică cum este cea imobiliară."/>
    <s v="6"/>
    <n v="12"/>
    <x v="4"/>
    <s v="6"/>
    <n v="12"/>
    <n v="2022"/>
    <s v="80.00; 85.00"/>
    <x v="8"/>
    <s v="Bucuresti Ilfov"/>
    <s v=" Centru"/>
    <m/>
    <s v="Bucuresti; Sibiu; "/>
    <s v="Privat"/>
    <s v="066"/>
    <n v="6440519.4100000001"/>
    <n v="1350507.75"/>
    <n v="2161816.86"/>
    <n v="0"/>
    <x v="173"/>
    <s v="In implementare"/>
    <m/>
    <n v="1547846.49"/>
    <n v="307984.09999999998"/>
    <s v="POC/524/2/2"/>
    <n v="1"/>
    <s v="Axa 2"/>
  </r>
  <r>
    <n v="129"/>
    <x v="2"/>
    <x v="2"/>
    <s v="A2.2.1 ap.2"/>
    <x v="170"/>
    <s v="TELE-CONTACT"/>
    <s v="BEIA CONSULT INTERNATIONAL SRL"/>
    <s v="Obiectivul general este dezvoltarea unei platforme de de averizare timpurie în caz de dezastru care să permită minimizarea pagubelor şi intervenţia promptă în cazul unor situaţii de urgenţă care s-ar putea solda cu pierderi de vieţi omeneşti sau distrugerea unor ecosisteme. "/>
    <s v="6"/>
    <n v="18"/>
    <x v="4"/>
    <s v="6"/>
    <n v="18"/>
    <n v="2023"/>
    <n v="80"/>
    <x v="7"/>
    <s v="Bucuresti Ilfov"/>
    <m/>
    <m/>
    <s v="Bucuresti"/>
    <s v="Privat"/>
    <s v="066"/>
    <n v="11034426.48"/>
    <n v="2758606.62"/>
    <n v="4137186.9"/>
    <n v="4780904.33"/>
    <x v="174"/>
    <s v="In implementare"/>
    <m/>
    <n v="764649.53"/>
    <n v="191162.38"/>
    <s v="POC/524/2/2"/>
    <n v="1"/>
    <s v="Axa 2"/>
  </r>
  <r>
    <n v="130"/>
    <x v="2"/>
    <x v="2"/>
    <s v="A2.2.1 ap.2"/>
    <x v="171"/>
    <s v="MEDYSPORTLINE - Sistem inovativ de inteligență artificială pentru prognoza, prevenția și tratarea herniilor de disc și a scoliozelor"/>
    <s v="MEDY SPORT LINE SRL"/>
    <s v="Obiectivul general este dezvoltarea uni sistem informatic de management inovativ al tratamentului scoliozei şi al herniei de disc prin combinarea tehnologia IT, inclusiv cea disponibilă în echipamentele medicale de ultimă generaţie, cu cazuistica, know-how-ul şi expertiza acumulate de către personalul clinicii până acum, toate aceste elemente formând un arsenal terapeutic în vederea evitării intervenţiei chirurgicale."/>
    <s v="6"/>
    <n v="18"/>
    <x v="4"/>
    <s v="6"/>
    <n v="18"/>
    <n v="2023"/>
    <n v="80"/>
    <x v="7"/>
    <s v="Bucuresti Ilfov"/>
    <m/>
    <m/>
    <s v="Bucuresti"/>
    <s v="Privat"/>
    <s v="066"/>
    <n v="12995888.59"/>
    <n v="3248972.15"/>
    <n v="3833759.75"/>
    <n v="0"/>
    <x v="175"/>
    <s v="In implementare"/>
    <m/>
    <n v="126160"/>
    <n v="31540"/>
    <s v="POC/524/2/2"/>
    <n v="1"/>
    <s v="Axa 2"/>
  </r>
  <r>
    <n v="131"/>
    <x v="1"/>
    <x v="3"/>
    <s v="OS1.3-Secţiunea C-ap.2"/>
    <x v="172"/>
    <s v="Cercetarea-dezvoltarea unei aeronave de tip drona cu sistem de propulsie inovativ"/>
    <s v="SKYNET PROJECT SRL"/>
    <s v="Obiectivul general al proiectului este cercetarea-dezvoltarea si lansarea in productie a unei aeronave de tip drona ce va utiliza un sistem de propulsie inovativ cu decolare si aterizare pe verticala, ce va fi destinata unor multiple domenii de activitate, avand potentialul de a imbunatati semnificativ modul de functionare si utilizare al dronelor, asa cum este cunoscut in momentul de fata."/>
    <s v="6"/>
    <n v="22"/>
    <x v="4"/>
    <s v="8"/>
    <n v="22"/>
    <n v="2021"/>
    <n v="80"/>
    <x v="7"/>
    <s v="Bucuresti Ilfov"/>
    <m/>
    <m/>
    <s v="Bucuresti"/>
    <s v="Privat"/>
    <s v="061"/>
    <n v="665578.9"/>
    <n v="166394.72"/>
    <n v="92441.51"/>
    <n v="4880"/>
    <x v="176"/>
    <s v="In implementare"/>
    <m/>
    <n v="87720.15"/>
    <n v="8872.7900000000009"/>
    <s v="POC/62/1/3"/>
    <n v="1"/>
    <s v="Axa 1"/>
  </r>
  <r>
    <n v="132"/>
    <x v="1"/>
    <x v="4"/>
    <s v=" Proiect Tehnologic Inovativ - MDR"/>
    <x v="173"/>
    <s v="Centrul de excelență pentru securitatea cibernetica și reziliența infrastructurilor critice (SafePIC)"/>
    <s v="SC SAFETECH INNOVATIONS SRL"/>
    <s v="Obiectivul geneneral al proiectului SafePIC este cresterea capacitaþii Safetech de a contribui la dezvoltarea unor soluþii, produse si servicii inovative în domeniul securitaþii cibernetice, interoperabilitaþii si protecþiei cibernetice a infrastructurilor critice în baza unui parteneriat de cercetare cu cele doua prestigioase instituþii de învaþamânt si cercetare."/>
    <s v="6"/>
    <n v="23"/>
    <x v="4"/>
    <s v="6"/>
    <n v="23"/>
    <n v="2023"/>
    <n v="80"/>
    <x v="7"/>
    <s v="Bucuresti Ilfov"/>
    <m/>
    <m/>
    <s v="Bucuresti"/>
    <s v="Privat"/>
    <s v="064"/>
    <n v="16193028.560000001"/>
    <n v="4048257.14"/>
    <n v="3763795"/>
    <n v="2285052.2000000002"/>
    <x v="177"/>
    <s v="In implementare"/>
    <m/>
    <n v="3745699.3"/>
    <n v="434465.59"/>
    <s v="POC/222/1/3/"/>
    <n v="1"/>
    <s v="Axa 1"/>
  </r>
  <r>
    <n v="133"/>
    <x v="1"/>
    <x v="4"/>
    <s v=" Proiect Tehnologic Inovativ - MDR"/>
    <x v="174"/>
    <s v="Sisteme mecatronice digitale de generare a presiunii de 1000 bar, utilizând amplificatoare hidraulice de presiune (SMGP)"/>
    <s v="HESPER SA"/>
    <s v="Obiectivul general al proiectului este diversificarea activităţii SC HESPER SA Bucureşti prin produse care nu au fost realizate anterior în unitate, respectiv a unor sisteme sisteme mecatronice digitale de pompare, cu presiune de 1000 bar, cu eficienţă energetică ridicată, impact pozitiv asupra mediului şi performanţe funcţionale îmbunătăţite."/>
    <s v="6"/>
    <n v="24"/>
    <x v="4"/>
    <s v="6"/>
    <n v="24"/>
    <n v="2023"/>
    <n v="80"/>
    <x v="7"/>
    <s v="Bucuresti Ilfov"/>
    <m/>
    <m/>
    <s v="Bucuresti"/>
    <s v="Privat"/>
    <s v="064"/>
    <n v="5373141"/>
    <n v="1343285.25"/>
    <n v="2540116.25"/>
    <n v="789909.62"/>
    <x v="178"/>
    <s v="In implementare"/>
    <m/>
    <n v="102553.5"/>
    <n v="22380.129999999997"/>
    <s v="POC/222/1/3/"/>
    <n v="1"/>
    <s v="Axa 1"/>
  </r>
  <r>
    <n v="134"/>
    <x v="1"/>
    <x v="4"/>
    <s v=" Proiect Tehnologic Inovativ - MDR"/>
    <x v="175"/>
    <s v="Sistem Inovativ de Protecție Anticorozivă Activă a Metalelor Alimentat de la Surse Regenerabile de Energie - SIPAMASRE"/>
    <s v="ICPE ACTEL SA"/>
    <s v="Proiectul SIPAMASRE are ca scop realizarea in cadrul ICPE ACTEL a unui produs inovativ si anume a unui sistem de protecţie anticorozivă activă a metalelor alimentat de la surse regenerabile de energie. "/>
    <s v="6"/>
    <n v="24"/>
    <x v="4"/>
    <s v="6"/>
    <n v="24"/>
    <n v="2023"/>
    <n v="80"/>
    <x v="7"/>
    <s v="Bucuresti Ilfov"/>
    <m/>
    <m/>
    <s v="Bucuresti"/>
    <s v="Privat"/>
    <s v="064"/>
    <n v="1799929.28"/>
    <n v="449982.32"/>
    <n v="1989321.4"/>
    <n v="150452.5"/>
    <x v="179"/>
    <s v="In implementare"/>
    <m/>
    <n v="18883.2"/>
    <n v="19739.28"/>
    <s v="POC/222/1/3/"/>
    <n v="1"/>
    <s v="Axa 1"/>
  </r>
  <r>
    <n v="135"/>
    <x v="1"/>
    <x v="4"/>
    <s v=" Proiect Tehnologic Inovativ - MDR"/>
    <x v="176"/>
    <s v="Sistem Inovativ Inteligent de Creștere a Eficienței Energetice în cadrul Instalațiilor de Foraj - SICEEIF"/>
    <s v="ICPE ACTEL SA"/>
    <s v="Proiectul SICEEIF are ca scop realizarea în cadrul ICPE ACTEL S.A. a unei inovari de produs si anume a unui sistem inovativ de recuperare a energiei electrice pierduta în prezent în timpul utilizarii instalaþiilor de foraj marin si terestru (extragerii/coborârii rapide si frecvente a prajinilor garniturii de foraj), cu posibilitatea exploatarii resurselor regenerabile de energie fotovoltaica existente pe arealul aferent zonei de forare si folosirea energiei recuperate în fluxul operaþional din staþia/platforma de foraj."/>
    <s v="6"/>
    <n v="24"/>
    <x v="4"/>
    <s v="6"/>
    <n v="24"/>
    <n v="2022"/>
    <n v="80"/>
    <x v="7"/>
    <s v="Bucuresti Ilfov"/>
    <m/>
    <m/>
    <s v="Bucuresti"/>
    <s v="Privat"/>
    <s v="064"/>
    <n v="1813302.42"/>
    <n v="453325.6"/>
    <n v="1954341.68"/>
    <n v="148733.82"/>
    <x v="180"/>
    <s v="In implementare"/>
    <m/>
    <n v="138218.07999999999"/>
    <n v="19536.04"/>
    <s v="POC/222/1/3/"/>
    <n v="1"/>
    <s v="Axa 1"/>
  </r>
  <r>
    <n v="136"/>
    <x v="1"/>
    <x v="3"/>
    <s v="OS1.3-Secţiunea C-ap.2"/>
    <x v="177"/>
    <s v="Cercetarea dezvoltarea si lansarea in productie a unui sistem de generare a undelor de soc pentru tunurile sonice antigrindina"/>
    <s v="SONOVORTEX SRL"/>
    <s v="Obiectivul general al proiectului este stimularea cercetarii si inovarii in compania SONOVORTEX SRL prin cercetarea unui produs inovativ, un tun sonic acustic care are la baza un sistem inovativ de generare a undelor de soc, dezvoltarea prototipului si lansarea acestuia in productie in vederea comercializarii."/>
    <s v="6"/>
    <n v="24"/>
    <x v="4"/>
    <s v="12"/>
    <n v="24"/>
    <n v="2021"/>
    <n v="80"/>
    <x v="7"/>
    <s v="Bucuresti Ilfov"/>
    <m/>
    <m/>
    <s v="Bucuresti"/>
    <s v="Privat"/>
    <s v="061"/>
    <n v="564706.41"/>
    <n v="141176.57999999999"/>
    <n v="78431.44"/>
    <n v="9428.0400000000009"/>
    <x v="181"/>
    <s v="In implementare"/>
    <m/>
    <n v="14702.28"/>
    <n v="3675.57"/>
    <s v="POC/62/1/3"/>
    <n v="1"/>
    <s v="Axa 1"/>
  </r>
  <r>
    <n v="137"/>
    <x v="1"/>
    <x v="3"/>
    <s v="OS1.3-Secţiunea C-ap.2"/>
    <x v="178"/>
    <s v="Dezvoltarea generației următoare de sisteme optice de termoviziune, ca răspuns la tendințele de evoluție în domeniul sistemelor pentru supravegherea frontierelor - SOLWIR"/>
    <s v="OPTICA INVENT SRL"/>
    <s v="Obiectivul general consta în dezvoltarea unui sistem optic inovativ, care sa corespunda tendinţelor actuale de dezvoltare a performanţelor senzorilor utilizaţi pentru camerele integrate în sistemele de supraveghere existente în acest moment pe piaţa."/>
    <s v="6"/>
    <n v="24"/>
    <x v="4"/>
    <s v="6"/>
    <n v="24"/>
    <n v="2022"/>
    <n v="80"/>
    <x v="7"/>
    <s v="Bucuresti Ilfov"/>
    <m/>
    <m/>
    <s v="Bucuresti"/>
    <s v="Privat"/>
    <s v="061"/>
    <n v="671973.6"/>
    <n v="167993.4"/>
    <n v="93343"/>
    <n v="105651.96"/>
    <x v="182"/>
    <s v="Reziliat"/>
    <m/>
    <n v="0"/>
    <n v="0"/>
    <s v="POC/62/1/3"/>
    <n v="1"/>
    <s v="Axa 1"/>
  </r>
  <r>
    <n v="138"/>
    <x v="1"/>
    <x v="3"/>
    <s v="OS1.3-Secţiunea C-ap.2"/>
    <x v="179"/>
    <s v="Sistem de management inteligent pentru cresterea eficientei sistemelor de stocare a energiei pe baza de baterii Pb-acid si Li-Ion - STOCMAN"/>
    <s v="ADEMA EQUIP SRL"/>
    <s v="Se vor realiza produse/servicii noi pe baza unei noi tehnologii inovative dedicata managementului inteligent al eficientei stocarii energiei electrice in baterii de acumulatori de diverse tipuri."/>
    <s v="6"/>
    <n v="29"/>
    <x v="4"/>
    <s v="9"/>
    <n v="29"/>
    <n v="2021"/>
    <n v="80"/>
    <x v="7"/>
    <s v="Bucuresti Ilfov"/>
    <m/>
    <m/>
    <s v="Bucuresti"/>
    <s v="Privat"/>
    <s v="061"/>
    <n v="670521.18999999994"/>
    <n v="167630.29999999999"/>
    <n v="93127.95"/>
    <n v="25223.18"/>
    <x v="183"/>
    <s v="In implementare"/>
    <m/>
    <n v="190171.2"/>
    <n v="24292.799999999999"/>
    <s v="POC/62/1/3"/>
    <n v="1"/>
    <s v="Axa 1"/>
  </r>
  <r>
    <n v="139"/>
    <x v="1"/>
    <x v="3"/>
    <s v="OS1.3-Secţiunea C-ap.2"/>
    <x v="180"/>
    <s v="Cercetarea, dezvoltarea si lansarea in productie a Sistemului de Propulsie Integrat (SPI) pentru vehicule electrice"/>
    <s v="INDUSTRIAL SHIELD  SRL"/>
    <s v="Obiectivul general al proiectului este stimularea cercetarii si inovarii in intreprindere prin cercetarea unui produs inovativ, un sistem de propulsie integrat, numit SPI pentru vehicule electrice, dezvoltarea prototipului si lansarea acestuia in productie in scopul comercializarii."/>
    <s v="6"/>
    <n v="29"/>
    <x v="4"/>
    <s v="10"/>
    <n v="29"/>
    <n v="2021"/>
    <n v="80"/>
    <x v="7"/>
    <s v="Bucuresti Ilfov"/>
    <m/>
    <m/>
    <s v="Bucuresti"/>
    <s v="Privat"/>
    <s v="061"/>
    <n v="671633.82"/>
    <n v="167908.45"/>
    <n v="93282.48"/>
    <n v="10653"/>
    <x v="184"/>
    <s v="In implementare"/>
    <m/>
    <n v="13070.7"/>
    <n v="3267.67"/>
    <s v="POC/62/1/3"/>
    <n v="1"/>
    <s v="Axa 1"/>
  </r>
  <r>
    <n v="140"/>
    <x v="1"/>
    <x v="4"/>
    <s v=" Proiect Tehnologic Inovativ - MDR"/>
    <x v="181"/>
    <s v="Sistem integrat inovativ pentru managementul riscurilor si al duratei de viata a echipamentelor din statiile electrice de inalta tensiune"/>
    <s v="NOVA INDUSTRIAL SA"/>
    <s v="Obiectivul general al proiectului consta in realizarea in cadrul NOVA INDUSTRIAL SA a unui sistem software nou (inovare de produs) prin integrarea conceptului / principiilor managementului Activelor si al Riscului la necesitatile / realitatile Sistemului Energetic National, prin cresterea capacitatii de cercetare – dezvoltare si inovare a companiei si realizarea unei investitii initiale pentru inovare in vederea introducerii in productie a rezultatelor obtinute din cercetare-dezvoltare (si anume: extinderea capacitatii unitatii existente (prin imbunatatirea semnificativa a infrastructurii (TIC) si diversificarea activitatii unitatii (printr-un realizarea unui produs software nou))."/>
    <s v="6"/>
    <n v="30"/>
    <x v="4"/>
    <s v="6"/>
    <n v="30"/>
    <n v="2023"/>
    <n v="80"/>
    <x v="7"/>
    <s v="Bucuresti Ilfov"/>
    <m/>
    <m/>
    <s v="Bucuresti"/>
    <s v="Privat"/>
    <s v="064"/>
    <n v="2970606.4"/>
    <n v="742651.6"/>
    <n v="1245447"/>
    <n v="247420"/>
    <x v="185"/>
    <s v="In implementare"/>
    <s v="AA1"/>
    <n v="450610.8"/>
    <n v="35919.199999999997"/>
    <s v="POC/222/1/3/"/>
    <n v="1"/>
    <s v="Axa 1"/>
  </r>
  <r>
    <n v="141"/>
    <x v="1"/>
    <x v="3"/>
    <s v="OS1.3-Secţiunea C-ap.2"/>
    <x v="182"/>
    <s v="PRODUSE ALIMENTARE SANOGENE  CU IMPACT BIOECONOMIC SUSTENABIL"/>
    <s v="VISION RESEARCH LABORATORIES SRL"/>
    <s v="Obiectivul general al proiectului “PRODUSE ALIMENTARE SANOGENE CU IMPACT BIOECONOMIC SUSTENABIL” consta în realizarea de produse alimentare inovatoare, sigure, sanatoase, accesibile si optimizate nutriþional, prin procedee de prelucrare avansata, în baza brevetului de invenþie „Produs alimentar de aditivare prebiotic din frunze de mur si de zmeur si procedeu de obtinere a acestuia”."/>
    <s v="6"/>
    <n v="30"/>
    <x v="4"/>
    <s v="6"/>
    <n v="30"/>
    <n v="2022"/>
    <n v="80"/>
    <x v="7"/>
    <s v="Bucuresti Ilfov"/>
    <m/>
    <m/>
    <s v="Bucuresti"/>
    <s v="Privat"/>
    <s v="061"/>
    <n v="671760.41"/>
    <n v="167940.1"/>
    <n v="93300.06"/>
    <n v="181157.8"/>
    <x v="186"/>
    <s v="In implementare"/>
    <m/>
    <n v="76227.320000000007"/>
    <n v="0"/>
    <s v="POC/62/1/3"/>
    <n v="1"/>
    <s v="Axa 1"/>
  </r>
  <r>
    <n v="142"/>
    <x v="1"/>
    <x v="4"/>
    <s v=" Proiect Tehnologic Inovativ - MDR"/>
    <x v="183"/>
    <s v="Serviciu electronic pentru pastrarea si garantarea pe termen lung a semnaturilor electronice (LTPS)"/>
    <s v="CERTSIGN SA"/>
    <s v="Obiectivul general al proiectului consta in inovarea bazata pe cercetare-dezvoltare in vederea crearii unui nou serviciu electronic pentru pastrarea si garantarea pe termen lung a semnaturilor electronice. "/>
    <s v="6"/>
    <n v="30"/>
    <x v="4"/>
    <s v="6"/>
    <n v="30"/>
    <n v="2022"/>
    <n v="80"/>
    <x v="7"/>
    <s v="Bucuresti Ilfov"/>
    <m/>
    <m/>
    <s v="Bucuresti"/>
    <s v="Privat"/>
    <s v="064"/>
    <n v="2795160.8"/>
    <n v="698790.2"/>
    <n v="2317256.25"/>
    <n v="359110.28"/>
    <x v="187"/>
    <s v="In implementare"/>
    <m/>
    <n v="71465.600000000006"/>
    <n v="17866.400000000001"/>
    <s v="POC/222/1/3/"/>
    <n v="1"/>
    <s v="Axa 1"/>
  </r>
  <r>
    <n v="143"/>
    <x v="1"/>
    <x v="3"/>
    <s v="OS1.3-Secţiunea C-ap.2"/>
    <x v="184"/>
    <s v="COMPOZIȚII DIN POLIETILENĂ RETICULATĂ CU REZISTENȚĂ MECANICĂ ȘI FLEXIBILITATE RIDICATE PENTRU TUBURI FOLOSITE LA ÎNCĂLZIREA RADIANTĂ"/>
    <s v="IRISVAYU SRL"/>
    <s v="Scopul proiectului este reprezentat de cumularea urmatoarelor componente: - atingerea unor obiective strategice în dezvoltarea stiintei si a tehnologiilor de vârf în domeniul materialelor (de construcþii) avansate, respectiv de dezvoltarea capacitatii si infrastructurii de Cercetare-Dezvoltare"/>
    <s v="7"/>
    <n v="1"/>
    <x v="4"/>
    <s v="7"/>
    <n v="1"/>
    <n v="2021"/>
    <n v="80"/>
    <x v="7"/>
    <s v="Bucuresti Ilfov"/>
    <m/>
    <m/>
    <s v="Bucuresti"/>
    <s v="Privat"/>
    <s v="061"/>
    <n v="671737.39"/>
    <n v="167934.35"/>
    <n v="93296.86"/>
    <n v="179769.64"/>
    <x v="188"/>
    <s v="Reziliat"/>
    <m/>
    <n v="0"/>
    <n v="0"/>
    <s v="POC/62/1/3"/>
    <n v="1"/>
    <s v="Axa 1"/>
  </r>
  <r>
    <n v="144"/>
    <x v="1"/>
    <x v="5"/>
    <m/>
    <x v="185"/>
    <s v="Tehnologie pentru circuite integrate cu nod electronic de 2 nm - IT2"/>
    <s v="UNIVERSITATEA POLITEHNICA DIN BUCURESTI"/>
    <s v="Obiectivul general al proiectului Tehnologie pentru circuite integrate cu nod electronic de 2 nm - (IT2), acceptat la finantare in cadrul ECSEL Joint Undertaking este explorarea, descoperirea, dezvoltarea si demonstrarea opþiunilor tehnologice necesare pentru realizarea tehnologiei logice CMOS de 2nm. Acest obiectiv implica urmatoarele activitati: Litografie, Explorare de Procese si Module si Metrologie."/>
    <s v="7"/>
    <n v="6"/>
    <x v="4"/>
    <s v="7"/>
    <n v="6"/>
    <n v="2023"/>
    <n v="80"/>
    <x v="7"/>
    <s v="Bucuresti Ilfov"/>
    <m/>
    <m/>
    <s v="Bucuresti"/>
    <s v="Public"/>
    <s v="060"/>
    <n v="4800000"/>
    <n v="1200000"/>
    <n v="0"/>
    <n v="3000"/>
    <x v="159"/>
    <s v="In implementare"/>
    <m/>
    <n v="46301"/>
    <n v="11575.25"/>
    <s v="POC/72/1/2"/>
    <n v="1"/>
    <s v="Axa 1"/>
  </r>
  <r>
    <n v="145"/>
    <x v="1"/>
    <x v="3"/>
    <s v="OS1.3-Secţiunea C-ap.2"/>
    <x v="186"/>
    <s v="Dezvoltarea unui serviciu inovativ de diagnosticare si tratare a halenei - HAL-STOP"/>
    <s v="HALSTOP SRL"/>
    <s v="Obiectivul general al proiectului este reprezentat de dezvoltarea unui protocol nou si a unui serviciu inovativ, de diagnosticare corecta si tratare personalizata a halenei de cauze orale si extra-orale, in cadrul start-up-ului HALSTOP SRL, cu scopul producerii si comercializarii acestora."/>
    <s v="7"/>
    <n v="13"/>
    <x v="4"/>
    <s v="4"/>
    <n v="13"/>
    <n v="2024"/>
    <n v="80"/>
    <x v="7"/>
    <s v="Bucuresti Ilfov"/>
    <m/>
    <m/>
    <s v="Bucuresti"/>
    <s v="Privat"/>
    <s v="061"/>
    <n v="655150.49"/>
    <n v="163787.60999999999"/>
    <n v="90993.13"/>
    <n v="101370"/>
    <x v="189"/>
    <s v="In implementare"/>
    <m/>
    <n v="158925.88"/>
    <n v="20835.48"/>
    <s v="POC/62/1/3"/>
    <n v="1"/>
    <s v="Axa 1"/>
  </r>
  <r>
    <n v="146"/>
    <x v="1"/>
    <x v="5"/>
    <m/>
    <x v="187"/>
    <s v="Realizarea unui lant European de productie pentru RFSOI permitand dezvoltarea de noi domenii ca RF de senzoristica, comunicare si 5G - BEYOND5"/>
    <s v="UNIVERSITATEA POLITEHNICA DIN BUCURESTI"/>
    <s v="Obiectivul general este de a construi un lant de furnizare complet european de componente si sisteme electronice pentru radio frecvenþa, care sa permita noi domenii RF pentru detectare, comunicare, infrastructura radio 5G si nu numai."/>
    <s v="7"/>
    <n v="31"/>
    <x v="4"/>
    <s v="7"/>
    <n v="31"/>
    <n v="2023"/>
    <n v="80"/>
    <x v="7"/>
    <s v="Bucuresti Ilfov"/>
    <m/>
    <m/>
    <s v="Bucuresti"/>
    <s v="Public"/>
    <s v="060"/>
    <n v="4800000"/>
    <n v="1200000"/>
    <n v="0"/>
    <n v="3000"/>
    <x v="159"/>
    <s v="In implementare"/>
    <m/>
    <n v="29841"/>
    <n v="7460.25"/>
    <s v="POC/72/1/2"/>
    <n v="1"/>
    <s v="Axa 1"/>
  </r>
  <r>
    <n v="147"/>
    <x v="2"/>
    <x v="2"/>
    <s v="A2.2.1 ap.2"/>
    <x v="188"/>
    <s v="Code of Talent Inteligent - inovare in microlearning prin utilizarea inteligentei artificiale"/>
    <s v="CODE OF TALENT SRL"/>
    <s v="Obiectivul general al proiectului este de a asigura cresterea contributiei companiilor TIC din Romania (inclusiv prin contributia firmei aplicant ) la competitivitate economica. Acest lucru va fi asigurat prin cresterea nivelului de inovare la nivelul companiei aplicant (si altor companii TIC cu care va colabora), trecerea de la outsourcing la dezvoltare bazata pe inovare chiar in interiorul companiilor Romanesti, prin intarirea capabilitatilor tehnice si a resurselor umane proprii dar si prin colaborarea cu alte intreprinderi TIC , inclusiv in cadrul clusterelor din domeniu."/>
    <s v="8"/>
    <n v="3"/>
    <x v="4"/>
    <s v="8"/>
    <n v="3"/>
    <n v="2022"/>
    <n v="80"/>
    <x v="7"/>
    <s v="Bucuresti Ilfov"/>
    <m/>
    <m/>
    <s v="Balotesti"/>
    <s v="Privat"/>
    <s v="066"/>
    <n v="3639339.46"/>
    <n v="909834.86"/>
    <n v="1593365.7"/>
    <n v="674385.09"/>
    <x v="190"/>
    <s v="In implementare"/>
    <m/>
    <n v="1200000"/>
    <n v="0"/>
    <s v="POC/524/2/2"/>
    <n v="1"/>
    <s v="Axa 2"/>
  </r>
  <r>
    <n v="148"/>
    <x v="2"/>
    <x v="2"/>
    <s v="A2.2.1 ap.2"/>
    <x v="189"/>
    <s v="Sistem inteligent de monitorizare si detectie a urgentelor cardiovasculare majore"/>
    <s v="LAIF COMPUTATION SRL"/>
    <s v="Obiectivul general al proiectului THOVEN consta in cresterea contributiei sectorului TIC prin trecerea de la outsourcing la dezvoltarea bazata pe inovare prin dezvoltarea unui sistem inovativ care va contribui semnificativ la reducerea timpilor de interventie in cazul urgentelor majore din sfera cardiovasculara."/>
    <s v="8"/>
    <n v="3"/>
    <x v="4"/>
    <s v="8"/>
    <n v="3"/>
    <n v="2023"/>
    <s v="80.00; 85.00"/>
    <x v="8"/>
    <s v=" Bucuresti Ilfov"/>
    <s v=" Nord Vest"/>
    <m/>
    <s v="Bucuresti; Cluj Napoca; "/>
    <s v="Privat"/>
    <s v="066"/>
    <n v="12931384.82"/>
    <n v="2297267.92"/>
    <n v="5031538.37"/>
    <n v="3394310.92"/>
    <x v="191"/>
    <s v="In implementare"/>
    <m/>
    <n v="0"/>
    <n v="0"/>
    <s v="POC/524/2/2"/>
    <n v="1"/>
    <s v="Axa 2"/>
  </r>
  <r>
    <n v="149"/>
    <x v="1"/>
    <x v="7"/>
    <m/>
    <x v="190"/>
    <s v="Centru Suport pentru proiecte CDI internationale in domeniul Mecatronica si Cyber-MixMecatronica"/>
    <s v="INSTITUTUL NATIONAL DE CERCETARE-DEZVOLTARE PENTRU MECATRONICA SI TEHNICA MASURARII - I.N.C.D.M.T.M. BUCURESTI"/>
    <s v="Obiectivul general ale proiectului este crearea unui Centru Suport pentru proiecte CDI Internationale in domeniul mecatronica si cybermix- mecatronica pentru a creste capacitatea de participare la competitiile europene a tuturor entitatilor care solicita sprijinul."/>
    <s v="9"/>
    <n v="22"/>
    <x v="4"/>
    <s v="7"/>
    <n v="22"/>
    <n v="2023"/>
    <n v="80"/>
    <x v="7"/>
    <s v="Bucuresti Ilfov"/>
    <m/>
    <m/>
    <s v="Bucuresti"/>
    <s v="Public"/>
    <s v="060"/>
    <n v="2395701.9300000002"/>
    <n v="598925.5"/>
    <n v="0"/>
    <n v="3570"/>
    <x v="192"/>
    <s v="In implementare"/>
    <m/>
    <n v="299462.74"/>
    <n v="0"/>
    <s v="POC/80/1/2/"/>
    <n v="1"/>
    <s v="Axa 1"/>
  </r>
  <r>
    <n v="150"/>
    <x v="1"/>
    <x v="7"/>
    <m/>
    <x v="191"/>
    <s v="Crearea Centrului Managerial &quot;IBA SUPORT&quot;"/>
    <s v="INSTITUTUL NATIONAL DE CERCETARE-DEZVOLTARE PENTRU BIORESURSE ALIMENTARE - IBA BUCURESTI"/>
    <s v="Obiectivul general al proiectului constă în creşterea capacităţii Institutului Naţional de Cercetare-Dezvoltare pentru Bioresurse AlimentareIBA Bucureşti de a participa la  Programele Cadru de cercetare ale Uniunii Europene (Orizont 2020 şi programul cadru următor din perioada 2020 – 2027), precum şi la alte programe CDI internaţionale, prin crearea unui Centru Managerial SUPORT (la nivelul unui departament orizontal), denumit în continuare, IBA SUPORT."/>
    <s v="12"/>
    <n v="4"/>
    <x v="4"/>
    <s v="8"/>
    <n v="4"/>
    <n v="2023"/>
    <n v="80"/>
    <x v="7"/>
    <s v="Bucuresti Ilfov"/>
    <m/>
    <m/>
    <s v="Bucuresti"/>
    <s v="Public"/>
    <s v="060"/>
    <n v="1970227.61"/>
    <n v="492556.9"/>
    <n v="0"/>
    <n v="616647.41"/>
    <x v="193"/>
    <s v="In implementare"/>
    <m/>
    <n v="246278.45"/>
    <n v="0"/>
    <s v="POC/80/1/2"/>
    <n v="1"/>
    <s v="Axa 1"/>
  </r>
  <r>
    <n v="151"/>
    <x v="1"/>
    <x v="3"/>
    <s v="OS1.3-Secţiunea C-ap.2"/>
    <x v="192"/>
    <s v="METODA TERAPEUTICA PERSONALIZATA IN MEDICINA REGENERATIVA"/>
    <s v="CMB PREVENT SRL"/>
    <s v="Obiectivul general al proiectului este reprezentat de: - Realizarea unui serviciu inovator reprezentat de terapia inovatoare personalizata în domeniul SANATAII având ca baza de cercetare Teza de Doctorat ”ABORDARI TERAPEUTICE ÎN LEZIUNEA CICATRICEALA ÎN DERMATOLOGIE”. - Societatea va obtine terapia personalizata regenerativa unica cu aplicabilitate multipla în domeniile dermatologie si ortopedie prin  utilizarea terapiei PRP si terapiei celulelor stem mezenchimale din tesutul adipos."/>
    <s v="12"/>
    <n v="24"/>
    <x v="4"/>
    <s v="12"/>
    <n v="23"/>
    <n v="2021"/>
    <n v="80"/>
    <x v="7"/>
    <s v="Bucuresti Ilfov"/>
    <m/>
    <m/>
    <s v="Bucuresti"/>
    <s v="Privat"/>
    <s v="061"/>
    <n v="672000"/>
    <n v="168000"/>
    <n v="93333.33"/>
    <n v="68306"/>
    <x v="194"/>
    <s v="In implementare"/>
    <m/>
    <n v="84000"/>
    <n v="0"/>
    <s v="POC/62/1/3"/>
    <n v="1"/>
    <s v="Axa 1"/>
  </r>
  <r>
    <n v="152"/>
    <x v="1"/>
    <x v="8"/>
    <m/>
    <x v="193"/>
    <s v="Dezvoltarea și consolidarea Nodului național METROFOOD-RI (acronim METROFOOD-RO)"/>
    <s v="INSTITUTUL NATIONAL DE CERCETARE-DEZVOLTARE PENTRU BIORESURSE ALIMENTARE - IBA BUCURESTI"/>
    <s v="Obiectivul general al proiectului este dezvoltarea si consolidarea capacitatii de cercetare-dezvoltare-inovare si de furnizare de servicii stiintifice a METROFOOD-RO, ca parte integranta a infrastructurii pan-europene METROFOOD-RI prin dezvoltarea instrumentelor necesare cresterii performantei de testare a calitatii produselor agroalimentare, astfel încât România sa raspunda cerintelor europene în domeniul securitatii si sigurantei alimentare."/>
    <s v="1"/>
    <n v="21"/>
    <x v="6"/>
    <s v="7"/>
    <n v="21"/>
    <n v="2023"/>
    <s v="80.00; 85.00"/>
    <x v="8"/>
    <s v="Bucuresti Ilfov"/>
    <s v=" Sud Est"/>
    <s v=" Vest"/>
    <s v="Bucuresti; Galaţi; Timisoara;"/>
    <s v="Public"/>
    <s v="060"/>
    <n v="3470171.9"/>
    <n v="833670.01"/>
    <n v="0"/>
    <n v="109915.38"/>
    <x v="195"/>
    <s v="In implementare"/>
    <m/>
    <n v="430384.19"/>
    <n v="0"/>
    <s v="POC/78/1/2"/>
    <n v="1"/>
    <s v="Axa 1"/>
  </r>
  <r>
    <n v="153"/>
    <x v="1"/>
    <x v="8"/>
    <m/>
    <x v="194"/>
    <s v="Servicii tematice integrate în domeniul observării Pământului - o platformă națională pentru inovare"/>
    <s v="INSTITUTUL NATIONAL DE CERCETARE-DEZVOLTARE PENTRU FIZICA PAMANTULUI - INCDFP"/>
    <s v="Obiectivul general este consolidarea cercetarii si inovarii in domeniul Stiintelor Pamantului si cresterea participarii in cercetarea europeana din domeniu prin: - asigurarea vizibilitatii si accesului la date multi-disciplinare interoperabile, disponibile la nivel national si international: - coordonarea si operarea unei infrastructuri distribuite capabila sa ofere servicii, sa faciliteze noi cercetari si sa genereze noi produse pe baza acestora; - dezvoltarea si implementarea de instrumente informatice moderne care sa faciliteze  tandardizarea, integrarea si accesul la volume mari de date"/>
    <s v="2"/>
    <n v="1"/>
    <x v="6"/>
    <s v="6"/>
    <n v="30"/>
    <n v="2023"/>
    <n v="80"/>
    <x v="7"/>
    <s v="Bucuresti Ilfov"/>
    <m/>
    <m/>
    <s v="Bucuresti; Magurele"/>
    <s v="Public"/>
    <s v="060"/>
    <n v="3154798.12"/>
    <n v="788699.53"/>
    <n v="0"/>
    <n v="541331.41"/>
    <x v="196"/>
    <s v="In implementare"/>
    <m/>
    <n v="0"/>
    <n v="0"/>
    <s v="POC/78/1/2"/>
    <n v="1"/>
    <s v="Axa 1"/>
  </r>
  <r>
    <s v="TOTAL BUCURESTI"/>
    <x v="0"/>
    <x v="0"/>
    <m/>
    <x v="0"/>
    <m/>
    <m/>
    <m/>
    <m/>
    <m/>
    <x v="0"/>
    <m/>
    <m/>
    <m/>
    <m/>
    <x v="0"/>
    <m/>
    <m/>
    <m/>
    <m/>
    <m/>
    <m/>
    <n v="742644421.17258906"/>
    <n v="164765002.08491105"/>
    <n v="134284322.06000003"/>
    <n v="48202071.639999993"/>
    <x v="197"/>
    <m/>
    <m/>
    <n v="442652598.82000017"/>
    <n v="87299119.540000021"/>
    <m/>
    <m/>
    <m/>
  </r>
  <r>
    <s v="JUDEŢUL BUZAU"/>
    <x v="0"/>
    <x v="0"/>
    <m/>
    <x v="0"/>
    <m/>
    <m/>
    <m/>
    <m/>
    <m/>
    <x v="0"/>
    <m/>
    <m/>
    <m/>
    <m/>
    <x v="0"/>
    <m/>
    <m/>
    <m/>
    <m/>
    <m/>
    <m/>
    <m/>
    <m/>
    <m/>
    <m/>
    <x v="0"/>
    <m/>
    <m/>
    <m/>
    <m/>
    <m/>
    <m/>
    <m/>
  </r>
  <r>
    <n v="1"/>
    <x v="2"/>
    <x v="2"/>
    <s v="A2.2.1"/>
    <x v="195"/>
    <s v="CERCETAREA SI DEZVOLTAREA UNUI SISTEM INOVATIV DE MONITORIZARE, IN TIMP REAL, A CONSUMURILOR ENERGETICE INDUSTRIALE PE PLATFORMA CLOUD PRIVATA"/>
    <s v="ALBOSMART SRL"/>
    <s v="CERCETAREA SI DEZVOLTAREA UNUI SISTEM INOVATIV DE MONITORIZARE, IN TIMP REAL, A CONSUMURILOR ENERGETICE INDUSTRIALE PE PLATFORMA CLOUD PRIVATA"/>
    <s v="6"/>
    <n v="28"/>
    <x v="2"/>
    <s v="6"/>
    <n v="28"/>
    <n v="2020"/>
    <n v="85"/>
    <x v="6"/>
    <s v="Sud Est"/>
    <m/>
    <m/>
    <s v="Buzau"/>
    <s v="Privat"/>
    <s v="066"/>
    <n v="1790109.03"/>
    <n v="315901.59000000003"/>
    <n v="501660.33999999985"/>
    <n v="55907.189999999944"/>
    <x v="198"/>
    <s v="Finalizat"/>
    <m/>
    <n v="1738323.03"/>
    <n v="306762.8899999999"/>
    <s v="POC/46/2/2"/>
    <n v="1"/>
    <s v="Axa 2"/>
  </r>
  <r>
    <n v="2"/>
    <x v="2"/>
    <x v="2"/>
    <s v="A2.1.1 - NGA"/>
    <x v="196"/>
    <s v="Realizarea infrastructurii de broadband in zonele albe NGA din judetul Buzau"/>
    <s v="INVITE SYSTEMS SRL"/>
    <s v="Obiectivul principal al proiectului este dezvoltarea infrastructurii de internet in banda larga, in zonele albe NGA din judetul Buzau, cu o larga raspândire a nodurilor de comunicaþii si partea de transmisie a datelor (backbone si blackhaul), cât mai aproape de utilizatorul final si cu niveluri adecvate de simetrie si de interactivitate, pentru a garanta transmitere mai buna de informatii în ambele sensuri."/>
    <s v="6"/>
    <n v="13"/>
    <x v="3"/>
    <s v="6"/>
    <n v="13"/>
    <n v="2022"/>
    <n v="85"/>
    <x v="6"/>
    <s v="Sud Est"/>
    <m/>
    <m/>
    <s v="Balta Alba; Baile; Braesti; Ivanetu; Bratilesti; Goidesti; Pinu; Ruginoasa; Buda; Alexandru Odobescu; Mucesti Danulesti; Toropalesti; Balaceanu; C.A. Rosetti; Cotu Ciorii; Vizireni; Balhacu; calvini; Bascenii de Jos; Bascenii de Sus; Olari; Chiojdu; Basca Chiojdului; Lera; Catiasu; poenitele; Plescioara; Chilibia; Movila Oii; Gara Cilibia; Posta; Manzatu; Cislau; Barasti; Gura Bascei; Ghergheasa; Salcioara; Gura Teghi; Furtunesti; Nemertea; Scortoasa; Policiori; Plopeasa; Balta Tocila; Gura Vaii; Beciu; Siriu; Muscelusa; Casoca; Valcelele; Ziduri; Heliade Radulescu; Lanurile;"/>
    <s v="Privat"/>
    <s v="046"/>
    <n v="18418179.18"/>
    <n v="3250266.9"/>
    <n v="5121176.6399999997"/>
    <n v="5894635.5700000003"/>
    <x v="199"/>
    <s v="In implementare"/>
    <m/>
    <n v="7072286.25"/>
    <n v="1248050.52"/>
    <s v="POC/366/2/1"/>
    <n v="1"/>
    <s v="Axa 2"/>
  </r>
  <r>
    <n v="3"/>
    <x v="2"/>
    <x v="2"/>
    <s v="A2.2.1 ap.2"/>
    <x v="197"/>
    <s v="Solutie de management al identitatii si autentificare avansata folosind tehnologii convergente si asigurand nivele superioare de securitate pentru accesul la aplicatii si platforme critice: Legitim-ID"/>
    <s v="ONLINE SERVICES SRL"/>
    <s v="Obiectivul general al proiectului este de a dezvolta un sistem hardware/software/comunicatii/servicii inovator semnificativ îmbunatatit, pe baza rezultatelor activitatilor de cercetare dezvoltare tehnologica si inovare („CDI”), care se bazeaza pe cele mai noi practici: cum sunt fault tolerant cloud computing, internet of things (IoT) etc. utilizând metode noi si inovative pentru identificarea utilizatorilor, autorizarea accesului de la distanta sau prin intermediul siturilor web Internet partenere, astfel încât datele personale ale utilizatorilor sa fie protejate în conformitate cu cerintele legilor si directivelor europene (GDPR, NIS etc.)."/>
    <s v="8"/>
    <n v="4"/>
    <x v="4"/>
    <s v="8"/>
    <n v="4"/>
    <n v="2022"/>
    <n v="85"/>
    <x v="8"/>
    <s v="Sud Est"/>
    <s v="  Sud Muntenia"/>
    <s v=" Centru"/>
    <s v=" Buzau; Crevedia; Brasov;"/>
    <s v="Privat"/>
    <s v="066"/>
    <n v="5196080.82"/>
    <n v="916955.4"/>
    <n v="2362348.71"/>
    <n v="923748.25"/>
    <x v="200"/>
    <s v="In implementare"/>
    <m/>
    <n v="390342.99000000005"/>
    <n v="68884.05"/>
    <s v="POC/524/2/2"/>
    <n v="1"/>
    <s v="Axa 2"/>
  </r>
  <r>
    <s v="TOTAL BUZAU"/>
    <x v="0"/>
    <x v="0"/>
    <m/>
    <x v="0"/>
    <m/>
    <m/>
    <m/>
    <m/>
    <m/>
    <x v="0"/>
    <m/>
    <m/>
    <m/>
    <m/>
    <x v="0"/>
    <m/>
    <m/>
    <m/>
    <m/>
    <m/>
    <m/>
    <n v="25404369.030000001"/>
    <n v="4483123.8899999997"/>
    <n v="7985185.6899999995"/>
    <n v="6874291.0099999998"/>
    <x v="201"/>
    <m/>
    <m/>
    <n v="9200952.2699999996"/>
    <n v="1623697.46"/>
    <m/>
    <m/>
    <m/>
  </r>
  <r>
    <s v="JUDEŢUL CALARASI"/>
    <x v="0"/>
    <x v="0"/>
    <m/>
    <x v="0"/>
    <m/>
    <m/>
    <m/>
    <m/>
    <m/>
    <x v="0"/>
    <m/>
    <m/>
    <m/>
    <m/>
    <x v="0"/>
    <m/>
    <m/>
    <m/>
    <m/>
    <m/>
    <m/>
    <m/>
    <m/>
    <m/>
    <m/>
    <x v="0"/>
    <m/>
    <m/>
    <m/>
    <m/>
    <m/>
    <m/>
    <m/>
  </r>
  <r>
    <n v="1"/>
    <x v="1"/>
    <x v="3"/>
    <s v="OS1.3-Secţiunea D"/>
    <x v="198"/>
    <s v="PLATFORMĂ MOBILĂ DE OBSERVARE ȘI SUPRAVEGHERE PENTRU INTERVENȚII ÎN SITUAȚII DE URGENȚĂ SMARTISU  "/>
    <s v="C4PRO ENGINEERING SRL"/>
    <s v="Obiectivul general al proiectului constă în dezvoltarea de către C4PRO ENGINEERING S.R.L. a unei platforme mobile de intervenţii în situaţii de urgenţă, într-o perioadă de implementare de 24 de luni, la punctul de lucru al solicitantului situat în localitatea Frumuşani, Str. Principală nr.27, cam. 2, jud. Călăraşi. "/>
    <s v="9"/>
    <n v="9"/>
    <x v="1"/>
    <s v="9"/>
    <n v="9"/>
    <n v="2018"/>
    <n v="85"/>
    <x v="3"/>
    <s v="Sud Muntenia"/>
    <m/>
    <m/>
    <s v="Frumusani"/>
    <s v="Privat"/>
    <s v="061"/>
    <n v="5512930"/>
    <n v="972870"/>
    <n v="0"/>
    <n v="874408"/>
    <x v="202"/>
    <s v="Finalizat"/>
    <s v="AA2"/>
    <n v="5078569.71"/>
    <n v="896218.19"/>
    <s v="POC/66/1/3"/>
    <n v="1"/>
    <s v="Axa 1"/>
  </r>
  <r>
    <n v="2"/>
    <x v="2"/>
    <x v="2"/>
    <s v="A2.1.1 - NGA"/>
    <x v="199"/>
    <s v="Realizarea infrastructurii de broadband Ă®n zonele albe NGA din judeČ›ele Calarasi si Ialomita"/>
    <s v="INVITE SYSTEMS SRL"/>
    <s v="Obiectivul principal al proiectului este dezvoltarea infrastructurii de internet in banda larga, in zonele albe NGA din judetele Calarasi-Ialomita, cu o larga raspândire a nodurilor de comunicaþii si partea de transmisie a datelor (backbone si blackhaul), cât mai aproape de utilizatorul final si cu niveluri adecvate de simetrie si de interactivitate, pentru a garanta transmitere mai buna de informatii în ambele sensuri."/>
    <s v="1"/>
    <n v="4"/>
    <x v="3"/>
    <s v="1"/>
    <n v="4"/>
    <n v="2022"/>
    <n v="85"/>
    <x v="3"/>
    <s v="Sud Muntenia"/>
    <m/>
    <m/>
    <s v="Dor Marunt; sat Ogoru; Perisoru; sat Tudor Vladimirescu; Sarulesti; sat Sandulita; Milosesti; sat Nicolesti; sat Tovarasia; Perieti; sat Misleanu; Reviga; sat Rovine; Valea Ciorii; sat Murgeanca;"/>
    <s v="Privat"/>
    <s v="046"/>
    <n v="7440887.1500000004"/>
    <n v="1313097.74"/>
    <n v="1308066.4100000001"/>
    <n v="1725570.709999999"/>
    <x v="203"/>
    <s v="In implementare"/>
    <m/>
    <n v="3428944.66"/>
    <n v="605107.88"/>
    <s v="POC/366/2/1"/>
    <n v="1"/>
    <s v="Axa 2"/>
  </r>
  <r>
    <n v="3"/>
    <x v="1"/>
    <x v="3"/>
    <s v="OS1.3-Secţiunea C-ap.2"/>
    <x v="200"/>
    <s v="CERCETAREA - DEZVOLTAREA UNEI TURBINE CU AX VERTICAL INOVATIVE"/>
    <s v="TECHNOLOGICAL BRAND SRL"/>
    <s v="Obiectivul general al proiectului este cercetarea, dezvoltarea si lansarea in productie a unei noi turbine eoliene cu ax vertical destinata unor sectoare economice care prezinta potential de crestere, precum sectorul turistic, rezidential, agricol si industria energiei regenerabile."/>
    <s v="6"/>
    <n v="25"/>
    <x v="4"/>
    <s v="12"/>
    <n v="25"/>
    <n v="2021"/>
    <n v="85"/>
    <x v="3"/>
    <s v="Sud Muntenia"/>
    <m/>
    <m/>
    <s v="Fundeni"/>
    <s v="Privat"/>
    <s v="061"/>
    <n v="710521.64"/>
    <n v="125386.15"/>
    <n v="92878.66"/>
    <n v="9428.0499999999993"/>
    <x v="204"/>
    <s v="In implementare"/>
    <m/>
    <n v="12762.5"/>
    <n v="2252.1999999999998"/>
    <s v="POC/62/1/3"/>
    <n v="1"/>
    <s v="Axa 1"/>
  </r>
  <r>
    <s v="TOTAL CALARASI"/>
    <x v="0"/>
    <x v="0"/>
    <m/>
    <x v="0"/>
    <m/>
    <m/>
    <m/>
    <m/>
    <m/>
    <x v="0"/>
    <m/>
    <m/>
    <m/>
    <m/>
    <x v="0"/>
    <m/>
    <m/>
    <m/>
    <m/>
    <m/>
    <m/>
    <n v="13664338.790000001"/>
    <n v="2411353.89"/>
    <n v="1400945.07"/>
    <n v="2609406.7599999988"/>
    <x v="205"/>
    <m/>
    <m/>
    <n v="8520276.870000001"/>
    <n v="1503578.2699999998"/>
    <m/>
    <m/>
    <m/>
  </r>
  <r>
    <s v="JUDEŢUL CLUJ"/>
    <x v="0"/>
    <x v="0"/>
    <m/>
    <x v="0"/>
    <m/>
    <m/>
    <m/>
    <m/>
    <m/>
    <x v="0"/>
    <m/>
    <m/>
    <m/>
    <m/>
    <x v="0"/>
    <m/>
    <m/>
    <m/>
    <m/>
    <m/>
    <m/>
    <m/>
    <m/>
    <m/>
    <m/>
    <x v="0"/>
    <m/>
    <m/>
    <m/>
    <m/>
    <m/>
    <m/>
    <m/>
  </r>
  <r>
    <n v="1"/>
    <x v="1"/>
    <x v="1"/>
    <s v="OS1.1 -Secţiunea A"/>
    <x v="201"/>
    <s v="Laborator de cercetare privind terapia personalizată în oncologie"/>
    <s v="MEDISPROF SRL"/>
    <s v="Înființarea și dotarea cu aparatură performantă a unui laborator de cerecetare-dezvoltare în cadrul MEDISPROF în care să se efectueze studii de eficiență aterapiei personalizate în tratamentul pacienților diagnosticați cu cancer."/>
    <s v="9"/>
    <n v="2"/>
    <x v="1"/>
    <s v="12"/>
    <n v="2"/>
    <n v="2018"/>
    <n v="85"/>
    <x v="4"/>
    <s v="Nord Vest"/>
    <m/>
    <m/>
    <s v="Cluj Napoca"/>
    <s v="Privat"/>
    <s v="059"/>
    <n v="12421088.5305"/>
    <n v="2191956.7994999997"/>
    <n v="6262733.71"/>
    <n v="4389848.7699999996"/>
    <x v="206"/>
    <s v="Finalizat"/>
    <s v="AA3"/>
    <n v="12421088.529999999"/>
    <n v="2191956.8000000003"/>
    <s v="POC/65/1/1"/>
    <n v="1"/>
    <s v="Axa 1"/>
  </r>
  <r>
    <n v="2"/>
    <x v="1"/>
    <x v="1"/>
    <s v="OS1.1 -Secţiunea B"/>
    <x v="202"/>
    <s v="Cluster inovativ pentru tehnologii avansate pilot în energii alternative – CITAT-E"/>
    <s v="Cluster TREC, Institutul Naţional de Cercetare-Dezvoltare pentru Tehnologii Izotopice şi Moleculare"/>
    <s v="Crearea unui laborator de cercetare pilot pentru testarea în condiții reale a eficienței energetice produse de panouri fotovoltaice şi instalații eoliene moderne, precum  şi maximizarea acestei eficienţe funcţie de caracteristicile consumatorului. Acest laborator experimental va permite de asemenea creşterea capacității de CDI, în domeniul energiilor alternative, a entităților de cercetare din clusterul TREC-Transylvania Energy Cluster, susţinând totodată capacitatea firmelor din cluster de creştere a competivităţii şi productivităţii pe baze inovative.  "/>
    <s v="9"/>
    <n v="1"/>
    <x v="1"/>
    <s v="8"/>
    <n v="31"/>
    <n v="2021"/>
    <n v="85"/>
    <x v="4"/>
    <s v="Nord Vest"/>
    <m/>
    <m/>
    <s v="Cluj Napoca"/>
    <s v="Privat"/>
    <s v="059"/>
    <n v="5821927.0999999996"/>
    <n v="1027398.9000000004"/>
    <n v="4652290"/>
    <n v="1516800"/>
    <x v="207"/>
    <s v="In implementare"/>
    <s v="AA4"/>
    <n v="1516687.94"/>
    <n v="267650.8"/>
    <s v="POC/64/1/1"/>
    <n v="1"/>
    <s v="Axa 1"/>
  </r>
  <r>
    <n v="3"/>
    <x v="1"/>
    <x v="1"/>
    <s v="OS1.1 -Secţiunea B"/>
    <x v="203"/>
    <s v="Agrotransilvania cluster - cluster inovativ specializat în domeniul bioeconomiei"/>
    <s v="ASOCIAŢIA “CLUSTERUL AGRO-FOOD-IND NAPOCA"/>
    <s v="Obiectivul proiectului: Creșterea capacității de CDI în domeniul bioeconomiei și consolidarea imaginii pe plan național și internațional a AgroTransilvania Cluster, ca și cluster inovativ de specializare inteligentă, prin crearea „Centrului de Cercetări Avansate pentru Produse şi Procese Alimentare Inovative”."/>
    <s v="9"/>
    <n v="1"/>
    <x v="1"/>
    <s v="8"/>
    <n v="31"/>
    <n v="2021"/>
    <n v="85"/>
    <x v="4"/>
    <s v="Nord Vest"/>
    <m/>
    <m/>
    <s v="Cluj Napoca"/>
    <s v="Privat"/>
    <s v="059"/>
    <n v="8508551.2464999985"/>
    <n v="1501509.0434999999"/>
    <n v="7249934.1500000004"/>
    <n v="227225"/>
    <x v="208"/>
    <s v="In implementare"/>
    <s v="AA2"/>
    <n v="3489065.5000000005"/>
    <n v="615717.35000000009"/>
    <s v="POC/64/1/1"/>
    <n v="1"/>
    <s v="Axa 1"/>
  </r>
  <r>
    <n v="4"/>
    <x v="1"/>
    <x v="1"/>
    <s v="OS1.1 -Secţiunea B"/>
    <x v="204"/>
    <s v="Cluster Mobilier Transilvan – cluster inovativ de interes european"/>
    <s v="ASOCIAȚIA CLUSTER MOBILIER TRANSILVAN"/>
    <s v="Dezvoltarea la nivelul Cluster Mobilier Transilvan a unei infrastructuri de CDI în domeniul materialelor și consolidarea imaginii entității ca și cluster inovativ cu reprezentativitate regională, națională și europeană, până în anul 2020."/>
    <s v="9"/>
    <n v="1"/>
    <x v="1"/>
    <s v="8"/>
    <n v="31"/>
    <n v="2021"/>
    <n v="85"/>
    <x v="4"/>
    <s v="Nord Vest"/>
    <m/>
    <m/>
    <s v="Cluj Napoca"/>
    <s v="Privat"/>
    <s v="059"/>
    <n v="5509233.0185000002"/>
    <n v="972217.5915000001"/>
    <n v="4866927.9400000004"/>
    <n v="227225"/>
    <x v="209"/>
    <s v="In implementare"/>
    <s v="AA2"/>
    <n v="3840473.4"/>
    <n v="677730.54"/>
    <s v="POC/64/1/1"/>
    <n v="1"/>
    <s v="Axa 1"/>
  </r>
  <r>
    <n v="5"/>
    <x v="1"/>
    <x v="1"/>
    <s v="OS1.2-Secţiunea E"/>
    <x v="205"/>
    <s v="DEZVOLTAREA INOVATIVĂ A UNOR SISTEME ROBOTICE PENTRU REABILITARE ŞI ASISTARE ÎN ÎMBĂTRÂNIREA SĂNĂTOASĂ "/>
    <s v="UNIVERSITATEA TEHNICA DIN CLUJ-NAPOCA "/>
    <s v="AgeWell intenționează să crească și să exploateze experienţa şi rezultatele anterioare ale unui specialist din străinătate şi a unei echipe interdisciplinare cu competențe complementare integrând specialiști în robotica medicală și cadre medicale (neurologi, kinetoterapeuţi) pentru a crea un pol de competență în reabilitare în cadrul Universității  Tehnice din Cluj-Napoca, instituție care va livra soluții europene relevante pe plan medical, pregătite pentru realizarea transferului tehnologic, soluții care corespund provocărilor și pericolelor curente în ceea ce privește îmbătrânirea sănătoasă, stil de viață și sănătate publică."/>
    <s v="9"/>
    <n v="1"/>
    <x v="1"/>
    <s v="9"/>
    <n v="1"/>
    <n v="2020"/>
    <n v="84.435339999999997"/>
    <x v="4"/>
    <s v="Nord Vest"/>
    <m/>
    <m/>
    <s v="Cluj Napoca"/>
    <s v="Public"/>
    <s v="060"/>
    <n v="6755200"/>
    <n v="1244800"/>
    <n v="0"/>
    <n v="8000"/>
    <x v="210"/>
    <s v="Finalizat"/>
    <s v="AA4"/>
    <n v="6201328.71"/>
    <n v="1096772.22"/>
    <s v="POC/61/1/1"/>
    <n v="1"/>
    <s v="Axa 1"/>
  </r>
  <r>
    <n v="6"/>
    <x v="1"/>
    <x v="1"/>
    <s v="OS1.2-Secţiunea E"/>
    <x v="206"/>
    <s v="Materiale active unicomponente pentru celule solare organice bazate pe compuşi pi-conjugati autoasamblaţi (SMOSCS)"/>
    <s v="UNIVERSITATEA BABEȘ-BOLYAI, CLUJ-NAPOCA"/>
    <s v="Obiectivul principal al proiectului de cercetare îl reprezinta obþinerea de materiale active pentru celule solare noi si inovative, capabile sa conduca la dezvoltarea de tehnologii ecologice, ieftine si eficiente precum si la o crestere a fiabilitatii acestora si crearea la Cluj a unui pol de excelenta la nivel mondial în domeniul celulelor fotovoltaice "/>
    <s v="9"/>
    <n v="1"/>
    <x v="1"/>
    <s v="9"/>
    <n v="1"/>
    <n v="2020"/>
    <n v="84.435339999999997"/>
    <x v="4"/>
    <s v="Nord Vest"/>
    <m/>
    <m/>
    <s v="Cluj Napoca"/>
    <s v="Public"/>
    <s v="060"/>
    <n v="7276617"/>
    <n v="1340883"/>
    <n v="0"/>
    <n v="316000"/>
    <x v="211"/>
    <s v="Finalizat"/>
    <s v="AA2"/>
    <n v="6673070.6000000006"/>
    <n v="1229777.8200000003"/>
    <s v="POC/61/1/1"/>
    <n v="1"/>
    <s v="Axa 1"/>
  </r>
  <r>
    <n v="7"/>
    <x v="1"/>
    <x v="1"/>
    <s v="OS1.2-Secţiunea E"/>
    <x v="207"/>
    <s v="Sisteme inteligente privind siguranța populației prin controlul şi reducerea expunerii la radon corelate cu optimizarea eficienţei energetice a locuinţelor din aglomerări urbane importante din România "/>
    <s v="UNIVERSITATEA BABEȘ-BOLYAI, CLUJ-NAPOCA"/>
    <s v="Creşterea siguranţei şi sănătăţii populaţiei, îmbunătăţirea calităţii mediului interior şi optimizarea eficienţei energetice a locuinţelor prin dezvoltarea unor sisteme inteligente integrate pentru monitorizarea, controlul şi reducerea expunerii la radon şi la alţi poluanţi casnici aerieni în 5 aglomerări urbane din România (Bucureşti, Cluj-Napoca, Iaşi, Sibiu şi Timişoara), pe baza cercetării inovatoare interdisciplinare. "/>
    <s v="9"/>
    <n v="1"/>
    <x v="1"/>
    <s v="9"/>
    <n v="1"/>
    <n v="2020"/>
    <n v="84.435339999999997"/>
    <x v="4"/>
    <s v="Nord Vest"/>
    <m/>
    <m/>
    <s v="Cluj Napoca"/>
    <s v="Public"/>
    <s v="060"/>
    <n v="7273872.7000000002"/>
    <n v="1340377.3"/>
    <n v="0"/>
    <n v="311000"/>
    <x v="212"/>
    <s v="Finalizat _x000a_(ajuns la teremen; fara nota de finalizare)"/>
    <s v="AA2"/>
    <n v="6926518.4700000007"/>
    <n v="1276498.3700000001"/>
    <s v="POC/61/1/1"/>
    <n v="1"/>
    <s v="Axa 1"/>
  </r>
  <r>
    <n v="8"/>
    <x v="1"/>
    <x v="1"/>
    <s v="OS1.2-Secţiunea E"/>
    <x v="208"/>
    <s v="IMAGING-BASED, NON-INVASIVE DIAGNOSIS OF PERSISTENT ATRIAL FIBRILLATION"/>
    <s v="SPITALUL CLINIC JUDEŢEAN DE URGENŢĂ CLUJ-NAPOCA"/>
    <s v="Obiectivul principal al acestui proiect este de a dezvolta un instrument bazat pe imagistică medicală pentru a determina originea fibrilaţiei atriale persistente. Rezultatul proiectului este o nouă metodă de diagnosticare pentru pacienţii care suferă de această boală."/>
    <s v="9"/>
    <n v="1"/>
    <x v="1"/>
    <s v="9"/>
    <n v="1"/>
    <n v="2020"/>
    <n v="84.435339999999997"/>
    <x v="4"/>
    <s v="Nord Vest"/>
    <m/>
    <m/>
    <s v="Cluj Napoca"/>
    <s v="Public"/>
    <s v="060"/>
    <n v="7151700.8971000006"/>
    <n v="1317864.3528999994"/>
    <n v="0"/>
    <n v="84696"/>
    <x v="213"/>
    <s v="Finalizat _x000a_(ajuns la teremen; fara nota de finalizare)"/>
    <s v="AA2"/>
    <n v="5965388.3999999994"/>
    <n v="1089670.2899999998"/>
    <s v="POC/61/1/1"/>
    <n v="1"/>
    <s v="Axa 1"/>
  </r>
  <r>
    <n v="9"/>
    <x v="1"/>
    <x v="1"/>
    <s v="OS1.2-Secţiunea E"/>
    <x v="209"/>
    <s v="Imobilizarea la scară nano a enzimelor și procese microfluidice utilizate în sisteme biocatalitice"/>
    <s v="UNIVERSITATEA BABEȘ-BOLYAI, CLUJ-NAPOCA"/>
    <s v="Proiectul își propune dezvoltarea unor sisteme metabolice artificiale inteligente - cu ajutorul enzimelor depuse pe suporturi nano și integrate în dispozitive microfluidice - în vederea producerii de compuși relevanți industrial, cum ar fi forme de mare enatiopuritate ale unor aminoacizi, amine, aminoalcooli și alcooli"/>
    <s v="9"/>
    <n v="1"/>
    <x v="1"/>
    <s v="9"/>
    <n v="1"/>
    <n v="2020"/>
    <n v="84.435339999999997"/>
    <x v="4"/>
    <s v="Nord Vest"/>
    <m/>
    <m/>
    <s v="Cluj Napoca"/>
    <s v="Public"/>
    <s v="060"/>
    <n v="7276617"/>
    <n v="1340883"/>
    <n v="0"/>
    <n v="5000"/>
    <x v="214"/>
    <s v="Finalizat"/>
    <s v="AA2"/>
    <n v="7021318.6100000013"/>
    <n v="1294009.31"/>
    <s v="POC/61/1/1"/>
    <n v="1"/>
    <s v="Axa 1"/>
  </r>
  <r>
    <n v="10"/>
    <x v="1"/>
    <x v="1"/>
    <s v="OS1.2-Secţiunea E"/>
    <x v="210"/>
    <s v="Hiperuricemia induce INflamaţie: Ţintirea rolului central al acidului uric în bolile reumatologice şi cardiovasculare"/>
    <s v="UNIVERSITATEA DE MEDICINĂ ŞI FARMACIE  “IULIU HAŢIEGANU” CLUJ-NAPOCA"/>
    <s v="1. Evaluarea capaciatatii acidului uric de a induce aprentare metabolica (metabolic imprinting) a sistemului imun nespecific, innascut.2. Validarea epigenetica si moleculara a cailor patogenetice identificate anterior la pacientii cu guta si boli cardiovasculare. 3. Evaluarea determinismului variantelor genice ale unor factori cheie asociati cu aceste procese inflamatorii si epigenetice in susceptibilitatea, severitatea clinica si raspunsul la tratament in guta si bolile cardiovasculare. 4. Evaluarea capacitatii tratamentului - in baza modulatorilor epigenetici- de a restaura echilibrul imun in statusul hiperinflamator indus de acidul uric. "/>
    <s v="9"/>
    <n v="1"/>
    <x v="1"/>
    <s v="9"/>
    <n v="1"/>
    <n v="2020"/>
    <n v="84.435339999999997"/>
    <x v="4"/>
    <s v="Nord Vest"/>
    <m/>
    <m/>
    <s v="Cluj Napoca"/>
    <s v="Public"/>
    <s v="060"/>
    <n v="7276616.1900000004"/>
    <n v="1340882.8500000001"/>
    <n v="0"/>
    <n v="734830.96"/>
    <x v="215"/>
    <s v="Finalizat _x000a_(ajuns la teremen; fara nota de finalizare)"/>
    <s v="AA2"/>
    <n v="6562011.4299999997"/>
    <n v="1296423.1499999999"/>
    <s v="POC/61/1/1"/>
    <n v="1"/>
    <s v="Axa 1"/>
  </r>
  <r>
    <n v="11"/>
    <x v="1"/>
    <x v="1"/>
    <s v="OS1.2-Secţiunea E"/>
    <x v="211"/>
    <s v="Impactul clinic și economic al terapiilor personalizate țintite cu anti – microarnuri în reconvertirea rezistenței tumorilor maligne pulmonare "/>
    <s v="UNIVERSITATEA DE MEDICINĂ ȘI FARMACIE _x000a_„IULIU HAȚIEGANU” CLUJ NAPOCA _x000a_"/>
    <s v="Obiectivul general al acestui studiu este resensibilizarea celulelor tumorale pulmonare la acțiunea chimioterapiei pe bază de platină, cu ajutorul unui medicament țintit anti-miR-155 pe bază de liposomi, într-un mod eficient, precis, și non-toxic. În urma finalizării cu succes a prezentului proiect, vom arăta că țintirea specifică a acestui microARN are potențialul de a participa, alături de chimioterapia tradițională, la eliminarea completă a celulelor tumorale și la prevenirea recidivelor. celulelor tumorale. "/>
    <s v="9"/>
    <n v="1"/>
    <x v="1"/>
    <s v="5"/>
    <n v="1"/>
    <n v="2021"/>
    <n v="84.435339999999997"/>
    <x v="4"/>
    <s v="Nord Vest"/>
    <m/>
    <m/>
    <s v="Cluj Napoca"/>
    <s v="Public"/>
    <s v="060"/>
    <n v="7254133.0598720014"/>
    <n v="1336739.8201279994"/>
    <n v="0"/>
    <n v="646928.12"/>
    <x v="216"/>
    <s v="In implementare"/>
    <s v="AA3"/>
    <n v="6698745.4299999997"/>
    <n v="1147553.8600000001"/>
    <s v="POC/61/1/1"/>
    <n v="1"/>
    <s v="Axa 1"/>
  </r>
  <r>
    <n v="12"/>
    <x v="1"/>
    <x v="1"/>
    <s v="OS1.2-Secţiunea E"/>
    <x v="212"/>
    <s v="Dezvoltarea unei platforme de nanoscreening bazată pe SERS-TFF pentru detecția timpurie și evaluarea progresiei bolii în cazul cancerului de sân folosind probe de sânge "/>
    <s v="Universitatea de Medicină și Farmacie Iuliu Hațieganu Cluj-Napoca"/>
    <s v="Dezvoltarea unei platforme de nano-screening bazată pe tehnica SERS-TFF care să aibă o funcționalitate duală: detecția timpurie și determinarea evoluției cancerului de sân în baza unor analize de sânge. "/>
    <s v="9"/>
    <n v="2"/>
    <x v="1"/>
    <s v="9"/>
    <n v="2"/>
    <n v="2020"/>
    <n v="84.435339999999997"/>
    <x v="4"/>
    <s v="Nord Vest"/>
    <m/>
    <m/>
    <s v="Cluj Napoca"/>
    <s v="Public"/>
    <s v="060"/>
    <n v="7273112.0898120003"/>
    <n v="1340237.1401880002"/>
    <n v="0"/>
    <n v="548819.77"/>
    <x v="217"/>
    <s v="Finalizat _x000a_(ajuns la teremen; fara nota de finalizare)"/>
    <s v="AA3"/>
    <n v="7243586.5000000019"/>
    <n v="1334967.1099999999"/>
    <s v="POC/61/1/1"/>
    <n v="1"/>
    <s v="Axa 1"/>
  </r>
  <r>
    <n v="13"/>
    <x v="1"/>
    <x v="1"/>
    <s v="OS1.2-Secţiunea E"/>
    <x v="213"/>
    <s v="ABORDARI GENOMICE SI MICROFLUIDICE IN BLOCAREA INVAZIEI SI A METASTAZARII CANCERULUI DE SAN"/>
    <s v="INSTITUTUL ONCOLOGIC “PROF DR. ION CHIRICUTA” CLUJ-NAPOCA  "/>
    <s v="Obiectivul general al acestui proiect vizează caracterizarea și țintirea selectivă a invazivitatii celulelor tumorale în vederea îmbunătățirii raspunsului la tratament în cancerul de sân."/>
    <s v="9"/>
    <n v="2"/>
    <x v="1"/>
    <s v="9"/>
    <n v="2"/>
    <n v="2020"/>
    <n v="84.435339999999997"/>
    <x v="4"/>
    <s v="Nord Vest"/>
    <m/>
    <m/>
    <s v="Cluj Napoca"/>
    <s v="Public"/>
    <s v="060"/>
    <n v="7276617"/>
    <n v="1340883"/>
    <n v="0"/>
    <n v="1015958"/>
    <x v="218"/>
    <s v="Finalizat _x000a_(ajuns la teremen; fara nota de finalizare)"/>
    <s v="AA2"/>
    <n v="7206667.9200000009"/>
    <n v="1180677.1399999994"/>
    <s v="POC/61/1/1"/>
    <n v="1"/>
    <s v="Axa 1"/>
  </r>
  <r>
    <n v="14"/>
    <x v="1"/>
    <x v="1"/>
    <s v="OS1.2-Secţiunea E"/>
    <x v="214"/>
    <s v="Dezvoltarea și modelarea bioproceselor pentru obținerea de 1,3-propandiol (PD) și acid citric din glicerol brut, cu aplicații în industria alimentară"/>
    <s v="UNIVERSITATEA DE ȘTIINȚE AGRICOLE ȘI MEDICINA VETERINARĂ DIN CLUJ-NAPOCA "/>
    <s v="Utilizarea, exploatarea și dezvoltarea în continuare a stadiului tehnicii în domeniul bio-produselor obținute din glicerol cu aplicații în industria alimelor funcționale, precum și dezvoltarea de cercetării condusă de utilizarea de glicerol brut pentru producția de compuși cu  valoare adăugată, precum și produse finite de valoare, valorificarea proceselor biotehnologice"/>
    <s v="9"/>
    <n v="5"/>
    <x v="1"/>
    <s v="9"/>
    <n v="5"/>
    <n v="2020"/>
    <n v="84.435339999999997"/>
    <x v="4"/>
    <s v="Nord Vest"/>
    <m/>
    <m/>
    <s v="Cluj Napoca"/>
    <s v="Public"/>
    <s v="060"/>
    <n v="5424561.2400000002"/>
    <n v="999599.39"/>
    <n v="0"/>
    <n v="233471.5"/>
    <x v="219"/>
    <s v="Finalizat"/>
    <s v="AA1"/>
    <n v="4412000.0899999989"/>
    <n v="813085.1"/>
    <s v="POC/61/1/1"/>
    <n v="1"/>
    <s v="Axa 1"/>
  </r>
  <r>
    <n v="15"/>
    <x v="1"/>
    <x v="1"/>
    <s v="OS1.2-Secţiunea E"/>
    <x v="215"/>
    <s v="Metode de optimizare riemanniene pentru învățare profundă"/>
    <s v="INSTITUTUL ROMÂN DE ȘTIINȚĂ ȘI TEHNOLOGIE "/>
    <s v="Proiectul DeepRiemann se ocupă cu punerea în aplicare a noțiunilor de geometrie riemanniană în analiza și proiectarea algoritmilor de ordinul întâi și al doilea pentru rețele neuronale în învățare profundă._x000a__x000a_În proiect se studiază antrenarea unei rețele neuronale prin folosirea unor unelte de geometria informației și optimizarea varietăților, ca o problemă de optimizare definită peste o varietate statistică. Proiectul este deosebit de inovator și interdisciplinar, cu competențe de la învățarea automată la statistică, optimizare și geometrie diferențială, iar obiectivele proiectului sunt multiple și includ rezultate ale cercetării atât teoretice, cât și aplicate._x000a_"/>
    <s v="9"/>
    <n v="27"/>
    <x v="1"/>
    <s v="2"/>
    <n v="27"/>
    <n v="2021"/>
    <n v="84.435339999999997"/>
    <x v="4"/>
    <s v="Nord Vest"/>
    <m/>
    <m/>
    <s v="Cluj Napoca"/>
    <s v="Public"/>
    <s v="060"/>
    <n v="7276617"/>
    <n v="1340883"/>
    <n v="0"/>
    <n v="72000"/>
    <x v="220"/>
    <s v="Finalizat _x000a_(ajuns la teremen; fara nota de finalizare)"/>
    <s v="AA3"/>
    <n v="6635073.370000001"/>
    <n v="1064704.6800000002"/>
    <s v="POC/61/1/1"/>
    <n v="1"/>
    <s v="Axa 1"/>
  </r>
  <r>
    <n v="16"/>
    <x v="1"/>
    <x v="1"/>
    <s v="OS1.2-Secţiunea E"/>
    <x v="216"/>
    <s v="Dezvoltare automată de software _x000a_prin abstractizare în modele computaționale profunde, distribuite_x000a__x000a_"/>
    <s v="INSTITUTUL ROMÂN DE ȘTIINȚĂ ȘI TEHNOLOGIE "/>
    <s v="Obiectivul proiectului AutoWare este crearea unor metode disruptive pentru automatizarea dezvoltării de software și pentru simplificarea muncii programatorilor, prin aplicarea celor mai avansate tehnologii de învățare automată și a unor teorii cognitive."/>
    <s v="12"/>
    <n v="16"/>
    <x v="1"/>
    <s v="6"/>
    <n v="16"/>
    <n v="2021"/>
    <n v="84.435339999999997"/>
    <x v="4"/>
    <s v="Nord Vest"/>
    <m/>
    <m/>
    <s v="Cluj Napoca"/>
    <s v="Public"/>
    <s v="060"/>
    <n v="7274674.8799999999"/>
    <n v="1340525.1200000001"/>
    <n v="0"/>
    <n v="71980"/>
    <x v="221"/>
    <s v="In implementare"/>
    <s v="AA5"/>
    <n v="6886195.2400000002"/>
    <n v="1235404.82"/>
    <s v="POC/61/1/1"/>
    <n v="1"/>
    <s v="Axa 1"/>
  </r>
  <r>
    <n v="17"/>
    <x v="1"/>
    <x v="3"/>
    <s v="OS1.3-Secţiunea C"/>
    <x v="217"/>
    <s v="Aplicație web și mobile  de   evaluare temporală,   inovativă a capitalului uman la nivel organizațional  dezvoltată pe baza modelelor  de  evaluare psihologică validate empiric"/>
    <s v="SILVER BULLET SOFTWARE SRL Cluj Napoca"/>
    <s v="Dezvoltarea și comercializarea unui produs de tip aplicație web și mobile pentru evaluarea, monitorizarea și optimizarea utilizării capitalului uman în organizații bazat pe modele psihologice de interacțiune a principalilor factori organizaționali, de grup și individuali care influențează performanța în sarcini specifice în cadrul echipelor distribuite și modelarea acestora."/>
    <s v="9"/>
    <n v="8"/>
    <x v="1"/>
    <s v="5"/>
    <n v="8"/>
    <n v="2018"/>
    <n v="85"/>
    <x v="4"/>
    <s v="Nord Vest"/>
    <m/>
    <m/>
    <s v="Cluj Napoca"/>
    <s v="Privat"/>
    <s v="061"/>
    <n v="673093.90300000005"/>
    <n v="118781.277"/>
    <n v="87986.13"/>
    <n v="102356.42"/>
    <x v="222"/>
    <s v="Finalizat"/>
    <s v="AA2"/>
    <n v="670791.60000000009"/>
    <n v="118374.99"/>
    <s v="POC/63/1/3"/>
    <n v="1"/>
    <s v="Axa 1"/>
  </r>
  <r>
    <n v="18"/>
    <x v="1"/>
    <x v="3"/>
    <s v="OS1.4-Secţiunea G"/>
    <x v="218"/>
    <s v="Realizarea transferului de cunoştinţe acumulate şi tehnologii dezvoltate de INCDO-INOE 2000, Filiala ICIA în domeniul Materiale pentru implementarea lor la întreprinderi din Romania "/>
    <s v="Institutul National de Cercetare Dezvoltare pentru Optoelectronica INOE 2000"/>
    <s v="Realizarea transferului de cunostinte acumulate si tehnologii dezvoltate de INCDO-INOE 2000, Filiala ICIA în domeniul Materiale pentru implementarea lor la IMM-uri din Romania, TREND, are ca scop principal transferul cunostinþelor dobândite de INCDO-INOE 2000, Filiala ICIA Cluj-Napoca în domeniul Materiale catre întreprinderile care îsi dezvolta afaceri cerute de piaþa în domeniul zeoliþilor, pentru valorificarea superioara a tufului vulcanic zeolitic existent în depozite din România."/>
    <s v="9"/>
    <n v="1"/>
    <x v="1"/>
    <s v="9"/>
    <n v="1"/>
    <n v="2022"/>
    <n v="83.72"/>
    <x v="4"/>
    <s v="Nord Vest"/>
    <m/>
    <m/>
    <s v="Cluj Napoca"/>
    <s v="Public"/>
    <s v="062"/>
    <n v="10667027.243600002"/>
    <n v="2074285.7563999984"/>
    <n v="1315802"/>
    <n v="50000"/>
    <x v="223"/>
    <s v="In implementare"/>
    <s v="AA5"/>
    <n v="5568748.7299999995"/>
    <n v="1082782.1399999999"/>
    <s v="POC/71/1/4"/>
    <n v="1"/>
    <s v="Axa 1"/>
  </r>
  <r>
    <n v="19"/>
    <x v="1"/>
    <x v="3"/>
    <s v="OS1.4-Secţiunea G"/>
    <x v="219"/>
    <s v="Transfer de cunoștințe în aplicații clinice ale biogenomicii în oncologie și domenii conexe"/>
    <s v="UNIVERSITATEA DE MEDICINĂ ȘI FARMACIE „IULIU HAȚIEGANU”CLUJ - NAPOCA"/>
    <s v="Obiectivul proiectului este dezvoltarea, prin transfer de cunoștințe, în parteneriat cu minimum 10 firme, de produse și servicii noi/îmbunătățite, inovative, cerute de piață, derivate prin aplicații practice ale biogenomicii în oncologie, într-o perioadă de 60 de luni. Efectul pozitiv pe termen lung constă în creșterea calității serviciilor medicale pentru pacientul cu cancer și creșterea rentabilității pe piață a firmelor partenere."/>
    <s v="9"/>
    <n v="1"/>
    <x v="1"/>
    <s v="9"/>
    <n v="1"/>
    <n v="2021"/>
    <n v="83.72"/>
    <x v="4"/>
    <s v="Nord Vest"/>
    <m/>
    <m/>
    <s v="Cluj Napoca"/>
    <s v="Public"/>
    <s v="062"/>
    <n v="11252251.601500001"/>
    <n v="2188087.1484999992"/>
    <n v="4379127.5"/>
    <n v="45000"/>
    <x v="224"/>
    <s v="In implementare"/>
    <s v="AA4"/>
    <n v="5186372.8099999987"/>
    <n v="989900.28"/>
    <s v="POC/71/1/4"/>
    <n v="1"/>
    <s v="Axa 1"/>
  </r>
  <r>
    <n v="20"/>
    <x v="1"/>
    <x v="3"/>
    <s v="OS1.4-Secţiunea G"/>
    <x v="220"/>
    <s v="CREȘTEREA CAPACITĂȚII DE TRANSFER TEHNOLOGIC și DE CUNOȘTINȚE A INCDTIM CLUJ ÎN DOMENIUL BIOECONOMIEI"/>
    <s v="INSTITUTUL NATIONAL DE CERCETARE DEZVOLTARE PENTRU TEHNOLOGII IZOTOPICE SI MOLECULARE "/>
    <s v="Obiectiv general: Valorificarea prin transfer tehnologic a rezultatelor cercetării și a cunoștințelor cu caracter aplicativ din INCDTIM către mediul privat și implementarea de mecanisme instituționale care să conducă la dezvoltarea pe baze sustenabile a relației laboratoare de cercetare-mediu economic în domeniul inovației tehnologice. Rezultă astfel și integrarea activităților de transfer tehnologic ale INCDTIM în cadrul unui ecosistem eficace și eficient de inovare."/>
    <s v="9"/>
    <n v="1"/>
    <x v="1"/>
    <s v="9"/>
    <n v="1"/>
    <n v="2021"/>
    <n v="83.72"/>
    <x v="4"/>
    <s v="Nord Vest"/>
    <m/>
    <m/>
    <s v="Cluj Napoca"/>
    <s v="Public"/>
    <s v="062"/>
    <n v="11302200"/>
    <n v="2197800"/>
    <n v="1975000"/>
    <n v="55000"/>
    <x v="225"/>
    <s v="In implementare"/>
    <s v="AA2"/>
    <n v="9141776.6599999983"/>
    <n v="1796505.7499999998"/>
    <s v="POC/71/1/4"/>
    <n v="1"/>
    <s v="Axa 1"/>
  </r>
  <r>
    <n v="21"/>
    <x v="1"/>
    <x v="3"/>
    <s v="OS1.4-Secţiunea G"/>
    <x v="221"/>
    <s v="Parteneriate pentru transfer de cunoștințe şi tehnologie în vederea dezvoltării de circuite integrate specializate pentru creșterea eficienței energetice a noilor generații de vehicule "/>
    <s v="UNIVERSITATEA TEHNICA DIN CLUJ-NAPOCA"/>
    <s v="Obiectivul general al proiectului PartEnerIC este transferul de cunostinte si tehnologie dintre Universitatea Tehnica din Cluj Napoca si intreprinderile cu activitati de cercetare-dezvoltare in domeniul circuitelor integrate pentru industria auto, in scopul dezvoltarii de noi tehnici si metodologii de proiectare, verificare, caracterizare si modelare a principalelor tipuri de circuite integrate de mare eficienta pentru managementul puterii in industria auto, validate prin realizarea de prototipuri si medii de modelare-simulare a acestora, precum si comercializarea rezultatelor de cercetare catre mediul privat care isi dezvolta afaceri cerute de piata. _x000a_Proiectul urmareste sa ofere acestor întreprinderi acces la serviciile de cercetare avansata ale Universitatii Tehnice din Cluj-Napoca (UTC-N), precum si posibilitatea de a incheia parteneriate cu UTC-N, in vederea dobandirii de cunostinte si competente necesare elaborarii unor produse inovatoare, semnificativ imbunatatite,_x000a_identificate ca fiind cerute de piata. _x000a_"/>
    <s v="9"/>
    <n v="1"/>
    <x v="1"/>
    <s v="8"/>
    <n v="1"/>
    <n v="2022"/>
    <n v="83.72"/>
    <x v="4"/>
    <s v="Nord Vest"/>
    <m/>
    <m/>
    <s v="Cluj Napoca"/>
    <s v="Public"/>
    <s v="062"/>
    <n v="5807694.3753920011"/>
    <n v="1129350.9846079992"/>
    <n v="1391062.71"/>
    <n v="98486"/>
    <x v="226"/>
    <s v="In implementare"/>
    <s v="AA3"/>
    <n v="4333847.4000000004"/>
    <n v="745411.17000000016"/>
    <s v="POC/71/1/4"/>
    <n v="1"/>
    <s v="Axa 1"/>
  </r>
  <r>
    <n v="22"/>
    <x v="1"/>
    <x v="3"/>
    <s v="OS1.3-Secţiunea C"/>
    <x v="222"/>
    <s v="Tehnologie inovativa de realizare a pulberilor destinate producerii aliajelor cu memoria formei"/>
    <s v="ECOTEHNIC CONTROL SRL"/>
    <s v="Obiectivul general al proiectului constă în testarea şi implementarea unor tehnologii inovative de producere a unor pulberi aliate tip Cu–Zn–Al utilizate la obtinerea aliajelor cu memoria formei prin procedeul de sinterizare si care sa asigure pieselor realizate din aceste aliaje caracteristici tehnice superioare de memorie a formei si rezistenta la coroziune. Pentru realizarea acestui obiectiv se vor testa tehnologii de producere a pulberilor din aliaje cu memoria formei pe baza de Cu, toate acestea în condiţii de productivitate şi de protecţie a mediului ridicate utilizând un procedeu de fabricare conform revendicarii din Brevetul de invenţie nr. RO 00129302."/>
    <s v="9"/>
    <n v="27"/>
    <x v="2"/>
    <s v="9"/>
    <n v="27"/>
    <n v="2019"/>
    <n v="85.000000595397793"/>
    <x v="4"/>
    <s v="Nord Vest"/>
    <m/>
    <m/>
    <s v="Cluj Napoca"/>
    <s v="Privat"/>
    <s v="061"/>
    <n v="713808.5"/>
    <n v="125966.2"/>
    <n v="93308.3"/>
    <n v="34193"/>
    <x v="227"/>
    <s v="Finalizat"/>
    <s v="AA"/>
    <n v="713791.96000000008"/>
    <n v="125963.28000000001"/>
    <s v="POC/63/1/3"/>
    <n v="1"/>
    <s v="Axa 1"/>
  </r>
  <r>
    <n v="23"/>
    <x v="1"/>
    <x v="3"/>
    <s v="OS1.3-Secţiunea C"/>
    <x v="223"/>
    <s v="ADSERVISTA – Serviciu de publicitate online de tip semantic bazat pe inteligenta artificiala "/>
    <s v="ZA CLOUD SRL"/>
    <s v="Obiectivul general al proiectului este realizarea in 18 luni a unui model functional pentru platforma de publicitate online de tip semantic (semantic advertisting server) bazându­se pe algoritmi de Inteligență Artificială  in scopul de a optimiza relatiile intre jucatorii pe piata de publicitate online, de a creste rezultatele colaborarii lor cu minim 20% si de a obtine rapoarte de conversie mai mari cu cel putin 25% pentru cumparatorii de publicitate. "/>
    <s v="9"/>
    <n v="27"/>
    <x v="2"/>
    <s v="3"/>
    <n v="27"/>
    <n v="2019"/>
    <n v="85.000000000000014"/>
    <x v="4"/>
    <s v="Nord Vest"/>
    <m/>
    <m/>
    <s v="Cluj Napoca"/>
    <s v="Privat"/>
    <s v="061"/>
    <n v="706567.09"/>
    <n v="124688.31"/>
    <n v="92361.73"/>
    <n v="27584.11"/>
    <x v="228"/>
    <s v="Finalizat"/>
    <s v="AA1"/>
    <n v="705115.14999999991"/>
    <n v="124432.07"/>
    <s v="POC/63/1/3"/>
    <n v="1"/>
    <s v="Axa 1"/>
  </r>
  <r>
    <n v="24"/>
    <x v="1"/>
    <x v="3"/>
    <s v="OS1.3-Secţiunea C"/>
    <x v="224"/>
    <s v="Dezvoltarea  unor noi formulari dermatocosmetice pe baza unor  ingrediente active inovatoare  pentru tratamentul cutanat anti-ageing"/>
    <s v="AVIVA COSMETICS SRL"/>
    <s v="Obiectivul operațional al acestui proiect este îmbunătățirea unei formulări cosmetice anti-ageing (Anti-Ageing Light Day Cream) elaborată în teza de doctorat intitulată „Analiza unor Antioxidanți utilizați în Cosmetică prin Metode Cromatografice/ Analysis of some Antioxidants used in Cosmetics by Chromatographic Methods” și dezvoltarea ei într-un produs vandabil pe piața cosmetică autohtonă. De asemenea, se propune dezvoltarea și formularea unor produse cosmetice complementare, pentru tratamentul anti-ageing, în scopul dezvoltării unei game unitare, precum și studiul eficacității acestor formulări"/>
    <s v="10"/>
    <n v="4"/>
    <x v="2"/>
    <s v="10"/>
    <n v="4"/>
    <n v="2019"/>
    <n v="84.999999041413716"/>
    <x v="4"/>
    <s v="Nord Vest"/>
    <m/>
    <m/>
    <s v="Cluj Napoca"/>
    <s v="Privat"/>
    <s v="061"/>
    <n v="576369.6"/>
    <n v="101712.29"/>
    <n v="75342.47"/>
    <n v="18577.04"/>
    <x v="229"/>
    <s v="Finalizat"/>
    <s v="AA1"/>
    <n v="576352.14"/>
    <n v="101709.18000000002"/>
    <s v="POC/63/1/3"/>
    <n v="1"/>
    <s v="Axa 1"/>
  </r>
  <r>
    <n v="25"/>
    <x v="1"/>
    <x v="3"/>
    <s v="OS1.3-Secţiunea C"/>
    <x v="225"/>
    <s v="ECHIPAMENT DE LUCRAT SUBSTRATUL ARABIL ADAPTAT TEHNOLOGIEI CONSERVATIVE IN CONTEXTUL SCHIMBARILOR CLIMATICE"/>
    <s v="AGROFERM GCB SRL"/>
    <s v="Obiectivul principal al proiectului este realizarea unui produs inovativ în scopul producerii și comercializării, care va fi destinat lucrărilor minime ale solului în vederea conservării şi menținerii fertilității solurilor de cultură si care sa asigure, totodată, protejarea resurselor naturale si a sănătății consumatorilor, precum si reducerea decalajelor economice si tehnologice fata de nivelul mediu al Uniunii Europene."/>
    <s v="10"/>
    <n v="12"/>
    <x v="2"/>
    <s v="10"/>
    <n v="12"/>
    <n v="2019"/>
    <n v="85.000000120487201"/>
    <x v="4"/>
    <s v="Nord Vest"/>
    <m/>
    <m/>
    <s v="Poeni, Sat Valea Draganului"/>
    <s v="Privat"/>
    <s v="061"/>
    <n v="705469.18"/>
    <n v="124494.56"/>
    <n v="92218.2"/>
    <n v="48905.5"/>
    <x v="230"/>
    <s v="Reziliat"/>
    <s v="AA1"/>
    <n v="0"/>
    <n v="0"/>
    <s v="POC/63/1/3"/>
    <n v="1"/>
    <s v="Axa 1"/>
  </r>
  <r>
    <n v="26"/>
    <x v="1"/>
    <x v="3"/>
    <s v="OS1.3-Secţiunea C"/>
    <x v="226"/>
    <s v="Diagnosticarea si monitorizarea evolutiei afectiunilor parodontale cu ajutorul ultrasonografiei parodontiului marginal"/>
    <s v="CHIFOR RESEARCH SRL"/>
    <s v="Obiectivul general al proiectului propus spre finantare consta in cresterea competitivitatii si a performantei societatii prin inovare, prin introducerea pe piata a unui serviciu nou de diagnosticare si monitorizare, in medicina dentara, a evolutiei afectiunilor parodontale cu ajutorul ultrasonografiei parodontiului marginal."/>
    <s v="10"/>
    <n v="12"/>
    <x v="2"/>
    <s v="10"/>
    <n v="12"/>
    <n v="2019"/>
    <n v="84.999999282764023"/>
    <x v="4"/>
    <s v="Nord Vest"/>
    <m/>
    <m/>
    <s v="Cluj Napoca"/>
    <s v="Privat"/>
    <s v="061"/>
    <n v="711063.04000000004"/>
    <n v="125481.72"/>
    <n v="92949.47"/>
    <n v="30940"/>
    <x v="231"/>
    <s v="Finalizat"/>
    <s v="AA2"/>
    <n v="706823.50999999989"/>
    <n v="124733.57"/>
    <s v="POC/63/1/3"/>
    <n v="1"/>
    <s v="Axa 1"/>
  </r>
  <r>
    <n v="27"/>
    <x v="2"/>
    <x v="2"/>
    <s v="A2.2.1"/>
    <x v="227"/>
    <s v="DEZVOLTARE TEHNOLOGICĂ ŞI INOVARE IN DOMENIUL ASISTENTEI SOCIALE LA DOMNICILIU PRIN APLICATIA DEZVOLTATA DE POLYSOFT SRL"/>
    <s v="POLYSOFT SRL"/>
    <s v="DEZVOLTARE TEHNOLOGICĂ ŞI INOVARE IN DOMENIUL ASISTENTEI SOCIALE LA DOMNICILIU PRIN APLICATIA DEZVOLTATA DE POLYSOFT SRL"/>
    <s v="10"/>
    <n v="9"/>
    <x v="2"/>
    <s v="3"/>
    <n v="9"/>
    <n v="2020"/>
    <n v="85"/>
    <x v="4"/>
    <s v="Nord Vest"/>
    <m/>
    <m/>
    <s v="Cluj Napoca"/>
    <s v="Privat"/>
    <s v="066"/>
    <n v="756992.66"/>
    <n v="133586.94"/>
    <n v="420803.4"/>
    <n v="58429.370000000112"/>
    <x v="232"/>
    <s v="Finalizat"/>
    <s v="AA1"/>
    <n v="404617.68"/>
    <n v="71403.100000000006"/>
    <s v="POC/46/2/2"/>
    <n v="1"/>
    <s v="Axa 2"/>
  </r>
  <r>
    <n v="28"/>
    <x v="2"/>
    <x v="2"/>
    <s v="A2.2.1"/>
    <x v="228"/>
    <s v="PLATFORMA INOVATIVA DE TIP DATA CENTER MODULAR"/>
    <s v="BUSINESS SERVICE CONSULT INTERNATIONAL SRL"/>
    <s v="PLATFORMA INOVATIVA DE TIP DATA CENTER MODULAR"/>
    <s v="6"/>
    <n v="16"/>
    <x v="2"/>
    <s v="12"/>
    <n v="16"/>
    <n v="2019"/>
    <n v="85"/>
    <x v="4"/>
    <s v="Nord Vest"/>
    <m/>
    <m/>
    <s v="Cluj Napoca"/>
    <s v="Privat"/>
    <s v="066"/>
    <n v="3410001.74"/>
    <n v="601765.01"/>
    <n v="1364614.75"/>
    <n v="1021512.4900000002"/>
    <x v="233"/>
    <s v="Finalizat"/>
    <s v="AA1"/>
    <n v="3324491.54"/>
    <n v="586674.96"/>
    <s v="POC/46/2/2"/>
    <n v="1"/>
    <s v="Axa 2"/>
  </r>
  <r>
    <n v="29"/>
    <x v="2"/>
    <x v="2"/>
    <s v="A2.2.1"/>
    <x v="229"/>
    <s v="ACTIVAREA ORAȘELOR INTELIGENTE CU ZONIZ SMARTCITY"/>
    <s v="GLOBAL E BUSINESS SOLUTION GROUP SRL"/>
    <s v="ACTIVAREA ORAȘELOR INTELIGENTE CU ZONIZ SMARTCITY"/>
    <s v="8"/>
    <n v="9"/>
    <x v="2"/>
    <s v="2"/>
    <n v="9"/>
    <n v="2019"/>
    <n v="85"/>
    <x v="4"/>
    <s v="Nord Vest"/>
    <m/>
    <m/>
    <s v="Cluj Napoca"/>
    <s v="Privat"/>
    <s v="066"/>
    <n v="1411250.21"/>
    <n v="249044.15"/>
    <n v="766896.24"/>
    <n v="52936.949999999721"/>
    <x v="234"/>
    <s v="Finalizat"/>
    <m/>
    <n v="1390901.16"/>
    <n v="245453.14"/>
    <s v="POC/46/2/2"/>
    <n v="1"/>
    <s v="Axa 2"/>
  </r>
  <r>
    <n v="30"/>
    <x v="2"/>
    <x v="2"/>
    <s v="A2.2.1"/>
    <x v="230"/>
    <s v="MOQUPS - Aplicație online inovativă, bazată pe tehnologii cloud, pentru realizarea machetelor software, design grafic și prototipuri interactive într-un mediu colaborativ"/>
    <s v="EVERCODER SOFTWARE SRL"/>
    <s v="MOQUPS - Aplicație online inovativă, bazată pe tehnologii cloud, pentru realizarea machetelor software, design grafic și prototipuri interactive într-un mediu colaborativ"/>
    <s v="5"/>
    <n v="25"/>
    <x v="2"/>
    <s v="5"/>
    <n v="25"/>
    <n v="2020"/>
    <n v="85"/>
    <x v="4"/>
    <s v="Nord Vest"/>
    <m/>
    <m/>
    <s v="Cluj Napoca"/>
    <s v="Privat"/>
    <s v="066"/>
    <n v="3434052.7"/>
    <n v="606009.30000000005"/>
    <n v="2435574"/>
    <n v="169480"/>
    <x v="235"/>
    <s v="Reziliat"/>
    <m/>
    <n v="-5.8207660913467407E-11"/>
    <n v="0"/>
    <s v="POC/46/2/2"/>
    <n v="1"/>
    <s v="Axa 2"/>
  </r>
  <r>
    <n v="31"/>
    <x v="2"/>
    <x v="2"/>
    <s v="A2.2.1"/>
    <x v="231"/>
    <s v="INSTRUMENT INFORMATIC INOVATIV PENTRU INSTRUIREA SI TESTAREA CONTROLORILOR DE TRAFIC AERIAN"/>
    <s v="SIM SOFT DISTRIBUTION SRL"/>
    <s v="INSTRUMENT INFORMATIC INOVATIV PENTRU INSTRUIREA SI TESTAREA CONTROLORILOR DE TRAFIC AERIAN"/>
    <s v="8"/>
    <n v="2"/>
    <x v="2"/>
    <s v="10"/>
    <n v="2"/>
    <n v="2019"/>
    <n v="85"/>
    <x v="4"/>
    <s v="Nord Vest"/>
    <m/>
    <m/>
    <s v="Cluj Napoca"/>
    <s v="Privat"/>
    <s v="066"/>
    <n v="3029107.69"/>
    <n v="534548.41"/>
    <n v="970606.89999999991"/>
    <n v="382771.96999999974"/>
    <x v="236"/>
    <s v="Finalizat"/>
    <s v="suspendare"/>
    <n v="2435533.31"/>
    <n v="429800.00999999995"/>
    <s v="POC/46/2/2"/>
    <n v="1"/>
    <s v="Axa 2"/>
  </r>
  <r>
    <n v="32"/>
    <x v="2"/>
    <x v="2"/>
    <s v="A2.2.1"/>
    <x v="232"/>
    <s v="DEZVOLTAREA UNEI PLATFORME INTELIGENTE PENTRU MONITORIZARE RUTIERĂ – ”MR - IOT”"/>
    <s v="DRAGAN SI ASOCIATII SRL-D"/>
    <s v="DEZVOLTAREA UNEI PLATFORME INTELIGENTE PENTRU MONITORIZARE RUTIERĂ – ”MR - IOT”"/>
    <s v="8"/>
    <n v="1"/>
    <x v="2"/>
    <s v="10"/>
    <n v="3"/>
    <n v="2019"/>
    <n v="85"/>
    <x v="4"/>
    <s v="Nord Vest"/>
    <m/>
    <m/>
    <s v="Cluj Napoca"/>
    <s v="Privat"/>
    <s v="066"/>
    <n v="2810731.55"/>
    <n v="496011.45"/>
    <n v="1050150"/>
    <n v="74125.200000000186"/>
    <x v="237"/>
    <s v="Finalizat"/>
    <s v="suspendare"/>
    <n v="2431737.9099999997"/>
    <n v="429208.41"/>
    <s v="POC/46/2/2"/>
    <n v="1"/>
    <s v="Axa 2"/>
  </r>
  <r>
    <n v="33"/>
    <x v="2"/>
    <x v="2"/>
    <s v="A2.2.1"/>
    <x v="233"/>
    <s v="DEZVOLTAREA UNUI SISTEM DEDICAT DE LICITAȚIE ELECTRONICĂ ON – LINE PENTRU IMM– 24Auction"/>
    <s v="LIFE IS HARD SA"/>
    <s v="DEZVOLTAREA UNUI SISTEM DEDICAT DE LICITAȚIE ELECTRONICĂ ON – LINE PENTRU IMM– 24Auction"/>
    <s v="8"/>
    <n v="2"/>
    <x v="2"/>
    <s v="2"/>
    <n v="2"/>
    <n v="2019"/>
    <n v="85"/>
    <x v="4"/>
    <s v="Nord Vest"/>
    <m/>
    <m/>
    <s v="Cluj Napoca"/>
    <s v="Privat"/>
    <s v="066"/>
    <n v="998501.3"/>
    <n v="176206.11"/>
    <n v="586565.55000000005"/>
    <n v="144612.02000000002"/>
    <x v="238"/>
    <s v="Finalizat"/>
    <m/>
    <n v="948702.3899999999"/>
    <n v="167418.08000000002"/>
    <s v="POC/46/2/2"/>
    <n v="1"/>
    <s v="Axa 2"/>
  </r>
  <r>
    <n v="34"/>
    <x v="2"/>
    <x v="2"/>
    <s v="A2.2.1"/>
    <x v="234"/>
    <s v="INOTIC - PROGRAMMATIC CONSULTING ONLINE PLATFORM"/>
    <s v="INOVO FINANCE SRL"/>
    <s v="INOTIC - PROGRAMMATIC CONSULTING ONLINE PLATFORM"/>
    <s v="8"/>
    <n v="11"/>
    <x v="2"/>
    <s v="8"/>
    <n v="11"/>
    <n v="2019"/>
    <n v="85"/>
    <x v="4"/>
    <s v="Nord Vest"/>
    <m/>
    <m/>
    <s v="Floresti"/>
    <s v="Privat"/>
    <s v="066"/>
    <n v="1394266.36"/>
    <n v="246047"/>
    <n v="686761.59000000008"/>
    <n v="23719.079999999609"/>
    <x v="239"/>
    <s v="Finalizat"/>
    <m/>
    <n v="1104825.74"/>
    <n v="194969.25"/>
    <s v="POC/46/2/2"/>
    <n v="1"/>
    <s v="Axa 2"/>
  </r>
  <r>
    <n v="35"/>
    <x v="2"/>
    <x v="2"/>
    <s v="A2.2.1"/>
    <x v="235"/>
    <s v="„PLATFORMĂ INOVATIVĂ INTELLIGENT ENVIRONMENT CU ASISTENT VIRTUAL DE INTELIGENȚĂ ARTIFICIALĂ”"/>
    <s v="SPHERIK TECHNOLOGIES SRL"/>
    <s v="„PLATFORMĂ INOVATIVĂ INTELLIGENT ENVIRONMENT CU ASISTENT VIRTUAL DE INTELIGENȚĂ ARTIFICIALĂ”"/>
    <s v="8"/>
    <n v="3"/>
    <x v="2"/>
    <s v="2"/>
    <n v="3"/>
    <n v="2019"/>
    <n v="85"/>
    <x v="4"/>
    <s v="Nord Vest"/>
    <m/>
    <m/>
    <s v="Cluj Napoca"/>
    <s v="Privat"/>
    <s v="066"/>
    <n v="823125.91"/>
    <n v="145257.51"/>
    <n v="423863.52999999991"/>
    <n v="130122.05000000005"/>
    <x v="240"/>
    <s v="Finalizat"/>
    <s v="AA1"/>
    <n v="697957.58000000019"/>
    <n v="123168.97"/>
    <s v="POC/46/2/2"/>
    <n v="1"/>
    <s v="Axa 2"/>
  </r>
  <r>
    <n v="36"/>
    <x v="2"/>
    <x v="2"/>
    <s v="A2.2.1"/>
    <x v="236"/>
    <s v="InvestoApp – platformă online bazată pe inteligență artificială pentru managementul și realizarea investițiilor"/>
    <s v="INVESTO CORP SRL"/>
    <s v="InvestoApp – platformă online bazată pe inteligență artificială pentru managementul și realizarea investițiilor"/>
    <s v="6"/>
    <n v="20"/>
    <x v="2"/>
    <s v="9"/>
    <n v="20"/>
    <n v="2019"/>
    <n v="85"/>
    <x v="4"/>
    <s v="Nord Vest"/>
    <m/>
    <m/>
    <s v="Cluj Napoca"/>
    <s v="Privat"/>
    <s v="066"/>
    <n v="2625437.94"/>
    <n v="463312.58"/>
    <n v="1307178.1800000002"/>
    <n v="45"/>
    <x v="241"/>
    <s v="Finalizat"/>
    <s v="AA1"/>
    <n v="1964905.04"/>
    <n v="346747.94000000006"/>
    <s v="POC/46/2/2"/>
    <n v="1"/>
    <s v="Axa 2"/>
  </r>
  <r>
    <n v="37"/>
    <x v="2"/>
    <x v="2"/>
    <s v="A2.2.1"/>
    <x v="237"/>
    <s v="PLATFORMĂ INTELIGENTĂ PENTRU EFICIENTIZAREA ACTIVITĂȚII COMPANIILOR DIN SECTORUL IMOBILIAR"/>
    <s v="REAL ESTATE BUSINESS SOLUTIONS SRL"/>
    <s v="PLATFORMĂ INTELIGENTĂ PENTRU EFICIENTIZAREA ACTIVITĂȚII COMPANIILOR DIN SECTORUL IMOBILIAR"/>
    <s v="6"/>
    <n v="28"/>
    <x v="2"/>
    <s v="9"/>
    <n v="28"/>
    <n v="2020"/>
    <n v="85"/>
    <x v="4"/>
    <s v="Nord Vest"/>
    <m/>
    <m/>
    <s v="Cluj Napoca"/>
    <s v="Privat"/>
    <s v="066"/>
    <n v="2360732.2000000002"/>
    <n v="416599.8"/>
    <n v="1307252"/>
    <n v="56430"/>
    <x v="242"/>
    <s v="Finalizat"/>
    <s v="AA2+suspendare"/>
    <n v="1887692.2200000002"/>
    <n v="333122.15000000002"/>
    <s v="POC/46/2/2"/>
    <n v="1"/>
    <s v="Axa 2"/>
  </r>
  <r>
    <n v="38"/>
    <x v="2"/>
    <x v="2"/>
    <s v="A2.2.1"/>
    <x v="238"/>
    <s v="DEZVOLTAREA UNEI APLICATII INFORMATICE DE CALCUL A SUMELOR PARTIALE IN EVIDENTA TEMPORARA A STOCURILOR DIN INTERIORUL SPATIILOR LOGISTICE"/>
    <s v="LACAN TECHNOLOGIES RO SRL"/>
    <s v="DEZVOLTAREA UNEI APLICATII INFORMATICE DE CALCUL A SUMELOR PARTIALE IN EVIDENTA TEMPORARA A STOCURILOR DIN INTERIORUL SPATIILOR LOGISTICE"/>
    <s v="8"/>
    <n v="7"/>
    <x v="2"/>
    <s v="8"/>
    <n v="7"/>
    <n v="2019"/>
    <n v="85"/>
    <x v="1"/>
    <s v="Centru"/>
    <m/>
    <m/>
    <s v="Cluj Napoca"/>
    <s v="Privat"/>
    <s v="066"/>
    <n v="1489904.8"/>
    <n v="372476.2"/>
    <n v="784014"/>
    <n v="308804.20000000019"/>
    <x v="243"/>
    <s v="Finalizat"/>
    <s v="AA2"/>
    <n v="850298"/>
    <n v="141582"/>
    <s v="POC/46/2/2"/>
    <n v="1"/>
    <s v="Axa 2"/>
  </r>
  <r>
    <n v="39"/>
    <x v="2"/>
    <x v="2"/>
    <s v="A2.2.1"/>
    <x v="239"/>
    <s v="ASISTENT PENTRU NUTRIȚIE ȘI ANTRENAMENT BAZAT PE I.A."/>
    <s v="ART DYNASTY SRL"/>
    <s v="ASISTENT PENTRU NUTRIȚIE ȘI ANTRENAMENT BAZAT PE I.A."/>
    <s v="8"/>
    <n v="9"/>
    <x v="2"/>
    <s v="8"/>
    <n v="9"/>
    <n v="2020"/>
    <n v="85"/>
    <x v="4"/>
    <s v="Nord Vest"/>
    <m/>
    <m/>
    <s v="Cluj Napoca"/>
    <s v="Privat"/>
    <s v="066"/>
    <n v="2586200.4500000002"/>
    <n v="456388.32"/>
    <n v="1556454.52"/>
    <n v="0"/>
    <x v="244"/>
    <s v="Finalizat"/>
    <s v="AA1"/>
    <n v="2471447.21"/>
    <n v="436137.30999999994"/>
    <s v="POC/46/2/2"/>
    <n v="1"/>
    <s v="Axa 2"/>
  </r>
  <r>
    <n v="40"/>
    <x v="2"/>
    <x v="2"/>
    <s v="A2.2.1"/>
    <x v="240"/>
    <s v="Dezvoltarea de produse TIC integrabile pe verticala in economia reala"/>
    <s v=" COMKNOW SRL"/>
    <s v="Dezvoltarea de produse TIC integrabile pe verticala in economia reala"/>
    <s v="9"/>
    <n v="6"/>
    <x v="2"/>
    <s v="9"/>
    <n v="6"/>
    <n v="2019"/>
    <n v="85"/>
    <x v="4"/>
    <s v="Nord Vest"/>
    <m/>
    <m/>
    <s v="Cluj Napoca"/>
    <s v="Privat"/>
    <s v="066"/>
    <n v="1126999.17"/>
    <n v="198882.21"/>
    <n v="858082.41999999993"/>
    <n v="620311.74000000022"/>
    <x v="245"/>
    <s v="Reziliat"/>
    <m/>
    <n v="11609.73"/>
    <n v="2048.77"/>
    <s v="POC/46/2/2"/>
    <n v="1"/>
    <s v="Axa 2"/>
  </r>
  <r>
    <n v="41"/>
    <x v="2"/>
    <x v="2"/>
    <s v="A2.2.1"/>
    <x v="241"/>
    <s v="DEZVOLTAREA UNEI PLATFORME INOVATIVE DE MARKETING INTERACTIV PENTRU SUSŢINEREA CREŞTERII ANTREPRENORIALE ŞI COMPETITIVITĂŢII ORGANIZAŢIILOR"/>
    <s v="LINKSCREENS SRL"/>
    <s v="DEZVOLTAREA UNEI PLATFORME INOVATIVE DE MARKETING INTERACTIV PENTRU SUSŢINEREA CREŞTERII ANTREPRENORIALE ŞI COMPETITIVITĂŢII ORGANIZAŢIILOR"/>
    <s v="8"/>
    <n v="4"/>
    <x v="2"/>
    <s v="8"/>
    <n v="4"/>
    <n v="2020"/>
    <n v="85"/>
    <x v="4"/>
    <s v="Nord Vest"/>
    <m/>
    <m/>
    <s v="Cluj Napoca"/>
    <s v="Privat"/>
    <s v="066"/>
    <n v="3257406.29"/>
    <n v="574836.4"/>
    <n v="3748862.55"/>
    <n v="218484.39999999944"/>
    <x v="246"/>
    <s v="Reziliat"/>
    <m/>
    <n v="0"/>
    <n v="0"/>
    <s v="POC/46/2/2"/>
    <n v="1"/>
    <s v="Axa 2"/>
  </r>
  <r>
    <n v="42"/>
    <x v="2"/>
    <x v="2"/>
    <s v="A2.2.1"/>
    <x v="242"/>
    <s v="Dezvoltarea unui framework flexibil și scalabil pentru video colaborare cu aplicații în domenii precum telecomunicații, educație și formare profesională, sănătate și mediul de afaceri"/>
    <s v="HYPERMEDIA SRL"/>
    <s v="Dezvoltarea unui framework flexibil și scalabil pentru video colaborare cu aplicații în domenii precum telecomunicații, educație și formare profesională, sănătate și mediul de afaceri"/>
    <s v="8"/>
    <n v="10"/>
    <x v="2"/>
    <s v="8"/>
    <n v="10"/>
    <n v="2020"/>
    <n v="85"/>
    <x v="4"/>
    <s v="Nord Vest"/>
    <m/>
    <m/>
    <s v="Cluj Napoca"/>
    <s v="Privat"/>
    <s v="066"/>
    <n v="3136946.25"/>
    <n v="553578.75"/>
    <n v="892850"/>
    <n v="30750"/>
    <x v="247"/>
    <s v="Finalizat"/>
    <m/>
    <n v="3030906.9099999997"/>
    <n v="534865.91"/>
    <s v="POC/46/2/2"/>
    <n v="1"/>
    <s v="Axa 2"/>
  </r>
  <r>
    <n v="43"/>
    <x v="2"/>
    <x v="2"/>
    <s v="A2.2.1"/>
    <x v="243"/>
    <s v="DEZVOLTAREA PRODUSULUI TIC UNICORNSPACE, INSTRUMENT DE PROTOTIPARE, DESIGN VIZUAL SI GENERATOR DE COD CU APLICABILITATE IN SECTOARELE INDUSTRII CREATIVE, SANATATE SI TIC PENTRU INTEGRAREA PE VERTICALA A SOLUTIILOR TIC"/>
    <s v="EVO FORGE SRL"/>
    <s v="DEZVOLTAREA PRODUSULUI TIC UNICORNSPACE, INSTRUMENT DE PROTOTIPARE, DESIGN VIZUAL SI GENERATOR DE COD CU APLICABILITATE IN SECTOARELE INDUSTRII CREATIVE, SANATATE SI TIC PENTRU INTEGRAREA PE VERTICALA A SOLUTIILOR TIC"/>
    <s v="8"/>
    <n v="16"/>
    <x v="2"/>
    <s v="11"/>
    <n v="16"/>
    <n v="2019"/>
    <n v="85"/>
    <x v="4"/>
    <s v="Nord Vest"/>
    <m/>
    <m/>
    <s v="Cluj Napoca"/>
    <s v="Privat"/>
    <s v="066"/>
    <n v="3208791.77"/>
    <n v="566257.37"/>
    <n v="735384.85"/>
    <n v="14025.549999999814"/>
    <x v="248"/>
    <s v="Finalizat"/>
    <s v="AA1"/>
    <n v="3055909.4600000004"/>
    <n v="539278.14999999991"/>
    <s v="POC/46/2/2"/>
    <n v="1"/>
    <s v="Axa 2"/>
  </r>
  <r>
    <n v="44"/>
    <x v="1"/>
    <x v="3"/>
    <s v="OS1.4-Secţiunea G"/>
    <x v="244"/>
    <s v="Tehnologii avansate pentru vehicule electrice urbane inteligente"/>
    <s v="Universitatea Tehnica din Cluj-Napoca"/>
    <s v="Obiectivul principal al proiectului vizează întărirea şi diversificarea interacţiunii Universităţii Tehnice din Cluj-Napoca cu mediul de afaceri, regional şi naţional, într-un domeniu strategic la nivel naţional şi european, domeniul Transportului inteligent, ecologic şi integrat, prin valorificarea potenţialului infrastructurilor CDI dezvoltate/modernizate în UTCN în perioada 2007-2013. "/>
    <s v="9"/>
    <n v="1"/>
    <x v="1"/>
    <s v="9"/>
    <n v="1"/>
    <n v="2021"/>
    <n v="83.72"/>
    <x v="4"/>
    <s v="Nord Vest"/>
    <m/>
    <m/>
    <s v="Cluj Napoca; Brasov"/>
    <s v="Public"/>
    <s v="062"/>
    <n v="11040501.1171"/>
    <n v="2146910.6328999996"/>
    <n v="2446875"/>
    <n v="48387"/>
    <x v="249"/>
    <s v="In implementare"/>
    <s v="AA3"/>
    <n v="10011599.65"/>
    <n v="1886453.3699999996"/>
    <s v="POC/71/1/4"/>
    <n v="1"/>
    <s v="Axa 1"/>
  </r>
  <r>
    <n v="45"/>
    <x v="1"/>
    <x v="3"/>
    <s v="OS1.4-Secţiunea G"/>
    <x v="245"/>
    <s v="Micro-invertoare cu densitate mare de putere și eficiență ridicată pentru surse regenerabile de energie"/>
    <s v="Universitatea Tehnica din Cluj-Napoca"/>
    <s v="Obiectivul proiectului MICROINV este intensificarea rapoartelor de colaborare dintre UTCN și mediul privat într-un domeniu de importanță majoră și anume eficientizarea sistemelor de conversie a energiei din surse regenerabile. Întărirea și ramificarea relațiilor de colaborare prin transfer de ”know-how” dinspre mediul academic spre mediul privat va duce la efecte benefice de dezvoltare pentru ambele tipuri de organizații"/>
    <s v="9"/>
    <n v="1"/>
    <x v="1"/>
    <s v="9"/>
    <n v="1"/>
    <n v="2021"/>
    <n v="83.72"/>
    <x v="4"/>
    <s v="Nord Vest"/>
    <m/>
    <m/>
    <s v="Cluj Napoca"/>
    <s v="Public"/>
    <s v="062"/>
    <n v="6340743.5"/>
    <n v="1233006.5"/>
    <n v="1210000"/>
    <n v="50000"/>
    <x v="250"/>
    <s v="In implementare"/>
    <s v="AA2"/>
    <n v="5267730.28"/>
    <n v="907575.61999999988"/>
    <s v="POC/71/1/4"/>
    <n v="1"/>
    <s v="Axa 1"/>
  </r>
  <r>
    <n v="46"/>
    <x v="2"/>
    <x v="2"/>
    <s v="A2.2.1"/>
    <x v="246"/>
    <s v="Platforma colaborativă online pentru clustere si membrii acestora"/>
    <s v="ONLINE SOFTWARE SYSTEMS SRL"/>
    <s v="Platforma colaborativă online pentru clustere si membrii acestora"/>
    <s v="8"/>
    <n v="29"/>
    <x v="2"/>
    <s v="6"/>
    <n v="29"/>
    <n v="2019"/>
    <n v="85"/>
    <x v="4"/>
    <s v="Nord Vest"/>
    <m/>
    <m/>
    <s v="Cluj Napoca"/>
    <s v="Privat"/>
    <s v="066"/>
    <n v="2498290.04"/>
    <n v="440874.71"/>
    <n v="1327520.5899999999"/>
    <n v="28500"/>
    <x v="251"/>
    <s v="Finalizat"/>
    <s v="AA1"/>
    <n v="1944169.42"/>
    <n v="343092.29"/>
    <s v="POC/46/2/2"/>
    <n v="1"/>
    <s v="Axa 2"/>
  </r>
  <r>
    <n v="47"/>
    <x v="1"/>
    <x v="3"/>
    <s v="OS1.4-Secţiunea G"/>
    <x v="247"/>
    <s v="Optimizarea nutriţională a produselor alimentare pe bază de stuguri şi fructe de pădure, prin îmbogăţire cu resveratrol, în scopul intensificării aportului de antioxidanţi în alimentaţie "/>
    <s v="Universitatea de Stiinte Agricole si Medicina Veterinara dun Cluj Napoca"/>
    <s v="Obiectivul general al proiectului consta în obþinerea unui produs îmbogaþit nutriþional, pe substrat constituit din resurse autohtone de fructe de padure (mure, afine, coacaze, merisoare) si struguri prin cresterea conþinutului acestora în resveratrol natural, important principiu activ cu proprietaþi antioxidante; si transferul tehnologic în parteneriat  cu PARAPHARM SRL"/>
    <s v="5"/>
    <n v="30"/>
    <x v="5"/>
    <s v="5"/>
    <n v="30"/>
    <n v="2023"/>
    <n v="83.72"/>
    <x v="4"/>
    <s v="Nord Vest"/>
    <m/>
    <m/>
    <s v="Cluj Napoca"/>
    <s v="Public"/>
    <s v="062"/>
    <n v="4121316.72"/>
    <n v="801421.84"/>
    <n v="896617.19"/>
    <n v="20000"/>
    <x v="252"/>
    <s v="In implementare"/>
    <s v="suspendare"/>
    <n v="707273.54"/>
    <n v="137525.94"/>
    <s v="POC/71/1/4"/>
    <n v="1"/>
    <s v="Axa 1"/>
  </r>
  <r>
    <n v="48"/>
    <x v="1"/>
    <x v="3"/>
    <s v="OS1.4-Secţiunea G"/>
    <x v="248"/>
    <s v="Obţinerea unui produs alimentar de tip supliment, pe substrat natural de Apium graveolens L optimizat nutriţional prin îmbogăţire cu seleniu şi vitamine, în scopul îmbunătăţirii calităţii vieţii."/>
    <s v="Universitatea de Stiinte Agricole si Medicina Veterinara dun Cluj Napoca"/>
    <s v="Obiectivul principal al propunerii de proiect consta în elaborarea, proiectarea si implementarea metodologiei de obþinere a unui produs alimentar cu calitaþi nutritive îmbunataþite, reformulat sub forma de supliment, valorificând, prin metodologii inovatoare, soiurile indigene de Apium graveolens L. (þelina)."/>
    <s v="5"/>
    <n v="30"/>
    <x v="5"/>
    <s v="5"/>
    <n v="30"/>
    <n v="2023"/>
    <n v="83.72"/>
    <x v="4"/>
    <s v="Nord Vest"/>
    <m/>
    <m/>
    <s v="Cluj Napoca"/>
    <s v="Public"/>
    <s v="062"/>
    <n v="4121316.72"/>
    <n v="801421.84"/>
    <n v="896617.19"/>
    <n v="20000"/>
    <x v="252"/>
    <s v="In implementare"/>
    <s v="suspendare"/>
    <n v="670439.44000000006"/>
    <n v="130378.54"/>
    <s v="POC/71/1/4"/>
    <n v="1"/>
    <s v="Axa 1"/>
  </r>
  <r>
    <n v="49"/>
    <x v="1"/>
    <x v="1"/>
    <s v="OS1.1 -Secţiunea A"/>
    <x v="249"/>
    <s v="Centru de Cercetare şi Dezvoltare privind diagnosticul şi tratamentul accidentelor vasculare cerebrale"/>
    <s v="CENTRUL MEDICAL TRANSILVANIA SRL"/>
    <s v="Obiectivul general al proiectului este dezvoltarea si modernizarea capacitatii si infrastructurii de CDI a societatii, realizabil prin infiintarea unui centru de Cercetare - Dezvoltare in domeniul Sanatatii privind una dintre cele mai raspandite cauze de morbiditate si mortalitate din Romania - accidentul vascular cerebral (AVC)-, cu departamente de cercetare specializate in care vor fi realizate studii privind urgentele neurovasculare. "/>
    <s v="6"/>
    <n v="4"/>
    <x v="5"/>
    <s v="6"/>
    <n v="4"/>
    <n v="2021"/>
    <n v="85"/>
    <x v="4"/>
    <s v="Nord Vest"/>
    <m/>
    <m/>
    <s v="Cluj Napoca"/>
    <s v="Privat"/>
    <s v="059"/>
    <n v="11494093.380000001"/>
    <n v="2028369.42"/>
    <n v="5795341.21"/>
    <n v="4277806.79"/>
    <x v="253"/>
    <s v="In implementare"/>
    <s v="AA1"/>
    <n v="4617238.3100000005"/>
    <n v="814806.75"/>
    <s v="POC/65/1/1"/>
    <n v="1"/>
    <s v="Axa 1"/>
  </r>
  <r>
    <n v="50"/>
    <x v="1"/>
    <x v="1"/>
    <s v="OS1.1 -Secţiunea A"/>
    <x v="250"/>
    <s v="Construirea  unui centru de cercetare pentru eco-nano-tehnologii şi materiale avansate în domeniul sculelor aşchietoare în vederea creşterii performanţei în cercetare şi a cooperării internaţionale"/>
    <s v="GUHRING SRL"/>
    <s v="Obiectivul general al proiectului propus spre finantare vizeaza cresterea performantei in cercetare - dezvoltare a SC GUHRING SRL pe piata internationala de profil prin construirea unui centru CDI pentru eco-nano-tehnologii si materiale avansate, compus din 6 noi laboratoare de cercetare – dezvoltare si inovare tehnologica si dotarea acestora cu utilaje si echipamente de cercetare de ultima generatie, care va conduce la cresterea capacitatii de cercetare si la dezvoltarea durabila si sustenabila a potentialului de inovare_x000a_tehnologica pentru realizarea si omologarea de prototipuri cu valoare adaugata mare, folosind nano-tehnologii si materiale polimerice."/>
    <s v="6"/>
    <n v="5"/>
    <x v="5"/>
    <s v="6"/>
    <n v="5"/>
    <n v="2021"/>
    <n v="85"/>
    <x v="4"/>
    <s v="Nord Vest"/>
    <m/>
    <m/>
    <s v="Cluj Napoca"/>
    <s v="Privat"/>
    <s v="059"/>
    <n v="20214588.649999999"/>
    <n v="3567280.35"/>
    <n v="23781869"/>
    <n v="23546636.48"/>
    <x v="254"/>
    <s v="In implementare"/>
    <s v="AA3"/>
    <n v="18542577.509999998"/>
    <n v="2461966.2999999998"/>
    <s v="POC/65/1/1"/>
    <n v="1"/>
    <s v="Axa 1"/>
  </r>
  <r>
    <n v="51"/>
    <x v="2"/>
    <x v="2"/>
    <s v="A2.1.1 - NGA"/>
    <x v="251"/>
    <s v="Construire infrastructura de comunicatii in banda larga cu retele de tip NGN in judetul Cluj"/>
    <s v="DAM SERVICE SRL"/>
    <s v="Obiectivul general al proiectului il reprezinta construirea unei infrastructuri de comunicatii electronice pentru conectarea localitatiilor aferente prezentului proiect la internet. Investitia face parte dintr-un program de dezvoltare a reelelor de telecomunicatii din tara noastra prin care se propune dezvoltarea de reele avansate de comunicaii electronice în localitati din zona alba NGA. "/>
    <s v="6"/>
    <n v="5"/>
    <x v="3"/>
    <s v="6"/>
    <n v="5"/>
    <n v="2022"/>
    <n v="85"/>
    <x v="4"/>
    <s v="Nord Vest"/>
    <m/>
    <m/>
    <s v=" Alunis; Ghirolt; Apahida; Corpadea; Belis; Bobalna; Babdiu; Cremenea; Osorhel; Razbuneni; Suaras; Borsa; Ciumafaia; Giula; Ceanu Mare; Boian; Boldut; Chinteni; Deusu; Macicasu; Sanmartin; Vechea; Chiuiesti; Strambu; Cornesti; Lujerdiu; Stoiana; Calarasi; Caseiu; Guga; Dabaca; Paglis; Iclod; Orman; Jichisu de Jos; Mica; Nires; Mociu; Boteni; Ghirisu Roman; Margau; Panticeu; Cublesu Somesan; Darja; Petricestii de Jos; Craesti; Livada; Ploscos; Valea Florilor; Poieni; Morlaca; Suatu; Aruncuta; Sancraiu; Braisoru; Sanmartin; Ceaba; Vad; Curtuiusu Dejului; Vultureni; Badesti; Chidea; Faurei; Taga; Nasal;"/>
    <s v="Privat"/>
    <s v="046"/>
    <n v="11481224.130000001"/>
    <n v="2026098.37"/>
    <n v="1500813.61"/>
    <n v="2818028.77"/>
    <x v="255"/>
    <s v="In implementare"/>
    <m/>
    <n v="3830723.73"/>
    <n v="676010.07"/>
    <s v="POC/366/2/1"/>
    <n v="1"/>
    <s v="Axa 2"/>
  </r>
  <r>
    <n v="52"/>
    <x v="1"/>
    <x v="9"/>
    <m/>
    <x v="252"/>
    <s v="Registrul Regional al Patologiei Cerebro-Spinale, REGIOPaCS"/>
    <s v="SPITALUL CLINIC JUDETEAN DE URGENTA CLUJ-NAPOCA"/>
    <s v="Realizarea primului Registru al Patologiilor Cerebro-Spinale, atât din Regiunea de N-V, cât şi din România, care să permită stocarea datelor clinice şi imagistice ale pacienţilor într-un data center de tip CLOUD. Acest registru va fi administrat si exploatat prin intermediul unor software-uri specifice, care să permită stocarea standardizată a datelor, si analiza acestor date de dimensiuni mari prin intermediul unor metadate simple."/>
    <s v="4"/>
    <n v="15"/>
    <x v="4"/>
    <s v="10"/>
    <n v="15"/>
    <n v="2022"/>
    <n v="85"/>
    <x v="4"/>
    <s v="Nord Vest"/>
    <m/>
    <m/>
    <s v="Cluj Napoca"/>
    <s v="Public"/>
    <s v="058"/>
    <n v="4249688.05"/>
    <n v="749944.95"/>
    <n v="0"/>
    <n v="19999.14"/>
    <x v="256"/>
    <s v="In implementare"/>
    <s v="AA1+suspendare"/>
    <n v="232024"/>
    <n v="0"/>
    <s v="POC/398/1/1/"/>
    <n v="1"/>
    <s v="Axa 1"/>
  </r>
  <r>
    <n v="53"/>
    <x v="1"/>
    <x v="7"/>
    <m/>
    <x v="253"/>
    <s v="Centrul Suport Orizont 2020-UBB (CeSO2020-UBB)"/>
    <s v="UNIVERSITATEA &quot;BABES-BOLYAI&quot;"/>
    <s v="Obiectivul general al proiectului consta in cresterea implicarii universitatii cat si a altor actori interesati din mediul academic si din mediul de afaceri, in cercetare la nivelul Uniunii Europene prin masuri concrete de stimulare a participarii la competitii internationale in special in cadrul programului de finantare Orizont 2020."/>
    <s v="4"/>
    <n v="16"/>
    <x v="4"/>
    <s v="7"/>
    <n v="16"/>
    <n v="2023"/>
    <n v="85"/>
    <x v="4"/>
    <s v="Nord Vest"/>
    <m/>
    <m/>
    <s v="Cluj Napoca"/>
    <s v="Public"/>
    <s v="060"/>
    <n v="2524813.16"/>
    <n v="445555.26"/>
    <n v="0"/>
    <n v="5950"/>
    <x v="257"/>
    <s v="In implementare"/>
    <m/>
    <n v="75270.69"/>
    <n v="13283.06"/>
    <s v="POC/80/1/2/"/>
    <n v="1"/>
    <s v="Axa 1"/>
  </r>
  <r>
    <n v="54"/>
    <x v="1"/>
    <x v="9"/>
    <m/>
    <x v="254"/>
    <s v="Cloud Cercetare UTCN-CLOUDUT"/>
    <s v="UNIVERSITATEA TEHNICA DIN CLUJ - NAPOCA"/>
    <s v="Creşterea capacităţii de cercetare în scopul ridicării nivelului de competitivitate ştiinţifică pe plan internaţional al UTCN, prin crearea unei infrastructuri de tip cloud, numita CLOUDUT, integrabilă în structuri naţionale şi internaţionale de tip CLOUD şi INFRASTRUCTURI MASIVE DE DATE, care sa permită cercetarea şi dezvoltarea în domeniile big data, deep learning, date spaţiale şi IoT, precum şi utilizarea acestor tehnologii într-o gamă largă de aplicaţii inginereşti, economice şi administrative, solicitate de mediul economic regional si naţional. Infrastructura CLOUDUT va extinde posibilitatea de participare în proiecte de cercetare naţionale şi internaţionale de tip Orizont 2020._x000a_"/>
    <s v="4"/>
    <n v="21"/>
    <x v="4"/>
    <s v="4"/>
    <n v="21"/>
    <n v="2022"/>
    <n v="85"/>
    <x v="4"/>
    <s v="Nord Vest"/>
    <m/>
    <m/>
    <s v="Cluj Napoca"/>
    <s v="Public"/>
    <s v="058"/>
    <n v="4207500"/>
    <n v="742500"/>
    <n v="0"/>
    <n v="5000"/>
    <x v="258"/>
    <s v="In implementare"/>
    <m/>
    <n v="492360.68"/>
    <n v="16082.05"/>
    <s v="POC/398/1/1/"/>
    <n v="1"/>
    <s v="Axa 1"/>
  </r>
  <r>
    <n v="55"/>
    <x v="1"/>
    <x v="9"/>
    <m/>
    <x v="255"/>
    <s v="Dezvoltarea infrastructurii cloud a Universității Babeș-Bolyai Cluj-Napoca pentru realizarea unui sistem integrat de management academic și suport decizional bazat pe BigSmart Data - SmartCloudDSS"/>
    <s v="UNIVERSITATEA &quot;BABES-BOLYAI&quot;"/>
    <s v="Obiectivul general al proiectului: Modernizarea infrastructurii cloud a Universitatii Babes-Bolyai Cluj-Napoca prin realizarea unui sistem integrat de management academic_x000a_si suport decizional bazat pe Big&amp;Smart Data."/>
    <s v="4"/>
    <n v="22"/>
    <x v="4"/>
    <s v="12"/>
    <n v="22"/>
    <n v="2021"/>
    <n v="85"/>
    <x v="4"/>
    <s v="Nord Vest"/>
    <m/>
    <m/>
    <s v="Cluj Napoca"/>
    <s v="Public"/>
    <s v="058"/>
    <n v="4250000"/>
    <n v="750000"/>
    <n v="0"/>
    <n v="32844"/>
    <x v="259"/>
    <s v="In implementare"/>
    <s v="AA1"/>
    <n v="464990.77"/>
    <n v="35009.230000000003"/>
    <s v="POC/398/1/1/"/>
    <n v="1"/>
    <s v="Axa 1"/>
  </r>
  <r>
    <n v="56"/>
    <x v="1"/>
    <x v="7"/>
    <m/>
    <x v="256"/>
    <s v="CeS-UTCN – Excelenta Stiintifica si Specializare Inteligenta prin crearea unui Centru Suport dedicat facilitarii accesului entitatilor publice si private la proiecte/competitii CDI"/>
    <s v="UNIVERSITATEA TEHNICA DIN CLUJ - NAPOCA"/>
    <s v="Obiectivul general al proiectului vizeaza cresterea participarii romanesti in activitatile/proiectele de cercetare la nivelul Uniunii Europene, prin crearea unui Centru Suport - CeS-UTCN cu rolul de a sprijini entitatile de cercetare din UTCN (dar nu limitatuv) de a participa la competitiile programului cadru Orizont 2020 dar si de a oferi suport in implementarea proiectelele internationale castigate deja. "/>
    <s v="4"/>
    <n v="30"/>
    <x v="4"/>
    <s v="7"/>
    <n v="30"/>
    <n v="2023"/>
    <n v="85"/>
    <x v="4"/>
    <s v="Nord Vest"/>
    <m/>
    <m/>
    <s v="Cluj Napoca"/>
    <s v="Public"/>
    <s v="060"/>
    <n v="1926715.27"/>
    <n v="340008.6"/>
    <n v="0"/>
    <n v="4500"/>
    <x v="260"/>
    <s v="In implementare"/>
    <m/>
    <n v="208022.3"/>
    <n v="17977.7"/>
    <s v="POC/80/1/2/"/>
    <n v="1"/>
    <s v="Axa 1"/>
  </r>
  <r>
    <n v="57"/>
    <x v="1"/>
    <x v="9"/>
    <m/>
    <x v="257"/>
    <s v="Creșterea capacității de cercetare a UMF Iuliu Hațieganu Cluj Napoca, prin dezvoltarea unei infrastructuri de tip CLOUD conectata la resursele globale de informare"/>
    <s v="UNIVERSITATEA DE MEDICINA SI FARMACIE ,, IULIU HATIEGANU&quot; CLUJ NAPOCA"/>
    <s v="Obiectivul general al proiectului este cresterea capacitatii de cercetare a UMF Iuliu Hatieganu Cluj Napoca, prin dezvoltarea unei infrastructuri de tip CLOUD, infrastructura care va furniza resursele informatice si de comunicatii necesare atat pentru stocarea si analiza volumelor mari de date care rezulta din activitatea de cercetare a universitatii, cat si pentru schimbul de date stiintifice la nivel european si international."/>
    <s v="5"/>
    <n v="7"/>
    <x v="4"/>
    <s v="11"/>
    <n v="7"/>
    <n v="2021"/>
    <n v="85"/>
    <x v="4"/>
    <s v="Nord Vest"/>
    <m/>
    <m/>
    <s v="Cluj Napoca"/>
    <s v="Public"/>
    <s v="058"/>
    <n v="4238287.84"/>
    <n v="747933.14"/>
    <n v="0"/>
    <n v="23800"/>
    <x v="261"/>
    <s v="In implementare"/>
    <m/>
    <n v="63136.78"/>
    <n v="11141.77"/>
    <s v="POC/398/1/1/"/>
    <n v="1"/>
    <s v="Axa 1"/>
  </r>
  <r>
    <n v="58"/>
    <x v="2"/>
    <x v="2"/>
    <s v="A2.2.1 ap.2"/>
    <x v="258"/>
    <s v="Realizarea unui algoritm bazat pe inteligenta artificiala in cadrul societatii POWERSOFT BUSINESS SOLUTIONS SRL"/>
    <s v="POWERSOFT BUSINESS SOLUTIONS SRL"/>
    <s v="Obiectivul general al proiectului este cercetarea unui algoritm , care se pliaza pe o noua viziune bazandu-se pe diferite mecanisme de predictie, astfel încat pe baza datelor care sunt puse la dispozitia sistemului respectiv si pe baza proprietatilor structurale a bazei de date sa se ajunga la o prognoza rapida si îndestulatoare. Astfel utilizatorii acestui sistem reusesc sa aiba acces la un instrument extrem de util , care ofera suportul necesar în luarea deciziilor strategice ideale, fiind sustinute de date concrete."/>
    <s v="5"/>
    <n v="29"/>
    <x v="4"/>
    <s v="5"/>
    <n v="29"/>
    <n v="2023"/>
    <n v="85"/>
    <x v="4"/>
    <s v="Nord Vest"/>
    <m/>
    <m/>
    <s v="Cluj Napoca"/>
    <s v="Privat"/>
    <s v="066"/>
    <n v="3923698.97"/>
    <n v="692417.46"/>
    <n v="1104890.1499999999"/>
    <n v="699247.85"/>
    <x v="262"/>
    <s v="In implementare"/>
    <m/>
    <n v="577960.85"/>
    <n v="101993.09"/>
    <s v="POC/524/2/2"/>
    <n v="1"/>
    <s v="Axa 2"/>
  </r>
  <r>
    <n v="59"/>
    <x v="2"/>
    <x v="2"/>
    <s v="A2.2.1 ap.2"/>
    <x v="259"/>
    <s v="Dezvoltarea unei aplicații TIC inovative, ca metodă de terapie pentru copii cu probleme de dezvoltare"/>
    <s v="CRAFTING SOFTWARE INNOVATION SRL"/>
    <s v="Obiectivul general al programului este de a asigura trecerea de la outsourcing la dezvoltarea bazata pe inovare, precum si colaborarea între întreprinderile centrare pe domeniul TIC, precum si colaborarea între întreprinderile centrare pe domeniul TIC si clusterele din domeniu, pentru asigurarea unui acces rapid si facil la implementarea rezultatelor cercetarii / dezvoltarii în scopul obþinerii de produse inovatoare. Obiectivul general al proiectului de fata este dezvoltarea unei aplicatii inovative sub forma unei platforme interactive de jocuri terapeutice pentru copii cu probleme de dezvoltare."/>
    <s v="5"/>
    <n v="29"/>
    <x v="4"/>
    <s v="5"/>
    <n v="29"/>
    <n v="2021"/>
    <n v="85"/>
    <x v="4"/>
    <s v="Nord Vest"/>
    <m/>
    <m/>
    <s v="Cluj Napoca"/>
    <s v="Privat"/>
    <s v="066"/>
    <n v="2867278.35"/>
    <n v="505990.29"/>
    <n v="979206.07"/>
    <n v="413216.32"/>
    <x v="263"/>
    <s v="In implementare"/>
    <m/>
    <n v="997812.03"/>
    <n v="176084.46"/>
    <s v="POC/524/2/2"/>
    <n v="1"/>
    <s v="Axa 2"/>
  </r>
  <r>
    <n v="60"/>
    <x v="1"/>
    <x v="3"/>
    <s v="OS1.3-Secţiunea C-ap.2"/>
    <x v="260"/>
    <s v="Programe de formare și psihoeducaționale bazate pe modele de prevenție și intervenție inovative în sănătatea emoțională"/>
    <s v="PENTRU CUPLU SRL"/>
    <s v="Obiect ivul general este de dezvolta si promova programe de formare si psihoeducationale bazate pe modele noi, inovative, validate empiric in domeniul psihologiei cu aplicare practica in domeniul sanatatii emotionale a copiilor, parintilor si cuplurilor."/>
    <s v="6"/>
    <n v="19"/>
    <x v="4"/>
    <s v="12"/>
    <n v="19"/>
    <n v="2021"/>
    <n v="85"/>
    <x v="4"/>
    <s v="Nord Vest"/>
    <m/>
    <m/>
    <s v="Cluj Napoca"/>
    <s v="Privat"/>
    <s v="061"/>
    <n v="670665.6"/>
    <n v="167666.4"/>
    <n v="93148"/>
    <n v="26702"/>
    <x v="264"/>
    <s v="In implementare"/>
    <m/>
    <n v="24852.639999999999"/>
    <n v="6213.16"/>
    <s v="POC/62/1/3"/>
    <n v="1"/>
    <s v="Axa 1"/>
  </r>
  <r>
    <n v="61"/>
    <x v="1"/>
    <x v="3"/>
    <s v="OS1.3-Secţiunea C-ap.2"/>
    <x v="261"/>
    <s v="Sisteme de recomandare pentru date de dimensiuni mari"/>
    <s v="MIBREX SOFT SRL"/>
    <s v="Obiectivul proiectului este de a răspunde unor nevoi de piaţă reale prin crearea de soluţii optime, fezabile şi sustenabile, care pot fi comercializate şi care produc efecte economice după lansarea lor pe piaţă, bazate pe rezultatele cercetării ştiinţifice din domeniul Cibernetică şi statistică, aplicate ca nouă tehnologie in IT."/>
    <s v="6"/>
    <n v="24"/>
    <x v="4"/>
    <s v="10"/>
    <n v="24"/>
    <n v="2021"/>
    <n v="85"/>
    <x v="4"/>
    <s v="Nord Vest"/>
    <m/>
    <m/>
    <s v="Cluj Napoca"/>
    <s v="Privat"/>
    <s v="061"/>
    <n v="713296.96"/>
    <n v="125875.93"/>
    <n v="93241.44"/>
    <n v="72863.509999999995"/>
    <x v="265"/>
    <s v="In implementare"/>
    <m/>
    <n v="60360.92"/>
    <n v="10651.93"/>
    <s v="POC/62/1/3"/>
    <n v="1"/>
    <s v="Axa 1"/>
  </r>
  <r>
    <n v="62"/>
    <x v="1"/>
    <x v="3"/>
    <s v="OS1.3-Secţiunea C-ap.2"/>
    <x v="262"/>
    <s v="Servicii chirurgicale inovative ghidate imagistic prin metode de vizualizare tisulară intraoperatorie"/>
    <s v="NIPNTUCK SRL-D"/>
    <s v="Obiectivul general - Dezvoltarea de servicii inovative in domeniul chirurgiei plastice si a microchirurgiei reconstructive bazate pe rezultate ale cercetarii stiintifice."/>
    <s v="6"/>
    <n v="29"/>
    <x v="4"/>
    <s v="12"/>
    <n v="29"/>
    <n v="2021"/>
    <n v="85"/>
    <x v="4"/>
    <s v="Nord Vest"/>
    <m/>
    <m/>
    <s v="Cluj Napoca"/>
    <s v="Privat"/>
    <s v="061"/>
    <n v="708470.83"/>
    <n v="125024.25"/>
    <n v="92610.559999999998"/>
    <n v="22285"/>
    <x v="266"/>
    <s v="In implementare"/>
    <m/>
    <n v="32997.17"/>
    <n v="5823.03"/>
    <s v="POC/62/1/3"/>
    <n v="1"/>
    <s v="Axa 1"/>
  </r>
  <r>
    <n v="63"/>
    <x v="1"/>
    <x v="3"/>
    <s v="OS1.3-Secţiunea C-ap.2"/>
    <x v="263"/>
    <s v="Ciclu de fabricaţie redus a pieselor greu solicitate prin aplicarea unui procedeu inovativ care combina metalizarea cu durificarea prin ecruisare"/>
    <s v="RECONDUR SRL"/>
    <s v="Obiectivul general al proiectului constă în testarea şi implementarea unui procedeu inovativ de producere a pieselor solicitate la uzura realizate din oteluri nealiate sau slab aliate ca suport si pe care se depun straturi durificabile prin metalizare, iar apoi aceste straturi de supun unui tratament de durificare prin improscare cu alice din otel. Acest procedeu se poate aplica cu succes si la reconditionarea pieselor uzate si durificarea zonelor solicitate la uzare in scopul cresterii duratei de functionare a acestora"/>
    <s v="6"/>
    <n v="30"/>
    <x v="4"/>
    <s v="12"/>
    <n v="30"/>
    <n v="2021"/>
    <n v="85"/>
    <x v="4"/>
    <s v="Nord Vest"/>
    <m/>
    <m/>
    <s v="Cluj Napoca"/>
    <s v="Privat"/>
    <s v="061"/>
    <n v="712437.71"/>
    <n v="125724.29"/>
    <n v="93130"/>
    <n v="36823.440000000002"/>
    <x v="267"/>
    <s v="In implementare"/>
    <m/>
    <n v="0"/>
    <n v="0"/>
    <s v="POC/62/1/3"/>
    <n v="1"/>
    <s v="Axa 1"/>
  </r>
  <r>
    <n v="64"/>
    <x v="2"/>
    <x v="2"/>
    <s v="A2.2.1 ap.2"/>
    <x v="264"/>
    <s v="IBL - dezvoltarea unei soluții inovative și accesibile de automatizare"/>
    <s v="PRODIGY IT SOLUTIONS SRL"/>
    <s v="Obiectivul general al proiectului a fost stabilit,  în sensul ca prin implementarea prezentului proiect ce vizeaza automatizarea inteligenta, se va contribui la cresterea impactului sectorului TIC în viata profesionala a angajatilor din orice domeniu, asigurând astfel o diminuare de costuri, o crestere a flexibilitaþii si a acuratetei derularii proceselor, astfel generându-se, conform teoriei economice, competitivitate în mai multe ramuri economice. "/>
    <s v="7"/>
    <n v="9"/>
    <x v="4"/>
    <s v="7"/>
    <n v="9"/>
    <n v="2023"/>
    <n v="85"/>
    <x v="4"/>
    <s v="Nord Vest"/>
    <m/>
    <m/>
    <s v="Cluj Napoca"/>
    <s v="Privat"/>
    <s v="066"/>
    <n v="7430424.5999999996"/>
    <n v="1311251.3999999999"/>
    <n v="2428035.86"/>
    <n v="0"/>
    <x v="268"/>
    <s v="In implementare"/>
    <m/>
    <n v="2140124.0499999998"/>
    <n v="377668.94"/>
    <s v="POC/524/2/2"/>
    <n v="1"/>
    <s v="Axa 2"/>
  </r>
  <r>
    <n v="65"/>
    <x v="1"/>
    <x v="3"/>
    <s v="OS1.3-Secţiunea C-ap.2"/>
    <x v="265"/>
    <s v="INTELMARK 2.0"/>
    <s v="ARTIFICIAL INTELLIGENCE EXPERT SRL"/>
    <s v="Cresterea competitivitaTtii companiei ARTIFICIAL INTELLIGENCE EXPERT SRL prin dezvoltarea si punerea in productie de servicii inovative, bazate pe inteligenta artificiala (AI), pentru crearea de teste moleculare de diagnostic, inclusiv precoce, tratamentul personalizat, monitorizarea si prognosticul în oncologie."/>
    <s v="7"/>
    <n v="10"/>
    <x v="4"/>
    <s v="7"/>
    <n v="10"/>
    <n v="2022"/>
    <n v="85"/>
    <x v="4"/>
    <s v="Nord Vest"/>
    <m/>
    <m/>
    <s v="Cluj Napoca"/>
    <s v="Privat"/>
    <s v="061"/>
    <n v="574262.55000000005"/>
    <n v="101340.45"/>
    <n v="75067"/>
    <n v="191300"/>
    <x v="269"/>
    <s v="In implementare"/>
    <m/>
    <n v="84148.47"/>
    <n v="5966.73"/>
    <s v="POC/62/1/3"/>
    <n v="1"/>
    <s v="Axa 1"/>
  </r>
  <r>
    <n v="66"/>
    <x v="1"/>
    <x v="3"/>
    <s v="OS1.3-Secţiunea C-ap.2"/>
    <x v="266"/>
    <s v="DEZVOLTAREA UNUI SERVICIU INOVATIV DE DETERMINARE A BOLII PARODONTALE PRIN EXAMINARI IMAGISTICE"/>
    <s v="3D X-RAY SRL (fost PETRUTIU ADRIAN STEFAN)"/>
    <s v="Scopul prezentului plan de afaceri este de a dezvolta servicii inovative pe baza rezultatelor obtinute din cercetarea doctorala, prin dezvoltarea unui protocol de examinare care sa permita identificarea imagistica a pacientilor cu diverse forme de afectare parodontala. În functie de gradul afectarii, pacientul va fi încadrat într-o anumita clasa de risc."/>
    <s v="7"/>
    <n v="10"/>
    <x v="4"/>
    <s v="7"/>
    <n v="10"/>
    <n v="2022"/>
    <n v="85"/>
    <x v="4"/>
    <s v="Nord Vest"/>
    <m/>
    <m/>
    <s v="Turda"/>
    <s v="Privat"/>
    <s v="061"/>
    <n v="713937.06"/>
    <n v="125988.88"/>
    <n v="93325.11"/>
    <n v="27611.919999999998"/>
    <x v="270"/>
    <s v="In implementare"/>
    <m/>
    <n v="15102.9"/>
    <n v="2665.21"/>
    <s v="POC/62/1/3"/>
    <n v="1"/>
    <s v="Axa 1"/>
  </r>
  <r>
    <n v="67"/>
    <x v="1"/>
    <x v="3"/>
    <s v="OS1.3-Secţiunea C-ap.2"/>
    <x v="267"/>
    <s v="Depistarea precoce a melanomului, carcinomului bazocelular si limfomului cutanat-stabilirea marginii de excizie complete a carcinomului bazocelular prin fluorescenta si chirurgie micrografica"/>
    <s v="Ungureanu Loredana"/>
    <s v="Obiectivul general va fi acela de a inova si a optimiza practica actuala în ceea ce priveste adresarea nevoilor pacienþilor cu cancer de piele – malanoame, carcinoame bazocelulare si limfoame cutanate."/>
    <s v="7"/>
    <n v="16"/>
    <x v="4"/>
    <s v="1"/>
    <n v="16"/>
    <n v="2022"/>
    <n v="85"/>
    <x v="4"/>
    <s v="Nord Vest"/>
    <m/>
    <m/>
    <s v="Cluj Napoca"/>
    <s v="Privat"/>
    <s v="061"/>
    <n v="713745.47"/>
    <n v="125955.08"/>
    <n v="93300.06"/>
    <n v="22152.880000000001"/>
    <x v="271"/>
    <s v="In implementare"/>
    <m/>
    <n v="21978.57"/>
    <n v="3878.57"/>
    <s v="POC/62/1/3"/>
    <n v="1"/>
    <s v="Axa 1"/>
  </r>
  <r>
    <n v="68"/>
    <x v="1"/>
    <x v="1"/>
    <s v="OS1.1-Secţiunea F - ap.2"/>
    <x v="268"/>
    <s v="Dezvoltarea infrastructurii ACTRIS-UBB cu scopul de a contribui la cercetarea pan-europeana privind compozitia atmosferei si schimbarile climatice (ACTRIS-UBB)"/>
    <s v="UNIVERSITATEA &quot;BABES-BOLYAI&quot;"/>
    <s v="ACTRIS-RI reprezinta o retea nationala de facilitati echipate cu instrumente pentru cercetarea aerosolilor, norilor si a gazelor cu durata scurta de viata, ACTRIS-RI monitorizarea componentele atmosferice cu ciclu de viata scurt (observatii cu un inalt nivel de calitate) pentru a imbunatati controlul calitatii aerului, pentru a monitoriza tendintele climatice, pentru a avertiza cu privire la hazardurile atmosferice si pentru a acumula cunostinte despre procesele care influenteaza manifestarea acestor hazarduri in atmosfera "/>
    <s v="7"/>
    <n v="17"/>
    <x v="4"/>
    <s v="1"/>
    <n v="17"/>
    <n v="2024"/>
    <n v="85"/>
    <x v="4"/>
    <s v="Nord Vest"/>
    <m/>
    <m/>
    <s v="Cluj Napoca"/>
    <s v="Public"/>
    <s v="058"/>
    <n v="18826852.309999999"/>
    <n v="3322385.7"/>
    <n v="0"/>
    <n v="115520.57"/>
    <x v="272"/>
    <s v="In implementare"/>
    <m/>
    <n v="473735.27"/>
    <n v="26264.73"/>
    <s v="POC/448/1/1"/>
    <n v="1"/>
    <s v="Axa 1"/>
  </r>
  <r>
    <n v="69"/>
    <x v="2"/>
    <x v="2"/>
    <s v="A2.2.1 ap.2"/>
    <x v="269"/>
    <s v="PROIECTARE ȘI DEZVOLTARE A UNUI PRODUS SOFTWARE DE MONITORIZARE - Machine Vision"/>
    <s v="SITLINE TECHNOLOGY SRL"/>
    <s v="Obiectivul general al proiectul propune crearea unei platforma care sa aiba arhitectura deschisa, extensibilitatea sa se poate face si prin folosirea unor produse software open source bine cunoscute la nivel global si in aceeasi timp sa ajute la crearea unor solutii prin fluxuri de procesare gata pregatite care sa fie folosite ca si puncte de pornire diseminand practici validate."/>
    <s v="7"/>
    <n v="22"/>
    <x v="4"/>
    <s v="7"/>
    <n v="22"/>
    <n v="2021"/>
    <n v="85"/>
    <x v="4"/>
    <s v="Nord Vest"/>
    <m/>
    <m/>
    <s v="Cluj Napoca"/>
    <s v="Privat"/>
    <s v="066"/>
    <n v="2661342.94"/>
    <n v="469648.75"/>
    <n v="1121260.04"/>
    <n v="385414.93"/>
    <x v="273"/>
    <s v="In implementare"/>
    <m/>
    <n v="422395.46"/>
    <n v="74540.37"/>
    <s v="POC/524/2/2"/>
    <n v="1"/>
    <s v="Axa 2"/>
  </r>
  <r>
    <n v="70"/>
    <x v="2"/>
    <x v="2"/>
    <s v="A2.2.1 ap.2"/>
    <x v="270"/>
    <s v="Platformă inovativă pentru măsurarea audienței TV, identificarea automată a telespectatorilor și corelarea cu date analitice din platforme de socializare online"/>
    <s v="CICADA TECHNOLOGIES SRL"/>
    <s v="Obiectivul general al proiectului, este cresterea competitivitaþii companiei CICADA TECHNOLOGIES S.R.L prin dezvoltarea unui produs propriu, cu aplicabilitate în domeniul marketingului. Produsul consta intr-o platforma software inovativa pentru masurarea audientelor TV si identificarea automata a telespectatorilor din fata televizoarelor, informatii care sunt corelate cu date relevante despre publicul telespectator, extrase de pe platformele de socializare online."/>
    <s v="8"/>
    <n v="11"/>
    <x v="4"/>
    <s v="11"/>
    <n v="11"/>
    <n v="2022"/>
    <n v="85"/>
    <x v="4"/>
    <s v="Nord Vest"/>
    <m/>
    <m/>
    <s v="Cluj Napoca"/>
    <s v="Privat"/>
    <s v="066"/>
    <n v="7733358.46"/>
    <n v="1364710.3"/>
    <n v="2228942.31"/>
    <n v="367641.5"/>
    <x v="274"/>
    <s v="In implementare"/>
    <m/>
    <n v="2695500.18"/>
    <n v="210970.62"/>
    <s v="POC/524/2/2"/>
    <n v="1"/>
    <s v="Axa 2"/>
  </r>
  <r>
    <n v="71"/>
    <x v="2"/>
    <x v="2"/>
    <s v="A2.2.1 ap.2"/>
    <x v="271"/>
    <s v="DEZVOLTAREA UNUI SISTEM INFORMATIC DE GENERARE AUTOMATĂ A CODULUI SURSĂ PENTRU APLICATIILE SOFTWARE PROTOTIP ȘI A ECOSISTEMULUI AFERENT CICLULUI DE DEZVOLTARE UTILIZ ND COMPONENTE DE INTELIGENTĂ ARTIFICIALĂ – DOOD ROBOT"/>
    <s v="MYIT SOFTWARE SRL"/>
    <s v="Obiectivul general al proiectului consta în dezvoltarea unei aplicatii informatice si a unei metodologii de lucru care sa conduca la crearea unui cadru de servicii TIC de tip „cloud”, care sa impulsioneze cresterea competivitatii economice a sectorului de IMM prin simplificarea si eficientizarea activitatilor IT din cadrul intreprinderilor. Serviciile oferite vor fi de tip BaaS, SaaS, PaaS si vor putea fi oferite tuturor agentilor economici interesati, în special întreprinderilor din sectorul TIC."/>
    <s v="8"/>
    <n v="18"/>
    <x v="4"/>
    <s v="8"/>
    <n v="18"/>
    <n v="2023"/>
    <n v="85"/>
    <x v="4"/>
    <s v="Nord Vest"/>
    <m/>
    <m/>
    <s v="Cluj Napoca, sat Chinteni"/>
    <s v="Privat"/>
    <s v="066"/>
    <n v="6864090.9400000004"/>
    <n v="1211310.1499999999"/>
    <n v="3253383.69"/>
    <n v="1224611.01"/>
    <x v="275"/>
    <s v="In implementare"/>
    <m/>
    <n v="1555456.05"/>
    <n v="224175.43"/>
    <s v="POC/524/2/2"/>
    <n v="1"/>
    <s v="Axa 2"/>
  </r>
  <r>
    <n v="72"/>
    <x v="2"/>
    <x v="2"/>
    <s v="A2.2.1 ap.2"/>
    <x v="272"/>
    <s v="Platforma bioinformatica pentru diagnosticul precoce al cancerului colorectal și bronhopulmonar"/>
    <s v="FRONTIER MANAGEMENT CONSULTING"/>
    <s v="Obiectivul general al proiectului PROMED consta in cresterea contributiei sectorului TIC prin trecerea de la outsourcing la dezvoltarea bazata pe inovare si obtinerea unui produs software inovativ si a unui serviciu inovativ, care vor oferi un diagnostic precoce in cancerul pulmonar si colorectal."/>
    <s v="8"/>
    <n v="20"/>
    <x v="4"/>
    <s v="8"/>
    <n v="20"/>
    <n v="2023"/>
    <n v="85"/>
    <x v="4"/>
    <s v="Nord Vest"/>
    <m/>
    <m/>
    <s v="Cluj Napoca, sat Chinteni"/>
    <s v="Privat"/>
    <s v="066"/>
    <n v="11618677.65"/>
    <n v="2050354.88"/>
    <n v="3271044.29"/>
    <n v="2158628.14"/>
    <x v="276"/>
    <s v="In implementare"/>
    <m/>
    <n v="267394.74"/>
    <n v="0"/>
    <s v="POC/524/2/2"/>
    <n v="1"/>
    <s v="Axa 2"/>
  </r>
  <r>
    <n v="73"/>
    <x v="2"/>
    <x v="2"/>
    <s v="A2.2.1 ap.2"/>
    <x v="273"/>
    <s v="Dezvoltare platforma de administrare ierarhica - CrossA"/>
    <s v="GLOBAL E BUSINESS SOLUTION GROUP SRL"/>
    <s v="Obiectivul general al prezentului proiect este dezvoltarea unui produs inovativ, sub forma unei platforme de administrare ierarhica, care are ca scop administrarea si gestionarea unor sisteme ierarhice ale organizatiilor mari, cum ar fi federatiile sportive, asociatiile_x000a_profesionale sau de business, organizatii de voluntariat, etc."/>
    <s v="9"/>
    <n v="18"/>
    <x v="4"/>
    <s v="3"/>
    <n v="18"/>
    <n v="2022"/>
    <n v="85"/>
    <x v="4"/>
    <s v="Nord Vest"/>
    <m/>
    <m/>
    <s v="Cluj Napoca"/>
    <s v="Privat"/>
    <s v="066"/>
    <n v="5696971.7800000003"/>
    <n v="1005347.94"/>
    <n v="2213093.56"/>
    <n v="1706560.95"/>
    <x v="277"/>
    <s v="In implementare"/>
    <m/>
    <n v="2200088.5499999998"/>
    <n v="230920.09"/>
    <s v="POC/524/2/2"/>
    <n v="1"/>
    <s v="Axa 2"/>
  </r>
  <r>
    <s v="TOTAL CLUJ"/>
    <x v="0"/>
    <x v="0"/>
    <m/>
    <x v="0"/>
    <m/>
    <m/>
    <m/>
    <m/>
    <m/>
    <x v="0"/>
    <m/>
    <m/>
    <m/>
    <m/>
    <x v="0"/>
    <m/>
    <m/>
    <m/>
    <m/>
    <m/>
    <m/>
    <n v="363165723.23287594"/>
    <n v="66071413.827124"/>
    <n v="107612290.72000001"/>
    <n v="52599417.410000011"/>
    <x v="278"/>
    <m/>
    <m/>
    <n v="212011840.93000004"/>
    <n v="36513408.989999995"/>
    <m/>
    <m/>
    <m/>
  </r>
  <r>
    <s v="JUDEŢUL CONSTANTA"/>
    <x v="0"/>
    <x v="0"/>
    <m/>
    <x v="0"/>
    <m/>
    <m/>
    <m/>
    <m/>
    <m/>
    <x v="0"/>
    <m/>
    <m/>
    <m/>
    <m/>
    <x v="0"/>
    <m/>
    <m/>
    <m/>
    <m/>
    <m/>
    <m/>
    <m/>
    <m/>
    <m/>
    <m/>
    <x v="0"/>
    <m/>
    <m/>
    <m/>
    <m/>
    <m/>
    <m/>
    <m/>
  </r>
  <r>
    <n v="1"/>
    <x v="1"/>
    <x v="3"/>
    <s v="OS1.4-Secţiunea G"/>
    <x v="274"/>
    <s v="Cercetări asupra dezvoltării de materiale avansate şi optimizare multiscalară prin integrarea materialelor nano-structurate în sisteme energetice avansate"/>
    <s v="UNIVERSITATEA OVIDIUS CONSTANŢA"/>
    <s v="Scopul proiectului este facilitarea accesului unui grup de întreprinderi interesate in dezvoltarea de produse si servicii cu valoare adaugata ridicata prin transferul de cunostinþe din activitatea de cercetare, la expertiza avansata din cadrul UOC-INSAE in domeniul dezvoltarii de materiale nano-structurate si al integrarii acestora in sisteme energetice complexe si accesul la facilitaþile existente pe platforma de cercetare HyRES din cadrul institutului."/>
    <s v="9"/>
    <n v="1"/>
    <x v="1"/>
    <s v="9"/>
    <n v="1"/>
    <n v="2021"/>
    <n v="83.72"/>
    <x v="6"/>
    <s v="Sud Est"/>
    <m/>
    <m/>
    <s v="Constanta"/>
    <s v="Public"/>
    <s v="062"/>
    <n v="6067114.3078000005"/>
    <n v="1179797.1921999995"/>
    <n v="948026"/>
    <n v="60000"/>
    <x v="279"/>
    <s v="In implementare"/>
    <s v="AA3"/>
    <n v="2936036.9199999995"/>
    <n v="570886.9"/>
    <s v="POC/71/1/4"/>
    <n v="1"/>
    <s v="Axa 1"/>
  </r>
  <r>
    <n v="2"/>
    <x v="2"/>
    <x v="2"/>
    <s v="A2.2.1"/>
    <x v="275"/>
    <s v="MARGO - UN START PENTRU IMM-URI COMPETITIVE"/>
    <s v="YUKA MOBILI SRL"/>
    <s v="MARGO - UN START PENTRU IMM-URI COMPETITIVE"/>
    <s v="8"/>
    <n v="17"/>
    <x v="2"/>
    <s v="8"/>
    <n v="17"/>
    <n v="2020"/>
    <n v="85"/>
    <x v="6"/>
    <s v="Sud Est"/>
    <m/>
    <m/>
    <s v="Constanta"/>
    <s v="Privat"/>
    <s v="066"/>
    <n v="3468174.25"/>
    <n v="612030.75"/>
    <n v="2049045"/>
    <n v="621062.5"/>
    <x v="280"/>
    <s v="Finalizat"/>
    <s v="AA1"/>
    <n v="3096365.1100000008"/>
    <n v="605005.59000000008"/>
    <s v="POC/46/2/2"/>
    <n v="1"/>
    <s v="Axa 2"/>
  </r>
  <r>
    <n v="3"/>
    <x v="2"/>
    <x v="2"/>
    <s v="A2.2.1"/>
    <x v="276"/>
    <s v="Un sistem informatic inovativ - o colectie de servicii integrate"/>
    <s v="MULTISOFT SRL"/>
    <s v="Un sistem informatic inovativ - o colectie de servicii integrate"/>
    <s v="6"/>
    <n v="28"/>
    <x v="2"/>
    <s v="6"/>
    <n v="28"/>
    <n v="2019"/>
    <n v="85"/>
    <x v="6"/>
    <s v="Sud Est"/>
    <m/>
    <m/>
    <s v="Constanta"/>
    <s v="Privat"/>
    <s v="066"/>
    <n v="1368912.79"/>
    <n v="241572.85"/>
    <n v="1078008.7500000002"/>
    <n v="32923.929999999702"/>
    <x v="281"/>
    <s v="Finalizat"/>
    <m/>
    <n v="1361630.91"/>
    <n v="240287.8"/>
    <s v="POC/46/2/2"/>
    <n v="1"/>
    <s v="Axa 2"/>
  </r>
  <r>
    <n v="4"/>
    <x v="2"/>
    <x v="2"/>
    <s v="A2.2.1"/>
    <x v="277"/>
    <s v="PLATFORMA CLOUD SAAS INOVATIVA DE ARHIVARE ELECTRONICA EDI SI NON EDI INTEGRATA CU SISTEM DE MANAGEMENT A DOCUMENTELOR"/>
    <s v="DIRECT CONSULTING &amp; ADVERTISING SRL"/>
    <s v="PLATFORMA CLOUD SAAS INOVATIVA DE ARHIVARE ELECTRONICA EDI SI NON EDI INTEGRATA CU SISTEM DE MANAGEMENT A DOCUMENTELOR"/>
    <s v="8"/>
    <n v="4"/>
    <x v="2"/>
    <s v="8"/>
    <n v="4"/>
    <n v="2020"/>
    <n v="85"/>
    <x v="6"/>
    <s v="Sud Est"/>
    <m/>
    <m/>
    <s v="Mangalia"/>
    <s v="Privat"/>
    <s v="066"/>
    <n v="1547343.33"/>
    <n v="273060.59000000003"/>
    <n v="651027.91000000015"/>
    <n v="441382.50999999978"/>
    <x v="282"/>
    <s v="Finalizat"/>
    <m/>
    <n v="1454578"/>
    <n v="256690.21999999994"/>
    <s v="POC/46/2/2"/>
    <n v="1"/>
    <s v="Axa 2"/>
  </r>
  <r>
    <n v="5"/>
    <x v="2"/>
    <x v="2"/>
    <s v="A2.1.1 - NGA"/>
    <x v="278"/>
    <s v="Dezvoltarea infrastructurii de comunicatii in banda larga de mare viteza in judetul Constanta"/>
    <s v="INVOKER TRANS IT SRL"/>
    <s v="Obiectivul principal al proiectului este dezvoltarea infrastructurii de comunicaþii în banda larga de mare viteza in localitatile albe din punct de vedere al conexiunii NGA din judetul Constant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n v="85"/>
    <x v="6"/>
    <s v="Sud Est"/>
    <m/>
    <m/>
    <s v="Topalau; Garliciu; Amzacea; Albesti; Targusor; sat Plopeni; Saraiu; sat Arsa; sat Tataru; sat Osmancea; sat Baltagesti; sat Crisan; sat Ciobanita; Ciungani; Ludestii de Jos; Stejarel; Ociu; Brotuna; Prihodiste; Dincu;"/>
    <s v="Privat"/>
    <s v="046"/>
    <n v="7462452.79"/>
    <n v="1316903.43"/>
    <n v="1798181.38"/>
    <n v="2009600.85"/>
    <x v="283"/>
    <s v="In implementare"/>
    <m/>
    <n v="3051034.94"/>
    <n v="538417.91999999993"/>
    <s v="POC/366/2/1"/>
    <n v="1"/>
    <s v="Axa 2"/>
  </r>
  <r>
    <n v="6"/>
    <x v="1"/>
    <x v="9"/>
    <m/>
    <x v="279"/>
    <s v="CLOUD si infrastructuri masive de date la Universitatea Maritimă din Constanța"/>
    <s v="UNIVERSITATEA MARITIMA DIN CONSTANTA"/>
    <s v="Obiectivul general este creşterea capacităţii de cercetare în scopul ridicării nivelului de competitivitate ştiinţifică pe plan internaţional al Universitaţii Maritime din Constanţa, prin crearea de infrastructuri CLOUD / centre de date cu performanţă înaltă, care să fie integrate în structuri internaţionale de tip CLOUD şi INFRASTRUCTURI MASIVE DE DATE._x000a_Obiectivul general este creşterea capacităţii de cercetare în scopul ridicării nivelului de competitivitate ştiinţifică pe plan internaţional al_x000a_Universitaţii Maritime din Constanţa, prin crearea de infrastructuri CLOUD / centre de date cu performanţă înaltă, care să fie integrate în structuri internaţionale de tip CLOUD şi INFRASTRUCTURI MASIVE DE DATE."/>
    <s v="4"/>
    <n v="16"/>
    <x v="4"/>
    <s v="4"/>
    <n v="16"/>
    <n v="2021"/>
    <n v="85"/>
    <x v="6"/>
    <s v="Sud Est"/>
    <m/>
    <m/>
    <s v="Constanta"/>
    <s v="Public"/>
    <s v="058"/>
    <n v="4095016.76"/>
    <n v="722650.01"/>
    <n v="0"/>
    <n v="11900"/>
    <x v="284"/>
    <s v="In implementare"/>
    <m/>
    <n v="481766.67"/>
    <n v="0"/>
    <s v="POC/398/1/1/"/>
    <n v="1"/>
    <s v="Axa 1"/>
  </r>
  <r>
    <n v="7"/>
    <x v="1"/>
    <x v="9"/>
    <m/>
    <x v="280"/>
    <s v="Dezvoltarea infrastructurii de calcul numeric a Universitatii Ovidius din Constanta, pentru modelare numerică, simulare și procesare de structuri masive de date prin realizarea unui Centru de Date de tip Cloud"/>
    <s v="UNIVERSITATEA OVIDIUS DIN CONSTANTA"/>
    <s v="Obiectivul general al proiectului este reprezentat de cresterea capacitatii de cercetare a Universitatii Ovidius in vederea ridicarii nivelului de competitivitate stiintifica pe plan international prin crearea unui Centru de Date mobil si a unei infrastructuri Cloud de inalta performantain vederea integrarii in structuri international de tip Cloud si infrastructuri masive de date."/>
    <s v="5"/>
    <n v="29"/>
    <x v="4"/>
    <s v="1"/>
    <n v="29"/>
    <n v="2022"/>
    <n v="85"/>
    <x v="6"/>
    <s v="Sud Est"/>
    <m/>
    <m/>
    <s v="Constanta"/>
    <s v="Public"/>
    <s v="058"/>
    <n v="4248282.29"/>
    <n v="749696.87"/>
    <n v="0"/>
    <n v="20000"/>
    <x v="285"/>
    <s v="In implementare"/>
    <m/>
    <n v="21689.51"/>
    <n v="3827.5599999999995"/>
    <s v="POC/398/1/1/"/>
    <n v="1"/>
    <s v="Axa 1"/>
  </r>
  <r>
    <n v="8"/>
    <x v="2"/>
    <x v="2"/>
    <s v="A2.2.1 ap.2"/>
    <x v="281"/>
    <s v="Sistem informatic integrat de identitate, gestiune si intermediere de plati pentru activitati-servicii si control acces"/>
    <s v="RADCOM SRL"/>
    <s v="Obiectivul general al proiectului este ca societatea sa dezvolte produse si servicii TIC inovative si sa dezvolte capacitatea si infrastructura de cercetare-dezvoltare-inovare, conducand la cresterea competitivitatii econimice a societatii."/>
    <s v="6"/>
    <n v="25"/>
    <x v="4"/>
    <s v="12"/>
    <n v="25"/>
    <n v="2022"/>
    <n v="85"/>
    <x v="6"/>
    <s v="Sud Est"/>
    <m/>
    <m/>
    <s v="Constanta"/>
    <s v="Privat"/>
    <s v="066"/>
    <n v="10127478.550000001"/>
    <n v="1787202.08"/>
    <n v="5665873.5300000003"/>
    <n v="2012842.55"/>
    <x v="286"/>
    <s v="In implementare"/>
    <m/>
    <n v="1000000"/>
    <n v="0"/>
    <s v="POC/524/2/2"/>
    <n v="1"/>
    <s v="Axa 2"/>
  </r>
  <r>
    <n v="9"/>
    <x v="1"/>
    <x v="10"/>
    <m/>
    <x v="282"/>
    <s v="Proiect  de cercetare-dezvoltare-inovare cu măsuri suport pentru consolidarea participării la EIT Raw Materials- EITRM-OUC"/>
    <s v="UNIVERSITATEA OVIDIUS DIN CONSTANTA"/>
    <s v="Obiectivul general al proiectului îl reprezinta sprijinirea participarii organizatiilor de cercetare dezvoltare si inovare din România la activitatile si proiectele derulate în cadrul Comunitatii pentru Inovare si Cunoastere specializata în managementul durabil al materiilor prime si materialelor avansate -EIT Raw Materials, ca parte a Institutului European pentru Inovare si Tehnologie –EIT."/>
    <s v="2"/>
    <n v="9"/>
    <x v="6"/>
    <s v="6"/>
    <n v="30"/>
    <n v="2023"/>
    <n v="85"/>
    <x v="6"/>
    <s v="Sud Est"/>
    <m/>
    <m/>
    <s v="Constanta"/>
    <s v="Public"/>
    <s v="060"/>
    <n v="1396890"/>
    <n v="246510"/>
    <n v="0"/>
    <n v="366600"/>
    <x v="287"/>
    <s v="In implementare"/>
    <m/>
    <n v="0"/>
    <n v="0"/>
    <s v="POC/77/1/2"/>
    <n v="1"/>
    <s v="Axa 1"/>
  </r>
  <r>
    <s v="TOTAL CLUJ"/>
    <x v="0"/>
    <x v="0"/>
    <m/>
    <x v="0"/>
    <m/>
    <m/>
    <m/>
    <m/>
    <m/>
    <x v="0"/>
    <m/>
    <m/>
    <m/>
    <m/>
    <x v="0"/>
    <m/>
    <m/>
    <m/>
    <m/>
    <m/>
    <m/>
    <n v="39781665.0678"/>
    <n v="7129423.7721999995"/>
    <n v="12190162.57"/>
    <n v="5576312.3399999999"/>
    <x v="288"/>
    <m/>
    <m/>
    <n v="13403102.060000001"/>
    <n v="2215115.9900000002"/>
    <m/>
    <m/>
    <m/>
  </r>
  <r>
    <s v="JUDEŢUL COVASNA"/>
    <x v="0"/>
    <x v="0"/>
    <m/>
    <x v="0"/>
    <m/>
    <m/>
    <m/>
    <m/>
    <m/>
    <x v="0"/>
    <m/>
    <m/>
    <m/>
    <m/>
    <x v="0"/>
    <m/>
    <m/>
    <m/>
    <m/>
    <m/>
    <m/>
    <m/>
    <m/>
    <m/>
    <m/>
    <x v="0"/>
    <m/>
    <m/>
    <m/>
    <m/>
    <m/>
    <m/>
    <m/>
  </r>
  <r>
    <n v="1"/>
    <x v="1"/>
    <x v="3"/>
    <s v="OS1.3-Secţiunea C"/>
    <x v="283"/>
    <s v="Crearea de instrumente software pentru proiectare nanomateriale noi, avansate, compuși activi farmaceutic și pentru evaluarea farmacologică și toxicologică a acestora"/>
    <s v="AB INITIO RESEARCH SERVICES SRL-D"/>
    <s v="Obiectivul general al proiectului este dezvoltarea unui pachet de software comercial inovativ utilizat în designul materiilor avansate, nanomaterialelor și substanțelor farmaceutice, într-o perioadă de  24 de luni, care să răspundă nevoilor pieței identificate în cadrul SNCDI și care aparține unui domeniu de specializare inteligentă și sănătate. Rezultatele atinse vor influența în mod direct și pozitiv activitățile de cercetare-dezvoltare în România, prin urmare vor influența impactul economic a acestor activități pe plan național.    "/>
    <s v="9"/>
    <n v="27"/>
    <x v="2"/>
    <s v="9"/>
    <n v="27"/>
    <n v="2019"/>
    <n v="84.999999638510033"/>
    <x v="1"/>
    <s v="Centru"/>
    <m/>
    <m/>
    <s v="Sfantu Gheorghe"/>
    <s v="Privat"/>
    <s v="061"/>
    <n v="705413.79"/>
    <n v="124484.79"/>
    <n v="92210.99"/>
    <n v="8924.6"/>
    <x v="289"/>
    <s v="Finalizat"/>
    <s v="AA1"/>
    <n v="705411.07"/>
    <n v="124476.49"/>
    <s v="POC/63/1/3"/>
    <n v="1"/>
    <s v="Axa 1"/>
  </r>
  <r>
    <n v="2"/>
    <x v="1"/>
    <x v="3"/>
    <s v="OS1.3-Secţiunea C-ap.2"/>
    <x v="284"/>
    <s v="Echipament pentru reducerea consumului de energie electrică și sursă neintreruptibilă de energie"/>
    <s v="TE-K 26 SYSTEM S.R.L."/>
    <s v="Obiectivul general al proiectului propus spre finantare este reprezentat de valorificarea unei idei tehnologice brevetabile privitoare la realizarea unor UPS-uri (surse neîntreruptibile de energie, folosite pe lânga calculatoare, servere si alte istalatii electrice care necesita sursa de energie constanta) de catre SC TE-K 26 SYSTEM SRL la un pret mult mai scazut, datorita diminuarii investitiei în acumulatoare."/>
    <s v="1"/>
    <n v="21"/>
    <x v="6"/>
    <s v="1"/>
    <n v="21"/>
    <n v="2023"/>
    <n v="85"/>
    <x v="1"/>
    <s v="Centru"/>
    <m/>
    <m/>
    <s v="Sfantu Gheorghe"/>
    <s v="Privat"/>
    <s v="061"/>
    <n v="617882.43000000005"/>
    <n v="109038.08"/>
    <n v="80768.929999999993"/>
    <n v="146070"/>
    <x v="290"/>
    <s v="In implementare"/>
    <m/>
    <n v="0"/>
    <n v="0"/>
    <s v="POC/62/1/3"/>
    <n v="1"/>
    <s v="Axa 1"/>
  </r>
  <r>
    <s v="TOTAL COVASNA"/>
    <x v="0"/>
    <x v="0"/>
    <m/>
    <x v="0"/>
    <m/>
    <m/>
    <m/>
    <m/>
    <m/>
    <x v="0"/>
    <m/>
    <m/>
    <m/>
    <m/>
    <x v="0"/>
    <m/>
    <m/>
    <m/>
    <m/>
    <m/>
    <m/>
    <n v="1323296.2200000002"/>
    <n v="233522.87"/>
    <n v="172979.91999999998"/>
    <n v="154994.6"/>
    <x v="291"/>
    <m/>
    <m/>
    <n v="705411.07"/>
    <n v="124476.49"/>
    <m/>
    <m/>
    <m/>
  </r>
  <r>
    <s v="JUDEŢUL DAMBOVITA"/>
    <x v="0"/>
    <x v="0"/>
    <m/>
    <x v="0"/>
    <m/>
    <m/>
    <m/>
    <m/>
    <m/>
    <x v="0"/>
    <m/>
    <m/>
    <m/>
    <m/>
    <x v="0"/>
    <m/>
    <m/>
    <m/>
    <m/>
    <m/>
    <m/>
    <m/>
    <m/>
    <m/>
    <m/>
    <x v="0"/>
    <m/>
    <m/>
    <m/>
    <m/>
    <m/>
    <m/>
    <m/>
  </r>
  <r>
    <n v="1"/>
    <x v="1"/>
    <x v="1"/>
    <s v="OS1.1 -Secţiunea A"/>
    <x v="285"/>
    <s v="Sisteme de Simulare a Realității Virtuale si Testare componente fizice în Mediu Simulat Virtual – instrument de înaltă tehnologie utilizat în dezvoltarea noilor modele de vehicule  "/>
    <s v="RENAULT TECHNOLOGIE ROUMANIE SRL"/>
    <s v="Obiectivul general al proiectului propus spre finanțare este reprezentat de dezvoltarea activității de cercetare-dezvoltare a SC RENAULT TECHNOLOGIE ROUMANIE SRL prin modernizarea departamentelor de CD existente și dotarea acestora cu echipamente și instrumente de cercetare în scopul obținerii de produse inovative în sectorul de automobile, cu valoare adăugată mare, competitive atât pe piața națională cât şi cea internațională."/>
    <s v="9"/>
    <n v="8"/>
    <x v="1"/>
    <s v="10"/>
    <n v="8"/>
    <n v="2019"/>
    <n v="85"/>
    <x v="3"/>
    <s v="Sud Muntenia"/>
    <m/>
    <m/>
    <s v="Titu"/>
    <s v="Privat"/>
    <s v="059"/>
    <n v="4696102.5080000004"/>
    <n v="828723.97200000007"/>
    <n v="5524826.4800000004"/>
    <n v="8417771.75"/>
    <x v="292"/>
    <s v="Finalizat"/>
    <s v="AA5"/>
    <n v="4555667.33"/>
    <n v="803941.28"/>
    <s v="POC/65/1/1"/>
    <n v="1"/>
    <s v="Axa 1"/>
  </r>
  <r>
    <n v="2"/>
    <x v="1"/>
    <x v="3"/>
    <s v="OS1.3-Secţiunea D"/>
    <x v="286"/>
    <s v="CONSTRUCTII METALICE ECOLOGICE SI SUSTENABILE PRIN TEHNOLOGII EFICIENTE DE FABRICARE TOP  MetEco AMBIENT "/>
    <s v="TOP AMBIENT SRL"/>
    <s v="Obiectivul general al proiectului, conform programului (POC 2-14-2020, Axa prioritară 1, Acţiunea 1.2.1) este de a stimula inovarea întreprinderii nou-înființate (Top Ambient SRL), prin valorificarea potenţialului ideii brevetate (Brevet nr. 123527 / 30.04.2013) pentru dezvoltarea de produse (constructii metalice ecologice si sustenabile) şi tehnologie eficientă de fabricare (profile metalice).  Atât pentru produsele menţionate, căt şi pentru tehnologia asociată acestora, întreprinderea inovatoare deţine două (2) pre-contracte ferme."/>
    <s v="9"/>
    <n v="9"/>
    <x v="1"/>
    <s v="9"/>
    <n v="9"/>
    <n v="2018"/>
    <n v="85"/>
    <x v="3"/>
    <s v="Sud Muntenia"/>
    <m/>
    <m/>
    <s v="Crevedia"/>
    <s v="Privat"/>
    <s v="061"/>
    <n v="5414113.6100000003"/>
    <n v="955431.81"/>
    <n v="0"/>
    <n v="1064929.8899999999"/>
    <x v="293"/>
    <s v="Finalizat"/>
    <s v="AA5"/>
    <n v="5295010.74"/>
    <n v="896945.72"/>
    <s v="POC/66/1/3"/>
    <n v="1"/>
    <s v="Axa 1"/>
  </r>
  <r>
    <n v="3"/>
    <x v="1"/>
    <x v="3"/>
    <s v="OS1.3-Secţiunea D"/>
    <x v="287"/>
    <s v="SISTEM RAPID DE MONITORIZARE SI CARTARE INTERACTIVA"/>
    <s v="PROSIG EXPERT SRL"/>
    <s v="Obiectivul General: Introducerea inovarii in intreprinderea nou-infiintata inovatoare „Prosig Expert_x000a_SRL”, pentru dezvoltarea de produse si procese noi, in scopul productiei si comercializarii, prin valorificarea rezultatelor de cercetare-dezvoltare obtinute in cadrul tezei de doctorat „Aplicarea tehnologiilor laser la studiul topografic al bazinului hidrografic Somes-Tisa”, ca baza de pornire pentru dezvoltarea noilor produse si procese, identificate de aplicantul „Prosig Expert” ca fiind cerute de piata pe baza de pre-contracte ferme detinute de aplicant._x000a_"/>
    <s v="9"/>
    <n v="16"/>
    <x v="1"/>
    <s v="9"/>
    <n v="16"/>
    <n v="2018"/>
    <n v="85"/>
    <x v="3"/>
    <s v="Sud Muntenia"/>
    <m/>
    <m/>
    <s v="Targoviste"/>
    <s v="Privat"/>
    <s v="061"/>
    <n v="5712085"/>
    <n v="1008015"/>
    <n v="0"/>
    <n v="1011700"/>
    <x v="294"/>
    <s v="Finalizat"/>
    <s v="AA3"/>
    <n v="5683770.1799999997"/>
    <n v="1003017.87"/>
    <s v="POC/66/1/3"/>
    <n v="1"/>
    <s v="Axa 1"/>
  </r>
  <r>
    <n v="4"/>
    <x v="2"/>
    <x v="2"/>
    <s v="A2.2.1"/>
    <x v="288"/>
    <s v="CaseBond"/>
    <s v="PHOENIX IT SRL"/>
    <s v="CaseBond"/>
    <s v="6"/>
    <n v="16"/>
    <x v="2"/>
    <s v="12"/>
    <n v="16"/>
    <n v="2018"/>
    <n v="85"/>
    <x v="3"/>
    <s v="Sud Muntenia"/>
    <m/>
    <m/>
    <s v="Targoviste"/>
    <s v="Privat"/>
    <s v="066"/>
    <n v="2251640.89"/>
    <n v="397348.39"/>
    <n v="1494030.9000000004"/>
    <n v="657762.10000000009"/>
    <x v="295"/>
    <s v="Finalizat"/>
    <m/>
    <n v="2148432.41"/>
    <n v="379135.12"/>
    <s v="POC/46/2/2"/>
    <n v="1"/>
    <s v="Axa 2"/>
  </r>
  <r>
    <n v="5"/>
    <x v="1"/>
    <x v="3"/>
    <s v="OS1.3-Secţiunea D"/>
    <x v="289"/>
    <s v="SISTEM DE MONITORIZARE ȘI INSPECȚIE AVANSATĂ AERIANĂ ȘI TERESTRĂ A INFRASTRUCTURILOR CRITICE -SMIATIC"/>
    <s v="ENERGY&amp;ECO CONCEPT SRL"/>
    <s v="Obiectivul general al proiectului îl constituie stimularea inovării în cadrul SC ENERGY &amp; ECO CONCEPT SRL prin realizarea unui sistem inteligent de monitorizare și inspecţie avansată a infrastructurilor critice (IC) - SMIATIC, bazat pe utilizarea unor drone aeriene cu autonomie crescută, care achiziţionează informaţii provenite de la un ansamblu de senzori, în vederea detectării eventualelor evenimente apărute în zona operaţională. În cadrul soluţiei tehnice, se vor dezvolta algoritmi inovativi care stau la baza realizării unor pachete software de procesare şi prelucrare a imaginilor video, în vederea identificării şi soluţionării eventualelor incidente, defecte şi impedimente. De asemenea, în cadrul proiectului se va dezvolta atât o componentă software de generare a planului de management al zborului pentru dronele aflate în misiune, cât şi soluţii inovative de reîncărcare, inclusiv wireless sau în zbor, a acestor drone. "/>
    <s v="9"/>
    <n v="8"/>
    <x v="1"/>
    <s v="9"/>
    <n v="8"/>
    <n v="2018"/>
    <n v="85"/>
    <x v="3"/>
    <s v="Sud Muntenia"/>
    <m/>
    <m/>
    <s v="Aninoasa"/>
    <s v="Privat"/>
    <s v="061"/>
    <n v="5722324.6439999994"/>
    <n v="1009821.9960000003"/>
    <n v="0"/>
    <n v="663486.93999999994"/>
    <x v="296"/>
    <s v="Finalizat"/>
    <s v="AA4"/>
    <n v="5709808.9699999997"/>
    <n v="1007613.3399999999"/>
    <s v="POC/66/1/3"/>
    <n v="1"/>
    <s v="Axa 1"/>
  </r>
  <r>
    <n v="6"/>
    <x v="2"/>
    <x v="2"/>
    <s v="A2.1.1 - NGA"/>
    <x v="290"/>
    <s v="Imbunatatirea infrastructurii in banda larga si a accesului la internet in judetele Prahova si Dambovita "/>
    <s v="Cloudsys Telecom SRL"/>
    <s v="Obiectivul principal al proiectului este dezvoltarea infrastructurii de internet in banda larga, in zonele albe NGA din judetele Prahova si Dambovit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12"/>
    <x v="3"/>
    <s v="3"/>
    <n v="12"/>
    <n v="2022"/>
    <n v="85"/>
    <x v="3"/>
    <s v="Sud Muntenia"/>
    <m/>
    <m/>
    <s v="Pucheni; Crivatu; Hodarasti; Ibrianu; Glod; Chiojdeanca; Nucet; Trenu; Hatcrau; Ologeni; Nucsoara de Jos; Nucsoara de Sus; Bratesti; Habud; Plaiu Cornului; Stancesti; Melicesti;"/>
    <s v="Privat"/>
    <s v="046"/>
    <n v="5767238.3200000003"/>
    <n v="1017747.92"/>
    <n v="2907851.26"/>
    <n v="1656650.92"/>
    <x v="297"/>
    <s v="In implementare"/>
    <m/>
    <n v="1449302.74"/>
    <n v="255759.3"/>
    <s v="POC/366/2/1"/>
    <n v="1"/>
    <s v="Axa 2"/>
  </r>
  <r>
    <n v="7"/>
    <x v="2"/>
    <x v="2"/>
    <s v="A2.2.1 ap.2"/>
    <x v="291"/>
    <s v="Aplicatie pentru comanda si controlul unei retele de drone utilizata in misiuni de cautare si salvare in situatii de urgenta (SkyNet)"/>
    <s v="TEHNOBAT CONSULTING SRL"/>
    <s v="Proiectul propune realizarea unei aplicatii software complexe pentru gestionarea completa si autonoma a unei retele de drone aeriene capabila sa execute misiuni de cautare si salvare în situatii de urgenta, în zone cu acoperire larga si acces dificil, precum si alte misiuni de tip supraveghere si inspectie aeriana."/>
    <s v="3"/>
    <n v="25"/>
    <x v="4"/>
    <s v="3"/>
    <n v="19"/>
    <n v="2023"/>
    <n v="85"/>
    <x v="3"/>
    <s v="Sud Muntenia"/>
    <m/>
    <m/>
    <s v="Gura Ocnitei, Sat Sacueni"/>
    <s v="Privat"/>
    <s v="066"/>
    <n v="6426388.5300000003"/>
    <n v="1134068.56"/>
    <n v="1793498.02"/>
    <n v="0"/>
    <x v="298"/>
    <s v="Reziliat"/>
    <m/>
    <n v="0"/>
    <n v="0"/>
    <s v="POC/524/2/2"/>
    <n v="1"/>
    <s v="Axa 2"/>
  </r>
  <r>
    <n v="8"/>
    <x v="2"/>
    <x v="2"/>
    <s v="A2.2.1 ap.2"/>
    <x v="292"/>
    <s v="Cercetare si dezvoltare, calificare, certificare, testare si pregatire de lansare comerciala proiect ,,Platforma de servicii pentru Conectivitate Inteligenta 5G/IoT - E-SIM, OTA - HTTP, DM - IoT"/>
    <s v="SIMARTIS TELECOM SRL"/>
    <s v="Obiectiv principal este cercetarea, proiectarea şi implementarea unui sistem de management a dispozitivelor compatibile eSIM denumit eSIM RSP precum şi actualizări majore la nivel funcţional, cu elemente de noutate şi originalitate pentru platformele curente OTA SIM Management şi Device Management, n scopul de a efectua configurarea la distanţă a planurilor celulare existente pe o cartelă eSIM."/>
    <s v="6"/>
    <n v="5"/>
    <x v="4"/>
    <s v="6"/>
    <n v="5"/>
    <n v="2023"/>
    <n v="85"/>
    <x v="3"/>
    <s v="Sud Muntenia"/>
    <m/>
    <m/>
    <s v="Tartasesti, sat Gulia"/>
    <s v="Privat"/>
    <s v="066"/>
    <n v="6458604.8899999997"/>
    <n v="1139753.77"/>
    <n v="2824975.9"/>
    <n v="1060392.18"/>
    <x v="299"/>
    <s v="In implementare"/>
    <m/>
    <n v="212362.27"/>
    <n v="37475.69"/>
    <s v="POC/524/2/2"/>
    <n v="1"/>
    <s v="Axa 2"/>
  </r>
  <r>
    <n v="9"/>
    <x v="2"/>
    <x v="2"/>
    <s v="A2.2.1 ap.2"/>
    <x v="293"/>
    <s v="Solutie Inovativa  Colaborativa pentru post productia audio-video utilizand mecanisme de Inteligenta Artificiala"/>
    <s v="COMPANIA DE SUNET SRL"/>
    <s v="Obiectivul general il constituie diversificarea serviciilor si cresterea productivitatii firmei COMPANIA DE SUNET srl prin dezvoltarea unei Solutii Inovative &amp; Colaborative pentru post-productia audio-video de inalta rezolutie utilizand mecanisme de Inteligenta Artificiala."/>
    <s v="7"/>
    <n v="30"/>
    <x v="4"/>
    <s v="7"/>
    <n v="30"/>
    <n v="2022"/>
    <n v="85"/>
    <x v="3"/>
    <s v="Sud Muntenia"/>
    <m/>
    <m/>
    <s v="Crevedia, sat Cocani"/>
    <s v="Privat"/>
    <s v="066"/>
    <n v="8406988.1300000008"/>
    <n v="1483586.13"/>
    <n v="2900336.49"/>
    <n v="179061.91"/>
    <x v="300"/>
    <s v="In implementare"/>
    <m/>
    <n v="2905142.61"/>
    <n v="94857.39"/>
    <s v="POC/524/2/2"/>
    <n v="1"/>
    <s v="Axa 2"/>
  </r>
  <r>
    <n v="10"/>
    <x v="2"/>
    <x v="2"/>
    <s v="A2.2.1 ap.2"/>
    <x v="294"/>
    <s v="Platforma de automatizare infrastructura IT, augmentata cu tehnologii de vanzare produse digitale"/>
    <s v="8000 PLUS DESIGN SOLUTIONS SRL"/>
    <s v="Obiectivul general al proiectuluiexperimental pentru realizarea unei platforme solftware inovatoare care va furniza instrumente de creare, optimizare si promovare automatizat a magazinelor online cu accent pe piaþa digital, care va integra pe verticala solutiile TIC obtinute prin abordarea domeniilor stiintifice: -Sisteme informatice avansate pentru e-servicii; -Noi metode manageriale, de marketing si dezvoltare antreprenoriala pentru competitivitate organizationala; -Tehnologie, organizatie si schimbare culturala; -Patrimoniul material/nonmaterial, turismul cultural; -industriile creative; -Capitalul uman, cultural si social;  -Calculatoare si sisteme automate;  -Tehnologia societatii informationale."/>
    <s v="8"/>
    <n v="6"/>
    <x v="4"/>
    <s v="8"/>
    <n v="6"/>
    <n v="2022"/>
    <n v="85"/>
    <x v="3"/>
    <s v="Sud Muntenia"/>
    <m/>
    <m/>
    <s v="Targoviste"/>
    <s v="Privat"/>
    <s v="066"/>
    <n v="4534206"/>
    <n v="800154"/>
    <n v="1476920"/>
    <n v="974966"/>
    <x v="301"/>
    <s v="In implementare"/>
    <m/>
    <n v="448632.57"/>
    <n v="79170.45"/>
    <s v="POC/524/2/2"/>
    <n v="1"/>
    <s v="Axa 2"/>
  </r>
  <r>
    <n v="11"/>
    <x v="2"/>
    <x v="2"/>
    <s v="A2.2.1 ap.2"/>
    <x v="295"/>
    <s v="IoT MEDICAL ASSET MANAGEMENT SOFTWARE"/>
    <s v="IMADO SRL"/>
    <s v="Obiectivul general al proiectului este cresterea competitivitatii economice a firmei IMADO SRL, prin activitati de inovare si inglobarea tehnologiilor TIC si realizarea unui produs inovativ nou, prin dezvoltarea unui aplicatii software inovative de management a activelor din spitale si optimizarea utilizarii acestora de catre stakeholderii interesati."/>
    <s v="8"/>
    <n v="11"/>
    <x v="4"/>
    <s v="8"/>
    <n v="11"/>
    <n v="2023"/>
    <n v="85"/>
    <x v="3"/>
    <s v="Sud Muntenia"/>
    <m/>
    <m/>
    <s v="Targoviste"/>
    <s v="Privat"/>
    <s v="066"/>
    <n v="10632592.24"/>
    <n v="1876339.8"/>
    <n v="3693521.8"/>
    <n v="1049826.79"/>
    <x v="302"/>
    <s v="In implementare"/>
    <m/>
    <n v="973852"/>
    <n v="171856.24"/>
    <s v="POC/524/2/2"/>
    <n v="1"/>
    <s v="Axa 2"/>
  </r>
  <r>
    <n v="12"/>
    <x v="2"/>
    <x v="2"/>
    <s v="A2.2.1 ap.2"/>
    <x v="296"/>
    <s v="E-CIRCLE - Platforma Inovativa pentru Economia Circulara"/>
    <s v="VERTET OIL SRL"/>
    <s v="Obiectivul general al proiectul îl reprezinta sustinerea inovarii si cresterea productivitatii societatii Vertet Oil SRL prin crearea unei platforme inovative (E-CIRCLE) pentru gestionarea integrata a deseurilor in vederea implementarii conceptului de economie circulara cu ajutorul a patru componente digitale: OPEN DATA si OPEN PLATFORM, AI (ARTIFICIAL INTELIGENCE), precum si CLOUD COMPUTING."/>
    <s v="8"/>
    <n v="21"/>
    <x v="4"/>
    <s v="8"/>
    <n v="21"/>
    <n v="2022"/>
    <n v="85"/>
    <x v="3"/>
    <s v="Sud Muntenia"/>
    <m/>
    <m/>
    <s v="Targoviste"/>
    <s v="Privat"/>
    <s v="066"/>
    <n v="10426922.050000001"/>
    <n v="1840045.07"/>
    <n v="4305759.4800000004"/>
    <n v="3249521.65"/>
    <x v="303"/>
    <s v="In implementare"/>
    <m/>
    <n v="110500"/>
    <n v="19500"/>
    <s v="POC/524/2/2"/>
    <n v="1"/>
    <s v="Axa 2"/>
  </r>
  <r>
    <s v="TOTAL DAMBOVITA"/>
    <x v="0"/>
    <x v="0"/>
    <m/>
    <x v="0"/>
    <m/>
    <m/>
    <m/>
    <m/>
    <m/>
    <x v="0"/>
    <m/>
    <m/>
    <m/>
    <m/>
    <x v="0"/>
    <m/>
    <m/>
    <m/>
    <m/>
    <m/>
    <m/>
    <n v="76449206.812000006"/>
    <n v="13491036.418000001"/>
    <n v="26921720.330000002"/>
    <n v="19986070.129999999"/>
    <x v="304"/>
    <m/>
    <m/>
    <n v="29492481.819999997"/>
    <n v="4749272.4000000004"/>
    <m/>
    <m/>
    <m/>
  </r>
  <r>
    <s v="JUDEŢUL DOLJ"/>
    <x v="0"/>
    <x v="0"/>
    <m/>
    <x v="0"/>
    <m/>
    <m/>
    <m/>
    <m/>
    <m/>
    <x v="0"/>
    <m/>
    <m/>
    <m/>
    <m/>
    <x v="0"/>
    <m/>
    <m/>
    <m/>
    <m/>
    <m/>
    <m/>
    <m/>
    <m/>
    <m/>
    <m/>
    <x v="0"/>
    <m/>
    <m/>
    <m/>
    <m/>
    <m/>
    <m/>
    <m/>
  </r>
  <r>
    <n v="1"/>
    <x v="1"/>
    <x v="1"/>
    <s v="OS1.2-Secţiunea E"/>
    <x v="297"/>
    <s v="Genomică FUncțională în infecţii SEvere/ FUSE "/>
    <s v="Universitatea de medicina si farmacie din Craiova "/>
    <s v="Obiectiv general 1: descrierea interacțiunii dintre genomul gazdă și flora bacteriană și fungică (bacteriom și micobiom), și efectele sale asupra imunității la persoanele sănătoase._x000a_Obiectiv general 2: identificarea dezechilibrelor dintre aceste interacțiuni la pacienții cu sepsis și asocierea cu vulnerabilitatea și severitatea sepsisului, pentru a proiecta noi strategii terapeutice._x000a_"/>
    <s v="9"/>
    <n v="1"/>
    <x v="1"/>
    <s v="12"/>
    <n v="1"/>
    <n v="2020"/>
    <n v="84.435339999999997"/>
    <x v="9"/>
    <s v="Sud Vest"/>
    <m/>
    <m/>
    <s v="Craiova"/>
    <s v="Public"/>
    <s v="060"/>
    <n v="7257102.7555640005"/>
    <n v="1337287.0544360001"/>
    <n v="0"/>
    <n v="219231.31"/>
    <x v="305"/>
    <s v="Finalizat _x000a_(ajuns la teremen; fara nota de finalizare)"/>
    <s v="AA3+suspendare"/>
    <n v="6885036.0199999986"/>
    <n v="1268990.75"/>
    <s v="POC/61/1/1"/>
    <n v="1"/>
    <s v="Axa 1"/>
  </r>
  <r>
    <n v="2"/>
    <x v="1"/>
    <x v="1"/>
    <s v="OS1.2-Secţiunea E"/>
    <x v="298"/>
    <s v="Consolidarea capacitatii de cercetare-dezvoltare in imagistica si tehnologie avansata pentru proceduri medicale minim invazive"/>
    <s v="Universitatea de medicina si farmacie din Craiova "/>
    <s v="Obiectivul general al proiectului constă în crearea unui nucleu de înaltă competență științifică şi tehnologică, la standarde internationale, în cadrul Universităţi din Craiova (UCV), pentru promovarea cercetării și inovației în medicină, sub conducerea unui specialist romano-american, Dr. Gabriel Gruionu cu peste 20 ani de experiență în științe și inginerie biomedicală de la Harvard Medical School, USA. Dr. Gruionu este originar din Craiova, a terminat cursurile Facultății de Matematică de la UCV și a lucrat în colaborare cu grupul de la Craiova neîntrerupt în tot acest timp. Acum vrea să extindă și să diversifice aceasta colaborare prin prezentul program de cercetare. "/>
    <s v="9"/>
    <n v="8"/>
    <x v="1"/>
    <s v="9"/>
    <n v="8"/>
    <n v="2020"/>
    <n v="84.435339999999997"/>
    <x v="9"/>
    <s v="Sud Vest"/>
    <m/>
    <m/>
    <s v="Craiova"/>
    <s v="Public"/>
    <s v="060"/>
    <n v="7216366.5300000003"/>
    <n v="1329780.47"/>
    <n v="0"/>
    <n v="360595"/>
    <x v="306"/>
    <s v="Finalizat"/>
    <s v="AA4"/>
    <n v="6889099.8100000005"/>
    <n v="1254255.1600000001"/>
    <s v="POC/61/1/1"/>
    <n v="1"/>
    <s v="Axa 1"/>
  </r>
  <r>
    <n v="3"/>
    <x v="1"/>
    <x v="3"/>
    <s v="OS1.3-Secţiunea C"/>
    <x v="299"/>
    <s v="Metoda inovativa de prevenţie, diagnostic precoce, monitorizare si tratament pentru boala renala cronica diabetica, cauza majora de morbiditate si mortalitate"/>
    <s v="INTERLAB MEDICAL SRL"/>
    <s v="Obiectivul general al proiectului se refera la cresterea competitivitatii societatii INTERLAB MEDICAL SRL pe piata medicala prin introducere inovării în activitatea proprie prin efectuarea unor explorari biochimice si imagistice care sa permita dezvoltarea unui proces substanțial îmbunătățit de depistare precoce a bolii cronice renale (BCR) bazata pe rezultatele cercetarii efectuate in cadrul tezei de doctorat a directorului de proiect."/>
    <s v="9"/>
    <n v="16"/>
    <x v="1"/>
    <s v="12"/>
    <n v="16"/>
    <n v="2017"/>
    <n v="85"/>
    <x v="9"/>
    <s v="Sud Vest"/>
    <m/>
    <m/>
    <s v="Craiova"/>
    <s v="Privat"/>
    <s v="061"/>
    <n v="696107.46"/>
    <n v="122842.49"/>
    <n v="90994.45"/>
    <n v="32903.230000000003"/>
    <x v="307"/>
    <s v="Finalizat"/>
    <s v="AA2"/>
    <n v="682788.85999999987"/>
    <n v="120492.13"/>
    <s v="POC/63/1/3"/>
    <n v="1"/>
    <s v="Axa 1"/>
  </r>
  <r>
    <n v="4"/>
    <x v="1"/>
    <x v="3"/>
    <s v="OS1.3-Secţiunea D"/>
    <x v="300"/>
    <s v="Stabilirea unui protocol imagistic inovator de optimizare a diagnosticului precoce al anomaliilor fetale majore"/>
    <s v="ENDOGYN A.M. SRL"/>
    <s v="Obiectivul general al proiectului este cresterea competitivitatii firmei ENDOGYN A.M. SRL pe piata nationala si europeana prin crearea si aplicarea unui protocol investigational  imagistic ultrasonografic inovativ in vederea optimizarii metodei de detectie precoce a anomaliilor fetale.  Proiectul porneste de la cercetarea efectuata in cadrul tezei de doctorat: „FEZABILITATEA ECOGRAFIEI MORFOLOGICE ȘI GENETICE ÎN PRIMUL TRIMESTRU DE SARCINĂ (CHALLENGES IN SONOGRAPHIC DETECTION OF FETAL STRUCTURAL ABNORMALITIES AT THE 11–13 - WEEKS SCAN)”, a directorului de proiect, Lector Doctor Dominic – Gabriel Iliescu."/>
    <s v="9"/>
    <n v="8"/>
    <x v="1"/>
    <s v="9"/>
    <n v="8"/>
    <n v="2018"/>
    <n v="85"/>
    <x v="9"/>
    <s v="Sud Vest"/>
    <m/>
    <m/>
    <s v="Craiova"/>
    <s v="Privat"/>
    <s v="061"/>
    <n v="1639539.075"/>
    <n v="289330.42500000005"/>
    <n v="0"/>
    <n v="25769.03"/>
    <x v="308"/>
    <s v="Finalizat"/>
    <s v="AA3"/>
    <n v="1605983.6899999997"/>
    <n v="283408.87999999995"/>
    <s v="POC/66/1/3"/>
    <n v="1"/>
    <s v="Axa 1"/>
  </r>
  <r>
    <n v="5"/>
    <x v="1"/>
    <x v="3"/>
    <s v="OS1.4-Secţiunea G"/>
    <x v="301"/>
    <s v="SISTEM DE TRACŢIUNE INTELIGENT, EFICIENT ENERGETIC PENTRU NOI GENERAŢII DE MAŞINI FEROVIARE UŞOARE"/>
    <s v="Universitatea din Craiova"/>
    <s v="Obiectivul general al proiectului este creşterea competitivităţii economice atât a unor întreprinderi mari cât şi a unor întreprinderi mici, care, prin dezvoltarea de legături şi sinergii între întreprinderile respective şi centrele de cercetare şi dezvoltare din învăţământul superior create în ultimii ani, permit promovarea investiţiilor pentru elaborarea unui sistem de tracţiune inteligent, eficient energetic, pentru noi generaţii de maşini feroviare uşoare, simultan cu realizarea de modele experimentale care să ajute la verificări mai rapide ale soluţiilor inteligente propuse. "/>
    <s v="9"/>
    <n v="5"/>
    <x v="1"/>
    <s v="9"/>
    <n v="5"/>
    <n v="2021"/>
    <n v="83.72"/>
    <x v="9"/>
    <s v="Sud Vest"/>
    <m/>
    <m/>
    <s v="Craiova"/>
    <s v="Public"/>
    <s v="062"/>
    <n v="5887120.9124000007"/>
    <n v="1144796.0875999993"/>
    <n v="1122000"/>
    <n v="6000"/>
    <x v="309"/>
    <s v="In implementare"/>
    <s v="AA3"/>
    <n v="5257800.4400000004"/>
    <n v="896117.30999999982"/>
    <s v="POC/71/1/4"/>
    <n v="1"/>
    <s v="Axa 1"/>
  </r>
  <r>
    <n v="6"/>
    <x v="1"/>
    <x v="3"/>
    <s v="OS1.4-Secţiunea G"/>
    <x v="302"/>
    <s v="CERCETĂRI ŞI TRANSFER DE CUNOŞTINTE ÎN DOMENIUL TEHNOLOGIILOR ŞI INSTRUMENTELOR SOFTWARE PENTRU INFORMATIZAREA PROCESELOR INDUSTRIALE"/>
    <s v="Universitatea din Craiova"/>
    <s v="Obiectivul general al proiectului este creșterea interacțiunii Universității din Craiova (UCV) cu mediul industrial, bazată pe facilitarea accesului întreprinderilor la expertiza ştiinţifică și infrastructura de cercetare a Universității din Craiova, Facultatea de Automatică, Calculatoare și Electronică, în scopul transferării rezultatelor de cercetare către întreprinderile industriale. Atingerea acestui obiectiv se va concretiza prin obţinerea unor instrumente software aplicabile direct în mediul industrial specific întreprinderilor din regiune dar şi din ţară. "/>
    <s v="9"/>
    <n v="5"/>
    <x v="1"/>
    <s v="9"/>
    <n v="5"/>
    <n v="2021"/>
    <n v="83.72"/>
    <x v="9"/>
    <s v="Sud Vest"/>
    <m/>
    <m/>
    <s v="Craiova"/>
    <s v="Public"/>
    <s v="062"/>
    <n v="4645920.8432"/>
    <n v="903435.1568"/>
    <n v="600000"/>
    <n v="29032"/>
    <x v="310"/>
    <s v="In implementare"/>
    <s v="AA3"/>
    <n v="4048030.93"/>
    <n v="733342.4"/>
    <s v="POC/71/1/4"/>
    <n v="1"/>
    <s v="Axa 1"/>
  </r>
  <r>
    <n v="7"/>
    <x v="1"/>
    <x v="3"/>
    <s v="OS1.4-Secţiunea G"/>
    <x v="303"/>
    <s v="Parteneriate pentru transfer de cunoștinţe, cercetare tehnologică și aplicată pentru soluţii inovative de sisteme inteligente destinate creşterii eficienței energetice"/>
    <s v="Universitatea din Craiova"/>
    <s v="Obiectivul general - Realizarea unor parteneriate pe termen lung, pentru transfer de cunoștinţe, cercetare tehnologică și aplicată pentru soluţii inovative de sisteme inteligente destinate creşterii eficientei energetice, între Universitatea din Craiova şi întreprinderi."/>
    <s v="9"/>
    <n v="8"/>
    <x v="1"/>
    <s v="9"/>
    <n v="8"/>
    <n v="2021"/>
    <n v="83.72"/>
    <x v="9"/>
    <s v="Sud Vest"/>
    <m/>
    <m/>
    <s v="Craiova"/>
    <s v="Public"/>
    <s v="062"/>
    <n v="5929520.0692000007"/>
    <n v="1153040.9307999993"/>
    <n v="917692"/>
    <n v="14400"/>
    <x v="311"/>
    <s v="In implementare"/>
    <s v="AA3"/>
    <n v="5342381.08"/>
    <n v="986299.74000000011"/>
    <s v="POC/71/1/4"/>
    <n v="1"/>
    <s v="Axa 1"/>
  </r>
  <r>
    <n v="8"/>
    <x v="1"/>
    <x v="3"/>
    <s v="OS1.3-Secţiunea C"/>
    <x v="304"/>
    <s v="Abordare  diagnostica si terapeutica bidirectionala a pacientului cu diabet zaharat si boala parodontala "/>
    <s v="DENTIMAGISTIC SRL"/>
    <s v="Obiectivul general al proiectului este acela de a dezvolta un serviciu bidirecţional de diagnostic şi tratament al afecţiunilor parodontale la pacienţii cu diabet zaharat, pornind de la o evaluare si apreciere precisă a gradului de evoluţie a bolii parodontale, precum şi a afecţiunii metabolice la aceşti pacienţi. Rolul acestei cercetări este acela de a crea o bază de date utilă în detectarea patologiei parodontale la pacienţii diabetici în scopul abordării în echipă a managementului pacientului diabetic."/>
    <s v="9"/>
    <n v="27"/>
    <x v="2"/>
    <s v="3"/>
    <n v="27"/>
    <n v="2019"/>
    <n v="84.999999690697123"/>
    <x v="9"/>
    <s v="Sud Vest"/>
    <m/>
    <m/>
    <s v="Craiova"/>
    <s v="Privat"/>
    <s v="061"/>
    <n v="687028.86"/>
    <n v="121240.39"/>
    <n v="89807.7"/>
    <n v="29405.5"/>
    <x v="312"/>
    <s v="Finalizat"/>
    <m/>
    <n v="635441.94000000006"/>
    <n v="112136.78000000001"/>
    <s v="POC/63/1/3"/>
    <n v="1"/>
    <s v="Axa 1"/>
  </r>
  <r>
    <n v="9"/>
    <x v="1"/>
    <x v="3"/>
    <s v="OS1.3-Secţiunea C"/>
    <x v="305"/>
    <s v="Algoritm standardizat, inovativ pentru depistarea precoce a formatiunilor tumorale ovariene cu potential malign    "/>
    <s v="Open Medical SRL "/>
    <s v="Obiectivul general al proiectului este cresterea competitivitatii societatii SC OPEN MEDICAL SRL pe piata medicala prin introducerea in platforma de servicii medicale a unei noi metode de diagnostic bazata pe un proces inovativ, un algoritm standardizat, pentru depistarea precoce a formatiunilor tumorale ovariene cu potential malign. Proiectul are ca punct de plecare Teza de doctorat a Directorului de proiect Dr. Dijmarescu Anda Lorena, cu titlul: „Corespondenţe clinice şi paraclinice în tumorile epiteliale ale ovarului”."/>
    <s v="9"/>
    <n v="27"/>
    <x v="2"/>
    <s v="11"/>
    <n v="27"/>
    <n v="2018"/>
    <n v="84.99999946112726"/>
    <x v="9"/>
    <s v="Sud Vest"/>
    <m/>
    <m/>
    <s v="Craiova"/>
    <s v="Privat"/>
    <s v="061"/>
    <n v="709815.08"/>
    <n v="125261.49"/>
    <n v="92786.29"/>
    <n v="7771.57"/>
    <x v="313"/>
    <s v="Finalizat"/>
    <m/>
    <n v="707463.2699999999"/>
    <n v="124846.46"/>
    <s v="POC/63/1/3"/>
    <n v="1"/>
    <s v="Axa 1"/>
  </r>
  <r>
    <n v="10"/>
    <x v="1"/>
    <x v="3"/>
    <s v="OS1.3-Secţiunea C"/>
    <x v="306"/>
    <s v="Algoritm de diagnostic si management al ischemiei cardiace "/>
    <s v="Cadiax Med SRL"/>
    <s v="Obiectivul general al proiectului se refera la realizarea de produse, tehnologii/procese noi sau semnificativ îmbunătăţite în scopul producţiei şi comercializării, prin introducerea pe piața medicala a unui nou serviciu „Algoritm de diagnostic si management al ischemiei cardiace -ADMIC-” bazata pe rezultatele cercetării efectuate in cadrul tezei de doctorat a directorului de proiect."/>
    <s v="9"/>
    <n v="27"/>
    <x v="2"/>
    <s v="9"/>
    <n v="27"/>
    <n v="2019"/>
    <n v="84.999998980713912"/>
    <x v="9"/>
    <s v="Sud Vest"/>
    <m/>
    <m/>
    <s v="Craiova"/>
    <s v="Privat"/>
    <s v="061"/>
    <n v="708829.45"/>
    <n v="125087.56"/>
    <n v="92657.46"/>
    <n v="34447.33"/>
    <x v="314"/>
    <s v="Finalizat"/>
    <m/>
    <n v="703749.51000000024"/>
    <n v="124191.09"/>
    <s v="POC/63/1/3"/>
    <n v="1"/>
    <s v="Axa 1"/>
  </r>
  <r>
    <n v="11"/>
    <x v="2"/>
    <x v="2"/>
    <s v="A2.2.1"/>
    <x v="307"/>
    <s v="DEZVOLTAREA UNOR GAME DE PRODUSE/SERVICII TIC CU APLICABILITATE IN RESTUL ECONOMIEI ROMANESTI PENTRU INTEGRAREA PE VERTICALA A SOLUTIILOR TIC"/>
    <s v="SYNCHRO SRL"/>
    <s v="DEZVOLTAREA UNOR GAME DE PRODUSE/SERVICII TIC CU APLICABILITATE IN RESTUL ECONOMIEI ROMANESTI PENTRU INTEGRAREA PE VERTICALA A SOLUTIILOR TIC"/>
    <s v="8"/>
    <n v="10"/>
    <x v="2"/>
    <s v="8"/>
    <n v="10"/>
    <n v="2019"/>
    <n v="85"/>
    <x v="9"/>
    <s v="Sud Vest"/>
    <m/>
    <m/>
    <s v="Craiova"/>
    <s v="Privat"/>
    <s v="066"/>
    <n v="240398.56"/>
    <n v="42423.28"/>
    <n v="165820.5"/>
    <n v="32268.309999999998"/>
    <x v="315"/>
    <s v="Finalizat"/>
    <m/>
    <n v="211008.15"/>
    <n v="37236.729999999996"/>
    <s v="POC/46/2/2"/>
    <n v="1"/>
    <s v="Axa 2"/>
  </r>
  <r>
    <n v="12"/>
    <x v="2"/>
    <x v="2"/>
    <s v="A2.2.1"/>
    <x v="308"/>
    <s v="CRESTEREA COMPETITIVITATII SC INTELIVE METRICS SRL PRIN DEZVOLTAREA UNEI SOLUTII INFORMATICE INOVATOARE"/>
    <s v="INTELIVE METRICS SRL"/>
    <s v="CRESTEREA COMPETITIVITATII SC INTELIVE METRICS SRL PRIN DEZVOLTAREA UNEI SOLUTII INFORMATICE INOVATOARE"/>
    <s v="9"/>
    <n v="28"/>
    <x v="2"/>
    <s v="9"/>
    <n v="28"/>
    <n v="2020"/>
    <n v="85"/>
    <x v="9"/>
    <s v="Sud Vest"/>
    <m/>
    <m/>
    <s v="Craiova"/>
    <s v="Privat"/>
    <s v="066"/>
    <n v="1557406.55"/>
    <n v="274836.45"/>
    <n v="378297"/>
    <n v="121662"/>
    <x v="316"/>
    <s v="Finalizat"/>
    <m/>
    <n v="1436390.5700000003"/>
    <n v="253480.95000000007"/>
    <s v="POC/46/2/2"/>
    <n v="1"/>
    <s v="Axa 2"/>
  </r>
  <r>
    <n v="13"/>
    <x v="2"/>
    <x v="2"/>
    <s v="A2.2.1"/>
    <x v="309"/>
    <s v="CRESTEREA CONTRIBUTIEI SECTORULUI TIC PENTRU COMPETITIVITATEA ECONOMICĂ PRIN DEZVOLTAREA UNEI PLATFORME ELECTRONICE INOVATIVE E-RETAIL"/>
    <s v="DEMIUMA COMIMPEX SRL"/>
    <s v="CRESTEREA CONTRIBUTIEI SECTORULUI TIC PENTRU COMPETITIVITATEA ECONOMICĂ PRIN DEZVOLTAREA UNEI PLATFORME ELECTRONICE INOVATIVE E-RETAIL"/>
    <s v="6"/>
    <n v="29"/>
    <x v="2"/>
    <s v="6"/>
    <n v="29"/>
    <n v="2019"/>
    <n v="85"/>
    <x v="9"/>
    <s v="Sud Vest"/>
    <m/>
    <m/>
    <s v="Craiova"/>
    <s v="Privat"/>
    <s v="066"/>
    <n v="2984077.07"/>
    <n v="526601.82999999996"/>
    <n v="1767040.1"/>
    <n v="842349.61000000034"/>
    <x v="317"/>
    <s v="Finalizat"/>
    <s v="AA1"/>
    <n v="2974396.86"/>
    <n v="524893.54"/>
    <s v="POC/46/2/2"/>
    <n v="1"/>
    <s v="Axa 2"/>
  </r>
  <r>
    <n v="14"/>
    <x v="1"/>
    <x v="3"/>
    <s v="OS1.4-Secţiunea G"/>
    <x v="310"/>
    <s v="SOLUŢII INTELIGENTE DE CREŞTEREA SECURITĂŢII ŞI COMPETITIVITĂŢII PRIN MONITORIZARE, DIAGNOZĂ, REDUCEREA EFECTELOR ENERGETICE NEDORITE ŞI CREŞTEREA EFICIENŢEI ENERGETICE LA GENERARE ŞI LA CONSUMATORI INDUSTRIALI"/>
    <s v="Universitatea din Craiova"/>
    <s v="Obiectivul general al proiectului este creşterea competitivităţii economice atăt a unor întreprinderi mari cât şi a unor întreprinderi mici, care, prin dezvoltarea de legături şi sinergii între întreprinderile respective şi centrele de cercetare şi dezvoltare din învăţământul superior create în ultimii ani, permit promovarea investiţiilor pentru elaborarea de Soluţii inteligente pentru creşterea securităţii şi competitivităţii grupurilor energetice de putere prin monitorizare, diagnoză şi prin reducerea efectelor energetice nedorite şi creşterea eficienţei energetice la generare şi la consumatori industriali, simultan cu realizarea de instalaţii-pilot care să ajute la verificări mai rapide ale soluţiilor inteligente propuse. "/>
    <s v="9"/>
    <n v="8"/>
    <x v="1"/>
    <s v="9"/>
    <n v="8"/>
    <n v="2021"/>
    <n v="83.72"/>
    <x v="9"/>
    <s v="Sud Vest"/>
    <m/>
    <m/>
    <s v="Craiova"/>
    <s v="Public"/>
    <s v="062"/>
    <n v="5217791.2332000006"/>
    <n v="1014639.7667999994"/>
    <n v="910899"/>
    <n v="6000"/>
    <x v="318"/>
    <s v="In implementare"/>
    <s v="AA2"/>
    <n v="4442407.38"/>
    <n v="803258.53"/>
    <s v="POC/71/1/4"/>
    <n v="1"/>
    <s v="Axa 1"/>
  </r>
  <r>
    <n v="15"/>
    <x v="2"/>
    <x v="2"/>
    <s v="A2.1.1 - NGA"/>
    <x v="311"/>
    <s v="Realizarea infrastructurii de broadband în zonele albe NGA din judeţul Bihor"/>
    <s v="INVITE SYSTEMS SRL"/>
    <s v="Obiectivul principal al proiectului este dezvoltarea infrastructurii de internet in banda larga, in zonele albe NGA din judetul Dolj,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2"/>
    <n v="25"/>
    <x v="3"/>
    <s v="2"/>
    <n v="25"/>
    <n v="2022"/>
    <n v="85"/>
    <x v="9"/>
    <s v="Sud Vest"/>
    <m/>
    <m/>
    <s v="Bralostita; sat Sfarcea; sat Valea Fantanilor; sat Schitu; Bulzesti; sat Seculesti; sat Infratirea; sat Stoicesti; sat Fratila; Cernatesti; sat Tiu; Grecesti; sat Barboi; Gangiova; sat Comosteni; Melinesti; sat Ohaba; sat Bodaiestii de Sus; Secu; sat Smadovicioara de Secu; sat Sumandra; Sopot; sat Bascov; sat Belot; Valea Stanciului; sat Horezu Poienari; Vela; sat Gubucea;"/>
    <s v="Privat"/>
    <s v="046"/>
    <n v="11468792.710000001"/>
    <n v="2023904.58"/>
    <n v="1839912.99"/>
    <n v="2913412.98"/>
    <x v="319"/>
    <s v="In implementare"/>
    <m/>
    <n v="8738663.75"/>
    <n v="1542117.13"/>
    <s v="POC/366/2/1"/>
    <n v="1"/>
    <s v="Axa 2"/>
  </r>
  <r>
    <n v="16"/>
    <x v="2"/>
    <x v="2"/>
    <s v="A2.2.1 ap.2"/>
    <x v="312"/>
    <s v="AIDAA (Artificial Intelligence Data Automation Assistant) - platforma software inovativa pentru procesarea automata a informatiilor pentru afaceri"/>
    <s v="DEMIUMA COMIMPEX SRL"/>
    <s v="OBIECTUL GENERAL AL PROIECTULUI il constituie cresterea productivitatii si a vanzarilor companiei Demiuma Comimpex SRL prin realizarea unui produs inovativ si complex de marketig – AIDAA (Artificial Intelligence Data Automation Assistant) platforma software inovativa pentru procesarea automata a informatiilor pentru afaceri atat pentru domeniul online, cat si pentru campaniile desfasurata in cadrul propriilor magazine."/>
    <s v="1"/>
    <n v="15"/>
    <x v="4"/>
    <s v="1"/>
    <n v="15"/>
    <n v="2022"/>
    <n v="85"/>
    <x v="9"/>
    <s v="Sud Vest"/>
    <m/>
    <m/>
    <s v="Craiova"/>
    <s v="Privat"/>
    <s v="066"/>
    <n v="10227939.42"/>
    <n v="1804930.46"/>
    <n v="6161761.8399999999"/>
    <n v="3190052.07"/>
    <x v="320"/>
    <s v="In implementare"/>
    <m/>
    <n v="8611164.120000001"/>
    <n v="1454355.9300000002"/>
    <s v="POC/524/2/2"/>
    <n v="1"/>
    <s v="Axa 2"/>
  </r>
  <r>
    <n v="17"/>
    <x v="1"/>
    <x v="7"/>
    <m/>
    <x v="313"/>
    <s v="HUB-UCv - Centru Suport pentru Proiecte CD InternaĹŁionale pentru regiunea Oltenia"/>
    <s v="UNIVERSITATEA DIN CRAIOVA"/>
    <s v="Obiectivul general al proiectului constă în crearea unui centru suport pentru regiunea de Sud-Vest, cu rolul de a creşte capacitatea de participare la competiţiile europene pentru proiecte de cercetare-dezvoltare internaţionale a tuturor entităţilor care solicită sprijinul, precum si a Universitatii din Craiova."/>
    <s v="4"/>
    <n v="15"/>
    <x v="4"/>
    <s v="8"/>
    <n v="15"/>
    <n v="2023"/>
    <n v="85"/>
    <x v="9"/>
    <s v="Sud Vest"/>
    <m/>
    <m/>
    <s v="Craiova"/>
    <s v="Public"/>
    <s v="060"/>
    <n v="2382820.42"/>
    <n v="420497.72"/>
    <n v="0"/>
    <n v="30000"/>
    <x v="321"/>
    <s v="In implementare"/>
    <s v="suspendare"/>
    <n v="120840"/>
    <n v="0"/>
    <s v="POC/80/1/2/"/>
    <n v="1"/>
    <s v="Axa 1"/>
  </r>
  <r>
    <n v="18"/>
    <x v="1"/>
    <x v="9"/>
    <m/>
    <x v="314"/>
    <s v="Cresterea capacitatii de cercetare a Universitatii din Craiova prin investitii in infrastructuri de tip Cloud si Big Data."/>
    <s v="UNIVERSITATEA DIN CRAIOVA"/>
    <s v="Obiectivul general al proiectului vizează creşterea capacităţii de cercetare a Universitatii din Craiova prin realizarea de investiţii în infrastructura de tip CLOUD şi integrarea acesteia în structuri internaţionale de tip CLOUD şi infrastructuri masive de date, in scopul ridicarii nivelului de competitivitate stiintifica. "/>
    <s v="4"/>
    <n v="21"/>
    <x v="4"/>
    <s v="4"/>
    <n v="21"/>
    <n v="2021"/>
    <n v="85"/>
    <x v="9"/>
    <s v="Sud Vest"/>
    <m/>
    <m/>
    <s v="Craiova"/>
    <s v="Public"/>
    <s v="058"/>
    <n v="4199933.1100000003"/>
    <n v="741164.66"/>
    <n v="0"/>
    <n v="11900"/>
    <x v="322"/>
    <s v="In implementare"/>
    <m/>
    <n v="0"/>
    <n v="0"/>
    <s v="POC/398/1/1/"/>
    <n v="1"/>
    <s v="Axa 1"/>
  </r>
  <r>
    <n v="19"/>
    <x v="1"/>
    <x v="4"/>
    <s v=" Proiect Tehnologic Inovativ - LDR"/>
    <x v="315"/>
    <s v="Inovarea locomotivei electrice LEMA in scopul cresterii eficientei energetice"/>
    <s v="SOFTRONIC SRL"/>
    <s v="Obiectivul general al proiectului urmareste îmbunataţirea substanţiala a performanþelor energetice ale locomotivei LEMA prin cresterea eficienþei frânarii recuperative. Obiectivul va fi atins prin obiective specifice al caror rezultat se va obþine prin activitaþi de cercetare derulate în parteneriat cu o organizaþie de cercetare."/>
    <s v="6"/>
    <n v="22"/>
    <x v="4"/>
    <s v="1"/>
    <n v="22"/>
    <n v="2023"/>
    <n v="85"/>
    <x v="9"/>
    <s v="Sud Vest"/>
    <m/>
    <m/>
    <s v="Craiova"/>
    <s v="Privat"/>
    <s v="064"/>
    <n v="2734252.57"/>
    <n v="482515.13"/>
    <n v="1977844.14"/>
    <n v="901270.7"/>
    <x v="323"/>
    <s v="In implementare"/>
    <m/>
    <n v="463664.41"/>
    <n v="18741.53"/>
    <s v="POC/163/1/3/"/>
    <n v="1"/>
    <s v="Axa 1"/>
  </r>
  <r>
    <n v="20"/>
    <x v="1"/>
    <x v="3"/>
    <s v="OS1.3-Secţiunea C-ap.2"/>
    <x v="316"/>
    <s v="SISTEM  INOVATIV EXPERT COMPUTERIZAT  BAZAT PE RETELE NEURONALE PENTRU CLASIFICAREA SI PROGNOSTICUL FORMATIUNILOR TUMORALE HEPATICE"/>
    <s v="ONCOMETRICS SRL"/>
    <s v="Obiectivul general al proiectului este cresterea competitivitaþii intreprinderii SC ONCOMETRICS SRL pe piaþa medicala prin introducerea în platforma de servicii medicale a unui nou sistem expert computerizat bazat pe reþele neuronale pentru clasificarea si prognosticul formatiunilor tumorale hepatice."/>
    <s v="6"/>
    <n v="24"/>
    <x v="4"/>
    <s v="6"/>
    <n v="24"/>
    <n v="2022"/>
    <n v="85"/>
    <x v="9"/>
    <s v="Sud Vest"/>
    <m/>
    <m/>
    <s v="Craiova"/>
    <s v="Privat"/>
    <s v="061"/>
    <n v="713880.93"/>
    <n v="125978.98"/>
    <n v="93317.81"/>
    <n v="14193.84"/>
    <x v="324"/>
    <s v="In implementare"/>
    <m/>
    <n v="125000.3"/>
    <n v="9868.51"/>
    <s v="POC/62/1/3"/>
    <n v="1"/>
    <s v="Axa 1"/>
  </r>
  <r>
    <n v="21"/>
    <x v="1"/>
    <x v="3"/>
    <s v="OS1.3-Secţiunea C-ap.2"/>
    <x v="317"/>
    <s v="Terapie personalizata in functie de profilul imunohistochimic al fragmentelor tumorale in carcinoamele gastric/ GASTROTRET"/>
    <s v="NOVAMED RESEARCH CENTER SRL"/>
    <s v="Obiectivul general al proiectului este acela de a implementa un serviciu medical inovativ de de diagnostic precoce, stadializare si terapie personalizata in carcinoamele gastrice, bazat pe rezultatele cercetarii efectuate in cadrul tezei de doctorat a directorului de proiect."/>
    <s v="6"/>
    <n v="25"/>
    <x v="4"/>
    <s v="6"/>
    <n v="25"/>
    <n v="2022"/>
    <n v="85"/>
    <x v="9"/>
    <s v="Sud Vest"/>
    <m/>
    <m/>
    <s v="Craiova"/>
    <s v="Privat"/>
    <s v="061"/>
    <n v="713050.99"/>
    <n v="125832.53"/>
    <n v="93209.27"/>
    <n v="42662.5"/>
    <x v="325"/>
    <s v="In implementare"/>
    <m/>
    <n v="35886.15"/>
    <n v="6332.85"/>
    <s v="POC/62/1/3"/>
    <n v="1"/>
    <s v="Axa 1"/>
  </r>
  <r>
    <n v="22"/>
    <x v="1"/>
    <x v="3"/>
    <s v="OS1.3-Secţiunea C-ap.2"/>
    <x v="318"/>
    <s v="SOFTWARE INOVATIV PENTRU SIMULAREA VIBRATIILOR  IN PREZENTA INCERTITUDINILOR PARAMETRICE"/>
    <s v="FLUID STRUCT SRL"/>
    <s v="Obiectivul general al proiectului se refera la cresterea competitivitaþii întreprinderii FLUID STRUCT SRL pe piaþa de software prin introducerea în practica a unui program software inovativ de analiza cu elemente finite pentru studiul vibraþiilor neliniare si aleatoare."/>
    <s v="6"/>
    <n v="26"/>
    <x v="4"/>
    <s v="6"/>
    <n v="26"/>
    <n v="2022"/>
    <n v="85"/>
    <x v="9"/>
    <s v="Sud Vest"/>
    <m/>
    <m/>
    <s v="Craiova"/>
    <s v="Privat"/>
    <s v="061"/>
    <n v="712492.26"/>
    <n v="125733.93"/>
    <n v="93136.24"/>
    <n v="18847.28"/>
    <x v="326"/>
    <s v="In implementare"/>
    <m/>
    <n v="76799.259999999995"/>
    <n v="3851.25"/>
    <s v="POC/62/1/3"/>
    <n v="1"/>
    <s v="Axa 1"/>
  </r>
  <r>
    <n v="23"/>
    <x v="1"/>
    <x v="3"/>
    <s v="OS1.3-Secţiunea C-ap.2"/>
    <x v="319"/>
    <s v="Serviciu inovativ de screening si diagnostic precoce in tumorile maligne oculare si perioculare/SSDTOP"/>
    <s v="ATB VISION CARE SRL"/>
    <s v="Obiectivul general al proiectului este de a dezvolta in perioada de implementare prin activitatile de cercetare industriala si dezvoltare experimentala un serviciu inovativ de screening si diagnostic precoce in tumorile maligne oculare si perioculare, ce are la baza rezultatele activitatii de cercetare realizate in cadrul tezei de doctorat a directorului de proiect cu titlul ,,Studiul clinic, histopatologic, imunohistochimic si genetic al carcinoamelor de pleoapa&quot;"/>
    <s v="6"/>
    <n v="30"/>
    <x v="4"/>
    <s v="6"/>
    <n v="30"/>
    <n v="2021"/>
    <n v="85"/>
    <x v="9"/>
    <s v="Sud Vest"/>
    <m/>
    <m/>
    <s v="Craiova"/>
    <s v="Privat"/>
    <s v="061"/>
    <n v="710948.31"/>
    <n v="125461.45"/>
    <n v="92934.42"/>
    <n v="31624"/>
    <x v="327"/>
    <s v="In implementare"/>
    <m/>
    <n v="84098.75"/>
    <n v="14840.95"/>
    <s v="POC/62/1/3"/>
    <n v="1"/>
    <s v="Axa 1"/>
  </r>
  <r>
    <n v="24"/>
    <x v="1"/>
    <x v="1"/>
    <s v="OS1.1-Secţiunea F - ap.2"/>
    <x v="320"/>
    <s v="Platformă de Dezvoltare Tehnologică pentru Tehnologii &quot;Green&quot; în Aviație și Fabricație Ecologică cu Valoare Adăugată Superioară; TGA- Technologies for Green Aviation"/>
    <s v="INSTITUTUL NATIONAL DE CERCETARE-DEZVOLTARE AEROSPATIALA &quot;ELIE CARAFOLI&quot; - I.N.C.A.S. BUCURESTI"/>
    <s v="Obiectivul general al proiectului îl reprezinta dezvoltarea unui centru de tehnologii avansate pentru industria aerospaþiala bazat pe principiile Industry 4.0, ca o componenta de baza a infrastructurii unice de cercetare a INCAS (AEROSPATIAL), concomitent cu asigurarea mediului de valorificare a potentialului inovativ asociat dezvoltarilor tehnologice de tip ”Green” în domeniul aerospatial."/>
    <s v="7"/>
    <n v="14"/>
    <x v="4"/>
    <s v="3"/>
    <n v="14"/>
    <n v="2024"/>
    <n v="85"/>
    <x v="9"/>
    <s v="Sud Vest"/>
    <m/>
    <m/>
    <s v="Ghercesti"/>
    <s v="Public"/>
    <s v="058"/>
    <n v="72043227.189999998"/>
    <n v="12713510.68"/>
    <n v="0"/>
    <n v="478182.78"/>
    <x v="328"/>
    <s v="In implementare"/>
    <m/>
    <n v="296028.84999999998"/>
    <n v="9864.15"/>
    <s v="POC/448/1/1"/>
    <n v="1"/>
    <s v="Axa 1"/>
  </r>
  <r>
    <n v="25"/>
    <x v="2"/>
    <x v="2"/>
    <s v="A2.2.1 ap.2"/>
    <x v="321"/>
    <s v="Dezvoltarea unui sistem de telecitire a contoarelor de utilitati (electricitate, gaz, apa) – TEL-EGA"/>
    <s v="ROM ELECTRONIC COMPANY SRL"/>
    <s v="Obiectivul general al proiectului consta in dezvoltarea competitivitatii economice a firmelor partenere in proiect - ROM ELECTRONIC COMPANY SRL si ROFIND SOLUTIONS SRL – prin sprijin acordat activitatilor de cercetare-dezvoltare-inovare in scopul dezvoltarii unui sistem de telecitire a contoarelor de utilitati casnice (electricitate, gaz, apa) – TEL - EGA - utilizand infrastructura bazata pe protocolul LoRaWan, in orasul Craiova si imprejurimi (o zona cu o raza de 2-3 km in mediul urban, utilizand frecventa 868 MHz, respectiv o zona cu_x000a_o raza de 10-15 km in mediul rural, utilizand frecventa 433 MHz)."/>
    <s v="8"/>
    <n v="5"/>
    <x v="4"/>
    <s v="2"/>
    <n v="5"/>
    <n v="2023"/>
    <n v="85"/>
    <x v="9"/>
    <s v="Sud Vest"/>
    <m/>
    <m/>
    <s v="Craiova"/>
    <s v="Privat"/>
    <s v="066"/>
    <n v="7074907.4900000002"/>
    <n v="1248513.08"/>
    <n v="2870622.7"/>
    <n v="0"/>
    <x v="329"/>
    <s v="In implementare"/>
    <m/>
    <n v="0"/>
    <n v="0"/>
    <s v="POC/524/2/2"/>
    <n v="1"/>
    <s v="Axa 2"/>
  </r>
  <r>
    <s v="TOTAL DOLJ"/>
    <x v="0"/>
    <x v="0"/>
    <m/>
    <x v="0"/>
    <m/>
    <m/>
    <m/>
    <m/>
    <m/>
    <x v="0"/>
    <m/>
    <m/>
    <m/>
    <m/>
    <x v="0"/>
    <m/>
    <m/>
    <m/>
    <m/>
    <m/>
    <m/>
    <n v="158359269.84856403"/>
    <n v="28448646.581435993"/>
    <n v="19450733.91"/>
    <n v="9393981.0399999972"/>
    <x v="330"/>
    <m/>
    <m/>
    <n v="60374124.099999987"/>
    <n v="10582922.75"/>
    <m/>
    <m/>
    <m/>
  </r>
  <r>
    <s v="JUDEŢUL GALATI"/>
    <x v="0"/>
    <x v="0"/>
    <m/>
    <x v="0"/>
    <m/>
    <m/>
    <m/>
    <m/>
    <m/>
    <x v="0"/>
    <m/>
    <m/>
    <m/>
    <m/>
    <x v="0"/>
    <m/>
    <m/>
    <m/>
    <m/>
    <m/>
    <m/>
    <m/>
    <m/>
    <m/>
    <m/>
    <x v="0"/>
    <m/>
    <m/>
    <m/>
    <m/>
    <m/>
    <m/>
    <m/>
  </r>
  <r>
    <n v="1"/>
    <x v="1"/>
    <x v="1"/>
    <s v="OS1.1 -Secţiunea A"/>
    <x v="322"/>
    <s v="INFIINTAREA UNUI CENTRU DE CERCETARE PENTRU MATERIALE AVANSATE SI MEMBRANE POLIMERICE NANOSTRUCTURALE"/>
    <s v="GRUPUL DE MASURATORI SI DIAGNOZA SRL Galati"/>
    <s v="Obiectivul principal al proiectului il constituie cresterea capacitatii de cercetare-dezvoltare a companiei Grupul de Masuratori si Diagnoza SRL prin infiintarea unui centru de cercetare in domeniul materialelor avansate pentru membrane polimerice nanostructurale care sa conduca pe termen mediu si lung la cresterea competitivitatii firmei pe piata. Investiție se va concretizată prin construirea unei clădiri ce va avea ca scop crearea unui centru regional și dotarea acestuia cu echipamente de cercetare. În plus, acest centru va valorifica potențialul CD și baza materială aflată în cadrul societății Grupul de Măsurători și Diagnoză S.R.L"/>
    <s v="11"/>
    <n v="7"/>
    <x v="1"/>
    <s v="11"/>
    <n v="7"/>
    <n v="2019"/>
    <n v="85"/>
    <x v="6"/>
    <s v="Sud Est"/>
    <m/>
    <m/>
    <s v="Galati; Sat Vanatori"/>
    <s v="Privat"/>
    <s v="059"/>
    <n v="3825756.449"/>
    <n v="675133.49100000004"/>
    <n v="1928952.83"/>
    <n v="1784040.55"/>
    <x v="331"/>
    <s v="Reziliat"/>
    <s v="AA1"/>
    <n v="0"/>
    <n v="0"/>
    <s v="POC/65/1/1"/>
    <n v="1"/>
    <s v="Axa 1"/>
  </r>
  <r>
    <n v="2"/>
    <x v="1"/>
    <x v="3"/>
    <s v="OS1.4-Secţiunea G"/>
    <x v="323"/>
    <s v="Transfer de cunoștințe privind creșterea eficienței energetice și sisteme inteligente de putere"/>
    <s v="UNIVERSITATEA „DUNĂREA DE JOS” DIN GALAȚI"/>
    <s v="Obiectivul general al proiectului îl reprezintă creșterea transferului de cunoștințe tehnologice și personal cu competențe CDI între Universitatea „Dunărea de Jos” din Galați și întreprinderi care dezvoltă afaceri în domeniul energiei electrice cu rezultate cerute de piață. Proiectul vizează constituirea de parteneriate între Universitatea „Dunărea de Jos” din Galați și întreprinderile interesate să obțină cunoștințe, inclusiv abilități și competențe privind creșterea eficienței energetice și sisteme inteligente de putere în vederea obținerii unei soluții competitive, tehnice și economice, pentru un sistem inteligent de tip Filtru Activ de Putere (FAP). "/>
    <s v="9"/>
    <n v="1"/>
    <x v="1"/>
    <s v="9"/>
    <n v="1"/>
    <n v="2021"/>
    <n v="83.72"/>
    <x v="6"/>
    <s v="Sud Est"/>
    <m/>
    <m/>
    <s v="Galati"/>
    <s v="Public"/>
    <s v="062"/>
    <n v="9852437.6714399997"/>
    <n v="1915882.5285599995"/>
    <n v="4655725.8099999996"/>
    <n v="136129.03"/>
    <x v="332"/>
    <s v="In implementare"/>
    <s v="AA2"/>
    <n v="6183926.0999999987"/>
    <n v="1172642.8100000003"/>
    <s v="POC/71/1/4"/>
    <n v="1"/>
    <s v="Axa 1"/>
  </r>
  <r>
    <n v="3"/>
    <x v="2"/>
    <x v="2"/>
    <s v="A2.2.1"/>
    <x v="324"/>
    <s v="ESV – APLICATIE DE COMUNICATII MOBILE SECURIZATE"/>
    <s v="EUROPEAN FUNDS INVEST SRL"/>
    <s v="ESV – APLICATIE DE COMUNICATII MOBILE SECURIZATE"/>
    <s v="8"/>
    <n v="24"/>
    <x v="2"/>
    <s v="6"/>
    <n v="24"/>
    <n v="2019"/>
    <n v="85"/>
    <x v="6"/>
    <s v="Sud Est"/>
    <m/>
    <m/>
    <s v="Galati"/>
    <s v="Privat"/>
    <s v="066"/>
    <n v="3061016.43"/>
    <n v="540179.37"/>
    <n v="810680.96999999974"/>
    <n v="231210.3900000006"/>
    <x v="333"/>
    <s v="Reziliat"/>
    <m/>
    <n v="315197"/>
    <n v="55623"/>
    <s v="POC/46/2/2"/>
    <n v="1"/>
    <s v="Axa 2"/>
  </r>
  <r>
    <n v="4"/>
    <x v="2"/>
    <x v="2"/>
    <s v="A2.2.1"/>
    <x v="325"/>
    <s v="TEMPO – solutie pentru cresterea relevantei in relatia cu clientul si oferirea de beneficii de fidelitate pentru stimularea vanzarilor"/>
    <s v="EXPREMIO MARKETING SRL"/>
    <s v="TEMPO – solutie pentru cresterea relevantei in relatia cu clientul si oferirea de beneficii de fidelitate pentru stimularea vanzarilor"/>
    <s v="8"/>
    <n v="8"/>
    <x v="2"/>
    <s v="2"/>
    <n v="8"/>
    <n v="2020"/>
    <n v="85"/>
    <x v="6"/>
    <s v="Sud Est"/>
    <m/>
    <m/>
    <s v="Galati"/>
    <s v="Privat"/>
    <s v="066"/>
    <n v="2477925.66"/>
    <n v="437281"/>
    <n v="813694.44"/>
    <n v="150666.41"/>
    <x v="334"/>
    <s v="Finalizat"/>
    <s v="AA1"/>
    <n v="2327379.62"/>
    <n v="410714.04999999993"/>
    <s v="POC/46/2/2"/>
    <n v="1"/>
    <s v="Axa 2"/>
  </r>
  <r>
    <n v="5"/>
    <x v="2"/>
    <x v="2"/>
    <s v="A2.2.1"/>
    <x v="326"/>
    <s v="DEZVOLTAREA APLICATIILOR TIC INOVATIVE MULTIMODALE ADAPTATE LA NEVOILE CLIENTULUI"/>
    <s v="XCOMM TELECOM SRL"/>
    <s v="DEZVOLTAREA APLICATIILOR TIC INOVATIVE MULTIMODALE ADAPTATE LA NEVOILE CLIENTULUI"/>
    <s v="8"/>
    <n v="4"/>
    <x v="2"/>
    <s v="2"/>
    <n v="4"/>
    <n v="2019"/>
    <n v="85"/>
    <x v="5"/>
    <s v="Nord Est"/>
    <m/>
    <m/>
    <s v="Galati"/>
    <s v="Privat"/>
    <s v="066"/>
    <n v="2876730.33"/>
    <n v="507658.29"/>
    <n v="2036651.88"/>
    <n v="0"/>
    <x v="335"/>
    <s v="Reziliat"/>
    <s v="AA1"/>
    <n v="0"/>
    <n v="0"/>
    <s v="POC/46/2/2"/>
    <n v="1"/>
    <s v="Axa 2"/>
  </r>
  <r>
    <n v="6"/>
    <x v="2"/>
    <x v="2"/>
    <s v="A2.2.1"/>
    <x v="327"/>
    <s v="SISTEM DE SUPORT DECIZIONAL PENTRU VITICULTURA DE PRECIZIE"/>
    <s v="MIRA TECHNOLOGIES GROUP SRL"/>
    <s v="SISTEM DE SUPORT DECIZIONAL PENTRU VITICULTURA DE PRECIZIE"/>
    <s v="8"/>
    <n v="4"/>
    <x v="2"/>
    <s v="8"/>
    <n v="4"/>
    <n v="2019"/>
    <n v="85"/>
    <x v="6"/>
    <s v="Sud Est"/>
    <m/>
    <m/>
    <s v="Galati"/>
    <s v="Privat"/>
    <s v="066"/>
    <n v="2505119.34"/>
    <n v="442079.88"/>
    <n v="918663.86999999965"/>
    <n v="385366.3200000003"/>
    <x v="336"/>
    <s v="Reziliat"/>
    <m/>
    <n v="0"/>
    <n v="0"/>
    <s v="POC/46/2/2"/>
    <n v="1"/>
    <s v="Axa 2"/>
  </r>
  <r>
    <n v="7"/>
    <x v="2"/>
    <x v="2"/>
    <s v="A2.2.1"/>
    <x v="328"/>
    <s v="APLICAȚIE INFORMATICA INOVATIVA BAZATA PE MODELE MATEMATICE PENTRU OPTIMIZAREA BUGETELOR DE MARKETING"/>
    <s v="CONVEX NETWORK SRL"/>
    <s v="APLICAȚIE INFORMATICA INOVATIVA BAZATA PE MODELE MATEMATICE PENTRU OPTIMIZAREA BUGETELOR DE MARKETING"/>
    <s v="8"/>
    <n v="4"/>
    <x v="2"/>
    <s v="1"/>
    <n v="4"/>
    <n v="2020"/>
    <n v="85"/>
    <x v="6"/>
    <s v="Sud Est"/>
    <m/>
    <m/>
    <s v="Galati"/>
    <s v="Privat"/>
    <s v="066"/>
    <n v="3480898.89"/>
    <n v="614276.28"/>
    <n v="1099479.2000000002"/>
    <n v="276400.08"/>
    <x v="337"/>
    <s v="Finalizat"/>
    <s v="AA2"/>
    <n v="3142203.65"/>
    <n v="554506.52"/>
    <s v="POC/46/2/2"/>
    <n v="1"/>
    <s v="Axa 2"/>
  </r>
  <r>
    <n v="8"/>
    <x v="2"/>
    <x v="2"/>
    <s v="A2.2.1"/>
    <x v="329"/>
    <s v="AKADEMIA.RO – SPECIALIZARE INTELIGENTA, TESTARE SI RECRUTARE IN DOMENIUL TEHNOLOGIEI INFORMATIEI"/>
    <s v="HD PHOTO PRINT SOLUTIONS SRL"/>
    <s v="AKADEMIA.RO – SPECIALIZARE INTELIGENTA, TESTARE SI RECRUTARE IN DOMENIUL TEHNOLOGIEI INFORMATIEI"/>
    <s v="9"/>
    <n v="22"/>
    <x v="2"/>
    <s v="10"/>
    <n v="22"/>
    <n v="2020"/>
    <n v="85"/>
    <x v="6"/>
    <s v="Sud Est"/>
    <m/>
    <m/>
    <s v="Galati"/>
    <s v="Privat"/>
    <s v="066"/>
    <n v="2922549.31"/>
    <n v="515743.99"/>
    <n v="931446.85000000056"/>
    <n v="0"/>
    <x v="338"/>
    <s v="Finalizat"/>
    <s v="AA3"/>
    <n v="2639854.1500000004"/>
    <n v="465856.6"/>
    <s v="POC/46/2/2"/>
    <n v="1"/>
    <s v="Axa 2"/>
  </r>
  <r>
    <n v="9"/>
    <x v="2"/>
    <x v="2"/>
    <s v="A2.2.1"/>
    <x v="330"/>
    <s v="CONTROL PANEL – SISTEM DE ADMINISTRARE SERVERE SI DOMENII WEB"/>
    <s v="ACTIVE HD PRINTING SOLUTIONS SRL"/>
    <s v="CONTROL PANEL – SISTEM DE ADMINISTRARE SERVERE SI DOMENII WEB"/>
    <s v="9"/>
    <n v="22"/>
    <x v="2"/>
    <s v="10"/>
    <n v="22"/>
    <n v="2020"/>
    <n v="85"/>
    <x v="6"/>
    <s v="Sud Est"/>
    <m/>
    <m/>
    <s v="Galati"/>
    <s v="Privat"/>
    <s v="066"/>
    <n v="2999407.46"/>
    <n v="529307.19999999995"/>
    <n v="945807.5"/>
    <n v="0"/>
    <x v="339"/>
    <s v="Finalizat"/>
    <s v="AA2"/>
    <n v="2690000.08"/>
    <n v="474705.9"/>
    <s v="POC/46/2/2"/>
    <n v="1"/>
    <s v="Axa 2"/>
  </r>
  <r>
    <n v="10"/>
    <x v="2"/>
    <x v="2"/>
    <s v="A2.2.1"/>
    <x v="331"/>
    <s v="SISTEM INTEGRAT TIC, ACCESIBIL, PENTRU CONTROLUL MICROCLIMATULUI, OPTIMIZAREA INTELIGENTĂ A PRODUCȚIEI ȘI A CONSUMULUI DE APĂ ȘI SUBSTANȚE NUTRITIVE, ÎN VEDEREA CREȘTERII COMPETITIVITĂȚII ECONOMICE A PRODUCĂTORILOR AGRICOLI- SOLATIC"/>
    <s v="TOPALIS ENGINEERING SRL"/>
    <s v="SISTEM INTEGRAT TIC, ACCESIBIL, PENTRU CONTROLUL MICROCLIMATULUI, OPTIMIZAREA INTELIGENTĂ A PRODUCȚIEI ȘI A CONSUMULUI DE APĂ ȘI SUBSTANȚE NUTRITIVE, ÎN VEDEREA CREȘTERII COMPETITIVITĂȚII ECONOMICE A PRODUCĂTORILOR AGRICOLI- SOLATIC"/>
    <s v="8"/>
    <n v="4"/>
    <x v="2"/>
    <s v="8"/>
    <n v="4"/>
    <n v="2020"/>
    <n v="85"/>
    <x v="6"/>
    <s v="Sud Est"/>
    <m/>
    <m/>
    <s v="Galati"/>
    <s v="Privat"/>
    <s v="066"/>
    <n v="1899630.81"/>
    <n v="335228.96999999997"/>
    <n v="637863.23"/>
    <n v="59344.780000000261"/>
    <x v="340"/>
    <s v="Finalizat"/>
    <s v="AA1"/>
    <n v="1769296.1800000006"/>
    <n v="304971.52999999997"/>
    <s v="POC/46/2/2"/>
    <n v="1"/>
    <s v="Axa 2"/>
  </r>
  <r>
    <n v="11"/>
    <x v="2"/>
    <x v="2"/>
    <s v="A2.2.1"/>
    <x v="332"/>
    <s v="EDUVR APPS – APLICATIE PENTRU GENERAREA CURSURILOR MULTIMEDIA INTERACTIVE FOLOSIND REALITATE VIRTUALA SI AUGMENTATA"/>
    <s v="ALTFACTOR SRL"/>
    <s v="EDUVR APPS – APLICATIE PENTRU GENERAREA CURSURILOR MULTIMEDIA INTERACTIVE FOLOSIND REALITATE VIRTUALA SI AUGMENTATA"/>
    <s v="8"/>
    <n v="10"/>
    <x v="2"/>
    <s v="12"/>
    <n v="10"/>
    <n v="2019"/>
    <n v="85"/>
    <x v="6"/>
    <s v="Sud Est"/>
    <m/>
    <m/>
    <s v="Galati"/>
    <s v="Privat"/>
    <s v="066"/>
    <n v="2375888.12"/>
    <n v="419274.38"/>
    <n v="832137.5"/>
    <n v="123946.5"/>
    <x v="341"/>
    <s v="Finalizat"/>
    <s v="AA1"/>
    <n v="2344921.5400000005"/>
    <n v="413809.68"/>
    <s v="POC/46/2/2"/>
    <n v="1"/>
    <s v="Axa 2"/>
  </r>
  <r>
    <n v="12"/>
    <x v="2"/>
    <x v="2"/>
    <s v="A2.1.1 - NGA"/>
    <x v="333"/>
    <s v="Investitii in infrastructura broadband in judetul Galati"/>
    <s v="NETWORK INNOVATION FUTURE  SRL"/>
    <s v="Obiectivul principal al proiectului este realizarea de investitii in infrastructura broadband in zonele albe NGA din judetul Galati,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n v="85"/>
    <x v="6"/>
    <s v="Sud Est"/>
    <m/>
    <m/>
    <s v="Draguseni; Toflea; Cavadinesti; Balasesti; Ganesti; Fundeanu; Ceresti; Balabanesti; Adam; Cotoroata; Cirlomanesti; Lungesti; Bursucani; Ciurestii Noi; Cauiesti; Vadeni; Ciuresti; Stietesti; Ghinghesti; Comanesti; Pupezeni; Cositeni;"/>
    <s v="Privat"/>
    <s v="046"/>
    <n v="11490170.35"/>
    <n v="2027677.09"/>
    <n v="1501983.04"/>
    <n v="2767306.78"/>
    <x v="342"/>
    <s v="In implementare"/>
    <m/>
    <n v="5352183.05"/>
    <n v="944502.88"/>
    <s v="POC/366/2/1"/>
    <n v="1"/>
    <s v="Axa 2"/>
  </r>
  <r>
    <n v="13"/>
    <x v="2"/>
    <x v="2"/>
    <s v="A2.2.1 ap.2"/>
    <x v="334"/>
    <s v="LinDA – Sistem de monitorizare, diagnoza si integrare inteligenta a proceselor tehnologice in cloud"/>
    <s v="REDANS SRL"/>
    <s v="Obiectivul general este obţinerea unui prototip de sistem hard/soft inovativ ce va funcţiona în Cloud cu scop de monitorizare, diagnoza şi integrare inteligenta a proceselor tehnologice în domenii diverse."/>
    <s v="6"/>
    <n v="18"/>
    <x v="4"/>
    <s v="6"/>
    <n v="18"/>
    <n v="2023"/>
    <n v="85"/>
    <x v="6"/>
    <s v="Sud Est"/>
    <m/>
    <m/>
    <s v="Galati"/>
    <s v="Privat"/>
    <s v="066"/>
    <n v="8049980.6200000001"/>
    <n v="1420584.81"/>
    <n v="2720379.09"/>
    <n v="587171.96"/>
    <x v="343"/>
    <s v="In implementare"/>
    <m/>
    <n v="932491.15"/>
    <n v="164557.25"/>
    <s v="POC/524/2/2"/>
    <n v="1"/>
    <s v="Axa 2"/>
  </r>
  <r>
    <n v="14"/>
    <x v="2"/>
    <x v="2"/>
    <s v="A2.2.1 ap.2"/>
    <x v="335"/>
    <s v="Inovatie printr-o solutie personalizată de e-learning  în cadrul clusterului ITC „Dunarea de Jos&quot;"/>
    <s v="DATAWARE CONSULTING SRL"/>
    <s v="Obiectivul general al proiectului il reprezinta dezvoltarea prin inovare a capacitatii firmelor partenere, Synergetix Educational si Dataware Consulting, de a raspunde cu produse competitive de e-educatie, bazate pe strategii personalizate de instruire si pe solutii tehnice inovatoare, la nevoia sistemului educational de a asigura generatii mai bine pregatite de absolventi si promovarea unui model viabil de implementare a rezultatelor cercetarii si dezvoltarii in produse inovatoare in cadrul mediului colaborativ al cluster-ului IT&amp;C Dunarea de Jos."/>
    <s v="7"/>
    <n v="6"/>
    <x v="4"/>
    <s v="7"/>
    <n v="6"/>
    <n v="2023"/>
    <n v="85"/>
    <x v="6"/>
    <s v="Sud Est"/>
    <m/>
    <m/>
    <s v="Galati"/>
    <s v="Privat"/>
    <s v="066"/>
    <n v="8721387.3599999994"/>
    <n v="1539068.36"/>
    <n v="2862825.08"/>
    <n v="1252571.3500000001"/>
    <x v="344"/>
    <s v="In implementare"/>
    <m/>
    <n v="1519913.9"/>
    <n v="268220.09999999998"/>
    <s v="POC/524/2/2"/>
    <n v="1"/>
    <s v="Axa 2"/>
  </r>
  <r>
    <n v="15"/>
    <x v="1"/>
    <x v="1"/>
    <s v="OS1.1-Secţiunea F - ap.2"/>
    <x v="336"/>
    <s v="Sistem integrat pentru cercetarea si monitorizarea complexa a mediului in aria fluviului Dunarea, REXDAN"/>
    <s v="UNIVERSITATEA „DUNĂREA DE JOS” DIN GALAŢI"/>
    <s v="Obiectivul general este cresterea capacitatii de cercetare a Universitatii “Dunarea de Jos” din Galati in domeniul de specializare inteligenta: Energie, mediu, schimbari climatice in bazinul hidrografic al Dunarii in virtutea includerii infrastructurii finantate prin proiect in Roadmap-ul naþional al infrastructurilor de cercetare din România 2017-2027, aprobat prin Ordinul ministrului cercetarii si inovarii nr. 624/03.10.2017 si pentru asigurarea sinergiilor cu proiectul Danubius RI si cu proiectul ACTRIS, ambele incluse in Forumul de Strategie Europeana privind Infrastructurile de Cercetare (European Strategy Forum on Research Infrastructures - ESFRI)."/>
    <s v="7"/>
    <n v="10"/>
    <x v="4"/>
    <s v="1"/>
    <n v="10"/>
    <n v="2024"/>
    <n v="85"/>
    <x v="6"/>
    <s v="Sud Est"/>
    <m/>
    <m/>
    <s v="Galati"/>
    <s v="Public"/>
    <s v="058"/>
    <n v="78098088.659999996"/>
    <n v="13782015.640000001"/>
    <n v="0"/>
    <n v="91992"/>
    <x v="345"/>
    <s v="In implementare"/>
    <m/>
    <n v="4009674.6900000004"/>
    <n v="366843.22"/>
    <s v="POC/448/1/1"/>
    <n v="1"/>
    <s v="Axa 1"/>
  </r>
  <r>
    <n v="16"/>
    <x v="2"/>
    <x v="2"/>
    <s v="A2.2.1 ap.2"/>
    <x v="337"/>
    <s v="Platforma de inovare deschisa pentru gestionarea creativitatii colaborative in Marketingul Digital  - AiMedia"/>
    <s v="THECON SRL"/>
    <s v="Obiectivul general al proiectului propus este dezvoltarea unei platforme de digital marketing care sa raspunda cerinþelor moderne de  promovare online."/>
    <s v="9"/>
    <n v="1"/>
    <x v="4"/>
    <s v="9"/>
    <n v="1"/>
    <n v="2023"/>
    <n v="85"/>
    <x v="6"/>
    <s v="Sud Est"/>
    <m/>
    <m/>
    <s v="Galati"/>
    <s v="Privat"/>
    <s v="066"/>
    <n v="9664282.0099999998"/>
    <n v="1705461.53"/>
    <n v="3173894.82"/>
    <n v="413238.27"/>
    <x v="346"/>
    <s v="In implementare"/>
    <m/>
    <n v="1250548.23"/>
    <n v="220684.98"/>
    <s v="POC/524/2/2"/>
    <n v="1"/>
    <s v="Axa 2"/>
  </r>
  <r>
    <s v="TOTAL GALATI"/>
    <x v="0"/>
    <x v="0"/>
    <m/>
    <x v="0"/>
    <m/>
    <m/>
    <m/>
    <m/>
    <m/>
    <x v="0"/>
    <m/>
    <m/>
    <m/>
    <m/>
    <x v="0"/>
    <m/>
    <m/>
    <m/>
    <m/>
    <m/>
    <m/>
    <n v="154301269.47043997"/>
    <n v="27406852.809560001"/>
    <n v="25870186.109999999"/>
    <n v="8259384.4200000018"/>
    <x v="347"/>
    <m/>
    <m/>
    <n v="34477589.339999996"/>
    <n v="5817638.5200000005"/>
    <m/>
    <m/>
    <m/>
  </r>
  <r>
    <s v="JUDEŢUL GIURGIU"/>
    <x v="0"/>
    <x v="0"/>
    <m/>
    <x v="0"/>
    <m/>
    <m/>
    <m/>
    <m/>
    <m/>
    <x v="0"/>
    <m/>
    <m/>
    <m/>
    <m/>
    <x v="0"/>
    <m/>
    <m/>
    <m/>
    <m/>
    <m/>
    <m/>
    <m/>
    <m/>
    <m/>
    <m/>
    <x v="0"/>
    <m/>
    <m/>
    <m/>
    <m/>
    <m/>
    <m/>
    <m/>
  </r>
  <r>
    <n v="1"/>
    <x v="1"/>
    <x v="3"/>
    <s v="OS1.3-Secţiunea C"/>
    <x v="338"/>
    <s v="TEHNOLOGIE INOVATOARE DE VALORIFICARE A DESEURILOR NEPERICULOASE DE TIP NAMOL INDUSTRIAL PENTRU REALIZAREA  MATERIALELOR DE CONSTRUCTIE CARAMIZI SI TENCUIELI "/>
    <s v="PRO MEDIU DUNAREAN SRL"/>
    <s v="Obiectivul principal al proiectului il reprezinta lansarea in productie a caramizilor si tencuielii realizate pe baza namolului rezultat de la statia de preepurare aflata in gestiunea SC PRO MEDIU DUNAREAN SRL. Astfel, prin prezentul proiect se realizeaza implementarea unei tehnologii inovative de valorificare si reutilizare a deseurilor rezultate din tratarea apelor uzate provenite din procese industriale inlaturandu-se impactul negativ asupra mediului si a sanatatii umane. "/>
    <s v="9"/>
    <n v="9"/>
    <x v="1"/>
    <s v="7"/>
    <n v="9"/>
    <n v="2018"/>
    <n v="85"/>
    <x v="3"/>
    <s v="Sud Muntenia"/>
    <m/>
    <m/>
    <s v="Giurgiu"/>
    <s v="Privat"/>
    <s v="061"/>
    <n v="697803.56449999998"/>
    <n v="123141.80550000002"/>
    <n v="91216.15"/>
    <n v="244253.7"/>
    <x v="348"/>
    <s v="Finalizat"/>
    <s v="AA1"/>
    <n v="691392.91"/>
    <n v="122010.53"/>
    <s v="POC/63/1/3"/>
    <n v="1"/>
    <s v="Axa 1"/>
  </r>
  <r>
    <n v="2"/>
    <x v="1"/>
    <x v="3"/>
    <s v="OS1.3-Secţiunea D"/>
    <x v="339"/>
    <s v="Prototip pentru validare nanotehnologie inovatoare şi linie de producţie"/>
    <s v="Process Innovation Nucleus SRL"/>
    <s v="Obiectivul proiectului_x000a_Prin prezentul proiect, societatea Process Innovation Nucleus S.R.L. (PIN) urmăreşte cercetarea-dezvoltarea unei noi metode industriale de producere a nanopulberilor şi a echipamentului aferent şi, ulterior, introducerea în producţia la scară largă şi vânzarea unor astfel de echipamente. Noua tehnologie va permite o productivitate foarte ridicată şi costuri reduse faţă de metodele convenţionale,  la o calitate foarte înaltă, într-un timp mai scurt de procesare. Ca şi activitate conexă, se urmăreşte inclusiv comercializarea nanopulberilor astfel produse._x000a_"/>
    <s v="9"/>
    <n v="8"/>
    <x v="1"/>
    <s v="9"/>
    <n v="8"/>
    <n v="2018"/>
    <n v="85"/>
    <x v="3"/>
    <s v="Sud Muntenia"/>
    <m/>
    <m/>
    <s v="Mihailesti"/>
    <s v="Privat"/>
    <s v="061"/>
    <n v="5513808.3985000001"/>
    <n v="973025.01150000002"/>
    <n v="0"/>
    <n v="75088.789999999994"/>
    <x v="349"/>
    <s v="Finalizat"/>
    <s v="AA3"/>
    <n v="5485030.3099999996"/>
    <n v="967946.52"/>
    <s v="POC/66/1/3"/>
    <n v="1"/>
    <s v="Axa 1"/>
  </r>
  <r>
    <n v="3"/>
    <x v="1"/>
    <x v="3"/>
    <s v="OS1.3-Secţiunea D"/>
    <x v="340"/>
    <s v="METODA INOVATIVA PENTRU FUNCTIONALIZAREA SUPRAFETELOR IMPLANTURILOR DENTARE CU SCOPUL IMBUNATATIRII OSTEOINTEGRARII/MIFID"/>
    <s v="DENTIX MILLENNIUM SRL"/>
    <s v="Obiectivul general al acestui proiect este creşterea competitivităţii SC DENTIX MILLENNIUM SRL pe piata nationala a implanturilor dentare prin introducerea in productie a unui implant cu acoperire cu nanotuburi de titan ce permit funcţionalizarea suprafeţei prin adaugarea de proteină osteoindutoare, NPs-Ag, antibiotice sau anti-inflamatoare, bazat pe rezultatele de cercetare-dezvoltare efectuate în cadrul  societăţii în ultimii doi ani. Atingerea acestui obiectiv va duce la :_x000a_• Realizarea unei cifre de afaceri mai mare de peste 19 ori încă din primul an de funcţionare;_x000a_• Locuri de muncă create - menţinute – trei ani de  la sfârşitul perioadei de implementare: Creşterea numărului de angajaţi cu 7 persoane_x000a_• Brevete rezultate din proiect: 1 brevet pentru implant dentar cu suprafaţa funcţionalizată_x000a_"/>
    <s v="9"/>
    <n v="8"/>
    <x v="1"/>
    <s v="9"/>
    <n v="8"/>
    <n v="2018"/>
    <n v="85"/>
    <x v="3"/>
    <s v="Sud Muntenia"/>
    <m/>
    <m/>
    <s v="Sabareni"/>
    <s v="Privat"/>
    <s v="061"/>
    <n v="5737500"/>
    <n v="1012500"/>
    <n v="0"/>
    <n v="1409400"/>
    <x v="350"/>
    <s v="Finalizat"/>
    <s v="AA3"/>
    <n v="5724704.5299999993"/>
    <n v="1010241.9600000001"/>
    <s v="POC/66/1/3"/>
    <n v="1"/>
    <s v="Axa 1"/>
  </r>
  <r>
    <n v="4"/>
    <x v="2"/>
    <x v="2"/>
    <s v="A2.2.1"/>
    <x v="0"/>
    <s v="DEZVOLTARE PLATFORMĂ COLABORATIVĂ ÎN DOMENIUL CERCETĂRII"/>
    <s v="SANIMED INTERNATIONAL IMPEX SRL"/>
    <s v="DEZVOLTARE PLATFORMĂ COLABORATIVĂ ÎN DOMENIUL CERCETĂRII"/>
    <s v="9"/>
    <n v="22"/>
    <x v="2"/>
    <s v="9"/>
    <n v="22"/>
    <n v="2019"/>
    <n v="85"/>
    <x v="3"/>
    <s v="Sud Muntenia"/>
    <m/>
    <m/>
    <s v="Comuna Călugăreni"/>
    <s v="Privat"/>
    <s v="066"/>
    <n v="2551444.27"/>
    <n v="450254.87"/>
    <n v="1190748.2799999998"/>
    <n v="316160.0700000003"/>
    <x v="351"/>
    <s v="Reziliat"/>
    <m/>
    <n v="0"/>
    <n v="0"/>
    <s v="POC/46/2/2"/>
    <n v="1"/>
    <s v="Axa 2"/>
  </r>
  <r>
    <n v="5"/>
    <x v="1"/>
    <x v="3"/>
    <s v="OS1.3-Secţiunea C"/>
    <x v="341"/>
    <s v="Sistem Mobil de Informare si Dirijare Optica a Traficului"/>
    <s v="Global Electronics Solutions SRL"/>
    <s v="Obiectivul general al proiectului il reprezinta valorificarea sprijinului public si privat acordat microintreprinderii start-up pentru dotarea tehnologica si de personal, in scopul cercetarii/dezvoltarii, introducerii in fabricatie si comercializarii rezultatelor CD referitoare la un nou produs numit Sistem Mobil de Informare si Dirijare Optica a Traficului  - SMIDOT, avand la baza conceptul si rezultatele brevetului de inventie nr  RO125937 B1 / 30.07.2012, intitulat  „Element programabil de semnalizare optica, multifunctional, policrom si poligrafic” ."/>
    <s v="11"/>
    <n v="15"/>
    <x v="2"/>
    <s v="2"/>
    <n v="15"/>
    <n v="2020"/>
    <n v="85"/>
    <x v="3"/>
    <s v="Sud Muntenia"/>
    <m/>
    <m/>
    <s v="Bulbucata, Sat Teisori"/>
    <s v="Privat"/>
    <s v="061"/>
    <n v="661342.5"/>
    <n v="116707.5"/>
    <n v="86450"/>
    <n v="35000"/>
    <x v="352"/>
    <s v="Finalizat"/>
    <s v="AA4"/>
    <n v="660607.95000000019"/>
    <n v="116577.85"/>
    <s v="POC/63/1/3"/>
    <n v="1"/>
    <s v="Axa 1"/>
  </r>
  <r>
    <n v="6"/>
    <x v="1"/>
    <x v="1"/>
    <s v="OS1.1 -Secţiunea A"/>
    <x v="342"/>
    <s v="Crearea unui Centru de Cercetare Dezvoltare în Recuperarea Medicală şi Bioreconstrucţie RECUMED"/>
    <s v="Sanimed International Impex SRL"/>
    <s v="Obiectivul general al proiectului: realizarea unui Centru de Cercetare-Dezvoltare în Recuperare Medicala si Bioreconstrucþie, într-un interval de maxim 24 luni;"/>
    <s v="6"/>
    <n v="7"/>
    <x v="5"/>
    <s v="10"/>
    <n v="15"/>
    <n v="2019"/>
    <n v="85"/>
    <x v="3"/>
    <s v="Sud Muntenia"/>
    <m/>
    <m/>
    <s v="Comuna Calugareni"/>
    <s v="Privat"/>
    <s v="059"/>
    <n v="12379851.16"/>
    <n v="2184679.62"/>
    <n v="9709687.1799999997"/>
    <n v="7131178.6900000004"/>
    <x v="353"/>
    <s v="Finalizat"/>
    <s v="AA1"/>
    <n v="12274390.659999998"/>
    <n v="2166068.9399999995"/>
    <s v="POC/65/1/1"/>
    <n v="1"/>
    <s v="Axa 1"/>
  </r>
  <r>
    <n v="7"/>
    <x v="2"/>
    <x v="2"/>
    <s v="A2.1.1 - NGA"/>
    <x v="343"/>
    <s v="Investitii in infrastructura broadband in judetele Giurgiu si Teleorman"/>
    <s v="NETWORK INNOVATION FUTURE  SRL"/>
    <s v="Obiectivul principal al proiectului este realizarea de investitii in infrastructura broadband in zonele albe NGA din judetele Giurgiu si Teleorman,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x v="3"/>
    <s v="7"/>
    <n v="12"/>
    <n v="2022"/>
    <n v="85"/>
    <x v="8"/>
    <s v="Sud Muntenia"/>
    <s v=" Sud Vest"/>
    <m/>
    <s v=" Gostinu; Prundu; Pietrele; Pietrisu; Frasinu; Vartoape; Vartoapele de Sus; Vartoapele de Jos; Draghinesti; Ulmeni; Ciurari Deal; Urluiu; Brosteanca;"/>
    <s v="Privat"/>
    <s v="046"/>
    <n v="7481958.4500000002"/>
    <n v="1320345.6200000001"/>
    <n v="1364367.31"/>
    <n v="1929500.96"/>
    <x v="354"/>
    <s v="In implementare"/>
    <m/>
    <n v="2806058.36"/>
    <n v="495186.78"/>
    <s v="POC/366/2/1"/>
    <n v="1"/>
    <s v="Axa 2"/>
  </r>
  <r>
    <n v="8"/>
    <x v="2"/>
    <x v="2"/>
    <s v="A2.2.1 ap.2"/>
    <x v="344"/>
    <s v="Sistem IT inovativ bazat pe inteligenta artificiala si realitate augmentata pentru evidenta si mentenanta structurilor complexe de resurse si mijloace fixe ale companiilor si institutiilor - WINNER"/>
    <s v="LIGHTNING NET SRL"/>
    <s v="Obiectivul General al proiectului il reprezinta cresterea gradului de colaborare intre intreprinderi centrate pe domeniul TIC prin realizarea unei platforme bazata pe inteligenta artificiala si realitate augmentata pentru evidenta si mentenanta structurilor complexe de resurse si mijloace fixe ale companiilor si institutiilor, cu rolul de a eficientiza activitatea echipelor de mentenanta din teren."/>
    <s v="12"/>
    <n v="17"/>
    <x v="3"/>
    <s v="6"/>
    <n v="17"/>
    <n v="2021"/>
    <n v="85"/>
    <x v="3"/>
    <s v="Sud Muntenia"/>
    <m/>
    <m/>
    <s v="Giurgiu"/>
    <s v="Privat"/>
    <s v="066"/>
    <n v="11597104.49"/>
    <n v="2046547.86"/>
    <n v="4849481.5199999996"/>
    <n v="1522870.41"/>
    <x v="355"/>
    <s v="In implementare"/>
    <m/>
    <n v="8960393.7599999998"/>
    <n v="1187068.31"/>
    <s v="POC/524/2/2"/>
    <n v="1"/>
    <s v="Axa 2"/>
  </r>
  <r>
    <n v="9"/>
    <x v="2"/>
    <x v="2"/>
    <s v="A2.2.1 ap.2"/>
    <x v="345"/>
    <s v="Platforma inovatoare de gestionare prin inteligenta artificiala a proceselor  de lucru in fabrici si depozite - PleIT - Perpetual Low Energy IoT"/>
    <s v="SMART LEAGUE SRL"/>
    <s v="Obiectivul general al proiectului il reprezinta sporirea capacitatii de cercetare dezvoltare a societatii SMART LEAGUE S.R.L. in vederea cercetarii si dezvoltarii a unei solutii integrate care imbina o serie de inovatii privind utilizarea retelelor de comunicatii cu energie scazuta pe distante mari si surse de alimentare alternative pentru obtinerea unor sisteme independente energetic si eficiente din punct de vedere al mentenantei, cu aplicabilitate in diverse domenii de afaceri precum agricultura, mediu, orase inteligente, utilitati, logistica, productie, etc._x000a_Pentru realizarea acestui obiectiv in etapa de cercetare dezvoltare, precum si in etapa de punere pe piata a produsului inovativ, societatea va primi sprijin din partea Clusterului Technology Hub din care face parte."/>
    <s v="3"/>
    <n v="19"/>
    <x v="4"/>
    <s v="3"/>
    <n v="19"/>
    <n v="2023"/>
    <n v="85"/>
    <x v="3"/>
    <s v="Sud Muntenia"/>
    <m/>
    <m/>
    <s v="Giurgiu"/>
    <s v="Privat"/>
    <s v="066"/>
    <n v="9768807.6799999997"/>
    <n v="1723907.23"/>
    <n v="3627410"/>
    <n v="0"/>
    <x v="356"/>
    <s v="In implementare"/>
    <m/>
    <n v="788763.28"/>
    <n v="139193.51999999999"/>
    <s v="POC/524/2/2"/>
    <n v="1"/>
    <s v="Axa 2"/>
  </r>
  <r>
    <n v="10"/>
    <x v="2"/>
    <x v="2"/>
    <s v="A2.2.1 ap.2"/>
    <x v="346"/>
    <s v="Dezvoltarea platformei informatice MicroMed in vederea cresterii competitivitatii S.C. Medicamed Market SRL"/>
    <s v="MEDICAMED MARKET SRL"/>
    <s v="Obiectivul general al proiectului il reprezinta cresterea competitivitatii economice a societatii la nivel national prin dezvoltarea unui produs inovativ TIC, respectiv realizarea unei aplicatii informatice inovative cu aplicabilitate in domeniul microbiologiei."/>
    <s v="4"/>
    <n v="7"/>
    <x v="4"/>
    <s v="4"/>
    <n v="7"/>
    <n v="2023"/>
    <n v="85"/>
    <x v="3"/>
    <s v="Sud Muntenia"/>
    <m/>
    <m/>
    <s v="Calugareni"/>
    <s v="Privat"/>
    <s v="066"/>
    <n v="9761885.8699999992"/>
    <n v="1722685.76"/>
    <n v="3585041.22"/>
    <n v="78713.75"/>
    <x v="357"/>
    <s v="In implementare"/>
    <m/>
    <n v="1254883.31"/>
    <n v="95714.67"/>
    <s v="POC/524/2/2"/>
    <n v="1"/>
    <s v="Axa 2"/>
  </r>
  <r>
    <n v="11"/>
    <x v="2"/>
    <x v="2"/>
    <s v="A2.2.1 ap.2"/>
    <x v="347"/>
    <s v="Platforma avansata de tip cloud pentru stocare, arhivare si interogare fisiere de imagistica medicala utilizand standardul DICOM"/>
    <s v="SANIMED INTERNATIONAL DISTRIBUTION SRL"/>
    <s v="Obiectivul general al proiectului consta in cresterea competitivitatii economice a S.C. SANIMED INTERNATIONAL DISTRIBUTION S.R.L., sustinerea inovarii in cadrul sectorului TIC si desfasurare unor activitati de cercetare-dezvoltare tehnologica, prin crearea unei platforme avansate de tip cloud pentru  stocare, arhivare si interogare fisiere de imagistica medicala utilizand standardul DICOM."/>
    <s v="6"/>
    <n v="18"/>
    <x v="4"/>
    <s v="7"/>
    <n v="18"/>
    <n v="2022"/>
    <n v="85"/>
    <x v="3"/>
    <s v="Sud Muntenia"/>
    <m/>
    <m/>
    <s v="Calugareni"/>
    <s v="Privat"/>
    <s v="066"/>
    <n v="14292118.470000001"/>
    <n v="2522138.5"/>
    <n v="6369913.1900000004"/>
    <n v="3404989.84"/>
    <x v="358"/>
    <s v="Reziliat"/>
    <m/>
    <n v="137574.83999999997"/>
    <n v="0"/>
    <s v="POC/524/2/2"/>
    <n v="1"/>
    <s v="Axa 2"/>
  </r>
  <r>
    <n v="12"/>
    <x v="2"/>
    <x v="2"/>
    <s v="A2.2.1 ap.2"/>
    <x v="348"/>
    <s v="Sanimed - unitate medicala virtuala"/>
    <s v="SANIMED INTERNATIONAL IMPEX SRL"/>
    <s v="Obiectivul general al proiectului propus este „Sprijinirea cresterii valorii adaugate generate de sectorul TIC prin crearea unei unitati medicale virtuale (spital virtual) in Romania”._x000a_"/>
    <s v="6"/>
    <n v="18"/>
    <x v="4"/>
    <s v="6"/>
    <n v="18"/>
    <n v="2022"/>
    <n v="85"/>
    <x v="3"/>
    <s v="Sud Muntenia"/>
    <m/>
    <m/>
    <s v="Calugareni"/>
    <s v="Privat"/>
    <s v="066"/>
    <n v="13979743.279999999"/>
    <n v="2467013.52"/>
    <n v="9506504.5299999993"/>
    <n v="3911503.66"/>
    <x v="359"/>
    <s v="Reziliat"/>
    <m/>
    <n v="1750000"/>
    <n v="0"/>
    <s v="POC/524/2/2"/>
    <n v="1"/>
    <s v="Axa 2"/>
  </r>
  <r>
    <n v="13"/>
    <x v="1"/>
    <x v="4"/>
    <s v=" Proiect Tehnologic Inovativ - LDR"/>
    <x v="349"/>
    <s v="Dezvoltarea unui serviciu inovativ in cadrul SC Holland Farming Agro SRL"/>
    <s v="HOLLAND FARMING AGRO SRL"/>
    <s v="Obiectivul general al proiectului este diversificarea activitatii Holland Farming Agro SRL prin cercetarea si dezvoltarea unui serviciu integrat de analiza a solului, propunere a culturilor potrivite tipului de sol analizat, precum si monitorizare a implementarii propunerilor, pentru comercializarea serviciului pe piata, dar si introducerea pe piata a unei platforme online inovative de gestionare a culturii."/>
    <s v="9"/>
    <n v="1"/>
    <x v="4"/>
    <s v="3"/>
    <n v="1"/>
    <n v="2022"/>
    <n v="85"/>
    <x v="3"/>
    <s v="Sud Muntenia"/>
    <m/>
    <m/>
    <s v="Floresti, Stoenesti"/>
    <s v="Privat"/>
    <s v="061"/>
    <n v="2700026.07"/>
    <n v="476475.19"/>
    <n v="1795069.73"/>
    <n v="1010204.46"/>
    <x v="360"/>
    <s v="In implementare"/>
    <m/>
    <n v="111641.37999999999"/>
    <n v="0"/>
    <s v="POC/163/1/3/"/>
    <n v="1"/>
    <s v="Axa 1"/>
  </r>
  <r>
    <s v="TOTAL GIURGIU"/>
    <x v="0"/>
    <x v="0"/>
    <m/>
    <x v="0"/>
    <m/>
    <m/>
    <m/>
    <m/>
    <m/>
    <x v="0"/>
    <m/>
    <m/>
    <m/>
    <m/>
    <x v="0"/>
    <m/>
    <m/>
    <m/>
    <m/>
    <m/>
    <m/>
    <n v="97123394.202999994"/>
    <n v="17139422.487"/>
    <n v="42175889.109999992"/>
    <n v="21068864.330000002"/>
    <x v="361"/>
    <m/>
    <m/>
    <n v="40645441.290000007"/>
    <n v="6300009.0800000001"/>
    <m/>
    <m/>
    <m/>
  </r>
  <r>
    <s v="JUDEŢUL Gorj"/>
    <x v="0"/>
    <x v="0"/>
    <m/>
    <x v="0"/>
    <m/>
    <m/>
    <m/>
    <m/>
    <m/>
    <x v="0"/>
    <m/>
    <m/>
    <m/>
    <m/>
    <x v="0"/>
    <m/>
    <m/>
    <m/>
    <m/>
    <m/>
    <m/>
    <m/>
    <m/>
    <m/>
    <m/>
    <x v="0"/>
    <m/>
    <m/>
    <m/>
    <m/>
    <m/>
    <m/>
    <m/>
  </r>
  <r>
    <n v="1"/>
    <x v="1"/>
    <x v="1"/>
    <s v="OS1.1 -Secţiunea B"/>
    <x v="350"/>
    <s v="Conectarea sectorului cercetare-dezvoltare-inovare cu mediul de afaceri prin animarea și promovarea CLUSTERULUI INOVATIV - MANAGEMENTUL ENERGIEI SI DEZVOLTARII DURABILE"/>
    <s v="ASOCIAȚIA CLUSTER INOVATIV MANAGEMENTUL ENERGIEI ȘI DEZVOLTĂRII DURABILE"/>
    <s v="Obiectivul general al proiectului este creștereacapacitațiiștiințifice în domeniile de specializare inteligenta: resurse energetice conventionale, neconventionale și regenerabileși tehnologii curate de producere a energiei pe baza combustibililor fosili  prin investiții în cercetare–dezvoltare, dobândirea de competente și know-how în managementul clusterului, identificarea și transferul de bune practici și cunoștințe de la  partenerii cu care se va intra în colaborare"/>
    <s v="11"/>
    <n v="7"/>
    <x v="1"/>
    <s v="11"/>
    <n v="7"/>
    <n v="2021"/>
    <n v="85"/>
    <x v="9"/>
    <s v="Sud Vest"/>
    <m/>
    <m/>
    <s v="Targu Jiu"/>
    <s v="Privat"/>
    <s v="059"/>
    <n v="4789211.0999999996"/>
    <n v="845154.90000000037"/>
    <n v="4414156"/>
    <n v="87635"/>
    <x v="362"/>
    <s v="Reziliat"/>
    <m/>
    <n v="0"/>
    <n v="0"/>
    <s v="POC/64/1/1"/>
    <n v="1"/>
    <s v="Axa 1"/>
  </r>
  <r>
    <n v="2"/>
    <x v="1"/>
    <x v="3"/>
    <s v="OS1.4-Secţiunea G"/>
    <x v="351"/>
    <s v="UTILIZAREA DEŞEURILOR DIN INDUSTRIILE EXTRACTIVĂ, ENERGETICĂ ŞI METALURGICĂ DREPT SURSE ALTERNATIVE DE MATERII PRIME LA FABRICAREA PRODUSELOR REFRACTARE TERMOIZOLATOARE ŞI A MATERIALELOR DE CONSTRUCŢII"/>
    <s v="Universitatea &quot;Constantin Brancusi&quot; Targu Jiu"/>
    <s v="Obiectivul UCB este de a transfera în cadrul proiectului cunoaştere şi expertiză, susţinute de suportul unei infrastructuri de cercetare-dezvoltare ultramodernă, asigurată în cadrul “Centrului regional de cercetare pentru tehnologii energetice durabile” prin achiziţia de aparate şi echipamente de ultimă generaţie, în perioada 2011-2014, cu fonduri europene nerambursabile accesate prin programele specifice de CD (LIFE 10+, POS-CCE). "/>
    <s v="9"/>
    <n v="8"/>
    <x v="1"/>
    <s v="2"/>
    <n v="8"/>
    <n v="2022"/>
    <n v="83.72"/>
    <x v="9"/>
    <s v="Sud Vest"/>
    <m/>
    <m/>
    <s v="Targu Jiu"/>
    <s v="Public"/>
    <s v="062"/>
    <n v="6230831.6980000008"/>
    <n v="1211633.3019999992"/>
    <n v="792000"/>
    <n v="58064"/>
    <x v="363"/>
    <s v="In implementare"/>
    <s v="AA5"/>
    <n v="3418063.0200000005"/>
    <n v="605783.99"/>
    <s v="POC/71/1/4"/>
    <n v="1"/>
    <s v="Axa 1"/>
  </r>
  <r>
    <n v="3"/>
    <x v="2"/>
    <x v="2"/>
    <s v="A2.2.1"/>
    <x v="352"/>
    <s v="Dezvoltarea unei soluții inovative de management SaaS pentru domeniile HoReCa și Retail"/>
    <s v="SOFTTEHNICA SRL"/>
    <s v="Dezvoltarea unei soluții inovative de management SaaS pentru domeniile HoReCa și Retail"/>
    <s v="8"/>
    <n v="3"/>
    <x v="2"/>
    <s v="4"/>
    <n v="3"/>
    <n v="2020"/>
    <n v="85"/>
    <x v="9"/>
    <s v="Sud Vest"/>
    <m/>
    <m/>
    <s v="Targu Jiu"/>
    <s v="Privat"/>
    <s v="066"/>
    <n v="2566246.0499999998"/>
    <n v="452866.95"/>
    <n v="1190457"/>
    <n v="891944.54999999981"/>
    <x v="364"/>
    <s v="Finalizat"/>
    <s v="AA1"/>
    <n v="2513395.98"/>
    <n v="443540.43000000005"/>
    <s v="POC/46/2/2"/>
    <n v="1"/>
    <s v="Axa 2"/>
  </r>
  <r>
    <n v="4"/>
    <x v="2"/>
    <x v="2"/>
    <s v="A2.2.1 ap.2"/>
    <x v="353"/>
    <s v="HOLOTRAIN - Platforma inovatoare de training in realitatea augmentata asistat de holograme fotorealistice interactive"/>
    <s v="SOFTTEHNICA SRL"/>
    <s v="Obiectivul general al proiectului este reprezentat de crearea unei platforme inovatoare de training in realitatea augmentata, asistat de holograme fotorealistice interactive, care va permite interactiunea personalizata , bi-directională si scalabila pentru un numar mare de cursanti simultan instructorul HoloTrain."/>
    <s v="4"/>
    <n v="7"/>
    <x v="4"/>
    <s v="4"/>
    <n v="7"/>
    <n v="2023"/>
    <n v="85"/>
    <x v="9"/>
    <s v="Sud Vest"/>
    <m/>
    <m/>
    <s v="Targu Jiu"/>
    <s v="Privat"/>
    <s v="066"/>
    <n v="11159150.58"/>
    <n v="1969261.86"/>
    <n v="4219692.21"/>
    <n v="2475735.84"/>
    <x v="365"/>
    <s v="In implementare"/>
    <m/>
    <n v="4105060.07"/>
    <n v="530304.72"/>
    <s v="POC/524/2/2"/>
    <n v="1"/>
    <s v="Axa 2"/>
  </r>
  <r>
    <s v="TOTAL GORJ"/>
    <x v="0"/>
    <x v="0"/>
    <m/>
    <x v="0"/>
    <m/>
    <m/>
    <m/>
    <m/>
    <m/>
    <x v="0"/>
    <m/>
    <m/>
    <m/>
    <m/>
    <x v="0"/>
    <m/>
    <m/>
    <m/>
    <m/>
    <m/>
    <m/>
    <n v="24745439.428000003"/>
    <n v="4478917.0120000001"/>
    <n v="10616305.210000001"/>
    <n v="3513379.3899999997"/>
    <x v="366"/>
    <m/>
    <m/>
    <n v="10036519.07"/>
    <n v="1579629.14"/>
    <m/>
    <m/>
    <m/>
  </r>
  <r>
    <s v="JUDEŢUL HARGHITA"/>
    <x v="0"/>
    <x v="0"/>
    <m/>
    <x v="0"/>
    <m/>
    <m/>
    <m/>
    <m/>
    <m/>
    <x v="0"/>
    <m/>
    <m/>
    <m/>
    <m/>
    <x v="0"/>
    <m/>
    <m/>
    <m/>
    <m/>
    <m/>
    <m/>
    <m/>
    <m/>
    <m/>
    <m/>
    <x v="0"/>
    <m/>
    <m/>
    <m/>
    <m/>
    <m/>
    <m/>
    <m/>
  </r>
  <r>
    <n v="1"/>
    <x v="2"/>
    <x v="2"/>
    <s v="A2.2.1"/>
    <x v="354"/>
    <s v="DEZVOLTAREA PLATFORMEI ELECTRONICE – PIATA GELIOR"/>
    <s v="ENETIX SOFTWARE SRL"/>
    <s v="DEZVOLTAREA PLATFORMEI ELECTRONICE – PIATA GELIOR"/>
    <s v="5"/>
    <n v="25"/>
    <x v="2"/>
    <s v="11"/>
    <n v="30"/>
    <n v="2020"/>
    <n v="85"/>
    <x v="1"/>
    <s v="Centru"/>
    <m/>
    <m/>
    <s v="Miercurea Ciuc"/>
    <s v="Privat"/>
    <s v="066"/>
    <n v="1256972.6599999999"/>
    <n v="221818.7"/>
    <n v="684616.8"/>
    <n v="82498"/>
    <x v="367"/>
    <s v="Finalizat"/>
    <s v="AA1+suspendare"/>
    <n v="1038747.26"/>
    <n v="183308.34000000003"/>
    <s v="POC/46/2/2"/>
    <n v="1"/>
    <s v="Axa 2"/>
  </r>
  <r>
    <n v="2"/>
    <x v="2"/>
    <x v="2"/>
    <s v="A2.2.1"/>
    <x v="355"/>
    <s v="DEZVOLTAREA ȘI PUNEREA PE PIAȚĂ A APLICAȚIEI KPEYE"/>
    <s v="MAGIC SOLUTIONS SRL"/>
    <s v="DEZVOLTAREA ȘI PUNEREA PE PIAȚĂ A APLICAȚIEI KPEYE"/>
    <s v="6"/>
    <n v="29"/>
    <x v="2"/>
    <s v="10"/>
    <n v="15"/>
    <n v="2019"/>
    <n v="85"/>
    <x v="1"/>
    <s v="Centru"/>
    <m/>
    <m/>
    <s v="Miercurea Ciuc"/>
    <s v="Privat"/>
    <s v="066"/>
    <n v="1013197.28"/>
    <n v="178799.52"/>
    <n v="827731.2"/>
    <n v="103650.31999999983"/>
    <x v="368"/>
    <s v="Finalizat"/>
    <s v="AA2"/>
    <n v="866287.72000000009"/>
    <n v="152874.29"/>
    <s v="POC/46/2/2"/>
    <n v="1"/>
    <s v="Axa 2"/>
  </r>
  <r>
    <n v="3"/>
    <x v="2"/>
    <x v="2"/>
    <s v="A2.1.1 - NGA"/>
    <x v="356"/>
    <s v="Dezvoltarea infrastructurii de comunicatii in banda larga de mare viteza in judetul Harghita"/>
    <s v="INVOKER TRANS IT SRL"/>
    <s v="Obiectivul principal al proiectului este dezvoltarea infrastructurii de comunicatii in banda larga de mare viteza in localitatile albe din punct de vedere al conexiunii NGA din judetul Harghit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n v="85"/>
    <x v="1"/>
    <s v="Centru"/>
    <m/>
    <m/>
    <s v="Bilbor; Voslabeni; Cetatuia; Plaiestii de Sus; Casinu Nou; Izvoru Muresului; Sub Cetate; Dirjiu; Martinis; Imper; Ocland; Iacobeni; Filpea; Vidacut; Ulies; Calnaci; Sacel;"/>
    <s v="Privat"/>
    <s v="046"/>
    <n v="7482385.71"/>
    <n v="1320421.01"/>
    <n v="1858370.42"/>
    <n v="3881620.88"/>
    <x v="369"/>
    <s v="In implementare"/>
    <m/>
    <n v="3487213.31"/>
    <n v="615390.56999999995"/>
    <s v="POC/366/2/1"/>
    <n v="1"/>
    <s v="Axa 2"/>
  </r>
  <r>
    <n v="4"/>
    <x v="2"/>
    <x v="2"/>
    <s v="A2.2.1 ap.2"/>
    <x v="357"/>
    <s v="Dezvoltarea si proiectarea unui produs software integral de administrare si monitorizare intreprinderi de catre societatea Web-Guru SRL"/>
    <s v="WEB-GURU SRL"/>
    <s v="Obiectivul general este dezvoltarea unui software integrat pentru gestionarea, monitorizarea si administrarea firmelor pe mai multe nivele. Prezentul proiect abordeaza realizarea unui software care integreaza mai multe module necesare pentru monitorizarea firmelor, astfel reprezinta o unealta special destinata pentru administratorii firmelor, si nu numai."/>
    <s v="8"/>
    <n v="7"/>
    <x v="4"/>
    <s v="8"/>
    <n v="7"/>
    <n v="2023"/>
    <n v="85"/>
    <x v="1"/>
    <s v="Centru"/>
    <m/>
    <m/>
    <s v="Miercurea Ciuc"/>
    <s v="Privat"/>
    <s v="066"/>
    <n v="3774519.72"/>
    <n v="666091.65"/>
    <n v="2039519.62"/>
    <n v="452641.49"/>
    <x v="370"/>
    <s v="Reziliat"/>
    <m/>
    <n v="0"/>
    <n v="0"/>
    <s v="POC/524/2/2"/>
    <n v="1"/>
    <s v="Axa 2"/>
  </r>
  <r>
    <s v="TOTAL HARGHITA"/>
    <x v="0"/>
    <x v="0"/>
    <m/>
    <x v="0"/>
    <m/>
    <m/>
    <m/>
    <m/>
    <m/>
    <x v="0"/>
    <m/>
    <m/>
    <m/>
    <m/>
    <x v="0"/>
    <m/>
    <m/>
    <m/>
    <m/>
    <m/>
    <m/>
    <n v="13527075.370000001"/>
    <n v="2387130.88"/>
    <n v="5410238.04"/>
    <n v="4520410.6899999995"/>
    <x v="371"/>
    <m/>
    <m/>
    <n v="5392248.29"/>
    <n v="951573.2"/>
    <m/>
    <m/>
    <m/>
  </r>
  <r>
    <s v="JUDEŢUL HUNEDOARA"/>
    <x v="0"/>
    <x v="0"/>
    <m/>
    <x v="0"/>
    <m/>
    <m/>
    <m/>
    <m/>
    <m/>
    <x v="0"/>
    <m/>
    <m/>
    <m/>
    <m/>
    <x v="0"/>
    <m/>
    <m/>
    <m/>
    <m/>
    <m/>
    <m/>
    <m/>
    <m/>
    <m/>
    <m/>
    <x v="0"/>
    <m/>
    <m/>
    <m/>
    <m/>
    <m/>
    <m/>
    <m/>
  </r>
  <r>
    <n v="1"/>
    <x v="2"/>
    <x v="2"/>
    <s v="A2.1.1 - NGA"/>
    <x v="358"/>
    <s v="Dezvoltarea infrastructurii de comunicatii in banda larga de mare viteza in judetul Hunedoara"/>
    <s v="INVOKER TRANS IT SRL"/>
    <s v="Obiectivul principal al proiectului este dezvoltarea infrastructurii de comunicatii in banda larga de mare viteza in localitatile albe din punct de vedere al conexiunii NGA din judetul Hunedoar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n v="85"/>
    <x v="2"/>
    <s v="Vest"/>
    <m/>
    <m/>
    <s v="Dobra; Rapoltu Mare; Banita; Valisoara; Branisca; Zam; sat Sibise; sat Vaidei; sat Romosel; Bucuresci; sat Tirnava de Cris; sat Boz; sat Bobilna; sat Mihaileni; Orastioara de Sus; sat Costesti; Luncoiu de Sus; sat Sesuri; sat Stanija; Orastioara de Jos; sat Bucium; sat Birtin; Vata de Sus; sat Ciungani; sat Ludestii de Jos; sat Stejarel; sat Ociu; sat Brotuna; sat Prihodiste; sat Dincu Mare; sat Cris; sat Rapoltel; sat Buces-Vulcan; sat Basarabasa; sat Grohotele; sat Pischinti; sat Jeledinti; sat Blajeni-Vulcan; Martinesti; sat Plai; Buces; sat Tatarastii de Cris; sat Dincu Mic; sat Tamasasa; sat Salatruc; sat Turmas;"/>
    <s v="Privat"/>
    <s v="046"/>
    <n v="11511361.99"/>
    <n v="2031416.81"/>
    <n v="2522332.39"/>
    <n v="3047372.17"/>
    <x v="372"/>
    <s v="In implementare"/>
    <m/>
    <n v="3450135.23"/>
    <n v="608847.39"/>
    <s v="POC/366/2/1"/>
    <n v="1"/>
    <s v="Axa 2"/>
  </r>
  <r>
    <s v="TOTAL HUNEDOARA"/>
    <x v="0"/>
    <x v="0"/>
    <m/>
    <x v="0"/>
    <m/>
    <m/>
    <m/>
    <m/>
    <m/>
    <x v="0"/>
    <m/>
    <m/>
    <m/>
    <m/>
    <x v="0"/>
    <m/>
    <m/>
    <m/>
    <m/>
    <m/>
    <m/>
    <n v="11511361.99"/>
    <n v="2031416.81"/>
    <n v="2522332.39"/>
    <n v="3047372.17"/>
    <x v="372"/>
    <m/>
    <m/>
    <n v="3450135.23"/>
    <n v="608847.39"/>
    <m/>
    <m/>
    <m/>
  </r>
  <r>
    <s v="JUDEŢUL IALOMITA"/>
    <x v="0"/>
    <x v="0"/>
    <m/>
    <x v="0"/>
    <m/>
    <m/>
    <m/>
    <m/>
    <m/>
    <x v="0"/>
    <m/>
    <m/>
    <m/>
    <m/>
    <x v="0"/>
    <m/>
    <m/>
    <m/>
    <m/>
    <m/>
    <m/>
    <m/>
    <m/>
    <m/>
    <m/>
    <x v="0"/>
    <m/>
    <m/>
    <m/>
    <m/>
    <m/>
    <m/>
    <m/>
  </r>
  <r>
    <n v="1"/>
    <x v="1"/>
    <x v="3"/>
    <s v="OS1.3-Secţiunea D"/>
    <x v="359"/>
    <s v="TEHNOLOGII DE SINTEZA A UNOR COPOLIMERI ACRILICI FUNCTIONALI UTILIZAND INSTALATII DE SINTEZA NECONVENTIONALE CU EFICIENTA RIDICATA -COACNEC"/>
    <s v="Lambda MAT Bucuresti SRL"/>
    <s v="Obiectivul principal al proiectului consta in transpunerea la nivel industrial a echipamentelor de cercetare realizate in faza de demonstrator de COSFEL ACTUAL, implementarea si preluarea tehnologiilor dezvoltate de aceasta in conformitate cu rezultatul de cercetare achizitionat prin contractul NR.15/05.05.2015 cu titlul „Experimentarea polimerizarii in camp de microunde in strat controlat respectiv in sistem dispers”."/>
    <s v="9"/>
    <n v="8"/>
    <x v="1"/>
    <s v="5"/>
    <n v="8"/>
    <n v="2018"/>
    <n v="85"/>
    <x v="3"/>
    <s v="Sud Muntenia"/>
    <m/>
    <m/>
    <s v="Slobozia"/>
    <s v="Privat"/>
    <s v="061"/>
    <n v="3934178.25"/>
    <n v="694266.75"/>
    <n v="0"/>
    <n v="276480"/>
    <x v="373"/>
    <s v="Finalizat"/>
    <s v="AA2"/>
    <n v="3867780.6000000006"/>
    <n v="682549.5199999999"/>
    <s v="POC/66/1/3"/>
    <n v="1"/>
    <s v="Axa 1"/>
  </r>
  <r>
    <n v="2"/>
    <x v="1"/>
    <x v="3"/>
    <s v="OS1.3-Secţiunea C"/>
    <x v="360"/>
    <s v="Tehnologie de prelucrare inovativa a deseurilor de metale neferoase si a deee-urilor, utilizand  energia microundelor_x000a_"/>
    <s v="JUNKOEKO SRL"/>
    <s v="Obiectivul principal al proiectului propus il reprezinta cresterea capacitatii si infrastructurii de Cercetare-Dezvoltare a aplicantului prin realizarea unui echipament inovativ de topire in camp de microunde a deseurilor metalice neferoase si DEEE-uri (deseuri de echipamente electrice si electronice), prevazut cu un sistem inovator de filtrare a noxelor rezultate din topire. Diversificarea tehnologiilor pentru topirea si rafinarea metalelor din  deseuri neferoase si  DEEE-uri"/>
    <s v="10"/>
    <n v="4"/>
    <x v="2"/>
    <s v="4"/>
    <n v="4"/>
    <n v="2019"/>
    <n v="85"/>
    <x v="3"/>
    <s v="Sud Muntenia"/>
    <m/>
    <m/>
    <s v="Slobozia"/>
    <s v="Privat"/>
    <s v="061"/>
    <n v="710340.24"/>
    <n v="125354.16"/>
    <n v="92854.94"/>
    <n v="20904.34"/>
    <x v="374"/>
    <s v="Finalizat"/>
    <m/>
    <n v="634111.26"/>
    <n v="111901.96"/>
    <s v="POC/63/1/3"/>
    <n v="1"/>
    <s v="Axa 1"/>
  </r>
  <r>
    <n v="3"/>
    <x v="2"/>
    <x v="2"/>
    <s v="A2.2.1 ap.2"/>
    <x v="361"/>
    <s v="SysCAD Application"/>
    <s v="SYSCAD SOLUTIONS SRL"/>
    <s v="Obiectivul principal al proiectului este cercetarea şi dezvoltarea unei suite de soluţii software inovative, extrem de uşor de folosit, soluţii software pentru accelerarea implementării cadastrului general şi a cadastrului sectorial, denumit in continuare SysCAD Application Suite."/>
    <s v="6"/>
    <n v="23"/>
    <x v="4"/>
    <s v="6"/>
    <n v="23"/>
    <n v="2022"/>
    <n v="85"/>
    <x v="3"/>
    <s v="Sud Muntenia"/>
    <m/>
    <m/>
    <s v="Cazanesti"/>
    <s v="Privat"/>
    <s v="066"/>
    <n v="5029002"/>
    <n v="887470.93"/>
    <n v="2052919.43"/>
    <n v="967836.87"/>
    <x v="375"/>
    <s v="In implementare"/>
    <m/>
    <n v="2413170.02"/>
    <n v="425853.53"/>
    <s v="POC/524/2/2"/>
    <n v="1"/>
    <s v="Axa 2"/>
  </r>
  <r>
    <s v="TOTAL IALOMITA"/>
    <x v="0"/>
    <x v="0"/>
    <m/>
    <x v="0"/>
    <m/>
    <m/>
    <m/>
    <m/>
    <m/>
    <x v="0"/>
    <m/>
    <m/>
    <m/>
    <m/>
    <x v="0"/>
    <m/>
    <m/>
    <m/>
    <m/>
    <m/>
    <m/>
    <n v="9673520.4900000002"/>
    <n v="1707091.84"/>
    <n v="2145774.37"/>
    <n v="1265221.21"/>
    <x v="376"/>
    <m/>
    <m/>
    <n v="6915061.8800000008"/>
    <n v="1220305.0099999998"/>
    <m/>
    <m/>
    <m/>
  </r>
  <r>
    <s v="JUDEŢUL IASI"/>
    <x v="0"/>
    <x v="0"/>
    <m/>
    <x v="0"/>
    <m/>
    <m/>
    <m/>
    <m/>
    <m/>
    <x v="0"/>
    <m/>
    <m/>
    <m/>
    <m/>
    <x v="0"/>
    <m/>
    <m/>
    <m/>
    <m/>
    <m/>
    <m/>
    <m/>
    <m/>
    <m/>
    <m/>
    <x v="0"/>
    <m/>
    <m/>
    <m/>
    <m/>
    <m/>
    <m/>
    <m/>
  </r>
  <r>
    <n v="1"/>
    <x v="1"/>
    <x v="1"/>
    <s v="OS1.2-Secţiunea E"/>
    <x v="362"/>
    <s v="Polimeri coordinativi porosi noi cu liganzi organici de dimensiuni variabile pentru stocarea gazelor. POCPOLIG"/>
    <s v="Institutul de Chimie Macromoleculara &quot;Petru Poni&quot;"/>
    <s v="Obiectivul general al proiectului consta in cresterea capacitatii si calitatii activitatii de cercetare dezvoltare inovare (CDI)  prin atragerea de specialisti cu competente avansate,  deschiderea unei noi directii de cercetare in domeniul retelelor metalo-organice (RMO) si diversificarea gamei de servicii de cercetare  si transferul acestora catre partenerii industriali,  in scopul stimularii competitivitatii cercetarii stintifice romanesti la nivel european si a competitivitatii economice nationale/ regionale ale Institutului si ale actorilor economici in domeniul de specializare inteligenta eco-nano-tehnologii si materiale avansate._x000a_Proiectul POCPOLIG isi propune sa dezvolte noi materiale avansate nanostructurate, cu caracteristici functionale extinse, destinate pentru aplicatii de nisa, in domenii stiintifice si industriale actuale si viitoare._x000a_Obiectivul general al proiectului consta in cresterea capacitatii si calitatii activitatii de cercetare dezvoltare inovare (CDI)  prin atragerea de specialisti cu competente avansate,  deschiderea unei noi directii de cercetare in domeniul retelelor metalo-organice (RMO) si diversificarea gamei de servicii de cercetare  si transferul acestora catre partenerii industriali,  in scopul stimularii competitivitatii cercetarii stintifice romanesti la nivel european si a competitivitatii economice nationale/ regionale ale Institutului si ale actorilor economici in domeniul de specializare inteligenta eco-nano-tehnologii si materiale avansate._x000a_Proiectul POCPOLIG isi propune sa dezvolte noi materiale avansate nanostructurate, cu caracteristici functionale extinse, destinate pentru aplicatii de nisa, in domenii stiintifice si industriale actuale si viitoare._x000a_"/>
    <s v="9"/>
    <n v="8"/>
    <x v="1"/>
    <s v="9"/>
    <n v="8"/>
    <n v="2020"/>
    <n v="84.435339999999997"/>
    <x v="5"/>
    <s v="Nord Est"/>
    <m/>
    <m/>
    <s v="Iasi"/>
    <s v="Public"/>
    <s v="060"/>
    <n v="7165347.8196919998"/>
    <n v="1320379.1103079999"/>
    <n v="0"/>
    <n v="466651.06"/>
    <x v="377"/>
    <s v="Finalizat"/>
    <s v="AA6"/>
    <n v="6930573.3899999997"/>
    <n v="0"/>
    <s v="POC/61/1/1"/>
    <n v="1"/>
    <s v="Axa 1"/>
  </r>
  <r>
    <n v="2"/>
    <x v="1"/>
    <x v="1"/>
    <s v="OS1.2-Secţiunea E"/>
    <x v="363"/>
    <s v="DIVERSIFICAREA ACTIVITATII DE CD PRIN ELABORAREA DE PLATFORME NANO-SENZORIALE PENTRU DETECŢIA ELECTROCHIMICA ŞI CUANTIFICAREA UNOR BIO- SI IMUNO-MARKERI CU APLICATII MEDICALE, DE MEDIU SI SECURITATE"/>
    <s v="Intelectro Iasi SRL"/>
    <s v="Obiectivul general al proiectului il constituie consolidarea capacității de CDI a SC Intelectro Iasi SRL în vederea pregătirii pentru participarea la Orizont 2020 si la alte programe europene, prin angajarea unui cercetător universitar cu o mare experienta pe o perioada egală cel puţin cu durata proiectului, si prin consolidarea si intinerirea resursei umane angajata in sectorul CDI al companiei, prin cooptarea de doctoranzi in faza de cercetare pentru teza de doctorat si, respectiv, doctori in stiinte ai Univ. Tehnice Iasi care au sustinut teza de doctorat in ultimii 5 ani. "/>
    <s v="9"/>
    <n v="8"/>
    <x v="1"/>
    <s v="9"/>
    <n v="8"/>
    <n v="2020"/>
    <n v="84.435339999999997"/>
    <x v="5"/>
    <s v="Nord Est"/>
    <m/>
    <m/>
    <s v="Iasi"/>
    <s v="Privat"/>
    <s v="061"/>
    <n v="7276121.3794200011"/>
    <n v="1340791.6705799997"/>
    <n v="2524481.25"/>
    <n v="1027942.7"/>
    <x v="378"/>
    <s v="Finalizat"/>
    <s v="AA1"/>
    <n v="6369795.3299999991"/>
    <n v="1173872.25"/>
    <s v="POC/61/1/1"/>
    <n v="1"/>
    <s v="Axa 1"/>
  </r>
  <r>
    <n v="3"/>
    <x v="1"/>
    <x v="1"/>
    <s v="OS1.2-Secţiunea E"/>
    <x v="364"/>
    <s v="CERCETARE-DEZVOLTARE DE MATERIALE COMPOZITE INOVATIVE NANOSTRUCTURATE, ACTIVABILE IN CAMP DE RADIOFRECVENTA SI DE MICROUNDE, PENTRU TEHNOLOGII REVERSIBILE DE ASAMBLARE CU APLICATII INTERSECTORIALE"/>
    <s v="ALL GREEN SRL"/>
    <s v="Obiectivul general al proiectului il constituie consolidarea capacității de CDI a SC ALL GREEN SRL în vederea pregătirii pentru participarea la Orizont 2020 si la alte programe europene, prin angajarea unui cercetător universitar cu o mare experienta pe o perioada egală cel puţin cu durata proiectului, si prin consolidarea si intinerirea resursei umane angajata in sectorul CDI al companiei, prin cooptarea de doctoranzi in faza de cercetare pentru teza de doctorat si, respectiv, doctori in stiinte ai Univ. Tehnice Iasi care au sustinut teza de doctorat in ultimii 5 ani. "/>
    <s v="9"/>
    <n v="16"/>
    <x v="1"/>
    <s v="9"/>
    <n v="16"/>
    <n v="2020"/>
    <n v="84.435339999999997"/>
    <x v="5"/>
    <s v="Nord Est"/>
    <m/>
    <m/>
    <s v="Iasi"/>
    <s v="Privat"/>
    <s v="061"/>
    <n v="7276513.4800000004"/>
    <n v="1340863.92"/>
    <n v="2522993.6"/>
    <n v="1085238"/>
    <x v="379"/>
    <s v="Finalizat _x000a_(ajuns la teremen; fara nota de finalizare)"/>
    <s v="AA4"/>
    <n v="6762862.8100000024"/>
    <n v="1246308.3100000003"/>
    <s v="POC/61/1/1"/>
    <n v="1"/>
    <s v="Axa 1"/>
  </r>
  <r>
    <n v="4"/>
    <x v="1"/>
    <x v="3"/>
    <s v="OS1.3-Secţiunea D"/>
    <x v="365"/>
    <s v="BRAIN-IN - Sisteme de automatizare inteligente pentru managementul cladirilor, productiei si automatizari industriale"/>
    <s v="BUILDING TECHNOLOGY GROUP R SRL"/>
    <s v="In acest proiect se urmareste crearea lui BRAIN-IN  soft - convertor de limbaj al Sistemelor de Automatizare Inteligente (SAI) pentru cladiri inteligente, managementul productiei si automatizari industriale bazat pe inovarea – imbunatatirea unei platforme software denumita SMART  CONVERT care la acest moment are proprietatea de a aduce la un punct comun tehnologiile: PROFIBUS, LON, CAN, MODBUS. Inovarea consta in integrarea in SMART CONVERT a doua noi tipuri de protocoale de comunicatii (KNX si un limbaj wireless), transformand platforma initiala intr-un produs foarte flexibil si competitiv, care va detine si caracteristici standardizate pentru 5 aplicabilitati ce se pot combina in functie de nevoile si structura cladirilor, productiei si industriei: optimizare consumuri energie, asigurare securitate, confort, optimizare management productie, automatizari industriale, oprimizare functionalitati specifice spitalelor."/>
    <s v="9"/>
    <n v="27"/>
    <x v="1"/>
    <s v="9"/>
    <n v="27"/>
    <n v="2018"/>
    <n v="85"/>
    <x v="5"/>
    <s v="Nord Est"/>
    <m/>
    <m/>
    <s v="Iasi"/>
    <s v="Privat"/>
    <s v="061"/>
    <n v="5122148.62"/>
    <n v="903908.58000000007"/>
    <n v="0"/>
    <n v="1207083.72"/>
    <x v="380"/>
    <s v="Finalizat"/>
    <s v="AA7"/>
    <n v="4992852.5500000007"/>
    <n v="888219.64999999991"/>
    <s v="POC/66/1/3"/>
    <n v="1"/>
    <s v="Axa 1"/>
  </r>
  <r>
    <n v="5"/>
    <x v="1"/>
    <x v="3"/>
    <s v="OS1.4-Secţiunea G"/>
    <x v="366"/>
    <s v="DEZVOLTARE EXPERIMENTALĂ ÎN PARTENERIAT PUBLIC PRIVAT PENTRU CREAREA DE PLATFORME CLOUD AUTOHTONE CU CARACTERISTICI AVANSATE DE PROTECȚIE A DATELOR"/>
    <s v="Universitatea &quot;Alexandru Ioan Cuza&quot; din Iași"/>
    <s v="Principalul obiectiv al proiectului PrivateSky îl constituie transferul de cunoștințe rezultate în urma activității de cercetare desfășurate în cadrul Facultății de Informatică, Universitatea “Alexandru Ioan Cuza” din Iași (UAIC) către industria de IT._x000a_Ideea nou introdusă de acest proiect este concretizată prin utilizarea unei arhitecturi Cloud inovative bazată pe coreografii executabile în crearea de noi tehnologii, instrumente și metode pentru dezvoltarea de software în cloud._x000a_"/>
    <s v="9"/>
    <n v="1"/>
    <x v="1"/>
    <s v="9"/>
    <n v="1"/>
    <n v="2021"/>
    <n v="83.72"/>
    <x v="5"/>
    <s v="Nord Est"/>
    <m/>
    <m/>
    <s v="Iasi"/>
    <s v="Public"/>
    <s v="062"/>
    <n v="11224742.256000001"/>
    <n v="2182737.743999999"/>
    <n v="1808937.5"/>
    <n v="50000"/>
    <x v="381"/>
    <s v="In implementare"/>
    <s v="AA6"/>
    <n v="9657047.370000001"/>
    <n v="1877654.06"/>
    <s v="POC/71/1/4"/>
    <n v="1"/>
    <s v="Axa 1"/>
  </r>
  <r>
    <n v="6"/>
    <x v="1"/>
    <x v="3"/>
    <s v="OS1.4-Secţiunea G"/>
    <x v="367"/>
    <s v="Parteneriate pentru transfer de cunoştinţe în domeniul materialelor polimere_x000a_ folosite în ingineria biomedicală "/>
    <s v="INSTITUTUL DE CHIMIE MACROMOLECULARĂ “PETRU PONI&quot; "/>
    <s v="Obiectivul general: Creşterea competitivităţii economice a 5 întreprinderi în perioada 2016-2020,_x000a_în urma transferului de cunoştinţe ce vizează expertiza ştiinţifică şi tehnologică în proiectarea şi_x000a_realizarea de sisteme polimere multifuncţionale, care pot stimula un răspuns biologic specific şi care permit aderarea şi proliferarea unui anumit tip de celule, funcţie de ţesutul ce trebuie tratat._x000a_"/>
    <s v="9"/>
    <n v="8"/>
    <x v="1"/>
    <s v="3"/>
    <n v="8"/>
    <n v="2022"/>
    <n v="83.72"/>
    <x v="5"/>
    <s v="Nord Est"/>
    <m/>
    <m/>
    <s v="Iasi"/>
    <s v="Public"/>
    <s v="062"/>
    <n v="11218480"/>
    <n v="2181520"/>
    <n v="2370000"/>
    <n v="70978.25"/>
    <x v="382"/>
    <s v="In implementare"/>
    <s v="AA5"/>
    <n v="7576272.3000000007"/>
    <n v="0"/>
    <s v="POC/71/1/4"/>
    <n v="1"/>
    <s v="Axa 1"/>
  </r>
  <r>
    <n v="7"/>
    <x v="1"/>
    <x v="3"/>
    <s v="OS1.4-Secţiunea G"/>
    <x v="368"/>
    <s v="PRODUSE ȘI TEHNOLOGII ECOINOVATOARE PENTRU EFICIENȚĂ ENERGETICĂ ÎN CONSTRUCȚII"/>
    <s v="Universitatea Tehnica Gheorghe Asachi din Iasi"/>
    <s v="Obiectivul general al proiectului este creşterea eficienţei energetice la consumator, înțelegând prin consumator construcţiile civile, industriale şi agricole care adăpostesc funcţiuni multiple, denumite într-un cuvânt clădiri. _x000a_Proiectul va dezvolta interacțiunea dintre Facultatea de Construcţii şi Instalații din cadrul Universității Tehnice „Gh. Asachi” din Iași cu mediul de afaceri din domeniul construcţiilor, prin finanțarea accesului întreprinderilor la expertiză extinsă și la facilitățile oferite în laboratoarele facultăţii, în scopul comercializării rezultatelor de cercetare privind asigurarea eficienței energetice, către consumatorul exprimat prin construcțiile civile, industriale și agricole, concepute şi executate de către întreprinderile cu activitate în domeniul construcţiilor."/>
    <s v="9"/>
    <n v="23"/>
    <x v="1"/>
    <s v="5"/>
    <n v="22"/>
    <n v="2022"/>
    <n v="83.72"/>
    <x v="5"/>
    <s v="Nord Est"/>
    <m/>
    <m/>
    <s v="Iasi"/>
    <s v="Public"/>
    <s v="062"/>
    <n v="6244465.5"/>
    <n v="1214284.5"/>
    <n v="1260000"/>
    <n v="144000"/>
    <x v="383"/>
    <s v="In implementare"/>
    <s v="AA4"/>
    <n v="3764649.9200000004"/>
    <n v="618951.32000000018"/>
    <s v="POC/71/1/4"/>
    <n v="1"/>
    <s v="Axa 1"/>
  </r>
  <r>
    <n v="8"/>
    <x v="1"/>
    <x v="1"/>
    <s v="OS1.1-Secţiunea F"/>
    <x v="369"/>
    <s v="Institutul de Chimie Macromoleculara “Petru Poni” - Pol interdisciplinar de specializare inteligenta prin cercetare-inovare si transfer tehnologic in (bio/nano)materiale polimere si (eco)tehnologii"/>
    <s v="Institutul de Chimie Macromoleculara „Petru Poni” Iasi"/>
    <s v="Obiectivul general al proiectului Institutul de Chimie Macromoleculara “Petru Poni” – Pol interdisciplinar de specializare inteligenta prin cercetare-inovare si transfer tehnologic in (bio/nano)materiale polimere si (eco)tehnologii (InoMatPol) consta in cresterea capacitatii, calitatii si eficientei activitatii CDI prin deschiderea de noi directii de cercetare si diversificarea gamei de servicii de cercetare orientate in special catre industrie – conform cerintelor de inovare ale agentilor economici din cadrul structurilor de tip cluster, in scopul stimularii competitivitatii cercetarii stintifice romanesti la nivel european si a competitivitatii economice nationale/ regionale ale Institutului si ale actorilor economici in domeniul de specializare inteligenta eco-nano-tehnologii si materiale avansate."/>
    <s v="10"/>
    <n v="10"/>
    <x v="1"/>
    <s v="7"/>
    <n v="10"/>
    <n v="2020"/>
    <n v="85"/>
    <x v="5"/>
    <s v="Nord Est"/>
    <m/>
    <m/>
    <s v="Iasi"/>
    <s v="Public"/>
    <s v="058"/>
    <n v="53796306.284999996"/>
    <n v="9493465.8150000051"/>
    <n v="0"/>
    <n v="7182196.9000000004"/>
    <x v="384"/>
    <s v="Finalizat"/>
    <s v="AA3"/>
    <n v="53311768.259999998"/>
    <n v="0"/>
    <s v="POC/70/1/1"/>
    <n v="1"/>
    <s v="Axa 1"/>
  </r>
  <r>
    <n v="9"/>
    <x v="1"/>
    <x v="1"/>
    <s v="OS1.1-Secţiunea F"/>
    <x v="370"/>
    <s v="CENTRU REGIONAL DE CERCETĂRI AVANSATE PENTRU BOLI EMERGENTE, ZOONOZE ȘI SIGURANȚĂ ALIMENTARĂ-ROVETEMERG"/>
    <s v="UNIVERSITATEA DE STIINTE AGRICOLE SI MEDICINA VETERINARA „ION IONESCU DE LA BRAD” Iasi"/>
    <s v="Scopul proiectului ROVETEMERG este de a dezvolta un Centru regional de cercetare avansată capabil sa efectueze cercetare interdisciplinară, aplicată și experimentală, privind microorganismele înalt patogene cu potențial de răspândire în masă, bolile infecțioase (re-) emergente și rare, rezistența microbiană la medicamente, siguranța microbiologica a alimentelor, rezultatele obținute având menirea de a îmbunătăți sănătatea animalelor, omului și mediului, în spiritul conceptului One Health.  "/>
    <s v="10"/>
    <n v="13"/>
    <x v="1"/>
    <s v="4"/>
    <n v="12"/>
    <n v="2021"/>
    <n v="85"/>
    <x v="5"/>
    <s v="Nord Est"/>
    <m/>
    <m/>
    <s v="Iasi"/>
    <s v="Public"/>
    <s v="058"/>
    <n v="30363445"/>
    <n v="5358255"/>
    <n v="0"/>
    <n v="3978998"/>
    <x v="385"/>
    <s v="In implementare"/>
    <s v="AA7"/>
    <n v="14530428.090000002"/>
    <n v="1819083.6999999997"/>
    <s v="POC/70/1/1"/>
    <n v="1"/>
    <s v="Axa 1"/>
  </r>
  <r>
    <n v="10"/>
    <x v="1"/>
    <x v="3"/>
    <s v="OS1.3-Secţiunea C"/>
    <x v="371"/>
    <s v="Dezvoltarea și producerea generatorului cu rotor exterior și flux radial antrenat de o turbină eoliană cu ax vertical"/>
    <s v=" GEN MOTOR SRL (solicitant initial la depunere: VÎRLAN BOGDAN)"/>
    <s v="Principalul obiectiv al proiectului este acela  de a scoate pe piață un produs nou, inovativ: un generator electric cu rotor exterior și flux radial antrenat  turbină verticală, pe baza rezultatelor obținute de directorul de proiect în timpul stagiului doctoral finalizat. "/>
    <s v="10"/>
    <n v="4"/>
    <x v="2"/>
    <s v="1"/>
    <n v="4"/>
    <n v="2019"/>
    <n v="85.000000595720564"/>
    <x v="5"/>
    <s v="Nord Est"/>
    <m/>
    <m/>
    <s v="Iasi"/>
    <s v="Privat"/>
    <s v="061"/>
    <n v="713421.75"/>
    <n v="125897.95"/>
    <n v="93257.75"/>
    <n v="145255.72"/>
    <x v="386"/>
    <s v="Finalizat"/>
    <s v="AA1"/>
    <n v="702561.19"/>
    <n v="123981.38000000002"/>
    <s v="POC/63/1/3"/>
    <n v="1"/>
    <s v="Axa 1"/>
  </r>
  <r>
    <n v="11"/>
    <x v="1"/>
    <x v="3"/>
    <s v="OS1.3-Secţiunea C"/>
    <x v="372"/>
    <s v="Consolidarea capacitatii SC PROSUPPORT CONSULTING SRL de exploatare , introducere in productie si comercializare a unui produs inovativ rezultat al activitatii de cercetare-dezvoltare"/>
    <s v="PROSUPPORT CONSULTING SRL"/>
    <s v="Proiectul are ca obiectiv general îmbunătățirea capacității start-up-ului SC ProSupport Consulting SRL de inovare și derulare a unor activități de cercetare-dezvoltare de avangardă într-un domeniu de specializare inteligentă (4. Eco-nano-tehnologii și materiale avansate/4.4.2 Materiale polimerice, nanomateriale, nanotehnologii)pentru introducerea în producție a unui nou produs inovator (platforme senzoriale prevăzute cu microelectrozi interdigitați printați pe substraturi nanodielectrice flexibile) cu aplicabilitate într-un domeniu nou, Internetul Tuturor Lucrurilor (ITL)."/>
    <s v="10"/>
    <n v="4"/>
    <x v="2"/>
    <s v="10"/>
    <n v="4"/>
    <n v="2019"/>
    <n v="85.000000000000014"/>
    <x v="5"/>
    <s v="Nord Est"/>
    <m/>
    <m/>
    <s v="Iasi; Valea Lupului"/>
    <s v="Privat"/>
    <s v="061"/>
    <n v="713989.8"/>
    <n v="125998.2"/>
    <n v="93332"/>
    <n v="86064"/>
    <x v="387"/>
    <s v="Finalizat"/>
    <s v="AA1"/>
    <n v="708323.74"/>
    <n v="124998.27"/>
    <s v="POC/63/1/3"/>
    <n v="1"/>
    <s v="Axa 1"/>
  </r>
  <r>
    <n v="12"/>
    <x v="2"/>
    <x v="2"/>
    <s v="A2.2.1"/>
    <x v="373"/>
    <s v="”LOGIOS - CERCETAREA SI DEZVOLTAREA UNUI SISTEM INOVATIV DE E-LEARNING DEDICAT MEDIILOR DE INVATAMÂNT UNIVERSITAR SI PREUNIVERSITAR”"/>
    <s v="RED POINT SOFTWARE SOLUTIONS SRL"/>
    <s v="”LOGIOS - CERCETAREA SI DEZVOLTAREA UNUI SISTEM INOVATIV DE E-LEARNING DEDICAT MEDIILOR DE INVATAMÂNT UNIVERSITAR SI PREUNIVERSITAR”"/>
    <s v="8"/>
    <n v="2"/>
    <x v="2"/>
    <s v="12"/>
    <n v="2"/>
    <n v="2019"/>
    <n v="85"/>
    <x v="5"/>
    <s v="Nord Est"/>
    <m/>
    <m/>
    <s v="Iasi"/>
    <s v="Privat"/>
    <s v="066"/>
    <n v="972346.38"/>
    <n v="171590.54"/>
    <n v="518393.82000000007"/>
    <n v="170528.28000000003"/>
    <x v="388"/>
    <s v="Finalizat"/>
    <s v="AA3"/>
    <n v="859600.7300000001"/>
    <n v="151694.24000000002"/>
    <s v="POC/46/2/2"/>
    <n v="1"/>
    <s v="Axa 2"/>
  </r>
  <r>
    <n v="13"/>
    <x v="2"/>
    <x v="2"/>
    <s v="A2.2.1"/>
    <x v="374"/>
    <s v="QODEMO – TEHNOLOGIE SPECIALIZATA PENTRU MAKER MOVEMENT"/>
    <s v="FORTYFOUR SRL"/>
    <s v="QODEMO – TEHNOLOGIE SPECIALIZATA PENTRU MAKER MOVEMENT"/>
    <s v="8"/>
    <n v="7"/>
    <x v="2"/>
    <s v="8"/>
    <n v="7"/>
    <n v="2020"/>
    <n v="85"/>
    <x v="5"/>
    <s v="Nord Est"/>
    <m/>
    <m/>
    <s v=" Iasi"/>
    <s v="Privat"/>
    <s v="066"/>
    <n v="3413951.66"/>
    <n v="602462.06000000006"/>
    <n v="803986.69"/>
    <n v="0"/>
    <x v="389"/>
    <s v="Reziliat"/>
    <m/>
    <n v="0"/>
    <n v="0"/>
    <s v="POC/46/2/2"/>
    <n v="1"/>
    <s v="Axa 2"/>
  </r>
  <r>
    <n v="14"/>
    <x v="2"/>
    <x v="2"/>
    <s v="A2.2.1"/>
    <x v="375"/>
    <s v="ECOSISTEM MULTIFUNCTIONAL PENTRU INTEGRAREA SERVICIILOR MEDICALE DE TIP “SELF-MANAGEMENT DISEASE” (EMIM)"/>
    <s v="ROMSOFT SRL"/>
    <s v="ECOSISTEM MULTIFUNCTIONAL PENTRU INTEGRAREA SERVICIILOR MEDICALE DE TIP “SELF-MANAGEMENT DISEASE” (EMIM)"/>
    <s v="8"/>
    <n v="31"/>
    <x v="2"/>
    <s v="8"/>
    <n v="31"/>
    <n v="2020"/>
    <n v="85"/>
    <x v="5"/>
    <s v="Nord Est"/>
    <m/>
    <m/>
    <s v="Iasi"/>
    <s v="Privat"/>
    <s v="066"/>
    <n v="2399640.0299999998"/>
    <n v="423465.89"/>
    <n v="2008125"/>
    <n v="92451.410000000149"/>
    <x v="390"/>
    <s v="Finalizat"/>
    <s v="AA1"/>
    <n v="2146543.4700000002"/>
    <n v="378801.72"/>
    <s v="POC/46/2/2"/>
    <n v="1"/>
    <s v="Axa 2"/>
  </r>
  <r>
    <n v="15"/>
    <x v="2"/>
    <x v="2"/>
    <s v="A2.2.1"/>
    <x v="376"/>
    <s v="“DEZVOLTAREA UNEI SOLUȚII TIC INOVATIVE CERTIFICATE PENTRU PROTEJAREA CONFIDENȚIALITĂȚII DATELOR DE PE DISPOZITIVELE MOBILE PRIN ȘTERGERE DEFINITIVĂ”"/>
    <s v="NERA COMPUTERS SRL"/>
    <s v="“DEZVOLTAREA UNEI SOLUȚII TIC INOVATIVE CERTIFICATE PENTRU PROTEJAREA CONFIDENȚIALITĂȚII DATELOR DE PE DISPOZITIVELE MOBILE PRIN ȘTERGERE DEFINITIVĂ”"/>
    <s v="8"/>
    <n v="16"/>
    <x v="2"/>
    <s v="8"/>
    <n v="16"/>
    <n v="2019"/>
    <n v="85"/>
    <x v="5"/>
    <s v="Nord Est"/>
    <m/>
    <m/>
    <s v="Iasi"/>
    <s v="Privat"/>
    <s v="066"/>
    <n v="2074115.77"/>
    <n v="366020.43"/>
    <n v="1603999.7999999998"/>
    <n v="100826.91999999993"/>
    <x v="391"/>
    <s v="Reziliat"/>
    <m/>
    <n v="0"/>
    <n v="0"/>
    <s v="POC/46/2/2"/>
    <n v="1"/>
    <s v="Axa 2"/>
  </r>
  <r>
    <n v="16"/>
    <x v="2"/>
    <x v="2"/>
    <s v="A2.2.1"/>
    <x v="0"/>
    <s v="SOLUTIE MOBILA DE COLECTARE SI INTRETINERE DATE PENTRU SISTEMELE DE TIP ASSET MANAGEMENT"/>
    <s v="FOCALITY SRL"/>
    <s v="SOLUTIE MOBILA DE COLECTARE SI INTRETINERE DATE PENTRU SISTEMELE DE TIP ASSET MANAGEMENT"/>
    <s v="5"/>
    <n v="25"/>
    <x v="2"/>
    <s v="8"/>
    <n v="25"/>
    <n v="2018"/>
    <n v="85"/>
    <x v="5"/>
    <s v="Nord Est"/>
    <m/>
    <m/>
    <s v="Iasi"/>
    <s v="Privat"/>
    <s v="066"/>
    <n v="1643049.15"/>
    <n v="289949.84999999998"/>
    <n v="839936"/>
    <n v="275145.64999999991"/>
    <x v="392"/>
    <s v="Reziliat"/>
    <m/>
    <n v="0"/>
    <n v="0"/>
    <s v="POC/46/2/2"/>
    <n v="1"/>
    <s v="Axa 2"/>
  </r>
  <r>
    <n v="17"/>
    <x v="2"/>
    <x v="2"/>
    <s v="A2.2.1"/>
    <x v="377"/>
    <s v="Cercetare,dezvoltare si implementare a unei noi generatii de algoritmi de optimizare si reducere a consumului de materiale bazati pe calcul paralel intensiv pe tehnologie CUDA"/>
    <s v="GEMINI CAD SYSTEMS SRL"/>
    <s v="Cercetare,dezvoltare si implementare a unei noi generatii de algoritmi de optimizare si reducere a consumului de materiale bazati pe calcul paralel intensiv pe tehnologie CUDA"/>
    <s v="9"/>
    <n v="14"/>
    <x v="2"/>
    <s v="6"/>
    <n v="14"/>
    <n v="2020"/>
    <n v="85"/>
    <x v="5"/>
    <s v="Nord Est"/>
    <m/>
    <m/>
    <s v="Iasi"/>
    <s v="Privat"/>
    <s v="066"/>
    <n v="2764316.04"/>
    <n v="487820.48"/>
    <n v="1576597.6800000002"/>
    <n v="188595.24000000022"/>
    <x v="393"/>
    <s v="Finalizat"/>
    <m/>
    <n v="2565429.46"/>
    <n v="452722.84"/>
    <s v="POC/46/2/2"/>
    <n v="1"/>
    <s v="Axa 2"/>
  </r>
  <r>
    <n v="18"/>
    <x v="2"/>
    <x v="2"/>
    <s v="A2.2.1"/>
    <x v="378"/>
    <s v="CUTIE NEAGRA ȘI PLATFORMA TIP CRM PENTRU EVALUAREA SI DIMINUAREA RISCURILOR IN TRAFICUL RUTIER"/>
    <s v="EXPERT ACCIDENT RECONSTRUCTION SRL"/>
    <s v="CUTIE NEAGRA ȘI PLATFORMA TIP CRM PENTRU EVALUAREA SI DIMINUAREA RISCURILOR IN TRAFICUL RUTIER"/>
    <s v="8"/>
    <n v="3"/>
    <x v="2"/>
    <s v="11"/>
    <n v="3"/>
    <n v="2019"/>
    <n v="85"/>
    <x v="5"/>
    <s v="Nord Est"/>
    <m/>
    <m/>
    <s v="Comuna Bârnova, sat Vișan"/>
    <s v="Privat"/>
    <s v="066"/>
    <n v="1555547.74"/>
    <n v="274508.42"/>
    <n v="473070.49"/>
    <n v="72029.310000000056"/>
    <x v="394"/>
    <s v="Finalizat"/>
    <s v="AA2"/>
    <n v="1455255.65"/>
    <n v="256809.80999999997"/>
    <s v="POC/46/2/2"/>
    <n v="1"/>
    <s v="Axa 2"/>
  </r>
  <r>
    <n v="19"/>
    <x v="2"/>
    <x v="2"/>
    <s v="A2.2.1"/>
    <x v="379"/>
    <s v="Nou produs inovativ software – Visio 3D MAG, platforma hardware si servicii pentru proiectarea interactiva de case din lemn, mobilier si amenajari interioare"/>
    <s v="3D MAG SRL"/>
    <s v="Nou produs inovativ software – Visio 3D MAG, platforma hardware si servicii pentru proiectarea interactiva de case din lemn, mobilier si amenajari interioare"/>
    <s v="8"/>
    <n v="8"/>
    <x v="2"/>
    <s v="8"/>
    <n v="8"/>
    <n v="2020"/>
    <n v="85"/>
    <x v="5"/>
    <s v="Nord Est"/>
    <m/>
    <m/>
    <s v="Iasi"/>
    <s v="Privat"/>
    <s v="066"/>
    <n v="2465364.7799999998"/>
    <n v="435064.37"/>
    <n v="1232879.1499999999"/>
    <n v="0"/>
    <x v="395"/>
    <s v="Reziliat"/>
    <m/>
    <n v="63060"/>
    <n v="11128.24"/>
    <s v="POC/46/2/2"/>
    <n v="1"/>
    <s v="Axa 2"/>
  </r>
  <r>
    <n v="20"/>
    <x v="2"/>
    <x v="2"/>
    <s v="A2.2.1"/>
    <x v="380"/>
    <s v="Contact - Accesibilitate la purtator"/>
    <s v="LOGICA INFORMATICA RO SRL"/>
    <s v="Contact - Accesibilitate la purtator"/>
    <s v="11"/>
    <n v="20"/>
    <x v="2"/>
    <s v="11"/>
    <n v="20"/>
    <n v="2019"/>
    <n v="85"/>
    <x v="5"/>
    <s v="Nord Est"/>
    <m/>
    <m/>
    <s v="Iasi"/>
    <s v="Privat"/>
    <s v="066"/>
    <n v="2408447.5499999998"/>
    <n v="425020.15"/>
    <n v="792618.29999999981"/>
    <n v="395359.54000000004"/>
    <x v="396"/>
    <s v="Reziliat"/>
    <m/>
    <n v="0"/>
    <n v="0"/>
    <s v="POC/46/2/2"/>
    <n v="1"/>
    <s v="Axa 2"/>
  </r>
  <r>
    <n v="21"/>
    <x v="2"/>
    <x v="2"/>
    <s v="A2.2.1"/>
    <x v="381"/>
    <s v="APPSFLOW – DEZVOLTAREA SAAS A SISTEMULUI DE APLICATII CONFIGURABILE DE PROCESE DE BUSINESS CE ACCELEREAZA INITIATIVELE DE LUCRU INTELIGENT IN ORGANIZATII"/>
    <s v="APPSBROKER CONSULTING SRL"/>
    <s v="APPSFLOW – DEZVOLTAREA SAAS A SISTEMULUI DE APLICATII CONFIGURABILE DE PROCESE DE BUSINESS CE ACCELEREAZA INITIATIVELE DE LUCRU INTELIGENT IN ORGANIZATII"/>
    <s v="8"/>
    <n v="4"/>
    <x v="2"/>
    <s v="8"/>
    <n v="4"/>
    <n v="2019"/>
    <n v="85"/>
    <x v="5"/>
    <s v="Nord Est"/>
    <m/>
    <m/>
    <s v="Iasi"/>
    <s v="Privat"/>
    <s v="066"/>
    <n v="3099588.19"/>
    <n v="546986.15"/>
    <n v="1690167.5499999998"/>
    <n v="68819.69000000041"/>
    <x v="397"/>
    <s v="Finalizat"/>
    <m/>
    <n v="2656480.5900000003"/>
    <n v="468790.69"/>
    <s v="POC/46/2/2"/>
    <n v="1"/>
    <s v="Axa 2"/>
  </r>
  <r>
    <n v="22"/>
    <x v="1"/>
    <x v="3"/>
    <s v="OS1.4-Secţiunea G"/>
    <x v="382"/>
    <s v="Constituirea şi implementarea de parteneriate pentru transfer de cunoştunţe între Institutul de Cercetări pentru Agricultură şi Mediu Iaşi şi mediul economic"/>
    <s v="Universitatea de Stiinte Agricole si Medicina Veterinara &quot;Ion Ionescu de la Brad&quot; Iasi"/>
    <s v="Obiectivul general este cresterea accesului mediului economic privat agricol la cunoastere. Accesul la cunoastere se va realiza prin valorificarea infrastructurii de cercetare Institutul de Cercetari pentru Agricultura si Mediu (ICAM) din cadrul Universitatii de tiinþe Agricole si Medicina Veterinara &quot;Ion Ionescu de la Brad&quot; Iasi (USAMV – Iasi). Valorificarea infrastructurii de cercetare se va realiza prin constituirea si implementarea de parteneriate cu întreprinderi din mediul economic agricol. În cadrul parteneriatelor se va realiza transfer de cunostinþe, respectiv de inovaþie si progres tehnic."/>
    <s v="6"/>
    <n v="5"/>
    <x v="5"/>
    <s v="6"/>
    <n v="5"/>
    <n v="2023"/>
    <n v="83.72"/>
    <x v="5"/>
    <s v="Nord Est"/>
    <m/>
    <m/>
    <s v="Iasi"/>
    <s v="Public"/>
    <s v="062"/>
    <n v="10391745"/>
    <n v="2020755"/>
    <n v="0"/>
    <n v="2478375"/>
    <x v="398"/>
    <s v="In implementare"/>
    <m/>
    <n v="3061447.43"/>
    <n v="368028.87000000005"/>
    <s v="POC/71/1/4"/>
    <n v="1"/>
    <s v="Axa 1"/>
  </r>
  <r>
    <n v="23"/>
    <x v="1"/>
    <x v="1"/>
    <s v="OS1.1 -Secţiunea A"/>
    <x v="383"/>
    <s v="Înfiinţare departament cercetare metode inovative de tratare ale afecţiunlor aparatului neuro-locomotor"/>
    <s v="INTERNATIONAL MODELING COMPANY SRL"/>
    <s v="Obiectivul general al proiectului este înfiinţarea unui departament în vederea cercetarii de metode inovative pentru tratarea afecţiunilor aparatului neuro-locomotor prin concentrarea de resurse umane si materiale de vârf în domeniul sanataţii."/>
    <s v="6"/>
    <n v="11"/>
    <x v="5"/>
    <s v="12"/>
    <n v="10"/>
    <n v="2020"/>
    <n v="85"/>
    <x v="5"/>
    <s v="Nord Est"/>
    <m/>
    <m/>
    <s v="Iasi"/>
    <s v="Privat"/>
    <s v="059"/>
    <n v="15184029.02"/>
    <n v="2679534.5299999998"/>
    <n v="7655812.96"/>
    <n v="8138565.6399999997"/>
    <x v="399"/>
    <s v="Finalizat _x000a_(ajuns la teremen; fara nota de finalizare)"/>
    <s v="AA2"/>
    <n v="8070553.7000000002"/>
    <n v="1424215.35"/>
    <s v="POC/65/1/1"/>
    <n v="1"/>
    <s v="Axa 1"/>
  </r>
  <r>
    <n v="24"/>
    <x v="1"/>
    <x v="1"/>
    <s v="OS1.1 -Secţiunea A"/>
    <x v="384"/>
    <s v="Infiinţare departament de cercetare programe software inovative pentru combaterea traficului ilegal de bunuri"/>
    <s v="O.V.A GENERAL CONSTRUCT SRL"/>
    <s v="Obiectivul general al proiectului este înfiinţarea unui departament de cercetare programe software inovative pentru combaterea traficului ilegal de bunuri de lux si de larg consum. "/>
    <s v="6"/>
    <n v="20"/>
    <x v="5"/>
    <s v="12"/>
    <n v="20"/>
    <n v="2020"/>
    <n v="85"/>
    <x v="5"/>
    <s v="Nord Est"/>
    <m/>
    <m/>
    <s v="Iasi"/>
    <s v="Privat"/>
    <s v="059"/>
    <n v="5420818.5999999996"/>
    <n v="956615.05"/>
    <n v="2733185.85"/>
    <n v="8112424.2199999997"/>
    <x v="400"/>
    <s v="Finalizat _x000a_(ajuns la teremen; fara nota de finalizare)"/>
    <m/>
    <n v="5036943.17"/>
    <n v="888872.33"/>
    <s v="POC/65/1/1"/>
    <n v="1"/>
    <s v="Axa 1"/>
  </r>
  <r>
    <n v="25"/>
    <x v="2"/>
    <x v="2"/>
    <s v="A2.1.1 - NGA"/>
    <x v="385"/>
    <s v="Realizarea infrastructurii de broadband in zonele albe NGA din judetul Iasi"/>
    <s v="INVITE SYSTEMS SRL"/>
    <s v="Obiectivul principal al proiectului este dezvoltarea infrastructurii de internet in banda larga, in zonele albe NGA din judetul Iasi, cu o larga raspandire a nodurilor de comunicatii si partea de transmisie a datelor (backbone si blackhaul), cat mai aproape de utilizatorul final si cu niveluri adecvate de simetrie si de interactivitate, pentru a garanta transmitere mai buna de informatii in ambele sensuri."/>
    <s v="6"/>
    <n v="13"/>
    <x v="3"/>
    <s v="6"/>
    <n v="13"/>
    <n v="2022"/>
    <n v="85"/>
    <x v="5"/>
    <s v="Nord Est"/>
    <m/>
    <m/>
    <s v="Andrieseni; Glavanesti; Spineni; Buhaeni; Fantanele Dragaseni; Bivolari; Tabara; Buruienesti; Ciortesti; Coropceni; Serbesti; Deleni; Lungani; Crucea; Zmeu; Goesti; Popesti; Harpasesti; Doroscani; Obrijeni; Prisacani; Moreni; Macaresti; Sinesti; Osoi; Stornesti; Bocnita; Voinesti; Slobozia; Lungani; Schitu Stavnic; Vocotesti; "/>
    <s v="Privat"/>
    <s v="046"/>
    <n v="18337215.68"/>
    <n v="3235979.23"/>
    <n v="2397024.09"/>
    <n v="4360864.4800000004"/>
    <x v="401"/>
    <s v="In implementare"/>
    <m/>
    <n v="14928160.48"/>
    <n v="1367792.68"/>
    <s v="POC/366/2/1"/>
    <n v="1"/>
    <s v="Axa 2"/>
  </r>
  <r>
    <n v="26"/>
    <x v="2"/>
    <x v="2"/>
    <s v="A2.2.1 ap.2"/>
    <x v="386"/>
    <s v="Cresterea contributiei sectorului TIC pentru competitivitatea economica prin dezvoltarea de produse TIC inovative cu aplicabilitate in restul economiei romanesti "/>
    <s v="URBIOLED SRL"/>
    <s v="Obiectivul general al proiectului este reprezentat de cresterea competivitaþii economice si dezvoltarea durabila a solicitantului, bazata pe inovare in sectorul Tehnologiei, Informaþiei si Comunicaþiilor, în conditii de crestere inteligenta, durabila si favorabila incluziunii."/>
    <s v="12"/>
    <n v="11"/>
    <x v="3"/>
    <s v="12"/>
    <n v="11"/>
    <n v="2022"/>
    <n v="85"/>
    <x v="5"/>
    <s v="Nord Est"/>
    <m/>
    <m/>
    <s v="Iasi"/>
    <s v="Privat"/>
    <s v="066"/>
    <n v="14508995.640000001"/>
    <n v="2560411"/>
    <n v="6282358.0700000003"/>
    <n v="3455481.86"/>
    <x v="402"/>
    <s v="In implementare"/>
    <m/>
    <n v="6863260.0099999998"/>
    <n v="920693.12000000011"/>
    <s v="POC/524/2/2"/>
    <n v="1"/>
    <s v="Axa 2"/>
  </r>
  <r>
    <n v="27"/>
    <x v="2"/>
    <x v="2"/>
    <s v="A2.2.1 ap.2"/>
    <x v="387"/>
    <s v="Sistem integrat pentru extragerea, prelucrarea si clasificarea informatiilor publice in timp real, folosind metode avansate de analiza semantica bazata pe machine learning -  MEDIAWIRE"/>
    <s v="AVAL NET SRL"/>
    <s v="Obiectivul general al proiectului propus spre finantare il reprezinta cresterea competitivitatii si a gradului de cercetare-dezvoltare si inovare a societatii Aval Net SRL, prin crearea unui produs software inovativ, si anume o platforma tehnica integrata pentru facilitarea accesului la informatii publice, denumita MEDIAWIRE."/>
    <s v="4"/>
    <n v="2"/>
    <x v="4"/>
    <s v="4"/>
    <n v="2"/>
    <n v="2022"/>
    <n v="85"/>
    <x v="5"/>
    <s v="Nord Est"/>
    <m/>
    <m/>
    <s v="Iasi"/>
    <s v="Privat"/>
    <s v="066"/>
    <n v="14483124.93"/>
    <n v="2555845.5699999998"/>
    <n v="6699559.5"/>
    <n v="4510320.7"/>
    <x v="403"/>
    <s v="In implementare"/>
    <m/>
    <n v="7298699.29"/>
    <n v="1288005.76"/>
    <s v="POC/524/2/2"/>
    <n v="1"/>
    <s v="Axa 2"/>
  </r>
  <r>
    <n v="28"/>
    <x v="2"/>
    <x v="2"/>
    <s v="A2.2.1 ap.2"/>
    <x v="388"/>
    <s v="PIST - Platforma inovativa pentru tranzactii financiare rapide si securizate"/>
    <s v="ELOQUENTIA SRL"/>
    <s v="Obiectivul general al proiectului este reprezentat de sporirea capacitatii de cercetare, dezvoltare si inovare a societatii ELOQUENTIA S.R.L., in vederea dezvoltarii unei platforme inovative, modulare, de tranzactionare in timp real, securizata, axata pe ultimele tehnologii TIC in domeniu, cu aplicabilitate in restul economiei romanesti pentru integrarea pe verticala a solutiilor TIC."/>
    <s v="4"/>
    <n v="9"/>
    <x v="4"/>
    <s v="4"/>
    <n v="9"/>
    <n v="2022"/>
    <n v="85"/>
    <x v="5"/>
    <s v="Nord Est"/>
    <m/>
    <m/>
    <s v="Iasi"/>
    <s v="Privat"/>
    <s v="066"/>
    <n v="9310835.9399999995"/>
    <n v="1643088.69"/>
    <n v="3268649.27"/>
    <n v="0"/>
    <x v="404"/>
    <s v="In implementare"/>
    <m/>
    <n v="1383455.92"/>
    <n v="0"/>
    <s v="POC/524/2/2"/>
    <n v="1"/>
    <s v="Axa 2"/>
  </r>
  <r>
    <n v="29"/>
    <x v="1"/>
    <x v="9"/>
    <m/>
    <x v="389"/>
    <s v="Research As A Service – Iași (RaaS-IS)"/>
    <s v="UNIVERSITATEA &quot;ALEXANDRU IOAN CUZA&quot; din IASI"/>
    <s v="Dezvoltarea cercetarii-dezvoltarii si inovarii prin crearea unui centru de tip cloud si infrastructuri masive de date (centrul RaaS-IS) care sa furnizeze resurse si servicii de stocare, procesare si analiza de date de mari dimensiuni pentru comunitatea academica, institutii de cercetare si echipe de cercetare din organizatii si companii din arealul Iasului si nord-estul Moldovei."/>
    <s v="4"/>
    <n v="21"/>
    <x v="4"/>
    <s v="4"/>
    <n v="21"/>
    <n v="2022"/>
    <n v="85"/>
    <x v="5"/>
    <s v="Nord Est"/>
    <m/>
    <m/>
    <s v="Iasi"/>
    <s v="Public"/>
    <s v="058"/>
    <n v="4235531.5"/>
    <n v="747446.73"/>
    <n v="0"/>
    <n v="4760"/>
    <x v="405"/>
    <s v="In implementare"/>
    <m/>
    <n v="124574.45"/>
    <n v="0"/>
    <s v="POC/398/1/1/"/>
    <n v="1"/>
    <s v="Axa 1"/>
  </r>
  <r>
    <n v="30"/>
    <x v="1"/>
    <x v="7"/>
    <m/>
    <x v="390"/>
    <s v="BioNanoTech-Suport, Centru suport pentru proiecte Orizont 2020"/>
    <s v="INSTITUTUL DE CHIMIE MACROMOLECULARA 'PETRU PONI'"/>
    <s v="Proiectul BioNanoTech-Suport isi propune imbunatatirea participarii Romaniei in cadrul programului Orizont 2020 pe domeniile: ecomateriale avansate, nanomateriale si biotehnologii - focus beneficiari din regiunea de NE a Romaniei (institute de cercetare, universitati, intreprinderi innovative, etc.)"/>
    <s v="4"/>
    <n v="27"/>
    <x v="4"/>
    <s v="7"/>
    <n v="24"/>
    <n v="2023"/>
    <n v="85"/>
    <x v="5"/>
    <s v="Nord Est"/>
    <m/>
    <m/>
    <s v="Iasi"/>
    <s v="Public"/>
    <s v="060"/>
    <n v="2550000"/>
    <n v="450000"/>
    <n v="0"/>
    <n v="20000"/>
    <x v="406"/>
    <s v="In implementare"/>
    <m/>
    <n v="373228.49"/>
    <n v="0"/>
    <s v="POC/80/1/2/"/>
    <n v="1"/>
    <s v="Axa 1"/>
  </r>
  <r>
    <n v="31"/>
    <x v="1"/>
    <x v="7"/>
    <m/>
    <x v="391"/>
    <s v="ACCESS2020 - Centru Suport pentru elaborarea și implementarea proiectelor de cercetare-dezvoltare cu finanțare internaționala în domeniul tehnologiilor noi și emergente"/>
    <s v="UNIVERSITATEA TEHNICĂ &quot;GHEORGHE ASACHI&quot; DIN IAŞI"/>
    <s v="Obiectivul general al ACCESS2020 este creşterea gradului de participare şi a ratei de succes a organizaţiilor de cercetare şi a întreprinderilor din Regiunea Nord-Est la iniţiativele sau programele europene (în particular Orizont2020) ori internaţionale, prin crearea unui Centru Suport pentru Proiecte de Cercetare-Dezvoltare Internaţionale în Domeniul Tehnologiilor Noi şi Emergente în cadrul Universităţii Tehnice Gheorghe Asachi din Iaşi."/>
    <s v="4"/>
    <n v="30"/>
    <x v="4"/>
    <s v="7"/>
    <n v="30"/>
    <n v="2023"/>
    <n v="85"/>
    <x v="5"/>
    <s v="Nord Est"/>
    <m/>
    <m/>
    <s v="Iasi"/>
    <s v="Public"/>
    <s v="060"/>
    <n v="2549840.83"/>
    <n v="449971.91"/>
    <n v="0"/>
    <n v="24500"/>
    <x v="407"/>
    <s v="In implementare"/>
    <m/>
    <n v="401502.32999999996"/>
    <n v="29206.35"/>
    <s v="POC/80/1/2/"/>
    <n v="1"/>
    <s v="Axa 1"/>
  </r>
  <r>
    <n v="32"/>
    <x v="2"/>
    <x v="2"/>
    <s v="A2.2.1 ap.2"/>
    <x v="392"/>
    <s v="SmartBUSINESS PLATFORMĂ INOVATIVĂ de automatizare pe bază de informații comportamentale a proceselor de business"/>
    <s v="WEBMAGNAT SRL"/>
    <s v="Obiectivul general al proiectului este de a creste competitivitatea solicitantilor prin introducerea pe piata a unei platforme de automatizare a proceselor repetitive pe bază de informaţii comportamentale a proceselor de business._x000a_"/>
    <s v="4"/>
    <n v="16"/>
    <x v="4"/>
    <s v="4"/>
    <n v="16"/>
    <n v="2022"/>
    <n v="85"/>
    <x v="8"/>
    <s v="Nord Est"/>
    <s v=" Centru"/>
    <m/>
    <s v="Iasi; Brasov"/>
    <s v="Privat"/>
    <s v="066"/>
    <n v="4049526.09"/>
    <n v="714622.23"/>
    <n v="1664904.84"/>
    <n v="585061.71"/>
    <x v="408"/>
    <s v="In implementare"/>
    <m/>
    <n v="2695071.44"/>
    <n v="311602.39999999997"/>
    <s v="POC/524/2/2"/>
    <n v="1"/>
    <s v="Axa 2"/>
  </r>
  <r>
    <n v="33"/>
    <x v="2"/>
    <x v="2"/>
    <s v="A2.2.1 ap.2"/>
    <x v="393"/>
    <s v="Dezvoltare marketplace veterinar inovativ"/>
    <s v="VETRO SOLUTIONS SRL"/>
    <s v="Obiectivul general al proiectului este cresterea competitivitaþii companiei Vetro Solutions SRL prin dezvoltarea unui produs software care sa digitalizeze industria veterinara de sanatate automatizând procesele redundante la care sunt supusi în acest moment membri acestui ecosistem si sa creeze legatura intre ei, facilitând astfel colaborarea si cresterea industriei la nivel national."/>
    <s v="5"/>
    <n v="29"/>
    <x v="4"/>
    <s v="5"/>
    <n v="29"/>
    <n v="2023"/>
    <n v="85"/>
    <x v="5"/>
    <s v="Nord Est"/>
    <m/>
    <m/>
    <s v="Iasi"/>
    <s v="Privat"/>
    <s v="066"/>
    <n v="9458755.8000000007"/>
    <n v="1669192.18"/>
    <n v="4189562.04"/>
    <n v="460005.31"/>
    <x v="409"/>
    <s v="In implementare"/>
    <m/>
    <n v="1639807.68"/>
    <n v="284385.82999999996"/>
    <s v="POC/524/2/2"/>
    <n v="1"/>
    <s v="Axa 2"/>
  </r>
  <r>
    <n v="34"/>
    <x v="1"/>
    <x v="4"/>
    <s v=" Proiect Tehnologic Inovativ - LDR"/>
    <x v="394"/>
    <s v="Extracte  din microalge pentru industria alimentara – EMA"/>
    <s v="SPECCHIASOL ROMANIA SRL"/>
    <s v="Obiectivul proiectului este introducerea inovarii in activitatea companiei Specchiasol Romania SRL prin identificarea de tehnologii naturale de pastrare si prelucrare a produselor alimentare si infiintarea unei noi unitati de productie pentru fabricarea de aditivi naturali extrasi din microorganisme(microalge si cianobacterii)."/>
    <s v="6"/>
    <n v="17"/>
    <x v="4"/>
    <s v="6"/>
    <n v="17"/>
    <n v="2023"/>
    <n v="85"/>
    <x v="5"/>
    <s v="Nord Est"/>
    <m/>
    <m/>
    <s v="iasi"/>
    <s v="Privat"/>
    <s v="064"/>
    <n v="7594877.54"/>
    <n v="1340272.52"/>
    <n v="3235166.33"/>
    <n v="1272576.5900000001"/>
    <x v="410"/>
    <s v="In implementare"/>
    <m/>
    <n v="0"/>
    <n v="0"/>
    <s v="POC/163/1/3/"/>
    <n v="1"/>
    <s v="Axa 1"/>
  </r>
  <r>
    <n v="35"/>
    <x v="2"/>
    <x v="2"/>
    <s v="A2.2.1 ap.2"/>
    <x v="395"/>
    <s v="ROADN - PLATFORMA WEB PENTRU REALIZAREA PROFILELOR GENETICE"/>
    <s v="AREUS TECHNOLOGY SRL"/>
    <s v="Obiectivul general al proiectului este dezvoltarea unei aplicaþii TIC pe baza amprentei genetice ca unic e-service DTC GT (“Direct-to- Customer Genetic Testing”) la nivel naþional cu scopul cresterii competitivitaþii companiei S.C. AREUS TECHNOLOGY S.R.L. Scopul Proiectului Proiectul este implementat de consorþiul S.C. AREUS TECHNOLOGY S.R.L. - S.C. GENETIC LAB S.R.L., respectiv o companie centrata pe producþia de software si o companie care opereaza în domeniul medical, respectiv analize genetice. S.C. AREUS TECHNOLOGY S.R.L. este membra a clusterului SMART ALLIANCE, iar S.C. GENETIC LAB S.R.L. este membra a Clusterului Regional Inovativ EURONEST IT&amp;C Hub, ambele clustere centrate pe TIC."/>
    <s v="6"/>
    <n v="26"/>
    <x v="4"/>
    <s v="6"/>
    <n v="26"/>
    <n v="2023"/>
    <n v="85"/>
    <x v="5"/>
    <s v="Nord Est"/>
    <m/>
    <m/>
    <s v="Iasi"/>
    <s v="Privat"/>
    <s v="066"/>
    <n v="6091202"/>
    <n v="1074918"/>
    <n v="1806710"/>
    <n v="0"/>
    <x v="411"/>
    <s v="In implementare"/>
    <m/>
    <n v="91763.79"/>
    <n v="16193.61"/>
    <s v="POC/524/2/2"/>
    <n v="1"/>
    <s v="Axa 2"/>
  </r>
  <r>
    <n v="36"/>
    <x v="1"/>
    <x v="3"/>
    <s v="OS1.3-Secţiunea C-ap.2"/>
    <x v="396"/>
    <s v="Vopsele si grunduri nano-structurate cu proprietati de ecranare electromagnetica,  cu impact in domeniul componentelor pentru autoturisme"/>
    <s v="MASKLOGIK SRL"/>
    <s v="Imbunătăţirea capacităţii tehnice si tehnologice si dezvoltarea start-up-ului inovativ Masklogik SRL care sa fructifice rezultatele tezei de doctorat intitulata „Contributii privind realizarea de compozite cu proprietati electrice predefinite pe baza reciclarii deseurilor electrice si electronice” dezvoltata in cadrul Univ. Tehnice Iasi  in vederea inovarii si realizarii de produse si tehnologii noi de tipul ‚vopsele si grunduri nano-structurate cu proprietati de ecranare electromagnetica’ în scopul producţiei şi comercializării acestora, cu precadere in sectorul economic al ‚componentelor pentru autoturisme’ care prezinta potential de crestere important"/>
    <s v="6"/>
    <n v="30"/>
    <x v="4"/>
    <s v="6"/>
    <n v="30"/>
    <n v="2022"/>
    <n v="85"/>
    <x v="5"/>
    <s v="Nord Est"/>
    <m/>
    <m/>
    <s v="Iasi"/>
    <s v="Privat"/>
    <s v="061"/>
    <n v="713974.5"/>
    <n v="125995.5"/>
    <n v="93330"/>
    <n v="93752"/>
    <x v="412"/>
    <s v="In implementare"/>
    <m/>
    <n v="0"/>
    <n v="0"/>
    <s v="POC/62/1/3"/>
    <n v="1"/>
    <s v="Axa 1"/>
  </r>
  <r>
    <n v="37"/>
    <x v="1"/>
    <x v="3"/>
    <s v="OS1.3-Secţiunea C-ap.2"/>
    <x v="397"/>
    <s v="SISTEM PEDOMETRIC DE MONITORIZARE A MERSULUI SI ANALIZA POSTURALA"/>
    <s v="INNOVA MOTION SENSORS SRL"/>
    <s v="Proiectul isi propune realizarea si introducerea pe piata romaneasca a unui Sistem Pedometric alcatuit din 4 produse noi, innovatoare: senzorul pedometric, platforma pedometrica, pantofii inteligenti si ciorapii inteligenti. Produsele raspund unei oportunitati identificate din domeniul de specializare inteligenta si sanatate 4. ECO-NANO- TEHNOLOGII SI MATERIALE AVANSATE, 4.4.3. Materiale si tehnologii pentru sanatate."/>
    <s v="6"/>
    <n v="30"/>
    <x v="4"/>
    <s v="8"/>
    <n v="30"/>
    <n v="2021"/>
    <n v="85"/>
    <x v="5"/>
    <s v="Nord Est"/>
    <m/>
    <m/>
    <s v="Iasi"/>
    <s v="Privat"/>
    <s v="061"/>
    <n v="712038.40000000002"/>
    <n v="125653.64"/>
    <n v="93076.85"/>
    <n v="10000"/>
    <x v="413"/>
    <s v="In implementare"/>
    <m/>
    <n v="19977.560000000001"/>
    <n v="3525.45"/>
    <s v="POC/62/1/3"/>
    <n v="1"/>
    <s v="Axa 1"/>
  </r>
  <r>
    <n v="38"/>
    <x v="2"/>
    <x v="2"/>
    <s v="A2.2.1 ap.2"/>
    <x v="398"/>
    <s v="SISTEME SOFTWARE CU ARHITECTURI VERSATILE DE MANAGEMENT AL ENERGIEI SI DE OPTIMIZARE A INDICATORILOR DE PERFORMANȚĂ ENERGETICA  A CLĂDIRILOR INTELIGENTE, DEZVOLTATE ÎN CADRUL CLUSTERULUI EURONEST ITC HUB"/>
    <s v="ALL GREEN SRL"/>
    <s v="Imbunatatirea capacitatii tehnice si tehnologice a parteneriatului de companii, aflate în colaborare în cadrul clusterului EURONEST IT&amp;C HUB, pe baza activitatilor de cercetare-dezvoltare-inovare si a realizarii practice de produse si tehnologii noi software de tipul‚ SISTEME SOFTWARE CU ARHITECTURI VERSATILE DE MANAGEMENT AL ENERGIEI SI DE OPTIMIZARE A INDICATORILOR DE PERFORMANA ENERGETICA A CLADIRILOR INTELIGENTE’ în scopul producþiei si  omercializarii acestora, cu precadere in sectorul economic de Energie – Cladiri inteligente, cu mare valoare adaugata, care prezinta potential de crestere important, si care va asigura cadrul tehnico-economic al dezvoltarii de noi domenii de afaceri si activitaþi inovatoare"/>
    <s v="8"/>
    <n v="14"/>
    <x v="4"/>
    <s v="8"/>
    <n v="14"/>
    <n v="2022"/>
    <n v="85"/>
    <x v="5"/>
    <s v="Nord Est"/>
    <m/>
    <m/>
    <s v="Iasi"/>
    <s v="Privat"/>
    <s v="066"/>
    <n v="5308606.45"/>
    <n v="936812.91"/>
    <n v="2497188.2200000002"/>
    <n v="1138869.08"/>
    <x v="414"/>
    <s v="In implementare"/>
    <m/>
    <n v="0"/>
    <n v="0"/>
    <s v="POC/524/2/2"/>
    <n v="1"/>
    <s v="Axa 2"/>
  </r>
  <r>
    <n v="39"/>
    <x v="2"/>
    <x v="2"/>
    <s v="A2.2.1 ap.2"/>
    <x v="399"/>
    <s v="Sistem integrat iSense de monitorizare prin telemedicina a pacientilor, dezvoltat in cluster IT Iconic"/>
    <s v="BEACON WAVE SRL-D"/>
    <s v="Obiectivul general il reprezinta imbunatatirea metodelor de monitorizare a starii de sanatate a pacientilor prin realizarea unui sistem integrat portabil de monitorizare a pacientilor prin telemedicina, denumit iSense, în colaborare în cadrul unui cluster IT ICONIC."/>
    <s v="8"/>
    <n v="21"/>
    <x v="4"/>
    <s v="8"/>
    <n v="21"/>
    <n v="2022"/>
    <n v="85"/>
    <x v="5"/>
    <s v="Nord Est"/>
    <m/>
    <m/>
    <s v="Iasi"/>
    <s v="Privat"/>
    <s v="066"/>
    <n v="6606581.3700000001"/>
    <n v="1165867.3"/>
    <n v="2187192.92"/>
    <n v="684027.2"/>
    <x v="415"/>
    <s v="In implementare"/>
    <m/>
    <n v="0"/>
    <n v="0"/>
    <s v="POC/524/2/2"/>
    <n v="1"/>
    <s v="Axa 2"/>
  </r>
  <r>
    <n v="40"/>
    <x v="1"/>
    <x v="3"/>
    <s v="OS1.3-Secţiunea C-ap.2"/>
    <x v="400"/>
    <s v="Sisteme software cu arhitecturi versatile de management al energiei si de optimizare a indicatorilor de performanță energetica a clădirilor inteligente"/>
    <s v="YourSubstitute SRL ( solicitant la depunere: Neagu Bogdan Constantin)"/>
    <s v="Obiectivul general il reprezinta îmbunatatirea capacitatii tehnice si tehnologice si dezvoltarea spin-off-ului inovativ YourSubstitute SRL care sa fructifice rezultatele tezei de doctorat intitulata „CONTRIBUTII PRIVIND OPTIMIZAREA STRUCTURII SI REGIMURILOR DE FUNCTIONARE ALE SISTEMELOR DE REPARTITIE SI DISTRIBUTIE A ENERGIEI ELECTRICE” dezvoltata in cadrul Universitatii Tehnice Iasi ."/>
    <s v="9"/>
    <n v="1"/>
    <x v="4"/>
    <s v="9"/>
    <n v="1"/>
    <n v="2022"/>
    <n v="85"/>
    <x v="5"/>
    <s v="Nord Est"/>
    <m/>
    <m/>
    <s v="Iasi"/>
    <s v="Privat"/>
    <s v="061"/>
    <n v="713974.5"/>
    <n v="125995.5"/>
    <n v="93330"/>
    <n v="71142"/>
    <x v="416"/>
    <s v="In implementare"/>
    <m/>
    <n v="0"/>
    <n v="0"/>
    <s v="POC/62/1/3"/>
    <n v="1"/>
    <s v="Axa 1"/>
  </r>
  <r>
    <n v="41"/>
    <x v="1"/>
    <x v="1"/>
    <s v="OS1.1-Secţiunea F - ap.2"/>
    <x v="401"/>
    <s v="Centru de cercetare cu tehnici integrate pentru investigarea aerosolilor atmosferici în România (RECENT AIR)"/>
    <s v="UNIVERSITATEA &quot;ALEXANDRU IOAN CUZA&quot; din IASI"/>
    <s v="Obiectivul general al proictului vizeaza dezvoltarea unei noi componente de infrastructura care sa genereze/furnizeze date de încredere necesare pentru aflarea raspunsurilor la o serie de probleme semnalate recent la nivel internaþional de catre Agentia Europeana de Mediu._x000a_Environment Agency, EEA Report, 2017; European Environment Agency Report, Air quality in Europe-2017 report, ISSN 1977-8449,_x000a_Report No. 13, 2017), legate de aspecte precum:_x000a_i) Dezvoltarea unor acþiuni si activitaþi de colaborare la nivel global, European, naþional si local, în care sa fie implicate cele mai_x000a_multe sectoare economice si, implicit, publicul larg, în vederea elaborarii unor acte normative eficiente pentru diverse domenii si sectoare_x000a_economice;_x000a_ii) Identificarea unor soluþii holistice care sa implice dezvoltarea tehnologica, producerea unor schimbari structurale si_x000a_comportamentale, în efortul global de atingere a bunastarii umane si dezvoltarii sociale, cu protejarea capitalului natural si susþinerea_x000a_prosperitaþii economice, toate acestea facând parte din viziunea Uniunii Europene pentru anul 2050, legata de un trai mai bun în limitele_x000a_planetei Pamânt, cu gestionarea corespunzatoare a riscurilor induse de schimbarile climatice asupra resurselor existente la nivel global."/>
    <s v="9"/>
    <n v="4"/>
    <x v="4"/>
    <s v="9"/>
    <n v="4"/>
    <n v="2023"/>
    <n v="85"/>
    <x v="8"/>
    <s v="Nord Est"/>
    <s v=" Sud Est"/>
    <m/>
    <s v="Iasi; Madarjac; Campulung Moldovenesc; Agigea; Tulnici;"/>
    <s v="Public"/>
    <s v="058"/>
    <n v="76066684.069999993"/>
    <n v="13423532.529999999"/>
    <n v="0"/>
    <n v="80741.5"/>
    <x v="417"/>
    <s v="In implementare"/>
    <m/>
    <n v="447451.08"/>
    <n v="0"/>
    <s v="POC/448/1/1"/>
    <n v="1"/>
    <s v="Axa 1"/>
  </r>
  <r>
    <n v="42"/>
    <x v="1"/>
    <x v="3"/>
    <s v="OS1.3-Secţiunea C-ap.2"/>
    <x v="402"/>
    <s v="NOI SERVICII INOVATIVE PENTRU CHIRURGIA DIFORMITATILOR FACIALE"/>
    <s v="MAXENDO MEDICA SRL"/>
    <s v="Obiectivul general al proiectului este dezvoltarea start-up-ului inovativ SC MAXENDO MEDICA SRL pe baza transferului unui rezultat de cercetare-dezvoltare, achizitionat de la o institutie de cercetare, în vederea realizarii de tehnologii/ procese noi sau semnificativ îmbunatatite, în scopul realizarii, punerii în aplicare si comercializarii de noi servicii si proceduri medicale de chirurgie maxilo-faciala."/>
    <s v="12"/>
    <n v="23"/>
    <x v="4"/>
    <s v="6"/>
    <n v="23"/>
    <n v="2022"/>
    <n v="85"/>
    <x v="5"/>
    <s v="Nord Est"/>
    <m/>
    <m/>
    <s v="Iasi"/>
    <s v="Privat"/>
    <s v="061"/>
    <n v="671998.95"/>
    <n v="118588.05"/>
    <n v="87843"/>
    <n v="68640"/>
    <x v="418"/>
    <s v="In implementare"/>
    <m/>
    <n v="0"/>
    <n v="0"/>
    <s v="POC/62/1/3"/>
    <n v="1"/>
    <s v="Axa 1"/>
  </r>
  <r>
    <n v="43"/>
    <x v="1"/>
    <x v="11"/>
    <m/>
    <x v="403"/>
    <s v="Infra SupraChem Lab Centru de cercetari avansate in domeniul chimiei supramoleculare"/>
    <s v="INSTITUTUL DE CHIMIE MACROMOLECULARA &quot;PETRU PONI&quot;"/>
    <s v="Obiectivul general al proiectului Infra SupraChem Lab este de a crea o infrastructura avansata care sa deservesca grupul de lucru in_x000a_domeniul chimiei supramoleculare SupraChem Lab, grup creat in cadrul Proiectului Orizont 2020 WIDESPREAD 2-2014: ERA Chairs (667387) - SupraChem Lab Laboratory of Supramolecular Chemistry for Adaptive Delivery Systems ERA Chair initiative"/>
    <s v="2"/>
    <n v="25"/>
    <x v="6"/>
    <s v="6"/>
    <n v="30"/>
    <n v="2023"/>
    <n v="85"/>
    <x v="5"/>
    <s v="Nord Est"/>
    <m/>
    <m/>
    <s v="Iasi"/>
    <s v="Public"/>
    <s v="060"/>
    <n v="16994421.079999998"/>
    <n v="2999015.49"/>
    <n v="0"/>
    <n v="2000000"/>
    <x v="419"/>
    <s v="In implementare"/>
    <m/>
    <n v="0"/>
    <n v="0"/>
    <s v="POC/81/1/2"/>
    <n v="1"/>
    <s v="Axa 1"/>
  </r>
  <r>
    <s v="TOTAL IASI"/>
    <x v="0"/>
    <x v="0"/>
    <m/>
    <x v="0"/>
    <m/>
    <m/>
    <m/>
    <m/>
    <m/>
    <x v="0"/>
    <m/>
    <m/>
    <m/>
    <m/>
    <x v="0"/>
    <m/>
    <m/>
    <m/>
    <m/>
    <m/>
    <m/>
    <n v="395866127.07011205"/>
    <n v="70731104.389887974"/>
    <n v="67197670.520000011"/>
    <n v="54378271.680000015"/>
    <x v="420"/>
    <m/>
    <m/>
    <n v="177489401.66999999"/>
    <n v="16495538.229999997"/>
    <m/>
    <m/>
    <m/>
  </r>
  <r>
    <s v="JUDEŢUL ILFOV"/>
    <x v="0"/>
    <x v="0"/>
    <m/>
    <x v="0"/>
    <m/>
    <m/>
    <m/>
    <m/>
    <m/>
    <x v="0"/>
    <m/>
    <m/>
    <m/>
    <m/>
    <x v="0"/>
    <m/>
    <m/>
    <m/>
    <m/>
    <m/>
    <m/>
    <m/>
    <m/>
    <m/>
    <m/>
    <x v="0"/>
    <m/>
    <m/>
    <m/>
    <m/>
    <m/>
    <m/>
    <m/>
  </r>
  <r>
    <n v="1"/>
    <x v="1"/>
    <x v="1"/>
    <s v="OS1.1 -Proiect major"/>
    <x v="404"/>
    <s v="Extreme Light Infrastructure – Nuclear Physics (ELI-NP)"/>
    <s v="INSTITUTUL NATIONAL DE CERCETARE-DEZVOLTARE PENTRU FIZICA SI INGINERIE NUCLEARA &quot;HORIA HULUBEI&quot; - IFIN-HH"/>
    <s v="Constructia in Romania a 2 facilitati stiintifice majore: High Power Laser System ( HPLS) si Gamma Beam System (GBS)."/>
    <s v="7"/>
    <n v="7"/>
    <x v="1"/>
    <s v="6"/>
    <n v="30"/>
    <n v="2023"/>
    <n v="80"/>
    <x v="7"/>
    <s v="Bucuresti Ilfov"/>
    <m/>
    <m/>
    <s v="Magurele"/>
    <s v="Public"/>
    <s v="058"/>
    <n v="630299226.29000008"/>
    <n v="157574806.56999999"/>
    <n v="0"/>
    <n v="138487242.09999999"/>
    <x v="421"/>
    <s v="In implementare"/>
    <s v="AA3"/>
    <n v="497958452.31999999"/>
    <n v="0"/>
    <s v="POC/69/1/1"/>
    <n v="1"/>
    <s v="Axa 1"/>
  </r>
  <r>
    <n v="2"/>
    <x v="1"/>
    <x v="1"/>
    <s v="OS1.2-Secţiunea E"/>
    <x v="405"/>
    <s v="Biosenzori electrochimici nanostructurați pentru diagnoză medicală și screening de compuși cu proprietăți farmaceutice: dezvoltare, caracterizarea suprafețelor și aplicații"/>
    <s v="Institutul Naţional de Cercetare-Dezvoltare pentru Fizica Materialelor"/>
    <s v="Obiectivul principal al proiectului este de a impulsiona activitatea noului laborator creat în cadrul INCDFM, L2. Producerea, procesarea și analiza materialelor pentru îmbunătăţirea calității vieții prin demararea de studii privind dezvoltarea de (bio)senzori nanostructurați pentru detecţia de (bio)molecule biomarkeri de afecțiuni medicale și pentru screening-ul de liganzi inhibitori și compuși cu proprietăți farmaceutice. Biosenzorii electrochimici oferă soluții în cadrul Bioeconomiei, în general, și în special în cadrul Biotehnologiei Medicale și Farmacetice prin reducerea costurilor de R&amp;D în Industria Farmaceutică și de Diagnoză Medicală"/>
    <s v="9"/>
    <n v="1"/>
    <x v="1"/>
    <s v="6"/>
    <n v="1"/>
    <n v="2021"/>
    <n v="84.435339999999997"/>
    <x v="7"/>
    <s v="Bucuresti Ilfov"/>
    <m/>
    <m/>
    <s v="Magurele"/>
    <s v="Public"/>
    <s v="060"/>
    <n v="7276617"/>
    <n v="1340883"/>
    <n v="0"/>
    <n v="296816"/>
    <x v="422"/>
    <s v="In implementare"/>
    <s v="AA5"/>
    <n v="6523104.5700000003"/>
    <n v="1202177.8400000001"/>
    <s v="POC/61/1/1"/>
    <n v="1"/>
    <s v="Axa 1"/>
  </r>
  <r>
    <n v="3"/>
    <x v="1"/>
    <x v="1"/>
    <s v="OS1.2-Secţiunea E"/>
    <x v="406"/>
    <s v="MATERIALE AVANSATE SPECIALE PE BAZA DE BOR SI DE PAMANTURI RARE"/>
    <s v="Institutul Naţional de Cercetare-Dezvoltare pentru Fizica Materialelor"/>
    <s v="Obiectivul general al proiectului consta in cresterea contributiei cercetarii romanesti la progresul cunoasterii de frontiera prin abordarea complexa (elaborare si studiu aprofundat si interdisciplinar) a unor noi materiale functionale avansate pe baza de bor si/sau pamanturi rare. Este vizata  dezvoltarea de noi sisteme cu proprietati supraconductoare, magnetice si structurale imbunatatite, inclusiv cu functionalitati combinate, care sa se preteze unei largi clase de aplicatii tehnologice.  "/>
    <s v="9"/>
    <n v="1"/>
    <x v="1"/>
    <s v="8"/>
    <n v="1"/>
    <n v="2021"/>
    <n v="84.435339999999997"/>
    <x v="7"/>
    <s v="Bucuresti Ilfov"/>
    <m/>
    <m/>
    <s v="Magurele"/>
    <s v="Public"/>
    <s v="060"/>
    <n v="7276617"/>
    <n v="1340883"/>
    <n v="0"/>
    <n v="210000"/>
    <x v="423"/>
    <s v="In implementare"/>
    <s v="AA3"/>
    <n v="6243523.3099999987"/>
    <n v="1150664.7900000003"/>
    <s v="POC/61/1/1"/>
    <n v="1"/>
    <s v="Axa 1"/>
  </r>
  <r>
    <n v="4"/>
    <x v="1"/>
    <x v="3"/>
    <s v="OS1.3-Secţiunea C"/>
    <x v="407"/>
    <s v="PLATFOMA DE MIGRARE AUTOMATIZATA IN CLOUD A APLICATIILOR SI SISTEMELOR INFORMATICE CLASICE Cloudifier.NET"/>
    <s v="CLOUDIFIER SRL"/>
    <s v="Obiectivul proiectului „PLATFORMA DE MIGRARE AUTOMATIZATA IN CLOUD A APLICATIILOR SI SISTEMELOR INFORMATICE CLASICE- Cloudifier.NET” este cercetarea, dezvoltarea si punerea in functiune in mediul comercial a produsului platforma  inovativ Cloudifier.NET, ce se adreseaza domeniului tehnologiilor informatiei si comunicatiilor. In cadrul acestui obiectiv mentionam si intentia de diseminare publica partiala a rezultatelor proiectului sub licenta European Public License. "/>
    <s v="9"/>
    <n v="9"/>
    <x v="1"/>
    <s v="9"/>
    <n v="9"/>
    <n v="2018"/>
    <n v="80"/>
    <x v="7"/>
    <s v="Bucuresti Ilfov"/>
    <m/>
    <m/>
    <s v="Voluntari"/>
    <s v="Privat"/>
    <s v="061"/>
    <n v="638944.80000000005"/>
    <n v="159736.19999999995"/>
    <n v="88743"/>
    <n v="17806"/>
    <x v="424"/>
    <s v="Finalizat"/>
    <s v="AA4"/>
    <n v="629419.40999999992"/>
    <n v="157354.85999999999"/>
    <s v="POC/63/1/3"/>
    <n v="1"/>
    <s v="Axa 1"/>
  </r>
  <r>
    <n v="5"/>
    <x v="1"/>
    <x v="3"/>
    <s v="OS1.3-Secţiunea C"/>
    <x v="408"/>
    <s v="GoDrive CarBox - CUTIE NEAGRA IN CLOUD PENTRU AUTOMOBILE"/>
    <s v="GODRIVE SRL"/>
    <s v="Obiectivul principal al proiectului “GoDrive CarBox - CUTIE NEAGRA IN CLOUD PENTRU AUTOMOBILE” il reprezinta realizarea unei platforme completata de un dispozitiv incapsulat pentru monitorizarea, evaluarea si inregistrarea in timp real in mediu de tip cloud-computing si inspectarea prin dispozitive de tip  “smart” a functionarii automobilului personal prin tehnologii de tip Internetul Lucrurilor (Internet-of-Things sau IoT). "/>
    <s v="9"/>
    <n v="9"/>
    <x v="1"/>
    <s v="9"/>
    <n v="9"/>
    <n v="2018"/>
    <n v="80"/>
    <x v="7"/>
    <s v="Bucuresti Ilfov"/>
    <m/>
    <m/>
    <s v="Mogosoaia"/>
    <s v="Privat"/>
    <s v="061"/>
    <n v="653389.60000000009"/>
    <n v="163347.39999999991"/>
    <n v="90748"/>
    <n v="18871"/>
    <x v="425"/>
    <s v="Finalizat"/>
    <s v="AA3"/>
    <n v="569783.79"/>
    <n v="142445.93"/>
    <s v="POC/63/1/3"/>
    <n v="1"/>
    <s v="Axa 1"/>
  </r>
  <r>
    <n v="6"/>
    <x v="1"/>
    <x v="3"/>
    <s v="OS1.4-Secţiunea G"/>
    <x v="409"/>
    <s v="PROMOVAREA TEHNOLOGIILOR NECONVENTIONALE ECO-EFICIENTE DE RECUPERARE A METALELOR UTILE DIN DESEURI INDUSTRIALE PRIN CREAREA DE PARTENERIATE PENTRU TRANSFER DE CUNOSTINTE CU AGENTI ECONOMICI"/>
    <s v="INSTITUTUL NAŢIONAL DE CERCETARE – DEZVOLTARE PENTRU METALE NEFEROASE ŞI RARE - IMNR"/>
    <s v="Proiectul urmareste satisfacerea nevoilor de cercetare ale intreprinderilor interesate pentru susţinerea activităţilor cu caracter economic in domenii stiintifice prioritare la nivel european si de interes pentru Romania, cum este cel al tehnologiilor avansate cu aplicatii in ecologizarea mediului. Tehnologia inovativa de valorificare/prelucrare a deseurilor cu continut de metale neferoase se va verifica/demonstra pe o instalatie prototip, iar implementarea ei in economie va avea un impact deosebit asupra reducerii poluarii mediului, a cresterii gradului de recuperare a metalelor neferoase, pretioase si critice continute in deseuri si a reintroducerii lor in circuitul economic"/>
    <s v="9"/>
    <n v="1"/>
    <x v="1"/>
    <s v="2"/>
    <n v="1"/>
    <n v="2020"/>
    <n v="83.72"/>
    <x v="7"/>
    <s v="Bucuresti Ilfov"/>
    <m/>
    <m/>
    <s v="Pantelimon"/>
    <s v="Public"/>
    <s v="062"/>
    <n v="4073456.0412000003"/>
    <n v="792114.95879999967"/>
    <n v="784000"/>
    <n v="5000"/>
    <x v="426"/>
    <s v="Finalizat"/>
    <s v="AA2"/>
    <n v="4058154.66"/>
    <n v="789063.42"/>
    <s v="POC/71/1/4"/>
    <n v="1"/>
    <s v="Axa 1"/>
  </r>
  <r>
    <n v="7"/>
    <x v="1"/>
    <x v="3"/>
    <s v="OS1.4-Secţiunea G"/>
    <x v="410"/>
    <s v="Parteneriat in exploatarea Tehnologiilor Generice Esentiale (TGE), utilizand o PLATforma de interactiune cu intreprinderile competitive (TGE-PLAT)"/>
    <s v="INSTITUTUL NAŢIONAL DE CERCETARE-DEZVOLTARE PENTRU  MICROTEHNOLOGIE - IMT BUCURESTI"/>
    <s v="Propunerea de proiect „Parteneriat in exploatarea in Tehnologiilor Generice Esentiale (TGE) utilizand o PLATforma de interactiune cu intreprinderile competitive” (TGE-PLAT)” este destinata parteneriatului pentru transferul de cunostiinte in domeniul definit de prioritatea de specializare inteligenta „Tehnologiile informatiei si comunicatiilor, spatiu si securitate”, cu cele 3 subdomenii, dar cu focalizare pe subdomeniul 2.3 (securitate)."/>
    <s v="9"/>
    <n v="8"/>
    <x v="1"/>
    <s v="12"/>
    <n v="8"/>
    <n v="2021"/>
    <n v="83.72"/>
    <x v="7"/>
    <s v="Bucuresti Ilfov"/>
    <m/>
    <m/>
    <s v="Voluntari"/>
    <s v="Public"/>
    <s v="062"/>
    <n v="11249875"/>
    <n v="2187625"/>
    <n v="1900000"/>
    <n v="60000"/>
    <x v="427"/>
    <s v="In implementare"/>
    <s v="AA3"/>
    <n v="7149341.8900000006"/>
    <n v="1390072.9600000002"/>
    <s v="POC/71/1/4"/>
    <n v="1"/>
    <s v="Axa 1"/>
  </r>
  <r>
    <n v="8"/>
    <x v="1"/>
    <x v="3"/>
    <s v="OS1.4-Secţiunea G"/>
    <x v="411"/>
    <s v="NOI TEHNOLOGII AVANSATE DE ACOPERIRE A SUPRAFETELOR FOLOSIND FASCICUL LASER DE MARE PUTERE IN VEDEREA CRESTERII FIABILITATII SI A PERFORMANTELOR MATERIALELOR"/>
    <s v="Institutul National de Cercetare Dezvoltare pentru Fizica Laserilor Plasmei si Radiatiei"/>
    <s v="Prezenta propunere de proiect propune dezvoltarea de noi solutii pentru obtinerea de produse si procese, precum si tehnologii noi si/sau îmbunatatite in vederea cresterii fiabilitatii si performantelor materialelor prin acoperiri functionale. O aplicatie extrem de importanta este reconditionarea si repararea de suprafete supuse uzurii datorate ciclului de lucru. "/>
    <s v="9"/>
    <n v="23"/>
    <x v="1"/>
    <s v="9"/>
    <n v="23"/>
    <n v="2021"/>
    <n v="83.72"/>
    <x v="7"/>
    <s v="Bucuresti Ilfov"/>
    <m/>
    <m/>
    <s v="Magurele"/>
    <s v="Public"/>
    <s v="062"/>
    <n v="11138497.26"/>
    <n v="2165966.7400000002"/>
    <n v="2099880"/>
    <n v="165148"/>
    <x v="428"/>
    <s v="In implementare"/>
    <m/>
    <n v="6436313.21"/>
    <n v="1174958.5"/>
    <s v="POC/71/1/4"/>
    <n v="1"/>
    <s v="Axa 1"/>
  </r>
  <r>
    <n v="9"/>
    <x v="1"/>
    <x v="3"/>
    <s v="OS1.4-Secţiunea G"/>
    <x v="412"/>
    <s v="Cresterea competitivitatii prin inovare si imbunatatirea proceselor de fabricatie cu iradieri gamma tehnologice"/>
    <s v="Institutul National de Cercetare Dezvoltare pentru Fizica si Inginerie Nucleara &quot;Horia Hulubei&quot;"/>
    <s v="Proiectul GAMMA PLUS isi propune sa sprijine intreprinderile din domeniul medico-farmaceutic sa utilizeze infrastructura si competentele departamentului de Iradieri cu Scopuri Multiple (IRASM) din IFIN-HH in procesele lor de productie si in dezvoltarea de produse sau servicii inovatoare. Pentru aceasta au fost stabilite 3 obiective principale:_x000a_ Transferul de cunostinte pentru introducerea iradierilor tehnologice cu radiatii gamma in fluxul de fabricatie al produselor medico-farmaceutice._x000a_ Dezvoltarea unor produse noi sau imbunatite prin utilizarea iradierii cu radiatii gamma. _x000a_ Cresterea competitivitatii economice prin introducerea noului procedeu de fabricatie si/sau optimizarea proceselor existente. _x000a_"/>
    <s v="9"/>
    <n v="27"/>
    <x v="1"/>
    <s v="9"/>
    <n v="27"/>
    <n v="2021"/>
    <n v="83.72"/>
    <x v="7"/>
    <s v="Bucuresti Ilfov"/>
    <m/>
    <m/>
    <s v="Magurele"/>
    <s v="Public"/>
    <s v="062"/>
    <n v="6153420"/>
    <n v="1196580"/>
    <n v="1875000"/>
    <n v="92250"/>
    <x v="429"/>
    <s v="In implementare"/>
    <s v="AA4"/>
    <n v="1762518.55"/>
    <n v="341596.50999999995"/>
    <s v="POC/71/1/4"/>
    <n v="1"/>
    <s v="Axa 1"/>
  </r>
  <r>
    <n v="10"/>
    <x v="1"/>
    <x v="3"/>
    <s v="OS1.4-Secţiunea G"/>
    <x v="413"/>
    <s v="Dezvoltarea unor soluții de furajare inovative pentru galinacee, în vederea obținerii de alimente accesibile, cu calități nutriționale imbunătățite"/>
    <s v="Institutul National de Cercetare-Dezvoltare  pentru Biologie si Nutritie Animala (IBNA Balotesti)"/>
    <s v="Obiectivul principal al proiectului este acela de a dezvolta, în parteneriat cu firmele private din domeniul avicol, soluții de furajare inovative pentru galinacee, în vederea obținerii de alimente accesibile, cu calități nutriționale imbunătățite"/>
    <s v="10"/>
    <n v="13"/>
    <x v="1"/>
    <s v="10"/>
    <n v="13"/>
    <n v="2022"/>
    <n v="83.72"/>
    <x v="7"/>
    <s v="Bucuresti Ilfov"/>
    <m/>
    <m/>
    <s v="Balotesti"/>
    <s v="Public"/>
    <s v="062"/>
    <n v="4863374.13"/>
    <n v="945720.63"/>
    <n v="960000"/>
    <n v="79543.16"/>
    <x v="430"/>
    <s v="In implementare"/>
    <s v="AA4"/>
    <n v="1788826.0800000005"/>
    <n v="410025.36999999982"/>
    <s v="POC/71/1/4"/>
    <n v="1"/>
    <s v="Axa 1"/>
  </r>
  <r>
    <n v="11"/>
    <x v="1"/>
    <x v="1"/>
    <s v="OS1.1-Secţiunea F"/>
    <x v="414"/>
    <s v="CENTRUL DE INOVARE INTERDISCIPLINAR DE FOTONICA SI PLASMA PENTRU ECO-NANO TEHNOLOGII SI MATERIALE AVANSATE"/>
    <s v="INSTITUTUL NATIONAL DE CERCETARE-DEZVOLTARE PENTRU FIZICA LASERILOR, PLASMEI SI RADIATIEI  Magurele"/>
    <s v="Obiectivul general al proiectului il constituie cresterea capacitatii de cercetare-dezvoltare si de transfer de cunostinte a INFLPR Bucuresti prin crearea unui Centru de Inovare Interdisciplinar de Fotonica si Plasma pentru Eco-Nano Tehnologii Si Materiale Avansate care va deservi cerintelor de inovare ale companiilor din cluster-ul MHTC si din sectoarele economice competitive. Prin aceasta investitie se urmareste indeplinirea mai multor obiective incluse in strategia INFLPR de a se alinia la standardele, nevoile si performantele cerute de mediul industrial si programele de finantare a cercetarii in special cele  europene precum H2020."/>
    <s v="11"/>
    <n v="25"/>
    <x v="1"/>
    <s v="12"/>
    <n v="31"/>
    <n v="2022"/>
    <n v="80"/>
    <x v="7"/>
    <s v="Bucuresti Ilfov"/>
    <m/>
    <m/>
    <s v="Magurele"/>
    <s v="Public"/>
    <s v="058"/>
    <n v="49250127.140000001"/>
    <n v="12312531.779999999"/>
    <n v="0"/>
    <n v="4991999.74"/>
    <x v="431"/>
    <s v="In implementare"/>
    <s v="AA4"/>
    <n v="15149071.200000007"/>
    <n v="2174613.63"/>
    <s v="POC/70/1/1"/>
    <n v="1"/>
    <s v="Axa 1"/>
  </r>
  <r>
    <n v="12"/>
    <x v="1"/>
    <x v="1"/>
    <s v="OS1.1-Secţiunea F"/>
    <x v="415"/>
    <s v="Constituirea primului laborator de criminalistică nucleară in Romania"/>
    <s v="Institutul National de Cercetare Dezvoltare pentru Fizica si Inginerie Nucleara &quot;Horia Hulubei&quot;  Magurele"/>
    <s v="Prin acest proiect, IFIN-HH își propune constituirea primului laborator de criminalistică nucleară din România dedicat analizei materialelor ce conțin uraniu, plutoniu sau descendenți ai acestora. Acest obiectiv a fost definit în scopul consolidării capacităților de securitate națională și cercetare în domeniu. "/>
    <s v="12"/>
    <n v="19"/>
    <x v="1"/>
    <s v="12"/>
    <n v="19"/>
    <n v="2021"/>
    <n v="80"/>
    <x v="7"/>
    <s v="Bucuresti Ilfov"/>
    <m/>
    <m/>
    <s v="Magurele"/>
    <s v="Public"/>
    <s v="058"/>
    <n v="7428338.3200000003"/>
    <n v="1857084.58"/>
    <n v="0"/>
    <n v="661822.21"/>
    <x v="432"/>
    <s v="In implementare"/>
    <s v="AA4"/>
    <n v="1859116.7199999997"/>
    <n v="464779.17999999993"/>
    <s v="POC/70/1/1"/>
    <n v="1"/>
    <s v="Axa 1"/>
  </r>
  <r>
    <n v="13"/>
    <x v="1"/>
    <x v="3"/>
    <s v="OS1.3-Secţiunea C"/>
    <x v="416"/>
    <s v="Dezvoltarea unui sistem automat inovativ de electroforeza in gel , cu aplicatii in diagnosticul clinic de laborator "/>
    <s v="S.A CLINICHEM SRL"/>
    <s v="Obiectivul general al proiectului AUTOELFO  este cresterea competitivitatii unei companii de tip start-up inovativ, prin dezvoltarea si implementarea unei  tehnologii de proiectare si realizare a unui sistem automat inovativ de electroforeza in gel si a unui nou biogel pentru separarea unei game de proteine din proba biologica umana (ser) care vor fi utilizate in laboratoare medicale din spitale si policlinici. Sistemul va permite utilizarea a doua tipuri de biogeluri ce vor separa: 1) 6 fractii proteice, 2)10 fractii proteice. Va avea software specializat pentru comenzi automatizari, prelucrare date, baza de date pacienti, eliberare buletin de analiza. Acest model (tip) de analizor este un concept nou, inovativ, care nu exista pe piata in acest moment dar pentru care cererea este ridicata. "/>
    <s v="10"/>
    <n v="4"/>
    <x v="2"/>
    <s v="10"/>
    <n v="4"/>
    <n v="2019"/>
    <n v="80"/>
    <x v="7"/>
    <s v="Bucuresti Ilfov"/>
    <m/>
    <m/>
    <s v="Voluntari"/>
    <s v="Privat"/>
    <s v="061"/>
    <n v="663719.04"/>
    <n v="165929.76"/>
    <n v="92183.2"/>
    <n v="37770"/>
    <x v="433"/>
    <s v="Reziliat"/>
    <m/>
    <n v="0"/>
    <n v="0"/>
    <s v="POC/63/1/3"/>
    <n v="1"/>
    <s v="Axa 1"/>
  </r>
  <r>
    <n v="14"/>
    <x v="1"/>
    <x v="3"/>
    <s v="OS1.3-Secţiunea C"/>
    <x v="417"/>
    <s v="Dezvoltarea unei platforme hardware și software pentru prevenția și detecția atacurilor cibernetice_x000a__x000a__x000a_"/>
    <s v="POINTLET RESEARCH SRL"/>
    <s v="Obiectivul general al proiectului DEZVOLTAREA UNEI PLATFORME HARDWARE ȘI SOFTWARE PENTRU PREVENȚIA ȘI DETECȚIA ATACURILOR CIBERNETICE este reprezentat de:_x000a_1. Realizarea unui produs inovator in domeniul Tehnologii Informaționale și de Comunicații având ca bază de cercetare Cererea de Brevet pentru Invenția “Platformă hardware și software pentru prevenția și detecția atacurilor cibernetice”. Societatea beneficiară va concretiza la finele perioadei de implementare de 24 de luni prin obținerea unei platforme IT hardware și software pentru prevenția și detecția atacurilor cibernetice în rețelele de calculatoare, prin folosirea de tehnici avansate de calcul paralel în identificarea tiparelor de atac cibernetic și metode avansate de statistică a clusterelor pentru modelarea vectorilor de atac precum și a atacurilor distribuite cu identificarea celor mai bune măsuri de apărare prin reconfigurarea dinamică a echipamentelor de rețea. _x000a_2. Utilizarea de către echipa de implementarea a unor metode și procedee avansate tehnologic în etapa de introducerea în producție a rezultatelor cercetărilor efectuate în proiect urmărind realizarea produsului informatic innovator cu arhitectura definite pentru a veni în ajutorul utilizatorilor prin simplificarea procedurilor de preventie a atacurilor cibernetice asupra calculatoarelor si a retelelor de calculatoare; _x000a_3. Diversificarea activităţii inovatoare a societății, creşterea calităţii proceselor și produselor şi stimularea cererii de inovare din partea sectorului Tehnologiei Informației și Comunicațiilor._x000a_"/>
    <s v="10"/>
    <n v="4"/>
    <x v="2"/>
    <s v="10"/>
    <n v="4"/>
    <n v="2019"/>
    <n v="80"/>
    <x v="7"/>
    <s v="Bucuresti Ilfov"/>
    <m/>
    <m/>
    <s v="Berceni"/>
    <s v="Privat"/>
    <s v="061"/>
    <n v="671716.8"/>
    <n v="167929.2"/>
    <n v="93294"/>
    <n v="88014.69"/>
    <x v="434"/>
    <s v="Finalizat"/>
    <s v="AA1"/>
    <n v="665682.88"/>
    <n v="166420.72"/>
    <s v="POC/63/1/3"/>
    <n v="1"/>
    <s v="Axa 1"/>
  </r>
  <r>
    <n v="15"/>
    <x v="1"/>
    <x v="3"/>
    <s v="OS1.3-Secţiunea C"/>
    <x v="418"/>
    <s v="SC TERMOSOLAR AKTIV SRL - Realizarea de sisteme solare inovatoare cu o durata redusa de amortizare pentru utilizator"/>
    <s v="TERMOSOLAR AKTIV SRL"/>
    <s v="Obiectivul general al proiectului propus spre finantare este reprezentat de valorificarea unei idei tehnologice brevetabile privitoare la realizarea unui sistem solar pentru producerea de apa calda si caldura de catre SC TERMOSOLAR AKTIV SRL, inclusiv prin diversificarea sa in solutii inovative de producere de energie electrica si energie termica, in vederea dezvoltarii unor produse noi, cu valoare adaugata mare, competitive atat pe piata nationala cat si pe cea internationala"/>
    <s v="10"/>
    <n v="4"/>
    <x v="2"/>
    <s v="10"/>
    <n v="4"/>
    <n v="2019"/>
    <n v="80"/>
    <x v="7"/>
    <s v="Bucuresti Ilfov"/>
    <m/>
    <m/>
    <s v="sat Petresti, com. Corbeanca"/>
    <s v="Privat"/>
    <s v="061"/>
    <n v="659073.6"/>
    <n v="164768.4"/>
    <n v="91538"/>
    <n v="17720"/>
    <x v="435"/>
    <s v="Finalizat"/>
    <s v="AA1"/>
    <n v="643784.87"/>
    <n v="160946.22"/>
    <s v="POC/63/1/3"/>
    <n v="1"/>
    <s v="Axa 1"/>
  </r>
  <r>
    <n v="16"/>
    <x v="1"/>
    <x v="3"/>
    <s v="OS1.3-Secţiunea C"/>
    <x v="419"/>
    <s v="DEZVOLTAREA SI REALIZAREA IN SISTEM CAD/CAM A INCALTAMINTEI INDIVIDUALIZATE SI TERAPEUTICE"/>
    <s v="Activ Protonic Art SRL"/>
    <s v="Obiectivul general al proiectului este îmbunătățirea semnificativă a tehnologiei de producere a încălțămintei individualizate și terapeutice prin dezvoltarea și implementarea unui sistem CAD / CAM inovativ de măsurare, proiectare și realizare a ansamblului superior și părților componente.  "/>
    <s v="10"/>
    <n v="12"/>
    <x v="2"/>
    <s v="10"/>
    <n v="12"/>
    <n v="2019"/>
    <n v="80"/>
    <x v="7"/>
    <s v="Bucuresti Ilfov"/>
    <m/>
    <m/>
    <s v="Rudeni, Chitila"/>
    <s v="Privat"/>
    <s v="061"/>
    <n v="668315.16"/>
    <n v="167078.79"/>
    <n v="92821.55"/>
    <n v="24456"/>
    <x v="436"/>
    <s v="Finalizat"/>
    <s v="AA1"/>
    <n v="664136.84000000008"/>
    <n v="166034.22"/>
    <s v="POC/63/1/3"/>
    <n v="1"/>
    <s v="Axa 1"/>
  </r>
  <r>
    <n v="17"/>
    <x v="2"/>
    <x v="2"/>
    <s v="A2.2.1"/>
    <x v="420"/>
    <s v="APLICATIE INOVATIVA DE ADMINISTRARE A INFRASTRUCTURII IT VIRTUALIZATE"/>
    <s v="AD NET MARKET MEDIA SA"/>
    <s v="APLICATIE INOVATIVA DE ADMINISTRARE A INFRASTRUCTURII IT VIRTUALIZATE"/>
    <s v="10"/>
    <n v="11"/>
    <x v="2"/>
    <s v="10"/>
    <n v="11"/>
    <n v="2019"/>
    <n v="80"/>
    <x v="7"/>
    <s v="Bucuresti Ilfov"/>
    <m/>
    <m/>
    <s v="Voluntari"/>
    <s v="Privat"/>
    <s v="066"/>
    <n v="3244698.63"/>
    <n v="811174.66"/>
    <n v="2560930.5"/>
    <n v="1257192.7199999997"/>
    <x v="437"/>
    <s v="Finalizat"/>
    <s v="AA1"/>
    <n v="3212920.69"/>
    <n v="803232.09"/>
    <s v="POC/46/2/2"/>
    <n v="1"/>
    <s v="Axa 2"/>
  </r>
  <r>
    <n v="18"/>
    <x v="2"/>
    <x v="2"/>
    <s v="A2.2.1"/>
    <x v="421"/>
    <s v="CRESTEREA COMPETITIVITATII SC ARCADIA PROMO SRL PRIN DEZVOLTAREA UNEI SOLUTII INFORMATICE INOVATOARE – OGLINDA INTELIGENTA"/>
    <s v="ARCADIA PROMO SRL"/>
    <s v="CRESTEREA COMPETITIVITATII SC ARCADIA PROMO SRL PRIN DEZVOLTAREA UNEI SOLUTII INFORMATICE INOVATOARE – OGLINDA INTELIGENTA"/>
    <s v="8"/>
    <n v="3"/>
    <x v="2"/>
    <s v="8"/>
    <n v="3"/>
    <n v="2020"/>
    <n v="80"/>
    <x v="7"/>
    <s v="Bucuresti Ilfov"/>
    <m/>
    <m/>
    <s v="Balotesti"/>
    <s v="Privat"/>
    <s v="066"/>
    <n v="1428365.6"/>
    <n v="357091.4"/>
    <n v="396783"/>
    <n v="108603.5"/>
    <x v="438"/>
    <s v="Reziliat"/>
    <m/>
    <n v="101338.71"/>
    <n v="25334.68"/>
    <s v="POC/46/2/2"/>
    <n v="1"/>
    <s v="Axa 2"/>
  </r>
  <r>
    <n v="19"/>
    <x v="1"/>
    <x v="1"/>
    <s v="OS1.2-Secţiunea E"/>
    <x v="422"/>
    <s v="Proiectarea unui sistem prototip de monitorizare și prognoză bazat pe tehnici moderne ale teledetecției (Earth-Observation) pentru pădurile din România"/>
    <s v="Institutul National de Cercetare Dezvoltare în Silvicultura Marin Dracea"/>
    <s v="EO-ROFORMON va dezvolta un sistem prototip pentru monitorizarea și prognoza evoluției  fondului forestier bazat pe integrarea de date în situ și teledetecție. Proiectul va dezvolta modele de prognoza adaptate la condițiile forestiere din Romania, pentru studiul evoluției fondului forestier utilizând informații cu privire la trecutul istoric și situația prezentă a stării pădurilor, practicile de management forestier, precum și regimul perturbărilor naturale și antropice."/>
    <s v="9"/>
    <n v="9"/>
    <x v="1"/>
    <s v="9"/>
    <n v="9"/>
    <n v="2020"/>
    <n v="84.435339999999997"/>
    <x v="7"/>
    <s v="Bucuresti Ilfov"/>
    <m/>
    <m/>
    <s v="Voluntari"/>
    <s v="Public"/>
    <s v="060"/>
    <n v="3114949.9457479999"/>
    <n v="574000.72425199999"/>
    <n v="0"/>
    <n v="194350"/>
    <x v="439"/>
    <s v="Finalizat _x000a_(ajuns la teremen; fara nota de finalizare)"/>
    <s v="AA3"/>
    <n v="2839057.5599999996"/>
    <n v="523236.11999999994"/>
    <s v="POC/61/1/1"/>
    <n v="1"/>
    <s v="Axa 1"/>
  </r>
  <r>
    <n v="20"/>
    <x v="1"/>
    <x v="3"/>
    <s v="OS1.4-Secţiunea G"/>
    <x v="423"/>
    <s v="Materiale multifunctionale inteligente pentru aplicatii de inalta tehnologie"/>
    <s v="Institutul National de Cercetare Dezvoltare pentru Fizica Materialelor"/>
    <s v="Obiectivul major al proiectului consta in dezvoltarea, in colaborare cu partenerii industriali, de materiale multifunctionale inteligente pe baza carora sa se dezvolte aplicatii in domenii precum: automotive; tehnologia informatiei si comunicatii; cladiri inteligente; energie; automatizari industriale si domestice; securitate; sectoare de nisa ale economiei (materiale, dispozitive si tehnologii pentru infrastructuri mari: ELI-NP, CERN; tehnologii de reciclare a deseurilor, materiale biocompatibile pentru protezare, senzori integrati in tesuturi biologice)."/>
    <s v="9"/>
    <n v="5"/>
    <x v="1"/>
    <s v="9"/>
    <n v="5"/>
    <n v="2021"/>
    <n v="83.72"/>
    <x v="7"/>
    <s v="Bucuresti Ilfov"/>
    <m/>
    <m/>
    <s v="Magurele"/>
    <s v="Public"/>
    <s v="062"/>
    <n v="11302200"/>
    <n v="2197800"/>
    <n v="2400000"/>
    <n v="50000"/>
    <x v="440"/>
    <s v="In implementare"/>
    <s v="AA4"/>
    <n v="7616208.5699999984"/>
    <n v="1480770.25"/>
    <s v="POC/71/1/4"/>
    <n v="1"/>
    <s v="Axa 1"/>
  </r>
  <r>
    <n v="21"/>
    <x v="1"/>
    <x v="3"/>
    <s v="OS1.4-Secţiunea G"/>
    <x v="424"/>
    <s v="Analize fizico-chimice, materiale nanostructurate și dispozitive pentru aplicații în domeniul farmaceutic și medical din România "/>
    <s v="Institutul National de Cercetare Dezvoltare pentru Fizica Materialelor"/>
    <s v="Prezenta propunere de proiect are ca obiectiv general realizarea transferului de cunoștinte de la INCDFM la întreprinderi din domeniul economic al sănătății și industriei farmaceutice și a unui Centru de analize pentru industria farmaceutica, acreditat GMP (good manufacturing practice). "/>
    <s v="9"/>
    <n v="5"/>
    <x v="1"/>
    <s v="9"/>
    <n v="5"/>
    <n v="2021"/>
    <n v="83.72"/>
    <x v="7"/>
    <s v="Bucuresti Ilfov"/>
    <m/>
    <m/>
    <s v="Magurele"/>
    <s v="Public"/>
    <s v="062"/>
    <n v="11302200"/>
    <n v="2197800"/>
    <n v="2515663"/>
    <n v="50000"/>
    <x v="441"/>
    <s v="In implementare"/>
    <s v="AA4"/>
    <n v="4732999.4400000004"/>
    <n v="920236.08"/>
    <s v="POC/71/1/4"/>
    <n v="1"/>
    <s v="Axa 1"/>
  </r>
  <r>
    <n v="22"/>
    <x v="1"/>
    <x v="1"/>
    <s v="OS1.1-Secţiunea F"/>
    <x v="425"/>
    <s v="CENTRUL DE CERCETARE A MEDIULUI ȘI OBSERVAREA TERREI "/>
    <s v="Institutul National de Cercetare Dezvoltare pentru Optoelectronica Magurele"/>
    <s v="Obiectivul general: Crearea unei infrastructuri de nivel mondial pentru observarea și caracterizarea mediului prin metode optoelectronice avansate, relevantă pentru segmentul de sol din programul ESA de observare a Terrei, și componentă integrantă a infrastructurilor pan-europene de cercetare ACTRIS-RI și InGOS"/>
    <s v="11"/>
    <n v="25"/>
    <x v="1"/>
    <s v="5"/>
    <n v="31"/>
    <n v="2021"/>
    <n v="80"/>
    <x v="7"/>
    <s v="Bucuresti Ilfov"/>
    <m/>
    <m/>
    <s v="Magurele"/>
    <s v="Public"/>
    <s v="058"/>
    <n v="45808504.560000002"/>
    <n v="11452126.140000001"/>
    <n v="0"/>
    <n v="3941325.59"/>
    <x v="442"/>
    <s v="In implementare"/>
    <s v="AA4"/>
    <n v="45711048.830000006"/>
    <n v="9985523.3200000003"/>
    <s v="POC/70/1/1"/>
    <n v="1"/>
    <s v="Axa 1"/>
  </r>
  <r>
    <n v="23"/>
    <x v="1"/>
    <x v="3"/>
    <s v="OS1.3-Secţiunea C"/>
    <x v="426"/>
    <s v="Cercetarea, dezvoltarea si productia unui dispozitiv integrat pentru video asamblari-ImSTAR"/>
    <s v="AQUA MUNDI STARS SRL-D"/>
    <s v="Obiectivul general al proiectului este stimularea cercetarii si inovarii in intreprindere prin cercetarea unui produs inovativ, dezvoltarea prototipului “ImSTAR” si a software-ului aferent acestui produs si lansarea acestuia in productie in scopul comercializarii."/>
    <s v="10"/>
    <n v="4"/>
    <x v="2"/>
    <s v="1"/>
    <n v="3"/>
    <n v="2020"/>
    <n v="79.999999753403515"/>
    <x v="7"/>
    <s v="Bucuresti Ilfov"/>
    <m/>
    <m/>
    <s v="Tunari"/>
    <s v="Privat"/>
    <s v="061"/>
    <n v="648833.27"/>
    <n v="162208.32000000001"/>
    <n v="90115.73"/>
    <n v="10950.73"/>
    <x v="443"/>
    <s v="Finalizat"/>
    <s v="AA4"/>
    <n v="648830.39"/>
    <n v="162207.6"/>
    <s v="POC/63/1/3"/>
    <n v="1"/>
    <s v="Axa 1"/>
  </r>
  <r>
    <n v="24"/>
    <x v="1"/>
    <x v="3"/>
    <s v="OS1.3-Secţiunea C"/>
    <x v="427"/>
    <s v="TEHNOLOGIE SI INSTRUMENT PENTRU DIAGNOSTIC PRECOCE, MONITORIZARE SI ANALIZA BAROPODOGRAFICA IN ORTOSTATISM PLANTIGRAD"/>
    <s v="Activ Robionic SRL"/>
    <s v="Obiectivul general:  Implementarea rezultatelor unei cercetări efectuate de Universitatea Politehnica București, finanțată de către firma solicitantă, pentru dezvoltarea unei tehnologii de măsurare și introducerea în fabricație a unui instrument de amprentare plantară computerizată (computer podograf) in scopul comercializării pe scară largă."/>
    <s v="11"/>
    <n v="15"/>
    <x v="2"/>
    <s v="11"/>
    <n v="15"/>
    <n v="2019"/>
    <n v="80"/>
    <x v="7"/>
    <s v="Bucuresti Ilfov"/>
    <m/>
    <m/>
    <s v=" Chitila"/>
    <s v="Privat"/>
    <s v="061"/>
    <n v="667764.72"/>
    <n v="166941.18"/>
    <n v="92745.1"/>
    <n v="11231"/>
    <x v="444"/>
    <s v="Finalizat"/>
    <m/>
    <n v="654730.37999999989"/>
    <n v="163682.59999999998"/>
    <s v="POC/63/1/3"/>
    <n v="1"/>
    <s v="Axa 1"/>
  </r>
  <r>
    <n v="25"/>
    <x v="1"/>
    <x v="7"/>
    <m/>
    <x v="428"/>
    <s v="CEntru Suport pentru cooperare europeana in MIcro- si Nanotehnologii  (CESMIN)"/>
    <s v="INSTITUTUL NATIONAL DE CERCETARE- DEZVOLTARE PENTRU MICROTEHNOLOGIE - IMT BUCURESTI INCD"/>
    <s v="Obiectivul general: Cresterea participarii in “Orizont 2020” si in alte programe CDI europene a IMT si a altor entitati din Romania (inclusiv intreprinderi), cu focalizare pe dezvoltarea si aplicatiile micro- si nanotehnologiilor ._x000a_"/>
    <s v="4"/>
    <n v="16"/>
    <x v="4"/>
    <s v="6"/>
    <n v="16"/>
    <n v="2023"/>
    <n v="80"/>
    <x v="7"/>
    <s v="Bucuresti Ilfov"/>
    <m/>
    <m/>
    <s v="Voluntari"/>
    <s v="Public"/>
    <s v="060"/>
    <n v="2272233.6"/>
    <n v="568058.4"/>
    <n v="0"/>
    <n v="89580"/>
    <x v="445"/>
    <s v="In implementare"/>
    <m/>
    <n v="240022"/>
    <n v="60005.5"/>
    <s v="POC/80/1/2/"/>
    <n v="1"/>
    <s v="Axa 1"/>
  </r>
  <r>
    <n v="26"/>
    <x v="1"/>
    <x v="9"/>
    <m/>
    <x v="429"/>
    <s v="Centru Cloud si Big Data pentru participarea la Cloud-ul European pentru Stiinta Deschisa (CeCBiD-EOSC)"/>
    <s v="INSTITUTUL NATIONAL DE CERCETARE - DEZVOLTARE PENTRU FIZICA SI INGINERIE NUCLEARA &quot; HORIA HULUBEI &quot; - IFIN - HH/DFCTI"/>
    <s v="Obiectivul general al proiectului CeCBiD-EOSC este cresterea capacitatii de cercetare in scopul ridicarii nivelului de competitivitate stiintifica pe plan international al IFIN-HH, prin modernizarea infrastructurii Cloud, extinderea infrastructurii masive de date si realizarea unui centru de date cu performante inalte, care sa fie integrat in Cloud-ul European pentru Stiinta Deschisa (European Open Science Cloud – EOSC)."/>
    <s v="5"/>
    <n v="19"/>
    <x v="4"/>
    <s v="8"/>
    <n v="19"/>
    <n v="2022"/>
    <n v="80"/>
    <x v="7"/>
    <s v="Bucuresti Ilfov"/>
    <m/>
    <m/>
    <s v="Măgurele"/>
    <s v="Public"/>
    <s v="058"/>
    <n v="3234339.78"/>
    <n v="808584.94"/>
    <n v="0"/>
    <n v="759750.46"/>
    <x v="446"/>
    <s v="In implementare"/>
    <m/>
    <n v="0"/>
    <n v="0"/>
    <s v="POC/397/1/1/"/>
    <n v="1"/>
    <s v="Axa 1"/>
  </r>
  <r>
    <n v="27"/>
    <x v="1"/>
    <x v="7"/>
    <m/>
    <x v="430"/>
    <s v="Centrul Suport Orizont 2020 pentru managementul proiectelor europene si promovare europeana PREPARE"/>
    <s v="INSTITUTUL NATIONAL DE CERCETARE-DEZVOLTARE PENTRU OPTOELECTRONICA INOE 2000 INCD"/>
    <s v="OBIECTIVUL GENERAL este crearea “Centrului Suport Orizont 2020” de management de proiecte si promovare europeana, în cadrul INCD INOE 2000, în vederea cresterii participarii institutului la programul Orizont 2020 si în subsidiar al organizaþiilor de cercetare din cadrul consorþiului ACTRIS-RO. SCOPUL PROIECTULUI este acela de a creste participarea INOE (si în subsidiar a tuturor organizaþiilor de cercetare stiinþifice partenere în consorþiul ACTRIS-RO) la Programele cadru de cercetare ale Uniunii Europene - Orizont 2020 - prin crearea “Centrului Suport Orizont 2020” de management de proiecte si promovare europeana, în cadrul INCD INOE-2000."/>
    <s v="6"/>
    <n v="2"/>
    <x v="4"/>
    <s v="8"/>
    <n v="2"/>
    <n v="2023"/>
    <n v="80"/>
    <x v="7"/>
    <s v="Bucuresti Ilfov"/>
    <m/>
    <m/>
    <s v="Măgurele"/>
    <s v="Public"/>
    <s v="060"/>
    <n v="2382506.79"/>
    <n v="595626.68000000005"/>
    <n v="0"/>
    <n v="12000"/>
    <x v="447"/>
    <s v="In implementare"/>
    <m/>
    <n v="369329.4"/>
    <n v="29832.35"/>
    <s v="POC/80/1/2/"/>
    <n v="1"/>
    <s v="Axa 1"/>
  </r>
  <r>
    <n v="28"/>
    <x v="1"/>
    <x v="4"/>
    <s v=" Proiect Tehnologic Inovativ - MDR"/>
    <x v="431"/>
    <s v="SVIEE"/>
    <s v="GNOSIS KERNEL SRL"/>
    <s v="Obiectivul general al proiectului il constituie dezvoltarea unui produs inovativ, o familie de sisteme automate inteligente de vanzari, eficienta energetic pentru produse alimentare reci şi calde, care poate fi alimentata cu ajutorul energiei electrice obtinuta din surse regenerabile şi / sau combinat cu energia produsă de către persoanele care sunt de acord să obţină aceste produse reci sau calde, în schimbul unui efort fizic realizat în apropierea automatului cu ajutorul unui dispozitiv de transformare a energiei umane in energie electrica"/>
    <s v="6"/>
    <n v="5"/>
    <x v="4"/>
    <s v="3"/>
    <n v="5"/>
    <n v="2022"/>
    <n v="80"/>
    <x v="7"/>
    <s v="Bucuresti Ilfov"/>
    <m/>
    <m/>
    <s v="Otopeni"/>
    <s v="Privat"/>
    <s v="064"/>
    <n v="1430600"/>
    <n v="357650"/>
    <n v="536125"/>
    <n v="327075"/>
    <x v="448"/>
    <s v="In implementare"/>
    <m/>
    <n v="285572.08"/>
    <n v="54705.52"/>
    <s v="POC/222/1/3/"/>
    <n v="1"/>
    <s v="Axa 1"/>
  </r>
  <r>
    <n v="29"/>
    <x v="1"/>
    <x v="4"/>
    <s v=" Proiect Tehnologic Inovativ - MDR"/>
    <x v="432"/>
    <s v="Algoritm inovativ eficient pentru dezvoltarea unor substante farmaceutice noi si investigarea de noi valente terapeutice ale medicamentelor prin implementarea la nivelul strategiei UE"/>
    <s v="BIOTEHNOS SA"/>
    <s v="Obiectivul general al proiectului este dezvoltarea unui algoritm inovativ eficient pentru obtinerea unor substante farmaceutice noi prin valorificarea unor resurse marine /entomologice fara afectarea ecosistemului si a unor solutii pentru investigarea de noi valente terapeutice ale unor medicamente."/>
    <s v="6"/>
    <n v="9"/>
    <x v="4"/>
    <s v="6"/>
    <n v="9"/>
    <n v="2023"/>
    <n v="80"/>
    <x v="7"/>
    <s v="Bucuresti Ilfov"/>
    <m/>
    <m/>
    <s v="Otopeni"/>
    <s v="Privat"/>
    <s v="064"/>
    <n v="2970046.4"/>
    <n v="742511.6"/>
    <n v="2545852"/>
    <n v="1604407.9"/>
    <x v="449"/>
    <s v="In implementare"/>
    <m/>
    <n v="0"/>
    <n v="0"/>
    <s v="POC/222/1/3/"/>
    <n v="1"/>
    <s v="Axa 1"/>
  </r>
  <r>
    <n v="30"/>
    <x v="1"/>
    <x v="4"/>
    <s v=" Proiect Tehnologic Inovativ - MDR"/>
    <x v="433"/>
    <s v="Compozit multifunctional pe baza de matrice silica-organica transpozabila pentru inovatii de produse si formulari particularizate in industria alimentara si farmaceutica"/>
    <s v="BIOTEHNOS SA"/>
    <s v="Obiectivul general al proiectului este realizarea autentica a unui material inovativ prin dezvoltarea unui sistem multifunctional reprezentat de un suport silice structurat prototip cu capacitate de incarcare de principii active incapsulat biopolimeric. Acesta va fi obtinut prin tehnologie originala high-tech si este proiectat a fi utilizabil in mai multe sectoare ale sanatatii, in industria alimentara, farmaceutica, dermatocosmetica si medicina."/>
    <s v="6"/>
    <n v="9"/>
    <x v="4"/>
    <s v="6"/>
    <n v="9"/>
    <n v="2023"/>
    <n v="80"/>
    <x v="7"/>
    <s v="Bucuresti Ilfov"/>
    <m/>
    <m/>
    <s v="Otopeni"/>
    <s v="Privat"/>
    <s v="064"/>
    <n v="3082400"/>
    <n v="770600"/>
    <n v="2287000"/>
    <n v="1600950"/>
    <x v="450"/>
    <s v="In implementare"/>
    <m/>
    <n v="0"/>
    <n v="0"/>
    <s v="POC/222/1/3/"/>
    <n v="1"/>
    <s v="Axa 1"/>
  </r>
  <r>
    <n v="31"/>
    <x v="1"/>
    <x v="4"/>
    <s v=" Proiect Tehnologic Inovativ - MDR"/>
    <x v="434"/>
    <s v="FABRICAREA DE MATERIALE AVANSATE DESTINATE TRATĂRII APELOR INDUSTRIALE UZATE: PROTOTIP ŞI INTRODUCERE ÎN CICLUL PRODUCTIV"/>
    <s v="GREEN WATERNANOTECHNOLOGY SRL"/>
    <s v="Obiectivul General include realizarea de investiţii iniţiale pentru inovare în vederea introducerii în producţie a rezultatelor de cercetaredezvoltare obţinute de SC Green WaterNanoTechnology SRL. Dezvoltarea unei unităţi de producţie noi pentru implementarea unui proces nou de fabricaţie, respectiv instalărea şi operarea unei facilităţi de fabricaţie la scară industrială a unui produs nou, respectiv a unui material compozit nanostructurat inovativ, destinat îndepărtării metalelor grele şi derivaţilor petrolieri din apele industriale uzate. "/>
    <s v="6"/>
    <n v="19"/>
    <x v="4"/>
    <s v="2"/>
    <n v="19"/>
    <n v="2022"/>
    <n v="80"/>
    <x v="7"/>
    <s v="Bucuresti Ilfov"/>
    <m/>
    <m/>
    <s v="Jilava"/>
    <s v="Privat"/>
    <s v="064"/>
    <n v="1172755.23"/>
    <n v="293188.81"/>
    <n v="566610.84"/>
    <n v="50823"/>
    <x v="451"/>
    <s v="In implementare"/>
    <m/>
    <n v="206144.25999999998"/>
    <n v="31896.07"/>
    <s v="POC/222/1/3/"/>
    <n v="1"/>
    <s v="Axa 1"/>
  </r>
  <r>
    <n v="32"/>
    <x v="1"/>
    <x v="3"/>
    <s v="OS1.3-Secţiunea C-ap.2"/>
    <x v="435"/>
    <s v="REALIZAREA UNEI PLATFORME INFORMATICE INOVATIVE PENTRU MANAGEMENT DE RISC SI PREVIZIUNE PE PIATA DE CAPITAL"/>
    <s v="FRACTAL SCIENCES SRL"/>
    <s v="Obiectivul principal al acestui proiect il reprezinta crearea unui sistem informatic corespunzator nevoilor actuale ale mediului investitional si financiar, alcatuit din investitori institutionali, reprezentati de societati de servicii de investitii financiare (firme de brokeraj), fonduri de investitii, fonduri de pensii, societati de administrare a investitiilor, societati de asigurari, dar si investitori individuali, dar si academic, de gestionare a riscului pe piata de capital, printr-o abordare sinergica dintre scoala clasica a pietelor de capital, bazata pe ipoteza pietelor eficiente si pe analiza fundamentala a valorii unui titlu (necesara pentru identificarea valorii “reale” a unui activ), si scoala moderna a pietelor de capital, bazata pe teoria pietelor fractale."/>
    <s v="6"/>
    <n v="22"/>
    <x v="4"/>
    <s v="6"/>
    <n v="22"/>
    <n v="2022"/>
    <n v="80"/>
    <x v="7"/>
    <s v="Bucuresti Ilfov"/>
    <m/>
    <m/>
    <s v="Chiajna, sat Rosu "/>
    <s v="Privat"/>
    <s v="061"/>
    <n v="668685.69999999995"/>
    <n v="167171.42000000001"/>
    <n v="92873.03"/>
    <n v="38995"/>
    <x v="452"/>
    <s v="In implementare"/>
    <m/>
    <n v="79200"/>
    <n v="0"/>
    <s v="POC/62/1/3"/>
    <n v="1"/>
    <s v="Axa 1"/>
  </r>
  <r>
    <n v="33"/>
    <x v="1"/>
    <x v="3"/>
    <s v="OS1.3-Secţiunea C-ap.2"/>
    <x v="436"/>
    <s v="SISTEM DE OBSERVARE MULTISPECTRAL VIS-SWIR-MWIR DESTINAT PLATFORMELOR DE SUPRAVEGHERE LA MARE DISTANȚĂ"/>
    <s v="OPTIPLUS INTERNATIONAL SRL"/>
    <s v="Obiectivul general este realizarea unui produs inovativ competitiv care consta dintr-un sistem de observare complex, performant, de tip multispectral, destinat platformelor de observare la mare distanþa si a unei tehnologii de integrare care sa permita realizarea compatibilizarii performanþelor modulelor de observare în domeniul VIS si SWIR cu modulul de observare in domeniul MWIR, considerat de referinta."/>
    <s v="6"/>
    <n v="24"/>
    <x v="4"/>
    <s v="6"/>
    <n v="24"/>
    <n v="2022"/>
    <n v="80"/>
    <x v="7"/>
    <s v="Bucuresti Ilfov"/>
    <m/>
    <m/>
    <s v="Popesti Leordeni"/>
    <s v="Privat"/>
    <s v="061"/>
    <n v="670856"/>
    <n v="167714"/>
    <n v="93180"/>
    <n v="104670"/>
    <x v="453"/>
    <s v="Reziliat"/>
    <m/>
    <n v="0"/>
    <n v="0"/>
    <s v="POC/62/1/3"/>
    <n v="1"/>
    <s v="Axa 1"/>
  </r>
  <r>
    <n v="34"/>
    <x v="1"/>
    <x v="3"/>
    <s v="OS1.3-Secţiunea C-ap.2"/>
    <x v="437"/>
    <s v="Dezvoltarea unui sistem de vedere termal și diurn cu rezoluție ridicată"/>
    <s v="SILICON ACUITY SRL"/>
    <s v="Obiectivul general al proiectului este dezvoltarea unui produs inovativ, complex, de înalta tehnicitate, cu utilitate în domeniul sistemelor de supraveghere pe timp de noapte si de zi, în cadrul societaþii Silicon Acuity SRL."/>
    <s v="6"/>
    <n v="25"/>
    <x v="4"/>
    <s v="12"/>
    <n v="25"/>
    <n v="2021"/>
    <n v="80"/>
    <x v="7"/>
    <s v="Bucuresti Ilfov"/>
    <m/>
    <m/>
    <s v="Popesti Leordeni"/>
    <s v="Privat"/>
    <s v="061"/>
    <n v="671984"/>
    <n v="167996"/>
    <n v="93350"/>
    <n v="101456.88"/>
    <x v="454"/>
    <s v="In implementare"/>
    <m/>
    <n v="0"/>
    <n v="0"/>
    <s v="POC/62/1/3"/>
    <n v="1"/>
    <s v="Axa 1"/>
  </r>
  <r>
    <n v="35"/>
    <x v="1"/>
    <x v="3"/>
    <s v="OS1.3-Secţiunea C-ap.2"/>
    <x v="438"/>
    <s v="Tehnologie inovativa pentru obtinerea unei proteze personalizate de reconstructie oculo-orbitala pentru pacientii cu traumatisme faciale - Acronim INO-ORBITAL"/>
    <s v="INOSEARCH SRL"/>
    <s v="Obiectivul general al proiectului INO-ORBITAL este realizarea unei tehnologii noi pentru obtinerea unei proteze personalizate de reconstructie oculo-orbitala la pacientii cu traumatisme faciale si a unui soft de reconstructie CT 3D semnificativ imbunatatit, adaptat imprimantei 3D pentru implant personalizat, in scopul comercializarii si productiei de catre start-up-ul SC INOSEARCH SRL."/>
    <s v="6"/>
    <n v="30"/>
    <x v="4"/>
    <s v="6"/>
    <n v="30"/>
    <n v="2022"/>
    <n v="80"/>
    <x v="7"/>
    <s v="Bucuresti Ilfov"/>
    <m/>
    <m/>
    <s v="Mogosoaia"/>
    <s v="Privat"/>
    <s v="061"/>
    <n v="550731.25"/>
    <n v="137682.82"/>
    <n v="76490.45"/>
    <n v="265000.46000000002"/>
    <x v="455"/>
    <s v="In implementare"/>
    <m/>
    <n v="7179.46"/>
    <n v="1794.86"/>
    <s v="POC/62/1/3"/>
    <n v="1"/>
    <s v="Axa 1"/>
  </r>
  <r>
    <n v="36"/>
    <x v="1"/>
    <x v="3"/>
    <s v="OS1.3-Secţiunea C-ap.2"/>
    <x v="439"/>
    <s v="Realizare sistem de inspectie aeriana cu drona pentru cresterea eficientei centralelor bazate pe energii regenerabile si oferirea de servicii pentru mentenanta acestora"/>
    <s v="INTELLIGENT TRANSPORT SOLUTIONS SRL"/>
    <s v="Obiectivul general al proiectului il reprezinta inovarea de produse si servicii intr-o intreprindere de tip start-up Intelligent Transport Solutions SRL pe baza transferului rezultatelor obtinute in teza de doctorat ”_x000a_Metode de detectare si analiza a defectelor in instalatiile fotovoltaice” autor dr.ing. Florin Ancuta."/>
    <s v="6"/>
    <n v="30"/>
    <x v="4"/>
    <s v="9"/>
    <n v="30"/>
    <n v="2021"/>
    <n v="80"/>
    <x v="7"/>
    <s v="Bucuresti Ilfov"/>
    <m/>
    <m/>
    <s v="Cernica, sat Caldararu"/>
    <s v="Privat"/>
    <s v="061"/>
    <n v="667921.81999999995"/>
    <n v="166980.46"/>
    <n v="92766.9"/>
    <n v="68039.05"/>
    <x v="456"/>
    <s v="In implementare"/>
    <m/>
    <n v="166545.28"/>
    <n v="18454.72"/>
    <s v="POC/62/1/3"/>
    <n v="1"/>
    <s v="Axa 1"/>
  </r>
  <r>
    <n v="37"/>
    <x v="1"/>
    <x v="3"/>
    <s v="OS1.3-Secţiunea C-ap.2"/>
    <x v="440"/>
    <s v="SISTEM INTEGRAT DE VERIFICARE SI TESTARE A CALITATII APLICATIILOR MOBILE"/>
    <s v="NEXT PLANET SRL"/>
    <s v="Obiectivul general al proiectului „SISTEM INTEGRAT DE VERIFICARE SI TESTARE A CALITATII APLICATIILOR MOBILE” este realizarea unui produs inovator în domeniul TIC având ca baza de cercetare transferul rezultatelor cercetării realizate în cadrul Tezei de doctorat aparţinând Directorului de Proiect – Zamfiroiu Ionuţ-Alin."/>
    <s v="6"/>
    <n v="30"/>
    <x v="4"/>
    <s v="12"/>
    <n v="30"/>
    <n v="2021"/>
    <n v="80"/>
    <x v="7"/>
    <s v="Bucuresti Ilfov"/>
    <m/>
    <m/>
    <s v="Otopeni"/>
    <s v="Privat"/>
    <s v="061"/>
    <n v="671713.58"/>
    <n v="167928.39"/>
    <n v="93293.54"/>
    <n v="95744.23"/>
    <x v="457"/>
    <s v="In implementare"/>
    <m/>
    <n v="12150"/>
    <n v="3037.5"/>
    <s v="POC/62/1/3"/>
    <n v="1"/>
    <s v="Axa 1"/>
  </r>
  <r>
    <n v="38"/>
    <x v="1"/>
    <x v="3"/>
    <s v="OS1.3-Secţiunea C-ap.2"/>
    <x v="441"/>
    <s v="Sistem inteligent de monitorizare a jocurilor in timpul inspectiei sistemului de directie si puntilor vehiculelor SIMJDPV"/>
    <s v="CONCEPT CAR SOLUTION SRL"/>
    <s v="Obiectivul general al proiectului il reprezinta realizarea si punerea in productie a unui sistem inteligent de monitorizare a jocurilor sistemului de directie si puntilor vehiculelor in timpul inspectiei efectuate la operatorii economici autorizati de catre Registrul Auto Roman (R.A.R.) sa efectueze inspectii tehnice periodice."/>
    <s v="7"/>
    <n v="1"/>
    <x v="4"/>
    <s v="10"/>
    <n v="1"/>
    <n v="2021"/>
    <n v="80"/>
    <x v="7"/>
    <s v="Bucuresti Ilfov"/>
    <m/>
    <m/>
    <s v="Cernica, sat Caldararu"/>
    <s v="Privat"/>
    <s v="061"/>
    <n v="669734.51"/>
    <n v="167433.63"/>
    <n v="93018.67"/>
    <n v="8570"/>
    <x v="458"/>
    <s v="In implementare"/>
    <m/>
    <n v="87637.48000000001"/>
    <n v="18045.36"/>
    <s v="POC/62/1/3"/>
    <n v="1"/>
    <s v="Axa 1"/>
  </r>
  <r>
    <n v="39"/>
    <x v="1"/>
    <x v="3"/>
    <s v="OS1.3-Secţiunea C-ap.2"/>
    <x v="442"/>
    <s v="Sistem multi-senzor pentru estimarea starii de oboseala, somnolenta si a nivelului de stres cu aplicabilitate in infrastructurile critice"/>
    <s v="BIOMA DELLY TRADING SRL"/>
    <s v="Obiectivul general al proiectului il reprezinta stimularea inovarii in cadrul companiei de tip start-up, BIOMA DELLY TRADING SRL, prin realizarea unui sistem multi-senzor pentru estimarea starii de oboseala, somnolenta si a nivelului de stres a pilotilor de aeronave, conducatorilor de vehicule si personalului din infrastructurile critice, bazat pe analiza densitatii spectrului de putere (PSD) al electroencefalogramei (EEG) si corelarea cu ritmul cardiac (ECG) sau a celui respirator ."/>
    <s v="7"/>
    <n v="17"/>
    <x v="4"/>
    <s v="1"/>
    <n v="17"/>
    <n v="2022"/>
    <n v="80"/>
    <x v="7"/>
    <s v="Bucuresti Ilfov"/>
    <m/>
    <m/>
    <s v="Magurele"/>
    <s v="Privat"/>
    <s v="061"/>
    <n v="667725.42400000012"/>
    <n v="166931.35999999999"/>
    <n v="92739.64"/>
    <n v="75540.100000000006"/>
    <x v="459"/>
    <s v="In implementare"/>
    <m/>
    <n v="22519.439999999999"/>
    <n v="5629.86"/>
    <s v="POC/62/1/3"/>
    <n v="1"/>
    <s v="Axa 1"/>
  </r>
  <r>
    <n v="40"/>
    <x v="2"/>
    <x v="2"/>
    <s v="A2.2.1 ap.2"/>
    <x v="443"/>
    <s v="Cercetare in filtrarea semnalelor in banda HF si realizarea unei matrici de comutare automata de antene de receptie pentru ambarcatiunile navale de mici dimensiuni"/>
    <s v="BLUESPACE TECHNOLOGY SRL"/>
    <s v="Obiectivul general al proiectului este cresterea valorii adaugate generate de sectorul TIC, in cadrul Blue Space Technology, prin dezvoltarea unui produs TIC si a serviciilor aferente acestuia, contribuind astfel la cresterea implicarii sectorului TIC pentru competitivitatea economica."/>
    <s v="7"/>
    <n v="31"/>
    <x v="4"/>
    <s v="7"/>
    <n v="31"/>
    <n v="2023"/>
    <s v="80.00; 85.00"/>
    <x v="8"/>
    <s v="Bucuresti Ilfov"/>
    <s v=" Sud Muntenia"/>
    <m/>
    <s v="Bragadiru; Zimnicea;"/>
    <s v="Privat"/>
    <s v="066"/>
    <n v="4531364.99"/>
    <n v="1057561.8799999999"/>
    <n v="2152639.35"/>
    <n v="744514.74"/>
    <x v="460"/>
    <s v="In implementare"/>
    <m/>
    <n v="1849782.82"/>
    <n v="24000"/>
    <s v="POC/524/2/2"/>
    <n v="1"/>
    <s v="Axa 2"/>
  </r>
  <r>
    <n v="41"/>
    <x v="1"/>
    <x v="3"/>
    <s v="OS1.3-Secţiunea C-ap.2"/>
    <x v="444"/>
    <s v="DEZVOLTAREA CAPACITATII DE INOVARE A HYNAMAT SRL PRIN OBTINEREA DE NOI TIPURI DE PULBERI HIBRIDE NANOSTRUCTURATE PE BAZA DE MATERIALE CERAMICE BIOCOMPATIBILE NANOSTRUCTURATE SI POLIMERI COMERCIALI CU APLICATII BIOMEDICALE"/>
    <s v="SPIN OFF HYNAMAT SRL (solicitant initial la depunere: CURSARUL LAURA MADALINA)"/>
    <s v="Obiectivul general al proiectului este crearea unui spin-off pe baza unui brevet si dezvoltarea de produse inovatoare in cadrul noii intreprinderi, spre a fi lansate pe piata biomaterialelor nanostructurate, sector economic cu potential de crestere."/>
    <s v="8"/>
    <n v="28"/>
    <x v="4"/>
    <s v="8"/>
    <n v="28"/>
    <n v="2022"/>
    <n v="80"/>
    <x v="7"/>
    <s v="Bucuresti Ilfov"/>
    <m/>
    <m/>
    <s v="Pantelimon"/>
    <s v="Privat"/>
    <s v="061"/>
    <n v="597467.64"/>
    <n v="149366.93"/>
    <n v="82981.62"/>
    <n v="9520"/>
    <x v="461"/>
    <s v="In implementare"/>
    <m/>
    <n v="0"/>
    <n v="0"/>
    <s v="POC/62/1/3"/>
    <n v="1"/>
    <s v="Axa 1"/>
  </r>
  <r>
    <n v="42"/>
    <x v="1"/>
    <x v="8"/>
    <m/>
    <x v="445"/>
    <s v="Consolidarea participarii INCDFM la Consortiul CERIC - ERIC"/>
    <s v="INSTITUTUL NAŢIONAL DE CERCETARE-DEZVOLTARE PENTRU FIZICA MATERIALELOR - INCDFM BUCUREŞTI"/>
    <s v="Obiectivul general este consolidarea participarii romanesti prin INCD Fizica Materialelor la CERIC – ERIC (Central European Infrastructure Consortium), infrastructura europeana distribuita pentru cercetare si caracterizare avansata a materialelor. In acest context se urmareste finantarea pentru trei ani a activitatii de cercetare desfasurate de echipa din INCDFM parte a CERIC, activitati de cercetare desfasurate intr-o abordare de tip open access. "/>
    <s v="12"/>
    <n v="29"/>
    <x v="4"/>
    <s v="6"/>
    <n v="29"/>
    <n v="2023"/>
    <n v="80"/>
    <x v="7"/>
    <s v="Bucuresti Ilfov"/>
    <m/>
    <m/>
    <s v="Magurele"/>
    <s v="Public"/>
    <s v="060"/>
    <n v="3534000"/>
    <n v="883500"/>
    <n v="0"/>
    <n v="92500"/>
    <x v="462"/>
    <s v="In implementare"/>
    <m/>
    <n v="0"/>
    <n v="0"/>
    <s v="POC/78/1/2"/>
    <n v="1"/>
    <s v="Axa 1"/>
  </r>
  <r>
    <n v="43"/>
    <x v="1"/>
    <x v="8"/>
    <m/>
    <x v="446"/>
    <s v="Consolidarea participarii consortiului ACTRIS-RO la infrastructura pan-europeana de cercetare ACTRIS"/>
    <s v="INSTITUTUL NATIONAL DE CERCETARE-DEZVOLTARE PENTRU OPTOELECTRONICA INOE 2000 INCD"/>
    <s v="Obiectivul general al proiectului ACTRIS-ROc este consolidarea participarii institutiilor stiintifice din Romania care sunt parte a consortiului ACTRIS-RO la structurarea, constructia si operarea infrastructurii pan-europene ACTRIS. Romania (prin consortiul ACTRIS-RO condus de INOE) participa la infrastructura pan-europeana ACTRIS (Aerosol, Cloud and Trace gases Research InfraStructure) care a fost recent inclusa pe roadmap-ul ESFRI ca proiect activ."/>
    <s v="2"/>
    <n v="1"/>
    <x v="6"/>
    <s v="6"/>
    <n v="30"/>
    <n v="2023"/>
    <s v="80.00; 85.00"/>
    <x v="8"/>
    <s v="Bucuresti Ilfov"/>
    <s v=" Nord Vest"/>
    <s v=" Sud Muntenia"/>
    <s v="Magurele; Cluj Napoca; Strejnicu"/>
    <s v="Public"/>
    <s v="060"/>
    <n v="3740000"/>
    <n v="760000"/>
    <n v="0"/>
    <n v="5000"/>
    <x v="463"/>
    <s v="In implementare"/>
    <m/>
    <n v="0"/>
    <n v="0"/>
    <s v="POC/78/1/2"/>
    <n v="1"/>
    <s v="Axa 1"/>
  </r>
  <r>
    <s v="TOTAL ILFOV"/>
    <x v="0"/>
    <x v="0"/>
    <m/>
    <x v="0"/>
    <m/>
    <m/>
    <m/>
    <m/>
    <m/>
    <x v="0"/>
    <m/>
    <m/>
    <m/>
    <m/>
    <x v="0"/>
    <m/>
    <m/>
    <m/>
    <m/>
    <m/>
    <m/>
    <n v="854669290.6209482"/>
    <n v="208918615.75305194"/>
    <n v="25123366.120000001"/>
    <n v="156932249.26000002"/>
    <x v="464"/>
    <m/>
    <m/>
    <n v="620944447.09000039"/>
    <n v="24202778.630000003"/>
    <m/>
    <m/>
    <m/>
  </r>
  <r>
    <s v="JUDEŢUL MARAMURES"/>
    <x v="0"/>
    <x v="0"/>
    <m/>
    <x v="0"/>
    <m/>
    <m/>
    <m/>
    <m/>
    <m/>
    <x v="0"/>
    <m/>
    <m/>
    <m/>
    <m/>
    <x v="0"/>
    <m/>
    <m/>
    <m/>
    <m/>
    <m/>
    <m/>
    <m/>
    <m/>
    <m/>
    <m/>
    <x v="0"/>
    <m/>
    <m/>
    <m/>
    <m/>
    <m/>
    <m/>
    <m/>
  </r>
  <r>
    <n v="1"/>
    <x v="2"/>
    <x v="2"/>
    <s v="A2.2.1"/>
    <x v="447"/>
    <s v="TALOS - COMUNICARE INTRAORGANIZAŢIONALĂ MOBILĂ SECURIZATĂ"/>
    <s v="TRENCADIS CORP SRL"/>
    <s v="TALOS - COMUNICARE INTRAORGANIZAŢIONALĂ MOBILĂ SECURIZATĂ"/>
    <s v="9"/>
    <n v="22"/>
    <x v="2"/>
    <s v="9"/>
    <n v="22"/>
    <n v="2019"/>
    <n v="85"/>
    <x v="4"/>
    <s v="Nord Vest"/>
    <m/>
    <m/>
    <s v="Baia Mare"/>
    <s v="Privat"/>
    <s v="066"/>
    <n v="2796496.02"/>
    <n v="493499.3"/>
    <n v="1593524.6300000004"/>
    <n v="78000"/>
    <x v="465"/>
    <s v="Finalizat"/>
    <s v="suspendare"/>
    <n v="2490583.14"/>
    <n v="440990.5"/>
    <s v="POC/46/2/2"/>
    <n v="1"/>
    <s v="Axa 2"/>
  </r>
  <r>
    <n v="2"/>
    <x v="2"/>
    <x v="2"/>
    <s v="A2.2.1"/>
    <x v="448"/>
    <s v="Microsere Inteligente – Sistem inovativ de automatizare si monitorizare a culturilor „micro-greens”"/>
    <s v="MEMOX VISION SRL"/>
    <s v="Microsere Inteligente – Sistem inovativ de automatizare si monitorizare a culturilor „micro-greens”"/>
    <s v="8"/>
    <n v="4"/>
    <x v="2"/>
    <s v="8"/>
    <n v="4"/>
    <n v="2020"/>
    <n v="85"/>
    <x v="4"/>
    <s v="Nord Vest"/>
    <m/>
    <m/>
    <s v="Baia Mare"/>
    <s v="Privat"/>
    <s v="066"/>
    <n v="2831658.65"/>
    <n v="499704.47"/>
    <n v="988628.37999999989"/>
    <n v="52800"/>
    <x v="466"/>
    <s v="Finalizat"/>
    <m/>
    <n v="2590187.2399999998"/>
    <n v="457091.84000000003"/>
    <s v="POC/46/2/2"/>
    <n v="1"/>
    <s v="Axa 2"/>
  </r>
  <r>
    <n v="3"/>
    <x v="2"/>
    <x v="2"/>
    <s v="A2.2.1"/>
    <x v="449"/>
    <s v="FAMILIA – ASISTENȚĂ MEDICO-SOCIALĂ INTEGRATĂ STIMULÂND ÎMBĂTRÂNIREA ACTIVĂ"/>
    <s v="INDECO SOFT SRL"/>
    <s v="FAMILIA – ASISTENȚĂ MEDICO-SOCIALĂ INTEGRATĂ STIMULÂND ÎMBĂTRÂNIREA ACTIVĂ"/>
    <s v="8"/>
    <n v="3"/>
    <x v="2"/>
    <s v="10"/>
    <n v="3"/>
    <n v="2020"/>
    <n v="85"/>
    <x v="4"/>
    <s v="Nord Vest"/>
    <m/>
    <m/>
    <s v="Baia Mare"/>
    <s v="Privat"/>
    <s v="066"/>
    <n v="1905574.88"/>
    <n v="336277.92"/>
    <n v="805699.20000000019"/>
    <n v="120935.33999999985"/>
    <x v="467"/>
    <s v="Finalizat"/>
    <s v="AA+suspendare 2 luni"/>
    <n v="1890913.33"/>
    <n v="333690.58"/>
    <s v="POC/46/2/2"/>
    <n v="1"/>
    <s v="Axa 2"/>
  </r>
  <r>
    <n v="4"/>
    <x v="2"/>
    <x v="2"/>
    <s v="A2.2.1"/>
    <x v="450"/>
    <s v="MEC - IOT - DEZVOLTAREA UNEI PLATFORME INTELIGENTE PENTRU MANAGEMENTUL EFICIENȚEI CLĂDIRILOR"/>
    <s v="BRINGO VISION SRL"/>
    <s v="a unei solutii software inovative, care va permite trecerea de la outsourcing la tehnologia bazata pe inovare"/>
    <s v="6"/>
    <n v="29"/>
    <x v="2"/>
    <s v="6"/>
    <n v="29"/>
    <n v="2019"/>
    <n v="85"/>
    <x v="4"/>
    <s v="Nord Vest"/>
    <m/>
    <m/>
    <s v="Baia Mare"/>
    <s v="Privat"/>
    <s v="066"/>
    <n v="2687480.06"/>
    <n v="474261.19"/>
    <n v="1030875.2999999998"/>
    <n v="347221.37999999989"/>
    <x v="468"/>
    <s v="Finalizat"/>
    <m/>
    <n v="2130343.7600000007"/>
    <n v="375943.04"/>
    <s v="POC/46/2/2"/>
    <n v="1"/>
    <s v="Axa 2"/>
  </r>
  <r>
    <n v="5"/>
    <x v="2"/>
    <x v="2"/>
    <s v="A2.2.1"/>
    <x v="451"/>
    <s v="DEZVOLTARE APLICAȚIE ÎN CADRUL S.C. AUTOWASS MANAGER S.R.L."/>
    <s v="AUTOWASS MANAGER SRL"/>
    <s v="DEZVOLTARE APLICAȚIE ÎN CADRUL S.C. AUTOWASS MANAGER S.R.L."/>
    <s v="8"/>
    <n v="4"/>
    <x v="2"/>
    <s v="9"/>
    <n v="9"/>
    <n v="2020"/>
    <n v="85"/>
    <x v="4"/>
    <s v="Nord Vest"/>
    <m/>
    <m/>
    <s v="Baia Mare"/>
    <s v="Privat"/>
    <s v="066"/>
    <n v="2132352.7999999998"/>
    <n v="376297.55"/>
    <n v="1443616.24"/>
    <n v="204076"/>
    <x v="469"/>
    <s v="Finalizat"/>
    <s v="AA1+suspendare"/>
    <n v="974130.17"/>
    <n v="171905.32"/>
    <s v="POC/46/2/2"/>
    <n v="1"/>
    <s v="Axa 2"/>
  </r>
  <r>
    <n v="6"/>
    <x v="2"/>
    <x v="2"/>
    <s v="A2.2.1 ap.2"/>
    <x v="452"/>
    <s v="Platforma de auditare si testare structurala neinvaziva a performantelor si monitorizarea continua a operationalitatii unui Centru de Comanda si Control/Contact Center – PLATES"/>
    <s v="TECHNOHUB SRL"/>
    <s v="Obiectivul general al proiectului vizeaza dezvoltarea in parteneriat intre 3 membri de tip IMM a unei game de produse si aplicaþii TIC inovative – PLATES – platforma inovativa de auditare si testare a performantelor si de monitorizare continua a operationalitatii, adaptata pe necesitaþile de disponibilitate si performanþe ale aplicaþiilor de tip Contact Center respectiv Centre de Comanda si Control, cu aplicabilitate si în restul sectoarelor economiei românesti prin integrarea pe verticala a solutiilor TIC."/>
    <s v="12"/>
    <n v="17"/>
    <x v="3"/>
    <s v="6"/>
    <n v="17"/>
    <n v="2021"/>
    <n v="85"/>
    <x v="4"/>
    <s v="Nord Vest"/>
    <m/>
    <m/>
    <s v="Baia Mare"/>
    <s v="Privat"/>
    <s v="066"/>
    <n v="10712652.470000001"/>
    <n v="1890468.04"/>
    <n v="4862615.3099999996"/>
    <n v="1581949.21"/>
    <x v="470"/>
    <s v="In implementare"/>
    <m/>
    <n v="6266512.3100000005"/>
    <n v="797868.54"/>
    <s v="POC/524/2/2"/>
    <n v="1"/>
    <s v="Axa 2"/>
  </r>
  <r>
    <n v="7"/>
    <x v="2"/>
    <x v="2"/>
    <s v="A2.2.1 ap.2"/>
    <x v="453"/>
    <s v="ALUMNUS - PLATFORMA DIGITALA INOVATIVA PENTRU RECRUTARE SI GESTIUNE CONTRACTORI"/>
    <s v="INTELLIGENCE ACT SRL"/>
    <s v="Obiectiv general al proiectului este cresterea competitivitatii economice a companiei Intelligence Act SRL in sectorul TIC, prin dezvoltarea experimentala a unei platforme inovative de recrutare a personalului."/>
    <s v="4"/>
    <n v="1"/>
    <x v="4"/>
    <s v="4"/>
    <n v="1"/>
    <n v="2022"/>
    <n v="85"/>
    <x v="4"/>
    <s v="Nord Vest"/>
    <m/>
    <m/>
    <s v="Baia Mare"/>
    <s v="Privat"/>
    <s v="066"/>
    <n v="3783887.3"/>
    <n v="667744.81000000006"/>
    <n v="2632430.71"/>
    <n v="893549.96"/>
    <x v="471"/>
    <s v="In implementare"/>
    <m/>
    <n v="572323.05000000005"/>
    <n v="100998.19"/>
    <s v="POC/524/2/2"/>
    <n v="1"/>
    <s v="Axa 2"/>
  </r>
  <r>
    <n v="8"/>
    <x v="1"/>
    <x v="4"/>
    <s v=" Proiect Tehnologic Inovativ - LDR"/>
    <x v="454"/>
    <s v="Realizarea unui supliment alimentar inovativ pentru sanatatea femeii la menopauza, de catre AC HELCOR SRL"/>
    <s v="AC HELCOR SRL"/>
    <s v="Obiectivul general al proiectului tehnologic inovativ din cadrul actiunii 1.2.1 are ca scop introducerea inovarii in activitatea proprie a firmei AC HELCOR_x000a_SRL prin realizarea de 1 (un) produs nou pe piata romaneasca si la nivelul firmei (Rofemin - bionanoprodus de origine vegetala pentru optimizare  hormonala si a potentialului propriu antioxidant pentru femei cu varsta peste 45 de ani) si 1 (o) tehnologie noua la nivelul firmei AC HELCOR SRL, in scopul productiei si comercializarii, bazate pe cercetare."/>
    <s v="6"/>
    <n v="16"/>
    <x v="4"/>
    <s v="6"/>
    <n v="16"/>
    <n v="2023"/>
    <n v="85"/>
    <x v="4"/>
    <s v="Nord Vest"/>
    <m/>
    <m/>
    <s v="Baia Mare"/>
    <s v="Privat"/>
    <s v="064"/>
    <n v="2868123.57"/>
    <n v="506139.37"/>
    <n v="1537523.1"/>
    <n v="782294.93"/>
    <x v="472"/>
    <s v="In implementare"/>
    <m/>
    <n v="203553.5"/>
    <n v="35921.19"/>
    <s v="POC/163/1/3/"/>
    <n v="1"/>
    <s v="Axa 1"/>
  </r>
  <r>
    <n v="9"/>
    <x v="1"/>
    <x v="4"/>
    <s v=" Proiect Tehnologic Inovativ - LDR"/>
    <x v="455"/>
    <s v="Crearea unui centru de excelenta in domeniul materialului compozit la SC TAPARO SA"/>
    <s v="TAPARO SA"/>
    <s v="Obiectivul general al proiectului consta in infiintarea unei unitati noi de productie in vederea cresterea competitivitatii S.C. TAPARO S.A. prin achizitionarea de echipamente pentru elaborarea si implementarea unei tehnologii inovative de obtinere a unui material compozit avand ca destinatie inlocuirea unor elemente din structura produselor tapitate."/>
    <s v="6"/>
    <n v="22"/>
    <x v="4"/>
    <s v="6"/>
    <n v="22"/>
    <n v="2023"/>
    <n v="85"/>
    <x v="4"/>
    <s v="Nord Vest"/>
    <m/>
    <m/>
    <s v="Targu Lapus"/>
    <s v="Privat"/>
    <s v="064"/>
    <n v="19003056.760000002"/>
    <n v="3353480.6"/>
    <n v="17409246.789999999"/>
    <n v="8537044.9700000007"/>
    <x v="473"/>
    <s v="In implementare"/>
    <m/>
    <n v="1018129.0099999999"/>
    <n v="63173.210000000006"/>
    <s v="POC/163/1/3/"/>
    <n v="1"/>
    <s v="Axa 1"/>
  </r>
  <r>
    <s v="TOTAL MARAMURES"/>
    <x v="0"/>
    <x v="0"/>
    <m/>
    <x v="0"/>
    <m/>
    <m/>
    <m/>
    <m/>
    <m/>
    <x v="0"/>
    <m/>
    <m/>
    <m/>
    <m/>
    <x v="0"/>
    <m/>
    <m/>
    <m/>
    <m/>
    <m/>
    <m/>
    <n v="48721282.510000005"/>
    <n v="8597873.25"/>
    <n v="32304159.659999996"/>
    <n v="12597871.790000001"/>
    <x v="474"/>
    <m/>
    <m/>
    <n v="18136675.510000002"/>
    <n v="2777582.41"/>
    <m/>
    <m/>
    <m/>
  </r>
  <r>
    <s v="JUDEŢUL MEHEDINTI"/>
    <x v="0"/>
    <x v="0"/>
    <m/>
    <x v="0"/>
    <m/>
    <m/>
    <m/>
    <m/>
    <m/>
    <x v="0"/>
    <m/>
    <m/>
    <m/>
    <m/>
    <x v="0"/>
    <m/>
    <m/>
    <m/>
    <m/>
    <m/>
    <m/>
    <m/>
    <m/>
    <m/>
    <m/>
    <x v="0"/>
    <m/>
    <m/>
    <m/>
    <m/>
    <m/>
    <m/>
    <m/>
  </r>
  <r>
    <n v="1"/>
    <x v="2"/>
    <x v="2"/>
    <s v="A2.1.1 - NGA"/>
    <x v="456"/>
    <s v="Dezvoltarea infrastructurii de comunicatii in banda larga de mare viteza in judetul Mehedinti"/>
    <s v="INVOKER TRANS IT SRL"/>
    <s v="Obiectivul principal al proiectului este dezvoltarea infrastructurii de comunicaþii în banda larga de mare viteza in localitatile albe din punct de vedere al conexiunii NGA din judetul Mehedinti,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x v="3"/>
    <s v="7"/>
    <n v="12"/>
    <n v="2022"/>
    <n v="85"/>
    <x v="9"/>
    <s v="Sud Vest"/>
    <m/>
    <m/>
    <s v=" Dumbrava; Danceu; Balacita;  Balta Verde; Gvardinita; Recea; Gogosu; Malovat; Svinta; Valea Ursului; Burila Mica; Jiana Mare; Cioroboreni; Jiana; Crivina; Burila Mare; Albulesti; Prunisor; Slasoma; Butoiesti; Dobra; Voloiac; Stignita; Colibaşi; Balotesti; Plopi; Parlagele; Baltanele; Peri; Tamna; Jugastru; Balta; Poroina Mare; Batoti; Iablanita; Prejna; Radutesti; Fantana Domneasca; Vrancea; Ciresu; Padina Mica; Valea Marcului; Costesti; Colaret; Dumbrava de Jos; Negrusa; Tismana; Adunatii Teiului;"/>
    <s v="Privat"/>
    <s v="046"/>
    <n v="18418179.170000002"/>
    <n v="3250266.91"/>
    <n v="3298063.82"/>
    <n v="4546996.74"/>
    <x v="475"/>
    <s v="In implementare"/>
    <m/>
    <n v="6761279.3199999994"/>
    <n v="1193166.95"/>
    <s v="POC/366/2/1"/>
    <n v="1"/>
    <s v="Axa 2"/>
  </r>
  <r>
    <s v="TOTAL MEHEDINTI"/>
    <x v="0"/>
    <x v="0"/>
    <m/>
    <x v="0"/>
    <m/>
    <m/>
    <m/>
    <m/>
    <m/>
    <x v="0"/>
    <m/>
    <m/>
    <m/>
    <m/>
    <x v="0"/>
    <m/>
    <m/>
    <m/>
    <m/>
    <m/>
    <m/>
    <n v="18418179.170000002"/>
    <n v="3250266.91"/>
    <n v="3298063.82"/>
    <n v="4546996.74"/>
    <x v="475"/>
    <m/>
    <m/>
    <n v="6761279.3199999994"/>
    <n v="1193166.95"/>
    <m/>
    <m/>
    <m/>
  </r>
  <r>
    <s v="JUDEŢUL MURES"/>
    <x v="0"/>
    <x v="0"/>
    <m/>
    <x v="0"/>
    <m/>
    <m/>
    <m/>
    <m/>
    <m/>
    <x v="0"/>
    <m/>
    <m/>
    <m/>
    <m/>
    <x v="0"/>
    <m/>
    <m/>
    <m/>
    <m/>
    <m/>
    <m/>
    <m/>
    <m/>
    <m/>
    <m/>
    <x v="0"/>
    <m/>
    <m/>
    <m/>
    <m/>
    <m/>
    <m/>
    <m/>
  </r>
  <r>
    <n v="1"/>
    <x v="1"/>
    <x v="1"/>
    <s v="OS1.1 -Secţiunea A"/>
    <x v="457"/>
    <s v="Platformă imagistică multimodală RMN/CT de înaltă performanţă, destinată aplicării medicinii computaționale, nanoparticulelor și imagisticii hibride în cercetarea bolilor aterotrombotice"/>
    <s v="CARDIO MED SRL"/>
    <s v="Obiectivul principal al proiectului constă în creșterea capacității de cercetare a Centrului de Cercetare Imagistică Multimodală Avansată din cadrul SC Cardio Med SRL prin realizarea unei platforme imagistice multimodale CT/RMN de înaltă performanţă destinată cercetării avansate a bolilor aterotrombotice."/>
    <s v="9"/>
    <n v="5"/>
    <x v="1"/>
    <s v="5"/>
    <n v="5"/>
    <n v="2017"/>
    <n v="85"/>
    <x v="1"/>
    <s v="Centru"/>
    <m/>
    <m/>
    <s v="Targu Mures"/>
    <s v="Privat"/>
    <s v="059"/>
    <n v="4309196.3459999999"/>
    <n v="760446.41399999987"/>
    <n v="2172704.04"/>
    <n v="652057.81000000006"/>
    <x v="476"/>
    <s v="Finalizat"/>
    <s v="AA1"/>
    <n v="4309196.3499999996"/>
    <n v="760446.41"/>
    <s v="POC/65/1/1"/>
    <n v="1"/>
    <s v="Axa 1"/>
  </r>
  <r>
    <n v="2"/>
    <x v="1"/>
    <x v="1"/>
    <s v="OS1.1 -Secţiunea A"/>
    <x v="458"/>
    <s v="CENTRU DE EXCELENȚĂ ÎN CERCETARE &quot;GALENUS MEDICA&quot; ÎN REPRODUCEREA UMANĂ ASISTATĂ, DIAGNOSTIC ÎN PRINCIPALELE PATOLOGII ALE GENITORILOR ȘI DEPISTAREA PRECOCE A MALFORMAȚIILOR LA NOU-NĂSCUT ȘI SUGAR"/>
    <s v="GALENUS MEDICA SA "/>
    <s v="Obiectivul general al proiectului constă în creșterii capacității de cercetare-dezvoltare și inovare în cadrul întreprinderii GALENUS MEDICA S.A. prin introducerea de noi direcții de cercetare, precum și contribuția lor la creearea de valoare adăugată din punct de vedere științific și economic."/>
    <s v="9"/>
    <n v="5"/>
    <x v="1"/>
    <s v="3"/>
    <n v="5"/>
    <n v="2019"/>
    <n v="85"/>
    <x v="1"/>
    <s v="Centru"/>
    <m/>
    <m/>
    <s v="Targu Mures"/>
    <s v="Privat"/>
    <s v="059"/>
    <n v="3864073.3525"/>
    <n v="681895.29750000034"/>
    <n v="3030645.77"/>
    <n v="239633.98"/>
    <x v="477"/>
    <s v="Reziliat"/>
    <s v="AA3"/>
    <n v="0"/>
    <n v="0"/>
    <s v="POC/65/1/1"/>
    <n v="1"/>
    <s v="Axa 1"/>
  </r>
  <r>
    <n v="3"/>
    <x v="1"/>
    <x v="1"/>
    <s v="OS1.2-Secţiunea E"/>
    <x v="459"/>
    <s v="Creșterea capacității de cercetare în domeniul imagisticii plăcii coronariene vulnerabile, bazată pe tehnologii avansate de nanoparticule, imagistică de fuziune și simulări computaționale"/>
    <s v="CARDIO MED SRL"/>
    <s v="Obiectivul principal al proiectului constă în crearea și consolidarea unui nucleu de înaltă competență științifică în domeniul cercetării avansate a bolilor aterotrombotice,  prin formarea și perfecționarea, în cadrul Centrului de Cercetare Imagistică Multimodală Avansată din cadrul SC Cardio Med SRL, a unei echipe de cercetători avansați care vor deveni experți în cercetarea bolilor aterotrombotice."/>
    <s v="9"/>
    <n v="1"/>
    <x v="1"/>
    <s v="3"/>
    <n v="1"/>
    <n v="2021"/>
    <n v="84.435339999999997"/>
    <x v="1"/>
    <s v="Centru"/>
    <m/>
    <m/>
    <s v="Targu Mures"/>
    <s v="Privat"/>
    <s v="061"/>
    <n v="7276617"/>
    <n v="1340883"/>
    <n v="509292.01"/>
    <n v="1059856.72"/>
    <x v="478"/>
    <s v="In implementare"/>
    <s v="AA6"/>
    <n v="6813085.4400000004"/>
    <n v="1255512.5599999998"/>
    <s v="POC/61/1/1"/>
    <n v="1"/>
    <s v="Axa 1"/>
  </r>
  <r>
    <n v="4"/>
    <x v="1"/>
    <x v="1"/>
    <s v="OS1.2-Secţiunea E"/>
    <x v="460"/>
    <s v="TEHNOLOGII DE INGINERIE TISULARA PENTRU REGENERAREA VALVELOR CARDIACE"/>
    <s v="Universitatea de Medicina si Farmacie din Tirgu Mures"/>
    <s v="Obiectivele științifice ale acestui proiect sunt: 1) evaluarea utilitatii celulelor cardiovasculare obținute prin diferențierea in vitro a celulelor stem adulte, 2) optimizarea însămânțarii de celule in zone anatomice interne specifice din cadrul scaffoldului (interstițial), precum si externe (endoteliu, adventitia), 3) evaluarea condițiilor optime pentru adaptare mecanică și condiționare in vitro a scaffoldurilor valvulare însămânțate cu celule și 4) implantarea valvelor regenerate in vitro la oaie pentru validare pre-clinica. In viziunea noastra, pe un orizont mai largit, un obiectiv important al acestui proiect este de a genera un nucleu de competență în Medicina Regenerativa la Universitatea de Medicină și Farmacie (UMF) din Târgu Mureș."/>
    <s v="9"/>
    <n v="5"/>
    <x v="1"/>
    <s v="3"/>
    <n v="5"/>
    <n v="2021"/>
    <n v="84.435339999999997"/>
    <x v="1"/>
    <s v="Centru"/>
    <m/>
    <m/>
    <s v="Targu Mures"/>
    <s v="Public"/>
    <s v="060"/>
    <n v="7156656.4611560004"/>
    <n v="1318777.5288439998"/>
    <n v="0"/>
    <n v="304042.34999999998"/>
    <x v="479"/>
    <s v="In implementare"/>
    <s v="AA4"/>
    <n v="7099979.7400000002"/>
    <n v="1262410.9000000004"/>
    <s v="POC/61/1/1"/>
    <n v="1"/>
    <s v="Axa 1"/>
  </r>
  <r>
    <n v="5"/>
    <x v="1"/>
    <x v="1"/>
    <s v="OS1.2-Secţiunea E"/>
    <x v="461"/>
    <s v="Terapii ce vizeaza Proteina C Reactiva pentru prevenirea dementei asociate cu atacul vascular cerebral ischemic"/>
    <s v="Universitatea de Medicina si Farmacie din Tirgu Mures"/>
    <s v="Inițierea și planificarea acțiunilor coordonate, prin această inițiativă va permite dezvoltarea semnificativă a capacităților individuale din cadrul institutului gazdă și în cele din urmă va permite organizarea unui model pentru extinderea și repetarea de-a lungul altor domenii. Pe o scară mai larga, dezvoltarea unei culturi de cercetare, ethos și concordat, va permite un accesoriu strategic in activitatea de cercetare și optimizarea creșterii efective. In primul rand colaborari  în cadrul neurostiintei si mai tarziu in domeniul mai larg al științelor vieții va permite dezvoltari viitoare și va asigura stabilitatea pe termen lung a masei critice."/>
    <s v="9"/>
    <n v="5"/>
    <x v="1"/>
    <s v="3"/>
    <n v="5"/>
    <n v="2021"/>
    <n v="84.435339999999997"/>
    <x v="1"/>
    <s v="Centru"/>
    <m/>
    <m/>
    <s v="Targu Mures"/>
    <s v="Public"/>
    <s v="060"/>
    <n v="7163019.276920001"/>
    <n v="1319950.0230799997"/>
    <n v="0"/>
    <n v="373162.09"/>
    <x v="480"/>
    <s v="In implementare"/>
    <s v="AA4"/>
    <n v="7075092.1699999999"/>
    <n v="1248697.1499999997"/>
    <s v="POC/61/1/1"/>
    <n v="1"/>
    <s v="Axa 1"/>
  </r>
  <r>
    <n v="6"/>
    <x v="1"/>
    <x v="3"/>
    <s v="OS1.3-Secţiunea C"/>
    <x v="462"/>
    <s v="Masina pentru injectarea deseurilor de plastic recuperate"/>
    <s v="PET FIGHTER SRL"/>
    <s v="Obiectivul general al Proiectului consta in implementarea industriala - ȋn scopul comercializarii - a unei solutii tehnice inovatoare care sa permita un grad sporit de resorbtie a deseurilor de plastic din ambient, prin crearea posibilitatii de implicare industriala la nivel local a unor mici intreprinzatori care nu dispun de resursele financiare si de logistica a celor cateva firme mari amintite. Aceastǎ solutie se materializeaza printr-un echipament nou: o masina de injectat materiale plastice de mici dimensiuni, capabila sa proceseze deseuri de material plastic fara adaos de granule noi."/>
    <s v="10"/>
    <n v="4"/>
    <x v="2"/>
    <s v="12"/>
    <n v="4"/>
    <n v="2019"/>
    <n v="85.000000600549313"/>
    <x v="1"/>
    <s v="Centru"/>
    <m/>
    <m/>
    <s v="Targu Mures"/>
    <s v="Privat"/>
    <s v="061"/>
    <n v="707685.44"/>
    <n v="124885.66"/>
    <n v="92507.9"/>
    <n v="72876"/>
    <x v="481"/>
    <s v="Finalizat"/>
    <s v="AA2"/>
    <n v="707682.35999999987"/>
    <n v="124885.14"/>
    <s v="POC/63/1/3"/>
    <n v="1"/>
    <s v="Axa 1"/>
  </r>
  <r>
    <n v="7"/>
    <x v="1"/>
    <x v="3"/>
    <s v="OS1.3-Secţiunea C"/>
    <x v="463"/>
    <s v="Sistem inteligent de monitorizare perete vegetal"/>
    <s v="LEAFWALL SRL"/>
    <s v="Obiectivul general al proiecului de cercetare este realizarea unui produs destinat comercializarii, bazat pe o tehnologie semnificativ_x000a_imbunatatita, (actualmente peretii vegetali au doar un sistem de irigare primitiv) reprezentata de sistem complet automatizat de irigare si_x000a_monitorizare a peretilor vegetali pentru a optimiza utilizarea resurselor de apa conventionale sau neconventionale. Sistemului automatizat_x000a_de irigare i se vor adauga senzori pentru monitorizare (temperatura, umiditatea, pH-ul, conductivitatea electrica a apei"/>
    <s v="11"/>
    <n v="24"/>
    <x v="2"/>
    <s v="11"/>
    <n v="24"/>
    <n v="2019"/>
    <n v="85"/>
    <x v="1"/>
    <s v="Centru"/>
    <m/>
    <m/>
    <s v="Targu Mures"/>
    <s v="Privat"/>
    <s v="061"/>
    <n v="709741.44"/>
    <n v="125248.49"/>
    <n v="92776.68"/>
    <n v="61342.5"/>
    <x v="482"/>
    <s v="Finalizat"/>
    <s v="AA2"/>
    <n v="709741.43"/>
    <n v="125248.48999999996"/>
    <s v="POC/63/1/3"/>
    <n v="1"/>
    <s v="Axa 1"/>
  </r>
  <r>
    <n v="8"/>
    <x v="2"/>
    <x v="2"/>
    <s v="A2.2.1"/>
    <x v="464"/>
    <s v="Servicii inovative de acces control si pontaj in cloud pentru IMM"/>
    <s v="SVT ELECTRONICS SRL"/>
    <s v="tehnologie inovativa in domeniile orizontale TIC si multimedia cu scopul dezvoltarii finale a unui produs/serviciu menit sa acopere o nevoie"/>
    <s v="8"/>
    <n v="3"/>
    <x v="2"/>
    <s v="8"/>
    <n v="3"/>
    <n v="2019"/>
    <n v="85"/>
    <x v="1"/>
    <s v="Centru"/>
    <m/>
    <m/>
    <s v="Targu Mures"/>
    <s v="Privat"/>
    <s v="066"/>
    <n v="585378.31000000006"/>
    <n v="103302.05"/>
    <n v="536078.44000000006"/>
    <n v="52556.119999999879"/>
    <x v="483"/>
    <s v="Finalizat"/>
    <m/>
    <n v="549129.37999999989"/>
    <n v="96905.170000000013"/>
    <s v="POC/46/2/2"/>
    <n v="1"/>
    <s v="Axa 2"/>
  </r>
  <r>
    <n v="9"/>
    <x v="2"/>
    <x v="2"/>
    <s v="A2.2.1"/>
    <x v="465"/>
    <s v="INOVAREA SI DEZVOLTAREA SISTEMULUI GLOOBUS SERVICE BUS (GSB) ÎN VEDEREA CREȘTERII COMPETITIVITĂȚII ECONOMIEI NAȚIONALE ȘI INTERNAȚIONALE"/>
    <s v="GLOBUS SOFTWARE DEVELOPMENT COMPANY SRL"/>
    <s v="INOVAREA SI DEZVOLTAREA SISTEMULUI GLOOBUS SERVICE BUS (GSB) ÎN VEDEREA CREȘTERII COMPETITIVITĂȚII ECONOMIEI NAȚIONALE ȘI INTERNAȚIONALE"/>
    <s v="8"/>
    <n v="3"/>
    <x v="2"/>
    <s v="2"/>
    <n v="3"/>
    <n v="2019"/>
    <n v="85"/>
    <x v="1"/>
    <s v="Centru"/>
    <m/>
    <m/>
    <s v="Sat Santana de Mures, Comuna Santana de Mures"/>
    <s v="Privat"/>
    <s v="066"/>
    <n v="421753.99"/>
    <n v="74427.17"/>
    <n v="235914.43"/>
    <n v="28171.690000000061"/>
    <x v="484"/>
    <s v="Finalizat"/>
    <m/>
    <n v="381324.23"/>
    <n v="67292.52"/>
    <s v="POC/46/2/2"/>
    <n v="1"/>
    <s v="Axa 2"/>
  </r>
  <r>
    <n v="10"/>
    <x v="2"/>
    <x v="2"/>
    <s v="A2.2.1"/>
    <x v="466"/>
    <s v="DEZVOLTAREA SISTEMULUI INOVATIV IOT “NAVIGATOR CLOUD” PENTRU O ECONOMIE MODERNĂ"/>
    <s v="NAVIGATOR SOFTWARE SRL"/>
    <s v="DEZVOLTAREA SISTEMULUI INOVATIV IOT “NAVIGATOR CLOUD” PENTRU O ECONOMIE MODERNĂ"/>
    <s v="8"/>
    <n v="3"/>
    <x v="2"/>
    <s v="8"/>
    <n v="3"/>
    <n v="2020"/>
    <n v="85"/>
    <x v="1"/>
    <s v="Centru"/>
    <m/>
    <m/>
    <s v="Corunca"/>
    <s v="Privat"/>
    <s v="066"/>
    <n v="1402482.53"/>
    <n v="247496.92"/>
    <n v="758551.05"/>
    <n v="206178.97999999998"/>
    <x v="485"/>
    <s v="Finalizat"/>
    <m/>
    <n v="1391865.2699999998"/>
    <n v="245623.23"/>
    <s v="POC/46/2/2"/>
    <n v="1"/>
    <s v="Axa 2"/>
  </r>
  <r>
    <n v="11"/>
    <x v="2"/>
    <x v="2"/>
    <s v="A2.2.1"/>
    <x v="467"/>
    <s v="REALIZAREA UNUI SISTEM DE DERMATO-MICROSCOPIE CU SOFTWARE DE RECUNOAŞTERE A LEZIUNILOR CUTANATE DE TIP MELANOM MALIGN ŞI PREMALIGN"/>
    <s v="CATTUS SRL"/>
    <s v="REALIZAREA UNUI SISTEM DE DERMATO-MICROSCOPIE CU SOFTWARE DE RECUNOAŞTERE A LEZIUNILOR CUTANATE DE TIP MELANOM MALIGN ŞI PREMALIGN"/>
    <s v="8"/>
    <n v="3"/>
    <x v="2"/>
    <s v="8"/>
    <n v="3"/>
    <n v="2020"/>
    <n v="85"/>
    <x v="1"/>
    <s v="Centru"/>
    <m/>
    <m/>
    <s v="Targu Mures"/>
    <s v="Privat"/>
    <s v="066"/>
    <n v="1373787.97"/>
    <n v="242433.17"/>
    <n v="416610.68000000017"/>
    <n v="1085367.9000000001"/>
    <x v="486"/>
    <s v="Finalizat"/>
    <m/>
    <n v="1340847.3900000001"/>
    <n v="236620.13"/>
    <s v="POC/46/2/2"/>
    <n v="1"/>
    <s v="Axa 2"/>
  </r>
  <r>
    <n v="12"/>
    <x v="1"/>
    <x v="1"/>
    <s v="OS1.1 -Secţiunea A"/>
    <x v="468"/>
    <s v="Rețeaua Națională de Cercetare-Dezvoltare-Inovare în Imagistică Hibridă și TeleMedicină Avansată în GastroEnterologie și Cardiologie"/>
    <s v="ACTAMEDICA SRL"/>
    <s v="Obiectivul general al proiectului IMAGE constă în Crearea și Dezvoltarea Rețelei Naționale de Cercetare-Dezvoltare-Inovare (CDI) în Imagistică Hibridă (de Fuziune) și TeleMedicină Avansată în GastroEnterologie și Cardiologie. În acest scop, vor fi create două centre regionale (pentru jumătatea de Nord și jumătate de Sud a țării) de CDI în Imagistică Hibridă şi Telemedicină Avansată ca şi suport diagnostic şi second opinion pentru o reţea naţională de centre de telemedicină."/>
    <s v="9"/>
    <n v="16"/>
    <x v="1"/>
    <s v="3"/>
    <n v="16"/>
    <n v="2020"/>
    <n v="85"/>
    <x v="1"/>
    <s v="Centru"/>
    <m/>
    <m/>
    <s v="Targu Mures"/>
    <s v="Privat"/>
    <s v="059"/>
    <n v="9731788.3499999996"/>
    <n v="1717374.41"/>
    <n v="4906784.04"/>
    <n v="3870865.57"/>
    <x v="487"/>
    <s v="Finalizat"/>
    <s v="AA3"/>
    <n v="9131248.120000001"/>
    <n v="1611396.7200000002"/>
    <s v="POC/65/1/1"/>
    <n v="1"/>
    <s v="Axa 1"/>
  </r>
  <r>
    <n v="13"/>
    <x v="2"/>
    <x v="2"/>
    <s v="A2.2.1"/>
    <x v="469"/>
    <s v="„Platformă digitală multifuncţională pentru integrare economică inteligentă şi promovarea serviciilor şi produselor locale / tradiţionale din Transilvania – „TDD-Transilvania Digital Dominion””"/>
    <s v="COMPANIA DE INFORMATICA APLICATA SA"/>
    <s v="„Platformă digitală multifuncţională pentru integrare economică inteligentă şi promovarea serviciilor şi produselor locale / tradiţionale din Transilvania – „TDD-Transilvania Digital Dominion””"/>
    <s v="8"/>
    <n v="7"/>
    <x v="2"/>
    <s v="8"/>
    <n v="7"/>
    <n v="2020"/>
    <n v="85"/>
    <x v="1"/>
    <s v="Centru"/>
    <m/>
    <m/>
    <s v="Targu Mures"/>
    <s v="Privat"/>
    <s v="066"/>
    <n v="3502338.02"/>
    <n v="618059.65"/>
    <n v="1383427.29"/>
    <n v="383093.25999999978"/>
    <x v="488"/>
    <s v="Finalizat"/>
    <m/>
    <n v="3142510.1300000004"/>
    <n v="540540.92999999993"/>
    <s v="POC/46/2/2"/>
    <n v="1"/>
    <s v="Axa 2"/>
  </r>
  <r>
    <n v="14"/>
    <x v="2"/>
    <x v="2"/>
    <s v="A2.1.1 - NGA"/>
    <x v="470"/>
    <s v="Investitii in infrastructura broadband in judetul Mures"/>
    <s v="NETWORK INNOVATION FUTURE  SRL"/>
    <s v="Obiectivul principal al proiectului este realizarea de investitii in infrastructura broadband in zonele albe NGA din judetul Mures,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x v="3"/>
    <s v="7"/>
    <n v="12"/>
    <n v="2022"/>
    <n v="85"/>
    <x v="1"/>
    <s v="Centru"/>
    <m/>
    <m/>
    <s v=" Apold; Madaras; Saes; Pogaceaua; Nades; Tigmandru; Zagar; Soard; Cipaieni; Cris; Bala; Paingeni; Moisa; Stejarenii; "/>
    <s v="Privat"/>
    <s v="046"/>
    <n v="7481665.29"/>
    <n v="1320293.8700000001"/>
    <n v="1087882.58"/>
    <n v="1877315.64"/>
    <x v="489"/>
    <s v="In implementare"/>
    <m/>
    <n v="2587186.12"/>
    <n v="456562.26"/>
    <s v="POC/366/2/1"/>
    <n v="1"/>
    <s v="Axa 2"/>
  </r>
  <r>
    <n v="15"/>
    <x v="2"/>
    <x v="2"/>
    <s v="A2.2.1 ap.2"/>
    <x v="471"/>
    <s v="Realizarea unei harti imagistice necesara conizatiilor colului uterin"/>
    <s v="CATTUS SRL"/>
    <s v="Obiectivul general al proiectului este cresterea capacitatii de cercetare-dezvoltare-inovare a firmei SC Cattus SRL prin proiectarea, crearea si dezvoltarea unui software de recunoastere a leziunilor de col uterin ce include algoritmi de tip  inteligenta artificiala si machine learning pentru incuzand date si imagini ce se pot vizualiza, compara, evalua si arhiva în sistemul de colo-microscopie si astfel se furnizeaza cu acuratete datele necesare pentru diagnosticarea pe baza imaginilor in format 3D a leziunilor colului uterin de tip malign si premalign, si pentru indrumarea medicilor in alegerea celei mai bune solutii de conizatie in tratarea pacientelor."/>
    <s v="8"/>
    <n v="21"/>
    <x v="4"/>
    <s v="8"/>
    <n v="21"/>
    <n v="2023"/>
    <n v="85"/>
    <x v="1"/>
    <s v="Centru"/>
    <m/>
    <m/>
    <s v="Targu Mures"/>
    <s v="Privat"/>
    <s v="066"/>
    <n v="3262590.01"/>
    <n v="575751.14"/>
    <n v="988698.67"/>
    <n v="1479583.31"/>
    <x v="490"/>
    <s v="In implementare"/>
    <m/>
    <n v="1709127.59"/>
    <n v="274459.94"/>
    <s v="POC/524/2/2"/>
    <n v="1"/>
    <s v="Axa 2"/>
  </r>
  <r>
    <s v="TOTAL MURES"/>
    <x v="0"/>
    <x v="0"/>
    <m/>
    <x v="0"/>
    <m/>
    <m/>
    <m/>
    <m/>
    <m/>
    <x v="0"/>
    <m/>
    <m/>
    <m/>
    <m/>
    <x v="0"/>
    <m/>
    <m/>
    <m/>
    <m/>
    <m/>
    <m/>
    <n v="58948773.786576003"/>
    <n v="10571224.793423999"/>
    <n v="16211873.579999998"/>
    <n v="11746103.92"/>
    <x v="491"/>
    <m/>
    <m/>
    <n v="46948015.720000006"/>
    <n v="8306601.5499999998"/>
    <m/>
    <m/>
    <m/>
  </r>
  <r>
    <s v="JUDEŢUL NEAMT"/>
    <x v="0"/>
    <x v="0"/>
    <m/>
    <x v="0"/>
    <m/>
    <m/>
    <m/>
    <m/>
    <m/>
    <x v="0"/>
    <m/>
    <m/>
    <m/>
    <m/>
    <x v="0"/>
    <m/>
    <m/>
    <m/>
    <m/>
    <m/>
    <m/>
    <m/>
    <m/>
    <m/>
    <m/>
    <x v="0"/>
    <m/>
    <m/>
    <m/>
    <m/>
    <m/>
    <m/>
    <m/>
  </r>
  <r>
    <n v="1"/>
    <x v="2"/>
    <x v="2"/>
    <s v="A2.1.1 - NGA"/>
    <x v="472"/>
    <s v="Dezvoltarea infrastructurii de comunicatii in banda larga de mare viteza in judetul Neamt"/>
    <s v="INVOKER TRANS IT SRL"/>
    <s v="Obiectivul principal al proiectului este dezvoltarea infrastructurii de comunicatii in banda larga de mare viteza in localitatile albe din punct de vedere al conexiunii NGA din judetul Neamt,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n v="85"/>
    <x v="5"/>
    <s v="Nord Est"/>
    <m/>
    <m/>
    <s v="Bira; Telec; Damuc; Brusturi; Miron Costin; Bicazu; Ardelean; Boghicea; Budesti; Rediu; Poiana; Slobozia; Bira; Faurei; Balanesti; Vladiceni; Climesti; Hirtop; Dirloaia; Negresti;"/>
    <s v="Privat"/>
    <s v="046"/>
    <n v="11511361.74"/>
    <n v="2031416.79"/>
    <n v="1551691.43"/>
    <n v="2866953.75"/>
    <x v="492"/>
    <s v="In implementare"/>
    <m/>
    <n v="9187070.3900000025"/>
    <n v="1621247.73"/>
    <s v="POC/366/2/1"/>
    <n v="1"/>
    <s v="Axa 2"/>
  </r>
  <r>
    <s v="TOTAL NEAMT"/>
    <x v="0"/>
    <x v="0"/>
    <m/>
    <x v="0"/>
    <m/>
    <m/>
    <m/>
    <m/>
    <m/>
    <x v="0"/>
    <m/>
    <m/>
    <m/>
    <m/>
    <x v="0"/>
    <m/>
    <m/>
    <m/>
    <m/>
    <m/>
    <m/>
    <n v="11511361.74"/>
    <n v="2031416.79"/>
    <n v="1551691.43"/>
    <n v="2866953.75"/>
    <x v="492"/>
    <m/>
    <m/>
    <n v="9187070.3900000025"/>
    <n v="1621247.73"/>
    <m/>
    <m/>
    <m/>
  </r>
  <r>
    <s v="JUDEŢUL OLT"/>
    <x v="0"/>
    <x v="0"/>
    <m/>
    <x v="0"/>
    <m/>
    <m/>
    <m/>
    <m/>
    <m/>
    <x v="0"/>
    <m/>
    <m/>
    <m/>
    <m/>
    <x v="0"/>
    <m/>
    <m/>
    <m/>
    <m/>
    <m/>
    <m/>
    <m/>
    <m/>
    <m/>
    <m/>
    <x v="0"/>
    <m/>
    <m/>
    <m/>
    <m/>
    <m/>
    <m/>
    <m/>
  </r>
  <r>
    <n v="1"/>
    <x v="1"/>
    <x v="1"/>
    <s v="OS1.1 -Secţiunea A"/>
    <x v="473"/>
    <s v="Investiţii în departamentul de CD al ALRO destinate îmbunătăţirii infrastructurii de cercetare pe segmentul tablă tratată termic din aliaje de aluminiu cu aplicaţii industriale de înaltă calificare"/>
    <s v="ALRO SA"/>
    <s v="Obiectul proiectului de finanţare “Investiţii în departamentul de CD al ALRO destinate îmbunătăţirii infrastructurii de cercetare pe segmentul tablă tratată termic din aliaje de aluminiu cu aplicaţii industriale de înaltă calificare” este reprezentat de achiziţia de active corporale pentru C-D, respectiv echipamente pentru cercetarea tehnologiilor de obţinere a tablelor tratate termic din aliaje de aluminiu pentru aplicaţii industriale de înaltă calificare. "/>
    <s v="9"/>
    <n v="5"/>
    <x v="1"/>
    <s v="3"/>
    <n v="4"/>
    <n v="2019"/>
    <n v="85"/>
    <x v="9"/>
    <s v="Sud Vest"/>
    <m/>
    <m/>
    <s v="Slatina"/>
    <s v="Privat"/>
    <s v="059"/>
    <n v="30586694.9925"/>
    <n v="5397652.0575000001"/>
    <n v="35984347.049999997"/>
    <n v="43069193.659999996"/>
    <x v="493"/>
    <s v="Finalizat"/>
    <s v="AA2"/>
    <n v="29505017.050000001"/>
    <n v="5206767.71"/>
    <s v="POC/65/1/1"/>
    <n v="1"/>
    <s v="Axa 1"/>
  </r>
  <r>
    <n v="2"/>
    <x v="1"/>
    <x v="1"/>
    <s v="OS1.1 -Secţiunea A"/>
    <x v="474"/>
    <s v="Dotarea departamentului de R&amp;D al Prysmian Cabluri şi Sisteme SA AdFiOTech"/>
    <s v="PRYSMIAN Cabluri si Sisteme SA "/>
    <s v="Obiectivul general al proiectului AdFiOTech (Advanced Fiber Optics Technology) este cresterea capacitatii de cercetare a departamentului de R&amp;D existent in cadrul companiei Prysmian Cabluri si Sisteme, prin investitia in utilaje si echipamente cu un inalt grad de  inovare, cu scopul imbunatatirii produselor existente si a crearii de noi produse, din materiale avansate, pentru piata nationala si europeana a cablurilor de fibra optica."/>
    <s v="7"/>
    <n v="30"/>
    <x v="5"/>
    <s v="7"/>
    <n v="30"/>
    <n v="2019"/>
    <n v="85"/>
    <x v="9"/>
    <s v="Sud Vest"/>
    <m/>
    <m/>
    <s v="Slatina"/>
    <s v="Privat"/>
    <s v="059"/>
    <n v="4922512.42"/>
    <n v="868678.66"/>
    <n v="5791191.0899999999"/>
    <n v="5344219.49"/>
    <x v="494"/>
    <s v="Reziliat"/>
    <m/>
    <n v="0"/>
    <n v="0"/>
    <s v="POC/65/1/1"/>
    <n v="1"/>
    <s v="Axa 1"/>
  </r>
  <r>
    <n v="3"/>
    <x v="2"/>
    <x v="2"/>
    <s v="A2.1.1 - NGA"/>
    <x v="475"/>
    <s v="Investitii in infrastructura broadband in judetul Olt"/>
    <s v="NETWORK INNOVATION FUTURE  SRL"/>
    <s v="Obiectivul principal al proiectului este realizarea de investitii in infrastructura broadband in zonele albe NGA din judetul Olt,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n v="85"/>
    <x v="9"/>
    <s v="Sud Vest"/>
    <m/>
    <m/>
    <s v="Curtisoara; Spataru; Dobretu; Curtisoara; Horezu; Cioroiasu; Tonesti; Greci; Calinesti; Craciunei; Poiana; Sprincenata; Birsestii de Sus; Frunzaru; Ianca Noua; Margaritesti; Racovit;"/>
    <s v="Privat"/>
    <s v="046"/>
    <n v="7481797.96"/>
    <n v="1320317.29"/>
    <n v="993250.04"/>
    <n v="1803206.51"/>
    <x v="495"/>
    <s v="In implementare"/>
    <m/>
    <n v="2449494.37"/>
    <n v="432263.71"/>
    <s v="POC/366/2/1"/>
    <n v="1"/>
    <s v="Axa 2"/>
  </r>
  <r>
    <s v="TOTAL OLT"/>
    <x v="0"/>
    <x v="0"/>
    <m/>
    <x v="0"/>
    <m/>
    <m/>
    <m/>
    <m/>
    <m/>
    <x v="0"/>
    <m/>
    <m/>
    <m/>
    <m/>
    <x v="0"/>
    <m/>
    <m/>
    <m/>
    <m/>
    <m/>
    <m/>
    <n v="42991005.372500002"/>
    <n v="7586648.0075000003"/>
    <n v="42768788.18"/>
    <n v="50216619.659999996"/>
    <x v="496"/>
    <m/>
    <m/>
    <n v="31954511.420000002"/>
    <n v="5639031.4199999999"/>
    <m/>
    <m/>
    <m/>
  </r>
  <r>
    <s v="JUDEŢUL PRAHOVA"/>
    <x v="0"/>
    <x v="0"/>
    <m/>
    <x v="0"/>
    <m/>
    <m/>
    <m/>
    <m/>
    <m/>
    <x v="0"/>
    <m/>
    <m/>
    <m/>
    <m/>
    <x v="0"/>
    <m/>
    <m/>
    <m/>
    <m/>
    <m/>
    <m/>
    <m/>
    <m/>
    <m/>
    <m/>
    <x v="0"/>
    <m/>
    <m/>
    <m/>
    <m/>
    <m/>
    <m/>
    <m/>
  </r>
  <r>
    <n v="1"/>
    <x v="1"/>
    <x v="1"/>
    <s v="OS1.1 -Secţiunea A"/>
    <x v="476"/>
    <s v="Laborator de cercetare pentru tehnologii viitoare de comunicatii mobile 5G "/>
    <s v="2K TELECOM SRL"/>
    <s v="Prin proiect se urmareste realizarea primului centru de cercetare 5G din Romania pentru sprijinirea cercetarii in acest domeniu, in 14 luni de la semnarea contractului de finantare. Folosirea infrastructurii de telecomunicatii virtualizate in Cloud este abordarea inovativa a 2K Telecom si va fi motorul platformei de Laborator 5G."/>
    <s v="9"/>
    <n v="5"/>
    <x v="1"/>
    <s v="11"/>
    <n v="5"/>
    <n v="2017"/>
    <n v="85"/>
    <x v="3"/>
    <s v="Sud Muntenia"/>
    <m/>
    <m/>
    <s v="Ploiesti"/>
    <s v="Privat"/>
    <s v="059"/>
    <n v="4779748.2029999997"/>
    <n v="843484.97699999996"/>
    <n v="3748822.12"/>
    <n v="4878392.17"/>
    <x v="497"/>
    <s v="Reziliat"/>
    <m/>
    <n v="0"/>
    <n v="0"/>
    <s v="POC/65/1/1"/>
    <n v="1"/>
    <s v="Axa 1"/>
  </r>
  <r>
    <n v="2"/>
    <x v="1"/>
    <x v="1"/>
    <s v="OS1.1 -Secţiunea A"/>
    <x v="477"/>
    <s v="Investiții pentru dotarea laboratoarelor din cadrul departamentului de CD în domeniul comunicațiilor mobile ale viitorului din cadrul Ad Net Market Media "/>
    <s v="AD NET MARKET MEDIA SRL "/>
    <s v="Obiectivul general al proiectului constă în realizarea unei investiții pentru dotarea laboratoarelor de cercetare din cadrul departamentului de CD în domeniul comunicațiilor mobile ale viitorului, în dezvoltare în cadrul SC Ad Net Market Media. Achiziția de echipamente și instrumente de cercetare în domeniul tehnologiei informațiilor și telecomunicații specifice Internetului viitorului contribuie la îmbunătățirea infrastructurii de cercetare și inovare a firmei, cu repercusiuni imediate și evidente asupra creșterii capacității de cercetare și inovare și a sporirii competitivității și prezenței pe piața de profil și la valorificarea  potențialul tehnico-științific și a bazei materiale existente."/>
    <s v="9"/>
    <n v="5"/>
    <x v="1"/>
    <s v="9"/>
    <n v="5"/>
    <n v="2018"/>
    <n v="85"/>
    <x v="3"/>
    <s v="Sud Muntenia"/>
    <m/>
    <m/>
    <s v="Ploiesti"/>
    <s v="Privat"/>
    <s v="059"/>
    <n v="17588973.449000001"/>
    <n v="3103936.4910000004"/>
    <n v="8868389.9800000004"/>
    <n v="13436666.810000001"/>
    <x v="498"/>
    <s v="Finalizat"/>
    <s v="AA3"/>
    <n v="17588970"/>
    <n v="3103935.89"/>
    <s v="POC/65/1/1"/>
    <n v="1"/>
    <s v="Axa 1"/>
  </r>
  <r>
    <n v="3"/>
    <x v="1"/>
    <x v="3"/>
    <s v="OS1.3-Secţiunea C"/>
    <x v="478"/>
    <s v="Sistem automatizat pentru decontaminarea luciului de apă"/>
    <s v="GEODRILLING  LABORATORY SRL Brazi"/>
    <s v="Obiectivul general al proiectului este realizarea unui produs nou, pe baza rezultatelor unei cercetări in domeniul roboticii realizate de directorul de proiect in cadrul tezei de doctorat. Prin proiect se urmărește extinderea aplicării principiilor de comandă și control studiate în cadrul tezei pentru comanda unui echipament de tip ambarcaţiune care, prin dotarea sa, să permită intervenţia în zonele unde au existat scurgeri de hidrocarburi în apă, în vederea îndepărtării acestora. Acest proces, va implica strângerea şi separarea faţă de apă a hidrocarburilor scurse, realizându-se astfel, pe lângă limitarea extinderii scurgerilor si un proces de curăţare a apei şi ecologizare a zonei afectate, realizându-se astfel o protecţie a mediului."/>
    <s v="10"/>
    <n v="10"/>
    <x v="1"/>
    <s v="10"/>
    <n v="10"/>
    <n v="2018"/>
    <n v="85"/>
    <x v="3"/>
    <s v="Sud Muntenia"/>
    <m/>
    <m/>
    <s v="Brazi"/>
    <s v="Privat"/>
    <s v="061"/>
    <n v="711917.15149999992"/>
    <n v="125632.43850000005"/>
    <n v="93061.07"/>
    <n v="120773.53"/>
    <x v="499"/>
    <s v="Finalizat"/>
    <s v="AA1"/>
    <n v="703599.73"/>
    <n v="124164.67000000001"/>
    <s v="POC/63/1/3"/>
    <n v="1"/>
    <s v="Axa 1"/>
  </r>
  <r>
    <n v="4"/>
    <x v="1"/>
    <x v="3"/>
    <s v="OS1.3-Secţiunea D"/>
    <x v="479"/>
    <s v="Sistem inteligent, modular de interconectare și asistenţă informațională destinat infrastructurilor regionale-mySafeCity"/>
    <s v="SYSTEGRA ENGINEERING SRL"/>
    <s v="Obiectivul general al proiectului îl reprezintă creșterea gradului de cercetare-dezvoltare si de know-how in întreprinderea nou-înființată inovatoare, SC SYSTEGRA ENGINEERING SRL, prin realizarea unei platforme integrate care înglobează module inovative, flexibile si interconectabile, destinată să gestioneze şi să sintetizeze fluxurile informaționale dintr-o comunitate în scopul informăriişi securizării membrilor acesteia. _x000a_Soluția tehnică dezvoltată își propune:_x000a_- Realizarea unei infrastructuri configurabile si adaptabile fiecărei regiuni;_x000a_- Dezvoltarea de module independente, ajustabile („self awareness”) ce pot fi interconectate în orice configurație;_x000a_- Implementarea unei infrastructuri ce permite adoptarea noilor tehnologii ce vor apare în piață într-un mod facil/fluid;_x000a_- Automatizarea, într-o măsură cât mai avansată a extracțiilor de date considerate perimate, din sisteme existente/vechi, şi transformarea acestora într-oinformație activă, dinamică, care prelucrată printr-o platformă capabilă să ofere o mai bun înțelegere a conținutului conduc la previziuni socio-economice, fluidizări logistice, trenduri regionale._x000a_- Creșterea semnificativă a gradului de integrare de noi informații in mediile sociale ale regiunii ce oferă astfel o nouă viziune de ansamblu asupra comunitățiice implementează această infrastructură. _x000a_- Îmbunătățirea calitățiivieții inclusiv pentru diverse segmente din populație (persoane cu dizabilități, vârstnici, copii), marginalizate până la acestmoment, prin transpunerea într-un contact mai coerent cu restul societății şi prin o mai bună monitorizare a acestora._x000a_- Stimularea interacțiunilor între instituții prin promovarea unor sinteze informaționale, în timp real cu agregări de date în segmente de timp preferate, cu posibilitatea alegerii modulelor software preferate şi considerate utile. _x000a_"/>
    <s v="9"/>
    <n v="9"/>
    <x v="1"/>
    <s v="9"/>
    <n v="9"/>
    <n v="2018"/>
    <n v="85"/>
    <x v="3"/>
    <s v="Sud Muntenia"/>
    <m/>
    <m/>
    <s v="Ploiesti"/>
    <s v="Privat"/>
    <s v="061"/>
    <n v="5576201.5689999992"/>
    <n v="984035.57100000046"/>
    <n v="0"/>
    <n v="776748.51"/>
    <x v="500"/>
    <s v="Finalizat"/>
    <s v="AA1"/>
    <n v="4458820.7299999995"/>
    <n v="786850.72"/>
    <s v="POC/66/1/3"/>
    <n v="1"/>
    <s v="Axa 1"/>
  </r>
  <r>
    <n v="5"/>
    <x v="1"/>
    <x v="1"/>
    <s v="OS1.1-Secţiunea F"/>
    <x v="480"/>
    <s v="LABORATOR SISTEME SPAŢIALE pentru MISIUNI ORBITALE"/>
    <s v="INSTITUTUL NAŢIONAL DE CERCETARE-DEZVOLTARE AEROSPATIALĂ “ELIE CARAFOLI” – I.N.C.A.S. Bucureşti"/>
    <s v="Obiectivul general al proiectului îl reprezintă creşterea capacităţii de cercetare a Institutului de Cercetare-Dezvoltare Aerospaţială „Elie Carafoli” - I.N.C.A.S. Bucureşti, în domeniul ştiinţelor aerospaţiale prin introducerea celor mai noi tehnologii cheie din domeniul roboticii spaţiale întru-un mediu  de cercetare de nouă generaţie, bazat pe „Harware – In – the – Loop” (HIL) concept  și conceptul „Human – Machine – Interface” (HMI) capabile să asigure condiţii de simulare necesare pentru cercetările în perspective anilor 2020 precum şi interfaţa de comunicare în proiectele colaborative internaţionale în care INCAS este implicat ( ex: vehiculul spaţial PRIDE-USV3 pentru lansatorul VEGA, “Demise Observation Capsule - DOC “ și “LV Mission and Stages Re-entry Trajectory Analysis“, ESA - FLPP – RIBRE – CON – 0016 “Vertical Take-Off Vertical Landing Test Bench”,“Small Innovative Launcher for Europe” – SMILE  pentru  EC Horizon 2020 Program Space)."/>
    <s v="10"/>
    <n v="10"/>
    <x v="1"/>
    <s v="10"/>
    <n v="10"/>
    <n v="2018"/>
    <n v="85"/>
    <x v="3"/>
    <s v="Sud Muntenia"/>
    <m/>
    <m/>
    <s v="Maneciu, Sat Pamanteni"/>
    <s v="Public"/>
    <s v="058"/>
    <n v="4709744.6849999996"/>
    <n v="831131.41500000004"/>
    <n v="0"/>
    <n v="1548950"/>
    <x v="501"/>
    <s v="Finalizat"/>
    <s v="AA2"/>
    <n v="4650756.5300000012"/>
    <n v="820721.73"/>
    <s v="POC/70/1/1"/>
    <n v="1"/>
    <s v="Axa 1"/>
  </r>
  <r>
    <n v="6"/>
    <x v="1"/>
    <x v="3"/>
    <s v="OS1.3-Secţiunea C"/>
    <x v="481"/>
    <s v="Aditivi prin biotehnologii industriale in slujba comunitatii"/>
    <s v="EURO ENVIROTECH BIOTECHNOLOGY SRL"/>
    <s v="Obiectiv general:_x000a_Obiectivul general al proiectului este reprezentat de realizarea unui produs nou inovativ care contribuie la creșterea calității compoziției și valorificarea dejecțiilor din fermele de suine, precum și reducerea emisiilor de gaze din depozitele de dejecții, produs care va fi  obținut ca urmare a activității de cercetare-dezvoltare desfășurate în decursul a 24 luni de implementare a proiectului. Activitatea de cercetare aplicativă va fi demarată prin  valorificarea conceptelor elaborate în cadrul  tezei de doctorat cu titlul „Utilizarea zeoliţilor naturali în depoluarea diverselor fluxuri” concepută pentru utilizări în domeniul depoluării mediului._x000a_"/>
    <s v="9"/>
    <n v="27"/>
    <x v="2"/>
    <s v="9"/>
    <n v="27"/>
    <n v="2019"/>
    <n v="84.999999701780197"/>
    <x v="3"/>
    <s v="Sud Muntenia"/>
    <m/>
    <m/>
    <s v="Ploiesti"/>
    <s v="Privat"/>
    <s v="061"/>
    <n v="712561.67"/>
    <n v="125746.18"/>
    <n v="93145.35"/>
    <n v="159716.85"/>
    <x v="502"/>
    <s v="Reziliat"/>
    <m/>
    <n v="0"/>
    <n v="0"/>
    <s v="POC/63/1/3"/>
    <n v="1"/>
    <s v="Axa 1"/>
  </r>
  <r>
    <n v="7"/>
    <x v="2"/>
    <x v="2"/>
    <s v="A2.2.1"/>
    <x v="482"/>
    <s v="PLATFORMA UNIFICATA INOVATIVA DE SECURITATE CIBERNETICA"/>
    <s v="AEGO BUSINESS CONSULTING SRL"/>
    <s v="PLATFORMA UNIFICATA INOVATIVA DE SECURITATE CIBERNETICA"/>
    <s v="5"/>
    <n v="25"/>
    <x v="2"/>
    <s v="5"/>
    <n v="25"/>
    <n v="2019"/>
    <n v="85"/>
    <x v="3"/>
    <s v="Sud Muntenia"/>
    <m/>
    <m/>
    <s v="Ploiesti"/>
    <s v="Privat"/>
    <s v="066"/>
    <n v="3440127.01"/>
    <n v="607081.24"/>
    <n v="2115708"/>
    <n v="1170954.0899999999"/>
    <x v="503"/>
    <s v="Finalizat"/>
    <m/>
    <n v="3336540.28"/>
    <n v="588801.22"/>
    <s v="POC/46/2/2"/>
    <n v="1"/>
    <s v="Axa 2"/>
  </r>
  <r>
    <n v="8"/>
    <x v="2"/>
    <x v="2"/>
    <s v="A2.2.1"/>
    <x v="483"/>
    <s v="PLATFORMA CONVERGENTA INOVATIVA DE DIFUZARE VIDEO"/>
    <s v="INVOKERNET CONNECTION SRL"/>
    <s v="PLATFORMA CONVERGENTA INOVATIVA DE DIFUZARE VIDEO"/>
    <s v="8"/>
    <n v="8"/>
    <x v="2"/>
    <s v="8"/>
    <n v="8"/>
    <n v="2019"/>
    <n v="85"/>
    <x v="3"/>
    <s v="Sud Muntenia"/>
    <m/>
    <m/>
    <s v="Ploiesti"/>
    <s v="Privat"/>
    <s v="066"/>
    <n v="2697279.93"/>
    <n v="475990.57"/>
    <n v="1065463.5"/>
    <n v="826005.96"/>
    <x v="504"/>
    <s v="Finalizat"/>
    <m/>
    <n v="2618068.4300000002"/>
    <n v="462012.07"/>
    <s v="POC/46/2/2"/>
    <n v="1"/>
    <s v="Axa 2"/>
  </r>
  <r>
    <n v="9"/>
    <x v="2"/>
    <x v="2"/>
    <s v="A2.2.1"/>
    <x v="484"/>
    <s v="SISTEM INTEGRAT DE MANAGEMENT AUTOMAT AL UTILITATILOR - SMART ADMIN"/>
    <s v="FUTURE ENGINEERING SRL"/>
    <s v="SISTEM INTEGRAT DE MANAGEMENT AUTOMAT AL UTILITATILOR - SMART ADMIN"/>
    <s v="8"/>
    <n v="7"/>
    <x v="2"/>
    <s v="4"/>
    <n v="7"/>
    <n v="2019"/>
    <n v="85"/>
    <x v="3"/>
    <s v="Sud Muntenia"/>
    <m/>
    <m/>
    <s v="Ploiesti"/>
    <s v="Privat"/>
    <s v="066"/>
    <n v="3345152.8"/>
    <n v="590321.07999999996"/>
    <n v="1132968.1100000003"/>
    <n v="68622.349999999627"/>
    <x v="505"/>
    <s v="Finalizat"/>
    <s v="AA2"/>
    <n v="2941783.01"/>
    <n v="519138.19000000006"/>
    <s v="POC/46/2/2"/>
    <n v="1"/>
    <s v="Axa 2"/>
  </r>
  <r>
    <n v="10"/>
    <x v="2"/>
    <x v="2"/>
    <s v="A2.2.1"/>
    <x v="485"/>
    <s v="PLATFORMA INOVATIVA DE AGREGARE A CONEXIUNILOR RADIO CU FACILITATI DE OPTIMIZARE A TRAFICULUI"/>
    <s v="BEBECOM SYSTEM SRL"/>
    <s v="PLATFORMA INOVATIVA DE AGREGARE A CONEXIUNILOR RADIO CU FACILITATI DE OPTIMIZARE A TRAFICULUI"/>
    <s v="11"/>
    <n v="20"/>
    <x v="2"/>
    <s v="2"/>
    <n v="20"/>
    <n v="2020"/>
    <n v="85"/>
    <x v="3"/>
    <s v="Sud Muntenia"/>
    <m/>
    <m/>
    <s v="Ploiesti"/>
    <s v="Privat"/>
    <s v="066"/>
    <n v="2460026.65"/>
    <n v="434122.35"/>
    <n v="964537.5"/>
    <n v="801920.54"/>
    <x v="506"/>
    <s v="Finalizat"/>
    <s v="AA1"/>
    <n v="2331325.4900000002"/>
    <n v="411410.38"/>
    <s v="POC/46/2/2"/>
    <n v="1"/>
    <s v="Axa 2"/>
  </r>
  <r>
    <n v="11"/>
    <x v="2"/>
    <x v="2"/>
    <s v="A2.2.1"/>
    <x v="486"/>
    <s v="DEZVOLTARE APLICAȚIE DE SIMULARE AVANSATĂ A PIEȚELOR INTERNAȚIONALE DE CAPITAL CU UTILIZAREA INTELIGENȚEI ARTIFICIALE"/>
    <s v="BOLD TECHNOLOGIES SRL"/>
    <s v="DEZVOLTARE APLICAȚIE DE SIMULARE AVANSATĂ A PIEȚELOR INTERNAȚIONALE DE CAPITAL CU UTILIZAREA INTELIGENȚEI ARTIFICIALE"/>
    <s v="6"/>
    <n v="29"/>
    <x v="2"/>
    <s v="6"/>
    <n v="29"/>
    <n v="2020"/>
    <n v="85"/>
    <x v="3"/>
    <s v="Sud Muntenia"/>
    <m/>
    <m/>
    <s v="Ploiesti"/>
    <s v="Privat"/>
    <s v="066"/>
    <n v="1598080.23"/>
    <n v="282014.15999999997"/>
    <n v="1456962.8"/>
    <n v="0"/>
    <x v="507"/>
    <s v="Finalizat"/>
    <s v="AA1"/>
    <n v="1551548.54"/>
    <n v="273802.69"/>
    <s v="POC/46/2/2"/>
    <n v="1"/>
    <s v="Axa 2"/>
  </r>
  <r>
    <n v="12"/>
    <x v="2"/>
    <x v="2"/>
    <s v="A2.2.1"/>
    <x v="487"/>
    <s v="„ASI IN INFORMATICA – DEZVOLTARE APLICATIE DE SECURITATE INFRASTUCTURA IT&amp;C (ASI)”"/>
    <s v="TRANSCENDENCE SYSTEMS GROUP SRL"/>
    <s v="„ASI IN INFORMATICA – DEZVOLTARE APLICATIE DE SECURITATE INFRASTUCTURA IT&amp;C (ASI)”"/>
    <s v="8"/>
    <n v="4"/>
    <x v="2"/>
    <s v="6"/>
    <n v="4"/>
    <n v="2019"/>
    <n v="85"/>
    <x v="3"/>
    <s v="Sud Muntenia"/>
    <m/>
    <m/>
    <s v="Ploiesti"/>
    <s v="Privat"/>
    <s v="066"/>
    <n v="3076224.45"/>
    <n v="542863.14"/>
    <n v="769918.06000000052"/>
    <n v="183630.81999999937"/>
    <x v="508"/>
    <s v="Reziliat"/>
    <m/>
    <n v="380380.1"/>
    <n v="67125.899999999994"/>
    <s v="POC/46/2/2"/>
    <n v="1"/>
    <s v="Axa 2"/>
  </r>
  <r>
    <n v="13"/>
    <x v="2"/>
    <x v="2"/>
    <s v="A2.2.1 ap.2"/>
    <x v="488"/>
    <s v="Platforma inovativa de comunicatii IoT bazata pe tehnologia LoRa"/>
    <s v="CLARITY SOLUTIONS SRL"/>
    <s v="Obiectivul general al proiectului in reprezinta sustinerea inovarii si cresterea productivitatii societatii Clarity Solutions prin realizarea unei platforme inovative de comunicaþii IoT bazata pe tehnologia LoRaWAN. Proiectul propus spre finantare vizeaza realizarea  unei platforme inovative de comunicatii specifice pentru monitorizarea si protejarea oraselor inteligente, cu ajutorul unor matrici senzoriale si elemente de control la distanta, bazata pe reþele de internet de banda larga, Internet of Things (IoT), LoRa WAN."/>
    <s v="12"/>
    <n v="11"/>
    <x v="3"/>
    <s v="12"/>
    <n v="11"/>
    <n v="2021"/>
    <n v="85"/>
    <x v="3"/>
    <s v="Sud Muntenia"/>
    <m/>
    <m/>
    <s v="Ploiesti"/>
    <s v="Privat"/>
    <s v="066"/>
    <n v="13646665"/>
    <n v="2408235"/>
    <n v="6655900"/>
    <n v="4370625"/>
    <x v="509"/>
    <s v="In implementare"/>
    <m/>
    <n v="7429765"/>
    <n v="1311135"/>
    <s v="POC/524/2/2"/>
    <n v="1"/>
    <s v="Axa 2"/>
  </r>
  <r>
    <n v="14"/>
    <x v="2"/>
    <x v="2"/>
    <s v="A2.2.1 ap.2"/>
    <x v="489"/>
    <s v="Platforma inovativa pentru difuzarea continutului video folosind mecanisme de machine learning"/>
    <s v="NETWORK INNOVATION FUTURE  SRL"/>
    <s v="Obiectivul general al proiectului il reprezinta sustinerea inovarii si cresterea productivitatii societatii Network Innovation Future prin realizarea unei platforme inovative pentru difuzarea continutului video folosind mecanisme de machine learning."/>
    <s v="12"/>
    <n v="11"/>
    <x v="3"/>
    <s v="12"/>
    <n v="11"/>
    <n v="2021"/>
    <n v="85"/>
    <x v="3"/>
    <s v="Sud Muntenia"/>
    <m/>
    <m/>
    <s v="Ploiesti"/>
    <s v="Privat"/>
    <s v="066"/>
    <n v="13893547.51"/>
    <n v="2451802.4900000002"/>
    <n v="6836292.8600000003"/>
    <n v="4539910.51"/>
    <x v="510"/>
    <s v="In implementare"/>
    <m/>
    <n v="0"/>
    <n v="0"/>
    <s v="POC/524/2/2"/>
    <n v="1"/>
    <s v="Axa 2"/>
  </r>
  <r>
    <n v="15"/>
    <x v="2"/>
    <x v="2"/>
    <s v="A2.2.1 ap.2"/>
    <x v="490"/>
    <s v="Platforma Inovativa pentru Administrarea Inteligentq a resurselor bazata pe Inteligenta Artificiala"/>
    <s v="ARS INDUSTRIAL SRL"/>
    <s v="Obiectivul general al proiectul îl reprezinta susþinerea inovarii si cresterea productivitaþii companiei ARS INDUSTRIAL prin realizarea unui produs inovativ complex si a unor servicii inovative, bazate pe acest produs. Prin proiect se urmareste crearea unei platforme inovative deschise (OPEN DATA – OPEN PLATFORM) pentru managementul centralizat pe nivele multiple la nivel de administraþie publica sau privata (PAIR - AI – Platforma pentru Administrarea Inteligenta a resurselor bazata pe Inteligenþa Artificiala) ce are ca scop cresterea competitivitaþii economice a societatii."/>
    <s v="12"/>
    <n v="11"/>
    <x v="3"/>
    <s v="12"/>
    <n v="11"/>
    <n v="2021"/>
    <n v="85"/>
    <x v="3"/>
    <s v="Sud Muntenia"/>
    <m/>
    <m/>
    <s v="Ploiesti"/>
    <s v="Privat"/>
    <s v="066"/>
    <n v="14384561.9"/>
    <n v="2538452.1"/>
    <n v="6788406"/>
    <n v="4505169.8"/>
    <x v="511"/>
    <s v="In implementare"/>
    <m/>
    <n v="108800"/>
    <n v="19200"/>
    <s v="POC/524/2/2"/>
    <n v="1"/>
    <s v="Axa 2"/>
  </r>
  <r>
    <n v="16"/>
    <x v="2"/>
    <x v="2"/>
    <s v="A2.2.1 ap.2"/>
    <x v="491"/>
    <s v="PLATFORMA INOVATIVA R.A.R.E."/>
    <s v="CYMBIOT SOLUTIONS SRL"/>
    <s v="Obiectivul general al proiectul îl reprezinta susþinerea inovarii si cresterea productivitaþii societaþii Cymbiot Solutions S.R.L. prin realizarea unui produs inovativ complex si a unor servicii inovative, bazate pe acest produs. Se urmareste crearea unei platforme inovative (R.A.R.E – Resource Allocation and Reservation Enabler) integrate pentru identificarea si rezervarea resurselor disponibile prin si de la diverse surse cu ajutorul a patru componente digitale: Cloud Computing, IOT (INTERNET OF THINGS), AI (ARTIFICIAL INTELIGENCE), prelucare si procesare imagini video ce are ca scop cresterea competitivitaþii economice a societatii."/>
    <s v="12"/>
    <n v="13"/>
    <x v="3"/>
    <s v="12"/>
    <n v="13"/>
    <n v="2021"/>
    <n v="85"/>
    <x v="3"/>
    <s v="Sud Muntenia"/>
    <m/>
    <m/>
    <s v="Ploiesti"/>
    <s v="Privat"/>
    <s v="066"/>
    <n v="14371012.9"/>
    <n v="2536061.1"/>
    <n v="6805396"/>
    <n v="4505369.3"/>
    <x v="512"/>
    <s v="In implementare"/>
    <m/>
    <n v="9789432.1500000004"/>
    <n v="1727546.85"/>
    <s v="POC/524/2/2"/>
    <n v="1"/>
    <s v="Axa 2"/>
  </r>
  <r>
    <n v="17"/>
    <x v="2"/>
    <x v="2"/>
    <s v="A2.2.1 ap.2"/>
    <x v="492"/>
    <s v="Sistem automatizat pentru acoperire radio si cartografiere 3D folosind vehicule aeriene fara pilot "/>
    <s v="INVITE SYSTEMS SRL"/>
    <s v="Obiectivul general al proiectului il reprezinta sustinerea inovarii si cresterea productivitatii societatii Invite Systems prin realizarea unui sistem automatizat inovativ pentru acoperire radio si cartografiere 3D folosind vehicule aeriene fara pilot."/>
    <s v="12"/>
    <n v="23"/>
    <x v="3"/>
    <s v="12"/>
    <n v="23"/>
    <n v="2021"/>
    <n v="85"/>
    <x v="3"/>
    <s v="Sud Muntenia"/>
    <m/>
    <m/>
    <s v="Ploiesti"/>
    <s v="Privat"/>
    <s v="066"/>
    <n v="13683958.75"/>
    <n v="2414816.25"/>
    <n v="6718475"/>
    <n v="4462786"/>
    <x v="513"/>
    <s v="In implementare"/>
    <m/>
    <n v="6262314.2800000003"/>
    <n v="1105114.28"/>
    <s v="POC/524/2/2"/>
    <n v="1"/>
    <s v="Axa 2"/>
  </r>
  <r>
    <n v="18"/>
    <x v="2"/>
    <x v="2"/>
    <s v="A2.2.1 ap.2"/>
    <x v="493"/>
    <s v="MY IDENTITY  - PLATFORMA INOVATIVA DESTINATA IDENTIFICARII SI AUTENTIFICARII PERSOANELOR"/>
    <s v="ID SOLUTIONS TECH SRL"/>
    <s v="Obiectivul general al proiectului MY IDENTITY - PLATFORMA INOVATIVA DESTINATA IDENTIFICARII SI AUTENTIFICARII PERSOANELOR il reprezinta sustinerea inovarii si cresterea productivitatii societatii ID SOLUTIONS TECH prin realizarea unei platforme inovative destinata identificarii si autentificarii persoanelor in vederea definirii unei identitati electronice unice care sa poate fi folosita pentru accesul la orice sistem informatic."/>
    <s v="12"/>
    <n v="24"/>
    <x v="3"/>
    <s v="12"/>
    <n v="24"/>
    <n v="2021"/>
    <n v="85"/>
    <x v="3"/>
    <s v="Sud Muntenia"/>
    <m/>
    <m/>
    <s v="Aricestii Rahtivani"/>
    <s v="Privat"/>
    <s v="066"/>
    <n v="14561863.4"/>
    <n v="2569740.6"/>
    <n v="6869540.2800000003"/>
    <n v="4560217.41"/>
    <x v="514"/>
    <s v="In implementare"/>
    <m/>
    <n v="9810802.8599999994"/>
    <n v="1731318.16"/>
    <s v="POC/524/2/2"/>
    <n v="1"/>
    <s v="Axa 2"/>
  </r>
  <r>
    <n v="19"/>
    <x v="2"/>
    <x v="2"/>
    <s v="A2.2.1 ap.2"/>
    <x v="494"/>
    <s v="Platforma inovativa 'Software-as-a-Service' aplicatii smartphone inovative pentru industria de transport"/>
    <s v="ATLAS APPS SRL"/>
    <s v="Obiectivul general al proiectului este cresterea competitivitatii si a productivitatii societatii pe piata TIC prin trecerea de la outsourcing la dezvoltarea bazata pe inovare, dezvoltand in cadrul firmei SC ATLAS APPS SRL o platforma inovativa &quot;Software-as-a-Service&quot; aplicatii smartphone pentru industria de transport, avand la baza cooperarea intre SC ATLAS APPS SRL si SC EVEREST ROPACK SRL membre in clusterul ICONIC din domeniul TIC si cooperarea intre societatea SC ATLAS APPS SRL si clusterul ICONIC din domeniul TIC, pentru asigurarea unui acces rapid si facil la implementarea rezultatelor cercetarii/dezvoltarii în scopul obþinerii de produse inovatoare."/>
    <s v="1"/>
    <n v="23"/>
    <x v="4"/>
    <s v="1"/>
    <n v="23"/>
    <n v="2022"/>
    <n v="85"/>
    <x v="3"/>
    <s v="Sud Muntenia"/>
    <m/>
    <m/>
    <s v="Azuga"/>
    <s v="Privat"/>
    <s v="066"/>
    <n v="4042791.52"/>
    <n v="713433.78"/>
    <n v="1775393.7"/>
    <n v="830698.81"/>
    <x v="515"/>
    <s v="In implementare"/>
    <m/>
    <n v="3022376.84"/>
    <n v="384078.14"/>
    <s v="POC/524/2/2"/>
    <n v="1"/>
    <s v="Axa 2"/>
  </r>
  <r>
    <n v="20"/>
    <x v="2"/>
    <x v="2"/>
    <s v="A2.2.1 ap.2"/>
    <x v="495"/>
    <s v="Sustinerea inovarii si cresterea productivitatii SC TrustChain SRL prin realizarea unei platforme unificate inovative de comunicare si control al echipamentelor integrate in casele inteligente"/>
    <s v="TRUSTCHAIN SRL"/>
    <s v="Obiectivul general al proiectului îl reprezinta susþinerea inovarii si cresterea productivitatii SC TrustChain SRL prin realizarea unei platforme unificate inovative de comunicare si control al echipamentelor integrate în casele inteligente. Platforma dezvoltata va agrega protocoalele de comunicare ale echipamentelor de tip „smart home” disponibile pe piata de profil si va asigura controlul si comanda acestora pe baza unui instrument inovativ de inteligenta artificiala."/>
    <s v="1"/>
    <n v="27"/>
    <x v="4"/>
    <s v="1"/>
    <n v="27"/>
    <n v="2022"/>
    <n v="85"/>
    <x v="3"/>
    <s v="Sud Muntenia"/>
    <m/>
    <m/>
    <s v="Ploiesti"/>
    <s v="Privat"/>
    <s v="066"/>
    <n v="13457728.66"/>
    <n v="2374893.2599999998"/>
    <n v="6067128.9199999999"/>
    <n v="2335.0500000000002"/>
    <x v="516"/>
    <s v="In implementare"/>
    <m/>
    <n v="8628806.1500000004"/>
    <n v="1522730.4799999997"/>
    <s v="POC/524/2/2"/>
    <n v="1"/>
    <s v="Axa 2"/>
  </r>
  <r>
    <n v="21"/>
    <x v="2"/>
    <x v="2"/>
    <s v="A2.2.1 ap.2"/>
    <x v="496"/>
    <s v="Platforma inovativa Autonomus Driving"/>
    <s v="INVOKER TRANS IT SRL"/>
    <s v="Obiectivul general al proiectului il reprezinta sustinerea inovarii si cresterea productivitatii societatii Invoker Trans IT prin realizarea unei platforme inovative care va gestiona un vehicul autonom ce va fi partajat pe sosea intr-un mediu controlat, destinat transportului public."/>
    <s v="3"/>
    <n v="18"/>
    <x v="4"/>
    <s v="3"/>
    <n v="18"/>
    <n v="2022"/>
    <n v="85"/>
    <x v="3"/>
    <s v="Sud Muntenia"/>
    <m/>
    <m/>
    <s v="Blejoi"/>
    <s v="Privat"/>
    <s v="066"/>
    <n v="13799724.5"/>
    <n v="2435245.5"/>
    <n v="6901130"/>
    <n v="5296927"/>
    <x v="517"/>
    <s v="In implementare"/>
    <m/>
    <n v="2124150"/>
    <n v="374850"/>
    <s v="POC/524/2/2"/>
    <n v="1"/>
    <s v="Axa 2"/>
  </r>
  <r>
    <n v="22"/>
    <x v="2"/>
    <x v="2"/>
    <s v="A2.2.1 ap.2"/>
    <x v="497"/>
    <s v="Platforma inovativa de cloud cu sisteme de provizionare si migrare automatizata a aplicatiilor"/>
    <s v="BUSINESS SERVICE CONSULT INTERNATIONAL  SRL"/>
    <s v="Obiectivul general al proiectului este reprezentat de cresterea competitivitaþii economice a SC Business Service Consult International SRL si susþinerea inovarii în cadrul companiei, prin realizarea unei produs inovativ si a unor servicii inovative, bazate pe o infrastructura de cloud, cu caracteristici unice in Romania, cu aplicabilitate în cadrul clusterului Internet of Things, cât si în restul economiei."/>
    <s v="3"/>
    <n v="19"/>
    <x v="4"/>
    <s v="3"/>
    <n v="19"/>
    <n v="2022"/>
    <n v="85"/>
    <x v="3"/>
    <s v="Sud Muntenia"/>
    <m/>
    <m/>
    <s v="Ploiesti"/>
    <s v="Privat"/>
    <s v="066"/>
    <n v="13822933.75"/>
    <n v="2439341.25"/>
    <n v="6784975"/>
    <n v="4506515.75"/>
    <x v="518"/>
    <s v="In implementare"/>
    <m/>
    <n v="9076189.5"/>
    <n v="1601680.5"/>
    <s v="POC/524/2/2"/>
    <n v="1"/>
    <s v="Axa 2"/>
  </r>
  <r>
    <n v="23"/>
    <x v="2"/>
    <x v="2"/>
    <s v="A2.2.1 ap.2"/>
    <x v="498"/>
    <s v="V.A.M.M.P.  Platforma inovativa integrata pentru identificarea si clasificarea persoanelor "/>
    <s v="EUROMEDIA GROUP SA"/>
    <s v="Obiectivul general al proiectul îl reprezinta susþinerea inovarii si cresterea productivitaþii EUROMEDIA GROUP S.A. prin realizarea unui_x000a_produs inovativ complex si a unor servicii inovative, bazate pe acest produs. Se urmareste crearea unei platforme inovative (V.A.M.M.P. –_x000a_Video Analytics Media Message Programmer) integrate pentru identificarea si clasificarea persoanelor si estimarea intenþiei de cumparare cu ajutorul a patru componente digitale: Prelucrarea imaginilor si fluxurilor video, procesare in cloud (Cloud computing), IOT (INTERNET OF THINGS) si AI (ARTIFICIAL INTELLIGENCE)."/>
    <s v="3"/>
    <n v="25"/>
    <x v="4"/>
    <s v="3"/>
    <n v="25"/>
    <n v="2022"/>
    <n v="85"/>
    <x v="3"/>
    <s v="Sud Muntenia"/>
    <m/>
    <m/>
    <s v="Campina"/>
    <s v="Privat"/>
    <s v="066"/>
    <n v="13875341.689999999"/>
    <n v="2448589.71"/>
    <n v="10602037.6"/>
    <n v="5279202.1100000003"/>
    <x v="519"/>
    <s v="In implementare"/>
    <m/>
    <n v="0"/>
    <n v="0"/>
    <s v="POC/524/2/2"/>
    <n v="1"/>
    <s v="Axa 2"/>
  </r>
  <r>
    <n v="24"/>
    <x v="2"/>
    <x v="2"/>
    <s v="A2.2.1 ap.2"/>
    <x v="499"/>
    <s v="TERMENE AI 360 - platforma inovativa pentru analiza automata a datelor si informatiilor pentru afaceri"/>
    <s v="TERMENE JUST SRL"/>
    <s v="Obiectivul general al proiectului il constituie diversificarea serviciilor si cresterea productivitatii companiei Termene Just srl prin trecerea de la metode traditionale de analiza a datelor si informatiilor pentru afaceri (in engleza „business inteligence”) la metodele moderne folosite in stiinta datelor (DS - Data Science) pe baza dezvoltarii unei platforme pentru stiinta datelor, inteligenta artificiala (AI - Artificial Intelligence) si invatare automata (ML – Machine Learning)."/>
    <s v="3"/>
    <n v="31"/>
    <x v="4"/>
    <s v="3"/>
    <n v="31"/>
    <n v="2023"/>
    <n v="85"/>
    <x v="3"/>
    <s v="Sud Muntenia"/>
    <m/>
    <m/>
    <s v="Ploiesti"/>
    <s v="Privat"/>
    <s v="066"/>
    <n v="13599979.77"/>
    <n v="2399996.4300000002"/>
    <n v="4627491.53"/>
    <n v="685340.91"/>
    <x v="520"/>
    <s v="In implementare"/>
    <m/>
    <n v="4852277.59"/>
    <n v="537225.26"/>
    <s v="POC/524/2/2"/>
    <n v="1"/>
    <s v="Axa 2"/>
  </r>
  <r>
    <n v="25"/>
    <x v="2"/>
    <x v="2"/>
    <s v="A2.2.1 ap.2"/>
    <x v="500"/>
    <s v="Platforma inovativa integrata pentru furnizarea de servicii POS"/>
    <s v="ACQUIS CONSULTING SRL"/>
    <s v="Obiectivul general al proiectul îl reprezinta susþinerea inovarii si cresterea productivitaþii societaþii Acquis Consulting prin realizarea unui produs inovativ complex si a unor servicii inovative, bazate pe acest produs. Se urmareste crearea unei platforme inovative (C.I.P.P.O.S.– Componenta Inteligenta Pentru Point Of Sale) integrate pentru furnizarea de servicii POS (inclusiv tranzactii financiare bancare si casa de marcat), procesare in cloud (Cloud computing), AI (ARTIFICIAL INTELIGENCE) si Aplicaþii diverse pentru piata de retail."/>
    <s v="4"/>
    <n v="1"/>
    <x v="4"/>
    <s v="4"/>
    <n v="1"/>
    <n v="2022"/>
    <n v="85"/>
    <x v="3"/>
    <s v="Sud Muntenia"/>
    <m/>
    <m/>
    <s v="Ploiesti"/>
    <s v="Privat"/>
    <s v="066"/>
    <n v="12936799.4"/>
    <n v="2282964.6"/>
    <n v="6523756"/>
    <n v="4258777.3"/>
    <x v="521"/>
    <s v="In implementare"/>
    <m/>
    <n v="0"/>
    <n v="0"/>
    <s v="POC/524/2/2"/>
    <n v="1"/>
    <s v="Axa 2"/>
  </r>
  <r>
    <n v="26"/>
    <x v="2"/>
    <x v="2"/>
    <s v="A2.2.1 ap.2"/>
    <x v="501"/>
    <s v="PLATFORMA SOFTWARE INOVATIVA MEDOSCOPE SMART"/>
    <s v="ENJOY SMART SOLUTIONS SRL"/>
    <s v="Obiectivul general al proiectului Platforma inovativa medicala Medoscope Smart il reprezinta sustinerea inovarii si cresterea productivitatii societatii Enjoy Smart Solutions SRL prin realizarea unei platforme inovative destinata imbunatatirii experientei pacientilor ce intra in contact cu sistemul medical, atat privat, cat si public, precum si cresterii eficientei spitalelor sau clinicilor medicale"/>
    <s v="4"/>
    <n v="6"/>
    <x v="4"/>
    <s v="4"/>
    <n v="6"/>
    <n v="2022"/>
    <n v="85"/>
    <x v="3"/>
    <s v="Sud Muntenia"/>
    <m/>
    <m/>
    <s v="Ploiesti"/>
    <s v="Privat"/>
    <s v="066"/>
    <n v="13782482.25"/>
    <n v="2432202.75"/>
    <n v="6723615"/>
    <n v="4509436.75"/>
    <x v="522"/>
    <s v="In implementare"/>
    <m/>
    <n v="5712214.2000000002"/>
    <n v="1008037.8"/>
    <s v="POC/524/2/2"/>
    <n v="1"/>
    <s v="Axa 2"/>
  </r>
  <r>
    <n v="27"/>
    <x v="2"/>
    <x v="2"/>
    <s v="A2.2.1 ap.2"/>
    <x v="502"/>
    <s v="Platforma inovativa LocationChest"/>
    <s v="BINBOX GLOBAL SERVICES SRL"/>
    <s v="Obiectivul general al proiectul îl reprezintă susţinerea inovării şi creşterea productivităţii societăţii BinBox Global Services S.R.L. prin realizarea unei platforme inovative de tip BigData pentru colectarea informatiilor despre localizarea dispozitivelor mobile folosite de catre clientii operatorilor de telefonie mobila, agregarea si procesarea acestora  pentru implementarea conceptului de servicii bazate pe locatie (location based services)."/>
    <s v="6"/>
    <n v="4"/>
    <x v="4"/>
    <s v="6"/>
    <n v="4"/>
    <n v="2022"/>
    <n v="85"/>
    <x v="3"/>
    <s v="Sud Muntenia"/>
    <m/>
    <m/>
    <s v="Ploiesti"/>
    <s v="Privat"/>
    <s v="066"/>
    <n v="13779145.66"/>
    <n v="2431613.94"/>
    <n v="6755968.4000000004"/>
    <n v="4491038.07"/>
    <x v="523"/>
    <s v="In implementare"/>
    <m/>
    <n v="5590322.5"/>
    <n v="986527.5"/>
    <s v="POC/524/2/2"/>
    <n v="1"/>
    <s v="Axa 2"/>
  </r>
  <r>
    <n v="28"/>
    <x v="2"/>
    <x v="2"/>
    <s v="A2.2.1 ap.2"/>
    <x v="503"/>
    <s v="Platforma inovativa Meteorite Cloudspace"/>
    <s v="RS NEXT TECHNOLOGIES SRL"/>
    <s v="Obiectivul general al proiectului Meteorite Cloudspace il reprezinta sustinerea inovarii si cresterea productivitatii societatii RS NEXT TECHNOLOGIES SRL prin realizarea unei platforme inovative de tip cloud pentru rularea oricarei aplicatii intr-un spatiu virtual, accesibil printr-un browser web de pe orice tip de device – de la telefoane mobile si tablete, la laptopuri lowcost, chiar si de tip chromebook."/>
    <s v="6"/>
    <n v="11"/>
    <x v="4"/>
    <s v="6"/>
    <n v="11"/>
    <n v="2022"/>
    <n v="85"/>
    <x v="3"/>
    <s v="Sud Muntenia"/>
    <m/>
    <m/>
    <s v="Ploiesti"/>
    <s v="Privat"/>
    <s v="066"/>
    <n v="13718651.5"/>
    <n v="2420938.5"/>
    <n v="6732610"/>
    <n v="4473226.5"/>
    <x v="524"/>
    <s v="In implementare"/>
    <m/>
    <n v="7261677.5"/>
    <n v="1281472.5"/>
    <s v="POC/524/2/2"/>
    <n v="1"/>
    <s v="Axa 2"/>
  </r>
  <r>
    <n v="29"/>
    <x v="1"/>
    <x v="4"/>
    <s v=" Proiect Tehnologic Inovativ - LDR"/>
    <x v="504"/>
    <s v="Tehnologii inovative pentru depuneri fizice in vid bazate pe straturi subtiri, multifunctionale, nanostructurate destinate pieselor de mari dimensiuni - LargCoat"/>
    <s v="MGM STAR CONSTRUCT SRL"/>
    <s v="Obiectivul general al proiectului il reprezinta sustinerea investitiei private in CDI prin introducerea inovarii de tehnologii si servicii in activitatea proprie a MGM STAR CONSTRUCT SRL prin realizarea, bazata pe cercetare in colaborare cu doua colective de cercetare de prestigiu din domeniu, a unor tehnologii inovative pentru depuneri fizice in vid bazate pe straturi subtiri, multifunctionale, nanostructurate, destinate pieselor de mari dimensiuni si dezvoltarea serviciilor oferite pe aceasta baza."/>
    <s v="6"/>
    <n v="18"/>
    <x v="4"/>
    <s v="6"/>
    <n v="18"/>
    <n v="2023"/>
    <n v="85"/>
    <x v="3"/>
    <s v="Sud Muntenia"/>
    <m/>
    <m/>
    <s v="Ploiesti"/>
    <s v="Privat"/>
    <s v="064"/>
    <n v="14147190.74"/>
    <n v="2496563.06"/>
    <n v="3621935.2"/>
    <n v="1828165.14"/>
    <x v="525"/>
    <s v="In implementare"/>
    <m/>
    <n v="624542"/>
    <n v="21978"/>
    <s v="POC/163/1/3/"/>
    <n v="1"/>
    <s v="Axa 1"/>
  </r>
  <r>
    <n v="30"/>
    <x v="2"/>
    <x v="2"/>
    <s v="A2.2.1 ap.2"/>
    <x v="505"/>
    <s v="Dezvoltarea unei platforme informatice inovative pentru automatizarea proceselor de creștere a plantelor în mediu controlat și monitorizarea acestora prin intermediul serviciilor cloud–GreenHouse IoT"/>
    <s v="MIXT ENERGY SRL"/>
    <s v="Obiectivul general al proiectului îl reprezinta susþinerea inovarii si cresterea productivitaþii S.C. Mixt Energy S.R.L. prin realizarea unei platforme informatice inovative pentru automatizarea proceselor de crestere a plantelor în mediu controlat si monitorizarea acestora prin intermediul serviciilor cloud–GreenHouse IoT."/>
    <s v="6"/>
    <n v="30"/>
    <x v="4"/>
    <s v="6"/>
    <n v="30"/>
    <n v="2022"/>
    <n v="85"/>
    <x v="3"/>
    <s v="Sud Muntenia"/>
    <m/>
    <m/>
    <s v="Ploiesti"/>
    <s v="Privat"/>
    <s v="066"/>
    <n v="11338494.689999999"/>
    <n v="2000910.83"/>
    <n v="5026001.5"/>
    <n v="3009280.39"/>
    <x v="526"/>
    <s v="In implementare"/>
    <m/>
    <n v="1267353.06"/>
    <n v="223650.54"/>
    <s v="POC/524/2/2"/>
    <n v="1"/>
    <s v="Axa 2"/>
  </r>
  <r>
    <n v="31"/>
    <x v="2"/>
    <x v="2"/>
    <s v="A2.2.1 ap.2"/>
    <x v="506"/>
    <s v="SMARTSENSE - CADRU TEHNOLOGIC PENTRU CERCETAREA ȘI PROMOVAREA SUSTENABILA A ZONELOR TURISTICE FOLOSIND TEHNICI INOVATIVE DE VIZUALIZARE COMPUTERIZATA SI RECUNOAȘTERE AUDIO-VIZUALA"/>
    <s v="ALTFACTOR SRL"/>
    <s v="Obiectivul general al proiectului consta in contributia la cresterea gradului de utilizare, a calitatii si a nivelului de acces ale intreprinderilor mici si mijlocii la tehnologia informatiei si comunicatiilor, prin realizarea, in decurs de 35 de luni, in parteneriat cu SC BEIA CONSULT INTERNATIONAL SRL, in cadrul unei structuri de tip cluster TIC, a cadrului tehnologic SMARTSENSE, acesta fiind un set de aplicatii inovative ce foloseste tehnici inovative de vizualizare computerizata si recunoastere audio-vizuala pentru promovarea sustenamila si cercetare in zonele turistice."/>
    <s v="7"/>
    <n v="6"/>
    <x v="4"/>
    <s v="6"/>
    <n v="6"/>
    <n v="2023"/>
    <n v="85"/>
    <x v="8"/>
    <s v="Sud Muntenia"/>
    <s v=" Sud Est"/>
    <m/>
    <s v="Slanic; Galati"/>
    <s v="Privat"/>
    <s v="066"/>
    <n v="5273924.9400000004"/>
    <n v="930692.63"/>
    <n v="2295165.08"/>
    <n v="489785.53"/>
    <x v="527"/>
    <s v="In implementare"/>
    <m/>
    <n v="1376134.52"/>
    <n v="133811.31"/>
    <s v="POC/524/2/2"/>
    <n v="1"/>
    <s v="Axa 2"/>
  </r>
  <r>
    <n v="32"/>
    <x v="2"/>
    <x v="2"/>
    <s v="A2.2.1 ap.2"/>
    <x v="507"/>
    <s v="Dezvoltarea platformei informatice SysCore multilayer si multitenant, de integrare a aplicatiilor IoT si M2M si implementarea rezultatelor in industrii conexe"/>
    <s v="SYSWIN SOLUTIONS SRL"/>
    <s v="Dezvoltarea platformei informatice SysCore, care sa permita integrarea oricaror aplicatii IoT prin colectarea, analiza si raportarea datelor preluate din diverse domenii: agricultura, Smart City, corpuri de apa, asigurand integritatea si securitatea acestora prin tehnologii de tip Blockchain."/>
    <s v="7"/>
    <n v="10"/>
    <x v="4"/>
    <s v="7"/>
    <n v="10"/>
    <n v="2023"/>
    <n v="85"/>
    <x v="3"/>
    <s v="Sud Muntenia"/>
    <m/>
    <m/>
    <s v="Ploiesti"/>
    <s v="Privat"/>
    <s v="066"/>
    <n v="9214208.0299999993"/>
    <n v="1626036.71"/>
    <n v="2924213.06"/>
    <n v="1500838.43"/>
    <x v="528"/>
    <s v="Reziliat"/>
    <m/>
    <n v="0"/>
    <n v="0"/>
    <s v="POC/524/2/2"/>
    <n v="1"/>
    <s v="Axa 2"/>
  </r>
  <r>
    <n v="33"/>
    <x v="2"/>
    <x v="2"/>
    <s v="A2.2.1 ap.2"/>
    <x v="508"/>
    <s v="Banca Virtuala Simulata"/>
    <s v="BOLD TEHNOLOGIES SRL"/>
    <s v="Obiectivul general il reprezinta realizarea unei platforma de lucru virtuala pentru angajatii din industria financiara care va permite colaborarea angajatilor in timp real pentru tot ceea ce inseamna dezvoltarea proiectelor de risc si conformitate si care va folosi algoritmi avansati de deep learning ce vor invata din continutul noilor reglementari de risc si conformitate si vor face recomandari in timp real angajatilor, in functie de nevoile lor specifice. "/>
    <s v="7"/>
    <n v="29"/>
    <x v="4"/>
    <s v="7"/>
    <n v="29"/>
    <n v="2022"/>
    <n v="85"/>
    <x v="3"/>
    <s v="Sud Muntenia"/>
    <m/>
    <m/>
    <s v="Ploiesti"/>
    <s v="Privat"/>
    <s v="066"/>
    <n v="11788429.85"/>
    <n v="2080311.15"/>
    <n v="5897714"/>
    <n v="3758006.45"/>
    <x v="529"/>
    <s v="In implementare"/>
    <m/>
    <n v="108800"/>
    <n v="19200"/>
    <s v="POC/524/2/2"/>
    <n v="1"/>
    <s v="Axa 2"/>
  </r>
  <r>
    <n v="34"/>
    <x v="2"/>
    <x v="2"/>
    <s v="A2.2.1 ap.2"/>
    <x v="509"/>
    <s v="Platforma inovativa bazata pe Inteligenta Artificiala in Inginerie si Industria Constructiilor"/>
    <s v="Cloudsys Telecom SRL"/>
    <s v="Obiectivul general al proiectul îl reprezinta susþinerea inovarii si cresterea productivitaþii societaþii Cloudsys Telecom SRL prin realizarea unui sistem inovativ complex si a unor servicii inovative, dezvoltate pe baza acestuia. Se doreste realizarea unui sistem bazat pe servicii oferite prin intermediul Inteligentei Artificiale si Machine Learning in domeniul constructiilor si ingineriei."/>
    <s v="8"/>
    <n v="4"/>
    <x v="4"/>
    <s v="8"/>
    <n v="4"/>
    <n v="2022"/>
    <n v="85"/>
    <x v="3"/>
    <s v="Sud Muntenia"/>
    <m/>
    <m/>
    <s v="Ploiesti"/>
    <s v="Privat"/>
    <s v="066"/>
    <n v="13783094.25"/>
    <n v="2432310.75"/>
    <n v="6889845"/>
    <n v="4505516.75"/>
    <x v="530"/>
    <s v="In implementare"/>
    <m/>
    <n v="0"/>
    <n v="0"/>
    <s v="POC/524/2/2"/>
    <n v="1"/>
    <s v="Axa 2"/>
  </r>
  <r>
    <n v="35"/>
    <x v="2"/>
    <x v="2"/>
    <s v="A2.2.1 ap.2"/>
    <x v="510"/>
    <s v="SDNoT – sistem inovativ de securitate pentru ecosistemul IoT"/>
    <s v="ROFIND SOLUTIONS  SRL"/>
    <s v="Obiectivul general al proiectului SDNoT este sa extinda designurile actuale ale Reelei IoT cu o arhitectura a reelelor si un mediu de dezvoltare nou propuse, care au drept scop izolarea si îmbunatairea securitatii cibernetice ale IoT."/>
    <s v="8"/>
    <n v="20"/>
    <x v="4"/>
    <s v="2"/>
    <n v="20"/>
    <n v="2023"/>
    <n v="85"/>
    <x v="3"/>
    <s v="Sud Muntenia"/>
    <m/>
    <m/>
    <s v="Valea Doftanei, sat Traisteni"/>
    <s v="Privat"/>
    <s v="066"/>
    <n v="5199363.87"/>
    <n v="917534.79"/>
    <n v="2441472.86"/>
    <n v="106144.45"/>
    <x v="531"/>
    <s v="In implementare"/>
    <m/>
    <n v="273479.81"/>
    <n v="48261.14"/>
    <s v="POC/524/2/2"/>
    <n v="1"/>
    <s v="Axa 2"/>
  </r>
  <r>
    <n v="36"/>
    <x v="1"/>
    <x v="4"/>
    <s v=" Proiect Tehnologic Inovativ - LDR"/>
    <x v="511"/>
    <s v="Sistem INOvativ de valorificare a materiei prime VEGetale"/>
    <s v="CROMATEC PLUS SRL"/>
    <s v="Obiectivul general al proiectului este diversificarea activitatii Cromatec Plus SRL prin cercetarea si dezvoltarea unui proces inovativ de implementare a unei tehnologii de extractie cu fluide supercritice pentru obtinerea de produsi bioactivi din materii vegetale."/>
    <s v="10"/>
    <n v="30"/>
    <x v="4"/>
    <s v="10"/>
    <n v="30"/>
    <n v="2023"/>
    <n v="85"/>
    <x v="3"/>
    <s v="Sud Muntenia"/>
    <m/>
    <m/>
    <s v="Ploiesti"/>
    <s v="Privat"/>
    <s v="061"/>
    <n v="16616055.220000001"/>
    <n v="2932244.99"/>
    <n v="12200483.51"/>
    <n v="5512504.9199999999"/>
    <x v="532"/>
    <s v="In implementare"/>
    <m/>
    <n v="0"/>
    <n v="0"/>
    <s v="POC/163/1/3/"/>
    <n v="1"/>
    <s v="Axa 1"/>
  </r>
  <r>
    <n v="37"/>
    <x v="1"/>
    <x v="1"/>
    <s v="OS1.1-Secţiunea F - ap.2"/>
    <x v="512"/>
    <s v="Intarirea capacitatii de cercetare ecosistemică și biodiversitate a Universitatii Bucuresti prin e-știință și tehnologie -Lifewatch Romania"/>
    <s v="UNIVERSITATEA DIN BUCURESTI"/>
    <s v="Obiectivul general este: Dezvoltarea si modernizarea unor componente ale infrastructurii ca suport pentru activitatea de cercetare ecosistemică şi biodiversitate si pentru formarea resursei umane in cadrul Universitatii din Bucuresti in domenii conexe"/>
    <s v="11"/>
    <n v="6"/>
    <x v="4"/>
    <s v="11"/>
    <n v="6"/>
    <n v="2023"/>
    <n v="85"/>
    <x v="8"/>
    <s v="Sud Muntenia"/>
    <s v=" Sud Est"/>
    <s v=" Sud Vest"/>
    <s v="Sinaia; Braila; Tulcea; Orsova;"/>
    <s v="Public"/>
    <s v="058"/>
    <n v="43054459.609999999"/>
    <n v="7597845.8099999996"/>
    <n v="0"/>
    <n v="154224"/>
    <x v="533"/>
    <s v="In implementare"/>
    <m/>
    <n v="0"/>
    <n v="0"/>
    <s v="POC/448/1/1"/>
    <n v="1"/>
    <s v="Axa 1"/>
  </r>
  <r>
    <s v="TOTAL PRAHOVA"/>
    <x v="0"/>
    <x v="0"/>
    <m/>
    <x v="0"/>
    <m/>
    <m/>
    <m/>
    <m/>
    <m/>
    <x v="0"/>
    <m/>
    <m/>
    <m/>
    <m/>
    <x v="0"/>
    <m/>
    <m/>
    <m/>
    <m/>
    <m/>
    <m/>
    <n v="392468447.15750003"/>
    <n v="69259137.592500001"/>
    <n v="165773922.99000001"/>
    <n v="106114423.95999999"/>
    <x v="534"/>
    <m/>
    <m/>
    <n v="123881230.80000001"/>
    <n v="21195780.920000002"/>
    <m/>
    <m/>
    <m/>
  </r>
  <r>
    <s v="JUDEŢUL SALAJ"/>
    <x v="0"/>
    <x v="0"/>
    <m/>
    <x v="0"/>
    <m/>
    <m/>
    <m/>
    <m/>
    <m/>
    <x v="0"/>
    <m/>
    <m/>
    <m/>
    <m/>
    <x v="0"/>
    <m/>
    <m/>
    <m/>
    <m/>
    <m/>
    <m/>
    <m/>
    <m/>
    <m/>
    <m/>
    <x v="0"/>
    <m/>
    <m/>
    <m/>
    <m/>
    <m/>
    <m/>
    <m/>
  </r>
  <r>
    <n v="1"/>
    <x v="2"/>
    <x v="2"/>
    <s v="A2.1.1 - NGA"/>
    <x v="513"/>
    <s v="Dezvoltarea infrastructurii de comunicatii in banda larga de mare viteza in judetul Salaj"/>
    <s v="INVOKER TRANS IT SRL"/>
    <s v="Obiectivul principal al proiectului este dezvoltarea infrastructurii de comunicatii in banda larga de mare viteza in localitatile albe din punct de vedere al conexiunii NGA din judetul Salaj,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n v="85"/>
    <x v="4"/>
    <s v="Nord Vest"/>
    <m/>
    <m/>
    <s v="Almasu; Plopis; Mesesenii de Sus; Napradea; Tusa; Dragu; Iaz; Cuzaplac; Petrindu; Bogdana; Fildu de Sus; Fildu de Mijloc; Voivodeni; Tamasa; Tranis; Tetisu; Jebucu; Mesteacanu; Fildu de Jos; Rastolt; Adalin;  Galaseni;  Taudu;  Sfaras; Cutis;"/>
    <s v="Privat"/>
    <s v="046"/>
    <n v="7482385.29"/>
    <n v="1320420.93"/>
    <n v="1893481.33"/>
    <n v="3550491.04"/>
    <x v="535"/>
    <s v="In implementare"/>
    <m/>
    <n v="3048388.46"/>
    <n v="537950.91"/>
    <s v="POC/366/2/1"/>
    <n v="1"/>
    <s v="Axa 2"/>
  </r>
  <r>
    <s v="TOTAL SALAJ"/>
    <x v="0"/>
    <x v="0"/>
    <m/>
    <x v="0"/>
    <m/>
    <m/>
    <m/>
    <m/>
    <m/>
    <x v="0"/>
    <m/>
    <m/>
    <m/>
    <m/>
    <x v="0"/>
    <m/>
    <m/>
    <m/>
    <m/>
    <m/>
    <m/>
    <n v="7482385.29"/>
    <n v="1320420.93"/>
    <n v="1893481.33"/>
    <n v="3550491.04"/>
    <x v="535"/>
    <m/>
    <m/>
    <n v="3048388.46"/>
    <n v="537950.91"/>
    <m/>
    <m/>
    <m/>
  </r>
  <r>
    <s v="JUDEŢUL SIBIU"/>
    <x v="0"/>
    <x v="0"/>
    <m/>
    <x v="0"/>
    <m/>
    <m/>
    <m/>
    <m/>
    <m/>
    <x v="0"/>
    <m/>
    <m/>
    <m/>
    <m/>
    <x v="0"/>
    <m/>
    <m/>
    <m/>
    <m/>
    <m/>
    <m/>
    <m/>
    <m/>
    <m/>
    <m/>
    <x v="0"/>
    <m/>
    <m/>
    <m/>
    <m/>
    <m/>
    <m/>
    <m/>
  </r>
  <r>
    <n v="1"/>
    <x v="1"/>
    <x v="1"/>
    <s v="OS1.1 -Secţiunea A"/>
    <x v="514"/>
    <s v="Crearea de laboratoare privind cercetarea datelor de mari dimensiuni in vederea dezvoltarii unor produse inovative si a unor aplicatii in domeniul internetul viitorului"/>
    <s v="ANAGRAMA SRL"/>
    <s v="Obiectivul general îl constituie realizarea unor produse inovative complexe de tip Oraș Inteligent, bazate pe cele patru concepte rezultate ca efort al activității de cercetare si inovare, care vor sprijini creșterea capacității de cercetare-dezvoltare și inovare a firmei, în scopul creșterii nivelului de inovare și a competitivității pe piață a firmei, precum și oferirea de noi locuri de muncă pentru activitățile de CD din cadrul întreprinderii."/>
    <s v="9"/>
    <n v="9"/>
    <x v="1"/>
    <s v="10"/>
    <n v="9"/>
    <n v="2017"/>
    <n v="85"/>
    <x v="1"/>
    <s v="Centru"/>
    <m/>
    <m/>
    <s v="Sibiu"/>
    <s v="Privat"/>
    <s v="059"/>
    <n v="16261504.172999999"/>
    <n v="2869677.2070000004"/>
    <n v="8199077.75"/>
    <n v="13455570.35"/>
    <x v="536"/>
    <s v="Finalizat"/>
    <s v="AA3"/>
    <n v="16009371.51"/>
    <n v="2825183.2"/>
    <s v="POC/65/1/1"/>
    <n v="1"/>
    <s v="Axa 1"/>
  </r>
  <r>
    <n v="2"/>
    <x v="1"/>
    <x v="1"/>
    <s v="OS1.2-Secţiunea E"/>
    <x v="515"/>
    <s v="Cercetare de noua generatie prin asistenta computerizata in managementul patologiilor cardiovasculare"/>
    <s v="UNIVERSITATEA LUCIAN BLAGA DIN SIBIU"/>
    <s v="Proiectul NextCARDIO crează un institut international de cercetare si o initiativa de excelenta in cadrul Universitatii Lucian Blaga din Sibiu (ULBS). Domeniul caruia se adreseaza este cel al sanatatii, cu precadere prin asocierea noilor tehnologii endovasculare la metodele de asistenta computerizata si simulare 3D in managementul patologiilor cardiovasculare (MPC"/>
    <s v="9"/>
    <n v="8"/>
    <x v="1"/>
    <s v="9"/>
    <n v="8"/>
    <n v="2020"/>
    <n v="84.435339999999997"/>
    <x v="1"/>
    <s v="Centru"/>
    <m/>
    <m/>
    <s v="Sibiu"/>
    <s v="Public"/>
    <s v="060"/>
    <n v="7108271.0323360004"/>
    <n v="1309861.4076639991"/>
    <n v="0"/>
    <n v="423650.79"/>
    <x v="537"/>
    <s v="Finalizat"/>
    <s v="AA5"/>
    <n v="6862582.5599999996"/>
    <n v="1264715.77"/>
    <s v="POC/61/1/1"/>
    <n v="1"/>
    <s v="Axa 1"/>
  </r>
  <r>
    <n v="3"/>
    <x v="1"/>
    <x v="1"/>
    <s v="OS1.2-Secţiunea E"/>
    <x v="516"/>
    <s v="Dezvoltarea sistemelor socio-fizico-cibernetice pe baza Internetului Lucrurilor în fabrica viitorului"/>
    <s v="UNIVERSITATEA LUCIAN BLAGA DIN SIBIU"/>
    <s v="Un prim obiectiv major al proiectului DiFiCIL este formarea unei echipe sustenabile cu expertiză în analiza, proiectarea și implementarea sistemelor socio-fizico-cibernetice (SSFC) complexe la nivel internaţional pentru participarea cu succes în cadrul proiectelor europene de cercetare, cum ar fi Orizont 2020, INTERREG IVC Al doilea obiectiv major este cercetarea fundamentală și aplicativă în domeniul tehnologiilor emergente de care depinde asimilarea Internetului Viitorului Al treilea obiectiv major al proiectului DiFiCIL este realizarea unei infrastructuri tehnologice pentru cercetarea din domeniul sistemelor socio-fizico-cibernetice în cadrul ULBS cu prototipuri și sisteme experimentare. Infrastructura va permite validarea, demonstrarea și prezentarea conceptelor cercetării fundamentale și aplicative atât pentru mediul academic cât și pentru cel industrial."/>
    <s v="9"/>
    <n v="8"/>
    <x v="1"/>
    <s v="1"/>
    <n v="31"/>
    <n v="2021"/>
    <n v="84.435339999999997"/>
    <x v="1"/>
    <s v="Centru"/>
    <m/>
    <m/>
    <s v="Sibiu"/>
    <s v="Public"/>
    <s v="060"/>
    <n v="6947187.3353160005"/>
    <n v="1280178.0546839992"/>
    <n v="0"/>
    <n v="698573.03"/>
    <x v="538"/>
    <s v="Finalizat _x000a_(ajuns la teremen; fara nota de finalizare)"/>
    <s v="AA6"/>
    <n v="6272915.2299999986"/>
    <n v="1151600.1399999999"/>
    <s v="POC/61/1/1"/>
    <n v="1"/>
    <s v="Axa 1"/>
  </r>
  <r>
    <n v="4"/>
    <x v="1"/>
    <x v="3"/>
    <s v="OS1.3-Secţiunea C"/>
    <x v="517"/>
    <s v="BIOFLUIDE ECOLOGICE CU UTILIZARI INDUSTRIALE"/>
    <s v="SOLVAGROMED SRL"/>
    <s v="Obiectivul general al proiectului este reprezentat  de  dezvoltarea unei tehnologii inovative de producere  a unor bio-fluide industriale  de către compania S.C. Solvagromed S.R..L. prin valorificarea deseurilor de materii grase provenite din reteaua de fast-food-uri si restaurante si prin utilizarea unor materii prime produse din biomasa ( bio-etanol si acid lactic).  "/>
    <s v="9"/>
    <n v="9"/>
    <x v="1"/>
    <s v="7"/>
    <n v="9"/>
    <n v="2018"/>
    <n v="85"/>
    <x v="1"/>
    <s v="Centru"/>
    <m/>
    <m/>
    <s v="Medias"/>
    <s v="Privat"/>
    <s v="061"/>
    <n v="697401.92249999999"/>
    <n v="123070.92749999999"/>
    <n v="91163.65"/>
    <n v="33129"/>
    <x v="539"/>
    <s v="Finalizat"/>
    <s v="AA4"/>
    <n v="671753.93"/>
    <n v="118544.82"/>
    <s v="POC/63/1/3"/>
    <n v="1"/>
    <s v="Axa 1"/>
  </r>
  <r>
    <n v="5"/>
    <x v="1"/>
    <x v="3"/>
    <s v="OS1.3-Secţiunea D"/>
    <x v="518"/>
    <s v="CRESTEREA COMPETITIVITATII IN BIOECONOMIE PRIN OBTINEREA UNOR BIOPRODUSE INOVATIVE CU VALOARE ADAUGATA MARE, REZULTATE DIN FLUXURILE LATERALE ALE INDUSTRIEI AGRO-ALIMENTARE"/>
    <s v="SALMED FARMA SRL "/>
    <s v="Proiectul propus are ca obiectiv principal extragerea si purificarea de compusi biologic activi, din materiale rezultate din fluxurile laterale ale industriei agro-alimentare si bio-farmaceutice si se incadreaza in strategia UE ,,privind o bioeconomie pentru Europa” in directia privind (bio)conversia fluxurilor de subproduse cu valoare adaugata mare si utilizarea eficienta si durabila a bioresurselor._x000a_Se vor elabora si implementa biotehnologii de extractie _x000a_• de alcaloizi- de tip cinconina, din subprodusele rezultate dupa extragerea chininei , din coaja arborelui de chinina. _x000a_• de resveratrol din tescovina strugurilor rosii. _x000a_• de ulei din samburi de struguri, rezultati de la tescuirea strugurilor _x000a_"/>
    <s v="9"/>
    <n v="23"/>
    <x v="1"/>
    <s v="9"/>
    <n v="23"/>
    <n v="2018"/>
    <n v="85"/>
    <x v="1"/>
    <s v="Centru"/>
    <m/>
    <m/>
    <s v="Medias"/>
    <s v="Privat"/>
    <s v="061"/>
    <n v="5611298.7999999998"/>
    <n v="990229.20000000019"/>
    <n v="0"/>
    <n v="48817.599999999999"/>
    <x v="540"/>
    <s v="Finalizat"/>
    <s v="AA5"/>
    <n v="5409677.5199999996"/>
    <n v="954648.96"/>
    <s v="POC/66/1/3"/>
    <n v="1"/>
    <s v="Axa 1"/>
  </r>
  <r>
    <n v="6"/>
    <x v="1"/>
    <x v="3"/>
    <s v="OS1.3-Secţiunea C"/>
    <x v="519"/>
    <s v="Recuperare termica pentru eficienta energetica in  industrie"/>
    <s v="Q POWER HEAT SYSTEMS SRL"/>
    <s v="Prin prezentul proiect Q Power Heat Systems doreste sa realizeze doua recuperatoare de caldura (unul de tip gaz-aer si unul de tip gaz-lichid) cu tuburi termice pentru aplicatii industriale (cuptoare, uscatoare, cazane, turbine si compresoare) cu temperaturi ale gazelor evacuate medii si joase: 80 °– 300 °C. Recuperatoarele cu tuburi termice sunt instalatii ce faciliteaza transferul de caldura dintr-o zona in alta si sunt folosite ca si parti componente a unor utilaje industriale in scopul eficientizarii consumului de energie"/>
    <s v="9"/>
    <n v="27"/>
    <x v="2"/>
    <s v="5"/>
    <n v="27"/>
    <n v="2019"/>
    <n v="85.000000595370992"/>
    <x v="1"/>
    <s v="Centru"/>
    <m/>
    <m/>
    <s v="Sibiu"/>
    <s v="Privat"/>
    <s v="061"/>
    <n v="713840.63"/>
    <n v="125971.87"/>
    <n v="93312.5"/>
    <n v="137941.75"/>
    <x v="541"/>
    <s v="Finalizat"/>
    <s v="AA2"/>
    <n v="713058.40999999992"/>
    <n v="125833.83000000002"/>
    <s v="POC/63/1/3"/>
    <n v="1"/>
    <s v="Axa 1"/>
  </r>
  <r>
    <n v="7"/>
    <x v="2"/>
    <x v="2"/>
    <s v="A2.2.1"/>
    <x v="520"/>
    <s v="SM@RT CITY P@RKING – SISTEM INTELIGENT PENTRU MANAGEMENTUL PARCARILOR URBANE"/>
    <s v="INDUSTRIAL SOFTWARE SRL"/>
    <s v="SM@RT CITY P@RKING – SISTEM INTELIGENT PENTRU MANAGEMENTUL PARCARILOR URBANE"/>
    <s v="6"/>
    <n v="28"/>
    <x v="2"/>
    <s v="8"/>
    <n v="28"/>
    <n v="2019"/>
    <n v="85"/>
    <x v="1"/>
    <s v="Centru"/>
    <m/>
    <m/>
    <s v="Sibiu"/>
    <s v="Privat"/>
    <s v="066"/>
    <n v="2730867.25"/>
    <n v="481917.75"/>
    <n v="2588000"/>
    <n v="180704"/>
    <x v="542"/>
    <s v="Finalizat"/>
    <m/>
    <n v="2638587.4800000004"/>
    <n v="465633.07000000007"/>
    <s v="POC/46/2/2"/>
    <n v="1"/>
    <s v="Axa 2"/>
  </r>
  <r>
    <n v="8"/>
    <x v="2"/>
    <x v="2"/>
    <s v="A2.2.1"/>
    <x v="0"/>
    <s v="Smart Bill Intelligence – inovare in gestiunea economico-financiara prin algoritmi de inteligenta artificiala"/>
    <s v="INTELLIGENT IT SRL"/>
    <s v="Smart Bill Intelligence – inovare in gestiunea economico-financiara prin algoritmi de inteligenta artificiala"/>
    <s v="5"/>
    <n v="25"/>
    <x v="2"/>
    <s v="11"/>
    <n v="25"/>
    <n v="2019"/>
    <n v="85"/>
    <x v="1"/>
    <s v="Centru"/>
    <m/>
    <m/>
    <s v="Sibiu"/>
    <s v="Privat"/>
    <s v="066"/>
    <n v="1649702.37"/>
    <n v="291123.95"/>
    <n v="758731.28"/>
    <n v="441370.10999999987"/>
    <x v="543"/>
    <s v="Reziliat"/>
    <m/>
    <n v="0"/>
    <n v="0"/>
    <s v="POC/46/2/2"/>
    <n v="1"/>
    <s v="Axa 2"/>
  </r>
  <r>
    <n v="9"/>
    <x v="1"/>
    <x v="1"/>
    <s v="OS1.1 -Secţiunea A"/>
    <x v="521"/>
    <s v="Dezvoltarea departamentului de cercertare a societăţii COMPA SA şi obţinerea unor rezultate inovatoare în domeniul industriei auto"/>
    <s v="COMPA SA"/>
    <s v="Obiectivul general al proiectului este reprezentat de cresterea nivelului de inovare si a competitivitaþii pe piaţă a întreprinderii COMPA SA prin realizarea unor investiţii iniţiale de modernizare si dezvoltare tehnologica a departamentului de CD, în concordanţa cu strategia de specializare inteligenta a Regiunii Centru pentru perioada 2014-2020."/>
    <s v="5"/>
    <n v="18"/>
    <x v="5"/>
    <s v="8"/>
    <n v="18"/>
    <n v="2019"/>
    <n v="85"/>
    <x v="1"/>
    <s v="Centru"/>
    <m/>
    <m/>
    <s v="Sibiu"/>
    <s v="Privat"/>
    <s v="059"/>
    <n v="7846338.4100000001"/>
    <n v="1384647.95"/>
    <n v="9230986.3599999994"/>
    <n v="8152148.7300000004"/>
    <x v="544"/>
    <s v="Finalizat"/>
    <m/>
    <n v="7846338.4100000001"/>
    <n v="1384647.95"/>
    <s v="POC/65/1/1"/>
    <n v="1"/>
    <s v="Axa 1"/>
  </r>
  <r>
    <n v="10"/>
    <x v="2"/>
    <x v="2"/>
    <s v="A2.1.1 - NGA"/>
    <x v="522"/>
    <s v="Realizarea infrastructurii de broadband Ă®n zonele albe NGA din judeČ›ul Sibiu"/>
    <s v="INVITE SYSTEMS SRL"/>
    <s v="Obiectivul principal al proiectului este dezvoltarea infrastructurii de internet in banda larga, in zonele albe NGA din judetul Sibiu, cu o larga raspândire a nodurilor de comunicaþii si partea de transmisie a datelor (backbone si blackhaul), cât mai aproape de utilizatorul final si cu niveluri adecvate de simetrie si de interactivitate, pentru a garanta transmitere mai buna de informaþii în ambele sensuri."/>
    <s v="1"/>
    <n v="4"/>
    <x v="3"/>
    <s v="1"/>
    <n v="4"/>
    <n v="2022"/>
    <n v="85"/>
    <x v="1"/>
    <s v="Centru"/>
    <m/>
    <m/>
    <s v="Altina; sat Benesti; Chirpar; sat Vard; sat Sasau; Hoghilag; sat Valchid; sat Prod; Iacobeni; sat Noistat; sat Stejarisu; Laslea; sat Malancrav; sat Nou Sasesc; sat Roandola; Ludos; sat Gusu; Marpod; sat Ilimbav; Nocrich; sat Hosman; Pauca; sat Bogatu Roman; sat Presaca; sat Brosteni; Seica Mare; sat Buia; sat Boarta;"/>
    <s v="Privat"/>
    <s v="046"/>
    <n v="7482384.9500000002"/>
    <n v="1320420.8799999999"/>
    <n v="1870909.9299999997"/>
    <n v="3160034.7000000011"/>
    <x v="545"/>
    <s v="In implementare"/>
    <m/>
    <n v="4307518.9000000004"/>
    <n v="760150.39999999991"/>
    <s v="POC/366/2/1"/>
    <n v="1"/>
    <s v="Axa 2"/>
  </r>
  <r>
    <n v="11"/>
    <x v="2"/>
    <x v="2"/>
    <s v="A2.2.1 ap.2"/>
    <x v="523"/>
    <s v="Crearea unui produs software inovativ de tip Saas (software as a service) prin colaborarea între întreprinderi centrate pe domeniul TIC și clusterele din domeniu, pentru asigurarea unui acces rapid și facil la implementarea rezultatelor cercetării/dezvoltării"/>
    <s v="N &amp; C DIGITAL SOLUTIONS SRL"/>
    <s v="Obiectivul general al proiectului este crearea unei aplicaþii inteligente, inovativa, bazata pe machine learning care sa faciliteze formarea clusterelor de producatori si sa interconecteze tot lanþul de producþie, servicii si transport printr-un proces inovativ dezvoltat prin colaborarea a celor doua întreprinderi centrate pe domeniul TIC, urmarind astfel, trecerea de la outsorcing la dezvoltare bazata pe inovare."/>
    <s v="9"/>
    <n v="10"/>
    <x v="4"/>
    <s v="1"/>
    <n v="10"/>
    <n v="2023"/>
    <n v="85"/>
    <x v="1"/>
    <s v="Centru"/>
    <m/>
    <m/>
    <s v="Sibiu"/>
    <s v="Privat"/>
    <s v="066"/>
    <n v="9398739.9100000001"/>
    <n v="1658601.17"/>
    <n v="3462206.64"/>
    <n v="1541387.7"/>
    <x v="546"/>
    <s v="In implementare"/>
    <m/>
    <n v="1445229.9"/>
    <n v="0"/>
    <s v="POC/524/2/2"/>
    <n v="1"/>
    <s v="Axa 2"/>
  </r>
  <r>
    <n v="12"/>
    <x v="2"/>
    <x v="2"/>
    <s v="A2.2.1 ap.2"/>
    <x v="524"/>
    <s v="MANAGEMENTUL DIGITALIZARII SISTEMELOR DE FABRICATIE, SI NU NUMAI, BAZAT PE PARADIGMA IOT SAU MANAGEMENT DIGITAL - AUTOMATIZARE 100%"/>
    <s v="GITS SERV SRL"/>
    <s v="Obiectivul general este TRECEREA DE LA OUTSOURCING LA DEZVOLTAREA BAZATA PE INOVARE PRIN IMPLEMENTAREA UNUI SISTEM DE MANAGEMENT DIGITALIZAT"/>
    <s v="10"/>
    <n v="13"/>
    <x v="4"/>
    <s v="10"/>
    <n v="13"/>
    <n v="2023"/>
    <n v="85"/>
    <x v="1"/>
    <s v="Centru"/>
    <m/>
    <m/>
    <s v="Sibiu"/>
    <s v="Privat"/>
    <s v="066"/>
    <n v="4383684.12"/>
    <n v="773591.31"/>
    <n v="1022121.33"/>
    <n v="841307.01"/>
    <x v="547"/>
    <s v="In implementare"/>
    <m/>
    <n v="1253325"/>
    <n v="221175"/>
    <s v="POC/524/2/2"/>
    <n v="1"/>
    <s v="Axa 2"/>
  </r>
  <r>
    <s v="TOTAL SIBIU"/>
    <x v="0"/>
    <x v="0"/>
    <m/>
    <x v="0"/>
    <m/>
    <m/>
    <m/>
    <m/>
    <m/>
    <x v="0"/>
    <m/>
    <m/>
    <m/>
    <m/>
    <x v="0"/>
    <m/>
    <m/>
    <m/>
    <m/>
    <m/>
    <m/>
    <n v="70831220.903152004"/>
    <n v="12609291.676847998"/>
    <n v="27316509.439999998"/>
    <n v="29114634.770000003"/>
    <x v="548"/>
    <m/>
    <m/>
    <n v="53430358.849999994"/>
    <n v="9272133.1400000006"/>
    <m/>
    <m/>
    <m/>
  </r>
  <r>
    <s v="JUDEŢUL SUCEAVA"/>
    <x v="0"/>
    <x v="0"/>
    <m/>
    <x v="0"/>
    <m/>
    <m/>
    <m/>
    <m/>
    <m/>
    <x v="0"/>
    <m/>
    <m/>
    <m/>
    <m/>
    <x v="0"/>
    <m/>
    <m/>
    <m/>
    <m/>
    <m/>
    <m/>
    <m/>
    <m/>
    <m/>
    <m/>
    <x v="0"/>
    <m/>
    <m/>
    <m/>
    <m/>
    <m/>
    <m/>
    <m/>
  </r>
  <r>
    <n v="1"/>
    <x v="1"/>
    <x v="3"/>
    <s v="OS1.3-Secţiunea C"/>
    <x v="525"/>
    <s v="Valorificarea superioară a crengilor de răşinoase în vederea obţinerii cepurilor de corecţie destinate înlocuirii nodurilor negre căzătoare din cherestea"/>
    <s v="ASTDUBEL SRL "/>
    <s v="Obiectivul principal al proiectului îl constituie   materializarea cercetării aplicative   din Universitatea Ştefan cel Mare din  Suceava prin dezvoltarea  şi implementarea unei  tehnologii  şi a unor echipamente avansate,  de mare productivitate,  destinate    obţinerii cepurilor de corecţie  din crengi de răşinoase, cepurile   de corecţie fiind folosite la rândul lor  pentru înlocuirea nodurilor negre căzătoare din cherestea. In cadrul obiectivului  principal   este asumată proiectarea şi realizarea     echipamentelor  specifice liniei tehnologice  precum şi începerea producţiei de masă   a mai multor tipodimensiuni de cepuri de corecţie destinate pieţii interne  şi pieţii externe.   "/>
    <s v="9"/>
    <n v="23"/>
    <x v="1"/>
    <s v="12"/>
    <n v="23"/>
    <n v="2018"/>
    <n v="85"/>
    <x v="5"/>
    <s v="Nord Est"/>
    <m/>
    <m/>
    <s v="Salcea"/>
    <s v="Privat"/>
    <s v="061"/>
    <n v="713998.402"/>
    <n v="125999.71799999999"/>
    <n v="93333.13"/>
    <n v="87599.6"/>
    <x v="549"/>
    <s v="Finalizat"/>
    <s v="AA1"/>
    <n v="161192.65999999997"/>
    <n v="28445.769999999997"/>
    <s v="POC/63/1/3"/>
    <n v="1"/>
    <s v="Axa 1"/>
  </r>
  <r>
    <n v="2"/>
    <x v="1"/>
    <x v="1"/>
    <s v="OS1.2-Secţiunea E"/>
    <x v="526"/>
    <s v="ANALIZA INTERRELAŢIEI DINTRE MICROBIOTA INTESTINALĂ ŞI GAZDĂ CU APLICAŢII ÎN PREVENŢIA ŞI CONTROUL DIABETULUI DE TIP 2"/>
    <s v="Universitatea &quot;Stefan cel Mare&quot; din Suceava"/>
    <s v="1. Determinarea profilului microbiotei pacientilor cu diabet tip 2 folosind tehnicile moderne si inovatoare de metagenomică cantitativă._x000a_2. Testarea de microorganisme probiotice specifice în prevenirea și controlul diabetului de tip 2, folosind studii clinice dublu-orb, randomizate, controlate cu placebo.4. Elaborarea protocolului și a unui prototip de produs probiotic (alimetar sau capsule) care va fi utilizat în prevenirea și controlul diabetului de tip 2._x000a_5. Dezvoltarea şi elaborarea unui protocolul clinic pentru transplant de microbiotă intestinală (FMT) în gestionarea / controlul diabetului de tip 2._x000a__x000a__x000a_3. Investigarea mecanismelor fiziologice, metabolice, celulare și moleculare prin care probioticele acționează pentru a preveni și ameliora diabetul de tip 2._x000a_"/>
    <s v="9"/>
    <n v="16"/>
    <x v="1"/>
    <s v="9"/>
    <n v="16"/>
    <n v="2021"/>
    <n v="84.435339999999997"/>
    <x v="5"/>
    <s v="Nord Est"/>
    <m/>
    <m/>
    <s v="Suceava"/>
    <s v="Public"/>
    <s v="060"/>
    <n v="7073724.7000000002"/>
    <n v="1303495.46"/>
    <n v="0"/>
    <n v="954317.84"/>
    <x v="550"/>
    <s v="In implementare"/>
    <s v="AA2"/>
    <n v="4450854.2300000004"/>
    <n v="820293.0199999999"/>
    <s v="POC/61/1/1"/>
    <n v="1"/>
    <s v="Axa 1"/>
  </r>
  <r>
    <n v="3"/>
    <x v="1"/>
    <x v="3"/>
    <s v="OS1.4-Secţiunea G"/>
    <x v="527"/>
    <s v="Centrul pentru transferul de cunoţtinţe către întreprinderi din domeniul ICT - CENTRIC"/>
    <s v="Universitatea &quot;Stefan cel Mare&quot; din Suceava"/>
    <s v="Obiectivul general al proiectului consta în realizarea unui centru de transfer de cunostinþe între Universitatea Ştefan cel Mare din Suceava si companii activând în domeniul tehnologiilor informaþionale si de comunicaţii (TIC) în Regiunea Nord - Est a României, cu prioritate acordata companiilor din judelele Suceava, Botoşani si Neamţ."/>
    <s v="6"/>
    <n v="13"/>
    <x v="5"/>
    <s v="6"/>
    <n v="13"/>
    <n v="2023"/>
    <n v="83.72"/>
    <x v="5"/>
    <s v="Nord Est"/>
    <m/>
    <m/>
    <s v="Suceava"/>
    <s v="Public"/>
    <s v="062"/>
    <n v="11300630.25"/>
    <n v="2197494.75"/>
    <n v="1875000"/>
    <n v="30000"/>
    <x v="551"/>
    <s v="In implementare"/>
    <s v="AA2"/>
    <n v="1606077.73"/>
    <n v="215065.74"/>
    <s v="POC/71/1/4"/>
    <n v="1"/>
    <s v="Axa 1"/>
  </r>
  <r>
    <s v="TOTAL SUCEAVA"/>
    <x v="0"/>
    <x v="0"/>
    <m/>
    <x v="0"/>
    <m/>
    <m/>
    <m/>
    <m/>
    <m/>
    <x v="0"/>
    <m/>
    <m/>
    <m/>
    <m/>
    <x v="0"/>
    <m/>
    <m/>
    <m/>
    <m/>
    <m/>
    <m/>
    <n v="19088353.351999998"/>
    <n v="3626989.9279999998"/>
    <n v="1968333.13"/>
    <n v="1071917.44"/>
    <x v="552"/>
    <m/>
    <m/>
    <n v="6218124.620000001"/>
    <n v="1063804.5299999998"/>
    <m/>
    <m/>
    <m/>
  </r>
  <r>
    <s v="JUDEŢUL TELEORMAN"/>
    <x v="0"/>
    <x v="0"/>
    <m/>
    <x v="0"/>
    <m/>
    <m/>
    <m/>
    <m/>
    <m/>
    <x v="0"/>
    <m/>
    <m/>
    <m/>
    <m/>
    <x v="0"/>
    <m/>
    <m/>
    <m/>
    <m/>
    <m/>
    <m/>
    <m/>
    <m/>
    <m/>
    <m/>
    <x v="0"/>
    <m/>
    <m/>
    <m/>
    <m/>
    <m/>
    <m/>
    <m/>
  </r>
  <r>
    <n v="1"/>
    <x v="2"/>
    <x v="2"/>
    <s v="A2.2.1"/>
    <x v="528"/>
    <s v="DOCIGNITER – AGREGATOR INOVATIV DE DOCUMENTE INTELIGENTE"/>
    <s v="T2 SRL"/>
    <s v="DOCIGNITER – AGREGATOR INOVATIV DE DOCUMENTE INTELIGENTE"/>
    <s v="8"/>
    <n v="2"/>
    <x v="2"/>
    <s v="8"/>
    <n v="2"/>
    <n v="2019"/>
    <n v="85"/>
    <x v="9"/>
    <s v="Sud Vest"/>
    <m/>
    <m/>
    <s v="Rosiori de Vede"/>
    <s v="Privat"/>
    <s v="066"/>
    <n v="1056071.1200000001"/>
    <n v="186365.49"/>
    <n v="399589.45999999996"/>
    <n v="87154.479999999981"/>
    <x v="553"/>
    <s v="Finalizat"/>
    <m/>
    <n v="1010154.63"/>
    <n v="178262.58"/>
    <s v="POC/46/2/2"/>
    <n v="1"/>
    <s v="Axa 2"/>
  </r>
  <r>
    <s v="TOTAL TELEORMAN"/>
    <x v="0"/>
    <x v="0"/>
    <m/>
    <x v="0"/>
    <m/>
    <m/>
    <m/>
    <m/>
    <m/>
    <x v="0"/>
    <m/>
    <m/>
    <m/>
    <m/>
    <x v="0"/>
    <m/>
    <m/>
    <m/>
    <m/>
    <m/>
    <m/>
    <n v="1056071.1200000001"/>
    <n v="186365.49"/>
    <n v="399589.45999999996"/>
    <n v="87154.479999999981"/>
    <x v="553"/>
    <m/>
    <m/>
    <n v="1010154.63"/>
    <n v="178262.58"/>
    <m/>
    <m/>
    <m/>
  </r>
  <r>
    <s v="JUDEŢUL TIMIS"/>
    <x v="0"/>
    <x v="0"/>
    <m/>
    <x v="0"/>
    <m/>
    <m/>
    <m/>
    <m/>
    <m/>
    <x v="0"/>
    <m/>
    <m/>
    <m/>
    <m/>
    <x v="0"/>
    <m/>
    <m/>
    <m/>
    <m/>
    <m/>
    <m/>
    <m/>
    <m/>
    <m/>
    <m/>
    <x v="0"/>
    <m/>
    <m/>
    <m/>
    <m/>
    <m/>
    <m/>
    <m/>
  </r>
  <r>
    <n v="1"/>
    <x v="1"/>
    <x v="1"/>
    <s v="OS1.2-Secţiunea E"/>
    <x v="529"/>
    <s v="Oncoimunoterapie cu celule natural killer purtatoare de receptori himerici de antigen"/>
    <s v="SPITALUL CLINIC JUDETEAN DE URGENTA „PIUS BRANZEU” TIMISOARA"/>
    <s v="Obiectivul principal al acestei propuneri de proiect este de a urma o abordare unica si de a dezvolta noi CARs care sunt potrivite în mod special pentru terapiile pe baza de celule NK, care reprezinta terapia personalizata anti-tumorala de ultimă ora. Ne asteptam ca acest proiect sa produca cereri de brevet internationale, care se vor traduce in cele din urma in comercializarea acestei tehnologii in Romania si in strainatate. Cunostintele obtinute in urma cercetarilor fundamentale in acest domeniu vor servi ulterior la stabilirea procedurile de lucru, reproductibile care vor ghida productia la nivel de GMP de celule pentru uz clinic pentru studii clinice suplimentare."/>
    <s v="9"/>
    <n v="1"/>
    <x v="1"/>
    <s v="11"/>
    <n v="30"/>
    <n v="2020"/>
    <n v="84.435339999999997"/>
    <x v="2"/>
    <s v="Vest"/>
    <m/>
    <m/>
    <s v="Timisoara"/>
    <s v="Public"/>
    <s v="060"/>
    <n v="7172246.8970080009"/>
    <n v="1321650.4229919994"/>
    <n v="0"/>
    <n v="416634.54"/>
    <x v="554"/>
    <s v="Finalizat _x000a_(ajuns la teremen; fara nota de finalizare)"/>
    <s v="AA4"/>
    <n v="6434832"/>
    <n v="1185959.7699999998"/>
    <s v="POC/61/1/1"/>
    <n v="1"/>
    <s v="Axa 1"/>
  </r>
  <r>
    <n v="2"/>
    <x v="1"/>
    <x v="1"/>
    <s v="OS1.2-Secţiunea E"/>
    <x v="530"/>
    <s v="Utilizarea modelelor nutrigenomice pentru personalizarea tratamentelor dietetice in obezitate"/>
    <s v="UNIVERSITATEA DE MEDICINĂ ȘI FARMACIE _x000a_“VICTOR BABEȘ”  TIMIȘOARA_x000a_"/>
    <s v="Proiectul NutriGen va crea un nucleu de competenţă ştiinţifică şi tehnologică de înalt nivel, in domeniul nutrigenomicii, la standarde europene și internationale, în Romania si in Universitatea  de Medicina si Farmacie Victor Babes Timisoara (UMFVBT), prin atragerea unui specialist din străinătate, cu competenţă recunoscută la nivel mondial."/>
    <s v="9"/>
    <n v="9"/>
    <x v="1"/>
    <s v="3"/>
    <n v="8"/>
    <n v="2020"/>
    <n v="84.435339999999997"/>
    <x v="2"/>
    <s v="Vest"/>
    <m/>
    <m/>
    <s v="Timisoara"/>
    <s v="Public"/>
    <s v="060"/>
    <n v="7119077.435548"/>
    <n v="1311852.7344519999"/>
    <n v="0"/>
    <n v="329174.87"/>
    <x v="555"/>
    <s v="Finalizat"/>
    <s v="AA4"/>
    <n v="5486843.5700000003"/>
    <n v="1011150.8400000001"/>
    <s v="POC/61/1/1"/>
    <n v="1"/>
    <s v="Axa 1"/>
  </r>
  <r>
    <n v="3"/>
    <x v="1"/>
    <x v="1"/>
    <s v="OS1.2-Secţiunea E"/>
    <x v="531"/>
    <s v="Strategii inovative pentru preventia, diagnosticul si terapia afectiunilor respiratorii induse de polenul de ambrosia"/>
    <s v="SPITALUL CLINIC JUDETEAN DE URGENTA „PIUS BRANZEU” TIMISOARA"/>
    <s v="Obiectivul principal al proiectului INSPIRED este dezvoltarea unui nou kit de diagnostic bazat pe utilizarea alergenelor recombinate, specific pentru pacienții alergici la ambrozia, care va orienta mai bine terapia bolii, realizat cu sprijinul unei echipe internaționale, prin atragerea de specialiști din străinătate cu competență recunoscută, crescând astfel participarea României în domeniile de cercetare la standarde europene și crearea unui nucleu de competenţă ştiinţifică de înalt nivel în aplicarea tehnologiilor avansate bazate pe alergene recombinate, în cadrul Centrului de cercetare OncoGen – noua infrastructură a Spitalului Clinic Județean de Urgență ”Pius Brânzeu” Timișoara, finanțat din fonduri structurale acordate prin POS CCE 2007-2013 România1."/>
    <s v="9"/>
    <n v="9"/>
    <x v="1"/>
    <s v="12"/>
    <n v="9"/>
    <n v="2020"/>
    <n v="84.435339999999997"/>
    <x v="2"/>
    <s v="Vest"/>
    <m/>
    <m/>
    <s v="Timisoara"/>
    <s v="Public"/>
    <s v="060"/>
    <n v="7158493.96844"/>
    <n v="1319116.1315599997"/>
    <n v="0"/>
    <n v="425655.12"/>
    <x v="556"/>
    <s v="Finalizat _x000a_(ajuns la teremen; fara nota de finalizare)"/>
    <s v="AA4"/>
    <n v="6280234.1999999993"/>
    <n v="1157462.1499999999"/>
    <s v="POC/61/1/1"/>
    <n v="1"/>
    <s v="Axa 1"/>
  </r>
  <r>
    <n v="4"/>
    <x v="1"/>
    <x v="3"/>
    <s v="OS1.3-Secţiunea C"/>
    <x v="532"/>
    <s v="Inovare in integrarea tehnologiei de Realitate Augmentata"/>
    <s v="MO'REAL UNIVERSE SRL"/>
    <s v="Obiectivul proiectului il constituie inovarea modului in care este utilizata si integrata tehnologia de Realitate Augmentata.  Ea va adauga plus valoare prin furnizarea unor informatii care il conving pe client sa cumpere, atunci cand instrumentele clasice, de marketing,  nu sunt suficiente._x000a_De asemenea se urmareste si inovarea modului de crestere a gradului de adoptie al tehnologiei de Realitate Augmentata. Solutia propusa de noi presupune vizualizarea tuturor campaniior de promovare prin Realitatea Augmentata (AR) din “jurul” consumatorului, cu ajutorul unei singure aplicatii de mobile, gazduite pe o singura platforma._x000a_"/>
    <s v="9"/>
    <n v="16"/>
    <x v="1"/>
    <s v="12"/>
    <n v="16"/>
    <n v="2018"/>
    <n v="85"/>
    <x v="2"/>
    <s v="Vest"/>
    <m/>
    <m/>
    <s v="Timisoara"/>
    <s v="Privat"/>
    <s v="061"/>
    <n v="713501.9"/>
    <n v="125912.1"/>
    <n v="93268"/>
    <n v="194183"/>
    <x v="557"/>
    <s v="Finalizat"/>
    <s v="AA5"/>
    <n v="713501.24999999977"/>
    <n v="125911.96"/>
    <s v="POC/63/1/3"/>
    <n v="1"/>
    <s v="Axa 1"/>
  </r>
  <r>
    <n v="5"/>
    <x v="1"/>
    <x v="3"/>
    <s v="OS1.3-Secţiunea C"/>
    <x v="533"/>
    <s v="Dezvoltarea si introducerea in producţie a produsului eco-bordei"/>
    <s v="ECO LIVING PROJECT SRL"/>
    <s v="Obiectivul principal al proiectului este:_x000a_1. Punerea pe piata in doi ani de zile a unor case eficiente energetic (consum total specific maxim 90 kWh/mp/an) la un pret cu minimum 30% mai ieftin decat alternativele din piata._x000a_Obiective secundare:_x000a_1. Scaderea cu minimum 50% a emisiilor de CO2 generate in urma proceselor de constructie a unei case de o anumita suprafata prin reducerea semnificativa a aportului de ciment folosit si a energiei consumate pentru intretinerea (incalzire si racire) a locuintei._x000a_2. Cresterea semnificativa a suprafetelor acoperite cu covor vegetal din zonele de locuinte._x000a_3. Imbunatatirea conditiilor de trai a persoanelor cu posibilitati financiare mai reduse, prin posibilitatea de a achizitiona locuinte moderne, considerabil mai ieftine decat oferta de pe piata, eficiente energetic, a caror costuri de finantare pot fi acoperite in mare parte prin economia de energie realizata comparativ cu case de aceeasi valoare si suprafata._x000a_"/>
    <s v="9"/>
    <n v="16"/>
    <x v="1"/>
    <s v="12"/>
    <n v="16"/>
    <n v="2018"/>
    <n v="85"/>
    <x v="2"/>
    <s v="Vest"/>
    <m/>
    <m/>
    <s v="Peciu Nou"/>
    <s v="Privat"/>
    <s v="061"/>
    <n v="710499.79"/>
    <n v="125382.32"/>
    <n v="92875.79"/>
    <n v="77224"/>
    <x v="558"/>
    <s v="Finalizat"/>
    <s v="AA4"/>
    <n v="618755.54"/>
    <n v="109083.4"/>
    <s v="POC/63/1/3"/>
    <n v="1"/>
    <s v="Axa 1"/>
  </r>
  <r>
    <n v="6"/>
    <x v="1"/>
    <x v="3"/>
    <s v="OS1.3-Secţiunea C"/>
    <x v="534"/>
    <s v="Dezvoltarea si introducerea in productie a tehnologiei de stocare a energiei sub forma de aer comprimat"/>
    <s v="SMART RENEWABLES SRL"/>
    <s v="Obiectivele principale ale proiectului sunt:_x000a_a. Fabricarea in premiera in anul doi de proiect a unei instalatii automatizate de producere a aerului comprimat care foloseste surse regenerabile de energie;_x000a_b. Demonstrarea tehnologiei de crestere a eficientei generatoarelor fotovoltaice prin aplicarea acesteia intr-un produs industrial. (10% mai multa energie solara pentru aceeasi putere instalata)_x000a_Obiective secundare:_x000a_a. Eliminarea completa a emisiilor de CO2 si a celorlalte gaze cu efect de sera generate de productia aerului comprimat in companiile clientilor;_x000a_b. Cresterea eficientei energetice a marilor consumatori industriali de energie (producerea a cu 25% mai mult aer comprimat pentru aceeasi cantitate de curent electric)"/>
    <s v="9"/>
    <n v="27"/>
    <x v="1"/>
    <s v="9"/>
    <n v="27"/>
    <n v="2018"/>
    <n v="85"/>
    <x v="2"/>
    <s v="Vest"/>
    <m/>
    <m/>
    <s v="Peciu Nou"/>
    <s v="Privat"/>
    <s v="061"/>
    <n v="710631.45"/>
    <n v="125405.55000000005"/>
    <n v="92893"/>
    <n v="67593.279999999999"/>
    <x v="559"/>
    <s v="Finalizat"/>
    <s v="AA2"/>
    <n v="30173.93"/>
    <n v="5562.27"/>
    <s v="POC/63/1/3"/>
    <n v="1"/>
    <s v="Axa 1"/>
  </r>
  <r>
    <n v="7"/>
    <x v="1"/>
    <x v="3"/>
    <s v="OS1.3-Secţiunea C"/>
    <x v="535"/>
    <s v="BAZE DE DATE DISTRIBUITE, VORTIC – SOFT PENTRU DESIGN PROTOTIPURI"/>
    <s v="INFINITY DEV CENTER"/>
    <s v="Obiectivul general al Proiectului consta in implementarea industriala - ȋn scopul_x000a_comercializarii - a unei solutii tehnice inovatoare care sa permita un grad sporit de resorbtie a_x000a_deseurilor de plastic din ambient, prin crearea posibilitatii de implicare industriala la nivel local_x000a_a unor mici intreprinzatori care nu dispun de resursele financiare si de logistica a celor cateva_x000a_firme mari amintite. Aceastǎ solutie se materializeaza printr-un echipament nou: o masina de_x000a_injectat materiale plastice de mici dimensiuni, capabila sa proceseze deseuri de material plastic_x000a_fara adaos de granule noi."/>
    <s v="10"/>
    <n v="17"/>
    <x v="2"/>
    <s v="10"/>
    <n v="17"/>
    <n v="2018"/>
    <n v="85"/>
    <x v="2"/>
    <s v="Vest"/>
    <m/>
    <m/>
    <s v="Timisoara"/>
    <s v="Privat"/>
    <s v="061"/>
    <n v="641177.1"/>
    <n v="113148.9"/>
    <n v="83814"/>
    <n v="341836.1"/>
    <x v="560"/>
    <s v="Finalizat"/>
    <s v="AA1"/>
    <n v="542279.59"/>
    <n v="95696.4"/>
    <s v="POC/63/1/3"/>
    <n v="1"/>
    <s v="Axa 1"/>
  </r>
  <r>
    <n v="8"/>
    <x v="1"/>
    <x v="3"/>
    <s v="OS1.3-Secţiunea C"/>
    <x v="536"/>
    <s v="Dezvoltarea si introducerea in productie a kituluiI de irigatie energetic autonom &lt;AQUASOLAR&gt; "/>
    <s v="SMART AGRI SYSTEMS SRL"/>
    <s v="Dezvoltarea si introducerea in productie a kituluiI de irigatie energetic autonom &lt;AQUASOLAR&gt; "/>
    <s v="4"/>
    <n v="5"/>
    <x v="5"/>
    <s v="4"/>
    <n v="5"/>
    <n v="2020"/>
    <n v="85"/>
    <x v="2"/>
    <s v="Vest"/>
    <m/>
    <m/>
    <s v="Timisoara"/>
    <s v="Privat"/>
    <s v="061"/>
    <n v="696280.46649999998"/>
    <n v="122873.0235"/>
    <n v="91017.07"/>
    <n v="70240.460000000006"/>
    <x v="561"/>
    <s v="Finalizat"/>
    <m/>
    <n v="692636.20000000019"/>
    <n v="177852.90999999997"/>
    <s v="POC/63/1/3"/>
    <n v="1"/>
    <s v="Axa 1"/>
  </r>
  <r>
    <n v="9"/>
    <x v="1"/>
    <x v="3"/>
    <s v="OS1.3-Secţiunea C"/>
    <x v="537"/>
    <s v="Dezvoltarea serviciului de prognoza si productie de energie regenerabila"/>
    <s v="WATT PREDICT SRL"/>
    <s v="Dezvoltarea serviciului de prognoza si productie de energie regenerabila"/>
    <s v="4"/>
    <n v="5"/>
    <x v="5"/>
    <s v="4"/>
    <n v="5"/>
    <n v="2020"/>
    <n v="85"/>
    <x v="2"/>
    <s v="Vest"/>
    <m/>
    <m/>
    <s v="Timisoara"/>
    <s v="Privat"/>
    <s v="061"/>
    <n v="701394.58499999996"/>
    <n v="123775.51499999998"/>
    <n v="91685.58"/>
    <n v="50997.74"/>
    <x v="562"/>
    <s v="Finalizat"/>
    <m/>
    <n v="600459.98"/>
    <n v="105963.51999999999"/>
    <s v="POC/63/1/3"/>
    <n v="1"/>
    <s v="Axa 1"/>
  </r>
  <r>
    <n v="10"/>
    <x v="2"/>
    <x v="2"/>
    <s v="A2.2.1"/>
    <x v="538"/>
    <s v="Dezvoltarea unei aplicații integrate pentru furnizori de servicii juridice"/>
    <s v="INTEGRATED BUSINESS CENTER SRL"/>
    <s v="Dezvoltarea unei aplicații integrate pentru furnizori de servicii juridice"/>
    <s v="8"/>
    <n v="4"/>
    <x v="2"/>
    <s v="10"/>
    <n v="4"/>
    <n v="2020"/>
    <n v="85"/>
    <x v="2"/>
    <s v="Vest"/>
    <m/>
    <m/>
    <s v="Timisoara"/>
    <s v="Privat"/>
    <s v="066"/>
    <n v="1353242.5"/>
    <n v="238807.5"/>
    <n v="1212245"/>
    <n v="158183.54999999981"/>
    <x v="563"/>
    <s v="Finalizat"/>
    <s v="suspendare 2 luni"/>
    <n v="1011711.7100000001"/>
    <n v="178537.34999999998"/>
    <s v="POC/46/2/2"/>
    <n v="1"/>
    <s v="Axa 2"/>
  </r>
  <r>
    <n v="11"/>
    <x v="2"/>
    <x v="2"/>
    <s v="A2.2.1"/>
    <x v="539"/>
    <s v="Dezvoltarea unei platforme software cu pret scăzut si cerinte hardware reduse, pentru managementul inteligent și controlul activitatilor intr-o tipografie"/>
    <s v="DIMEX CONSULT SRL"/>
    <s v="Dezvoltarea unei platforme software cu pret scăzut si cerinte hardware reduse, pentru managementul inteligent și controlul activitatilor intr-o tipografie"/>
    <s v="8"/>
    <n v="3"/>
    <x v="2"/>
    <s v="8"/>
    <n v="3"/>
    <n v="2020"/>
    <n v="85"/>
    <x v="2"/>
    <s v="Vest"/>
    <m/>
    <m/>
    <s v="Sat Chișoda, Giroc"/>
    <s v="Privat"/>
    <s v="066"/>
    <n v="466957.7"/>
    <n v="82404.3"/>
    <n v="432868"/>
    <n v="68728.699999999953"/>
    <x v="564"/>
    <s v="Reziliat"/>
    <m/>
    <n v="0"/>
    <n v="0"/>
    <s v="POC/46/2/2"/>
    <n v="1"/>
    <s v="Axa 2"/>
  </r>
  <r>
    <n v="12"/>
    <x v="2"/>
    <x v="2"/>
    <s v="A2.1.1 - NGA"/>
    <x v="540"/>
    <s v="Investitii in infrastructura broadband in judetele Timis si Caras-Severin"/>
    <s v="NETWORK INNOVATION FUTURE  SRL"/>
    <s v="Obiectivul principal al proiectului este realizarea de investitii in infrastructura broadband in zonele albe NGA din judetele Timis si Caras Severin, cu o larga raspandire a nodurilor de comunicatii si partea de transmisie a datelor (backbone si blackhaul), cat mai aproape de utilizatorul final si cu niveluri adecvate de simetrie si de interactivitate, pentru a garanta transmitere mai buna de informatii in ambele sensuri."/>
    <s v="7"/>
    <n v="12"/>
    <x v="3"/>
    <s v="7"/>
    <n v="12"/>
    <n v="2022"/>
    <n v="85"/>
    <x v="2"/>
    <s v="Vest"/>
    <m/>
    <m/>
    <s v=" Padureni; Gruni; Birda; Hezeris; Cheglevici; Giera; Toager; Rudna; Clopodia; Ferendia; Iosif; Dolat; Teremia Mica; Sanpetru Mic; Copacele; Ghertenis; Nermed; Cavaran; Domasnea; Delinesti; Ersig;"/>
    <s v="Privat"/>
    <s v="046"/>
    <n v="7480389.6200000001"/>
    <n v="1320068.75"/>
    <n v="1010532.93"/>
    <n v="2621832.69"/>
    <x v="565"/>
    <s v="In implementare"/>
    <m/>
    <n v="2442083.12"/>
    <n v="430955.85"/>
    <s v="POC/366/2/1"/>
    <n v="1"/>
    <s v="Axa 2"/>
  </r>
  <r>
    <n v="13"/>
    <x v="2"/>
    <x v="2"/>
    <s v="A2.2.1 ap.2"/>
    <x v="541"/>
    <s v="UPCARS - Platforma de recomandare on line folosind mecanisme de machine learning si inteligenta artificiala"/>
    <s v="NEXT IT PROJECT SRL"/>
    <s v="Obiectivul general al proiectul îl reprezinta susþinerea inovarii si cresterea productivitaþii societaþii NEXT IT PROJECT prin crearea unui nou centru de profit ca urmare a realizarii unui produs inovativ complex si a unor servicii inovative, bazate pe acest produs. Se urmareste crearea unei platforme inovative (UPCARS), o solutie de cautare si recomandare, venind in intampinarea problemelor principale care nu au fost solutionate de Recommender Systems (abreviat RS), produs disponibil la acest moment."/>
    <s v="4"/>
    <n v="2"/>
    <x v="4"/>
    <s v="1"/>
    <n v="2"/>
    <n v="2023"/>
    <n v="85"/>
    <x v="2"/>
    <s v="Vest"/>
    <m/>
    <m/>
    <s v="Timisoara"/>
    <s v="Privat"/>
    <s v="066"/>
    <n v="14016992.199999999"/>
    <n v="2473586.85"/>
    <n v="10503696.949999999"/>
    <n v="3884608.52"/>
    <x v="566"/>
    <s v="In implementare"/>
    <m/>
    <n v="109225"/>
    <n v="19275"/>
    <s v="POC/524/2/2"/>
    <n v="1"/>
    <s v="Axa 2"/>
  </r>
  <r>
    <n v="14"/>
    <x v="1"/>
    <x v="9"/>
    <m/>
    <x v="542"/>
    <s v="Platformă Cloud de înaltă performanță la Universitatea Politehnica Timișoara - CloudPUTing"/>
    <s v="UNIVERSITATEA POLITEHNICA TIMIŞOARA"/>
    <s v="Obiectivul general al proiectului este creşterea capacităţii de cercetare şi inovare a Universităţii Politehnica din Timişoara (UPT) cu scopul ridicării nivelului de  competitivitate şi vizibilitate ştiinţifică al instituţiei pe plan internaţional, precum şi al îmbunătăţirii capacităţii de transfer tehnologic pentru rezultatele de cercetare, prin crearea unui nod cloud eficient energetic, de tip privat bazat pe tehnologii deschise, ataşat reţelei internaţionale de infrastructură cloud de cercetare, cu aplicabilitate in colectarea, stocarea, analiza, distriburea şi protecţia masivelor de date heterogene, produse în cadrul iniţiativelor de cercetare şi inovare derulate în regiunea de vest a României._x000a_"/>
    <s v="4"/>
    <n v="21"/>
    <x v="4"/>
    <s v="4"/>
    <n v="21"/>
    <n v="2022"/>
    <n v="85"/>
    <x v="2"/>
    <s v="Vest"/>
    <m/>
    <m/>
    <s v="Timisoara"/>
    <s v="Public"/>
    <s v="058"/>
    <n v="3257630.1"/>
    <n v="574875.9"/>
    <n v="0"/>
    <n v="218735"/>
    <x v="567"/>
    <s v="In implementare"/>
    <m/>
    <n v="50660.55"/>
    <n v="8940.1"/>
    <s v="POC/398/1/1/"/>
    <n v="1"/>
    <s v="Axa 1"/>
  </r>
  <r>
    <n v="15"/>
    <x v="1"/>
    <x v="9"/>
    <m/>
    <x v="543"/>
    <s v="Modernizarea infrastructurii de calcul și stocare a Centrului de Cercetare în Informatică al Universitatii de Vest din Timișoara pentru oferirea de servicii de tip Cloud și servicii de calcul de înaltă performanță -- MOISE"/>
    <s v="UNIVERSITATEA DE VEST TIMISOARA"/>
    <s v="Obiectivul general al proiectului constă în creşterea capacităţii de în scopul ridicarii nivelului de competitivitate pe plan internaţional al Universităţii de Vest din Timişoara prin modernizarea infrastructurii de calcul şi stocare existentă pentru a permite actualizarea ofertei de servicii de tip Cloud şi servicii de date cu performanţă înaltă şi integrarea în structuri internaţionale de tip Cloud şi Infrastructuri masive de date."/>
    <s v="4"/>
    <n v="24"/>
    <x v="4"/>
    <s v="4"/>
    <n v="24"/>
    <n v="2022"/>
    <n v="85"/>
    <x v="2"/>
    <s v="Vest"/>
    <m/>
    <m/>
    <s v="Timisoara"/>
    <s v="Public"/>
    <s v="058"/>
    <n v="4123656.52"/>
    <n v="727704.09"/>
    <n v="0"/>
    <n v="844219.93"/>
    <x v="568"/>
    <s v="In implementare"/>
    <m/>
    <n v="483692.46"/>
    <n v="1443.6"/>
    <s v="POC/398/1/1/"/>
    <n v="1"/>
    <s v="Axa 1"/>
  </r>
  <r>
    <n v="16"/>
    <x v="1"/>
    <x v="7"/>
    <m/>
    <x v="544"/>
    <s v="Centrul suport pentru participarea la proiecte internationale -- SupportTM"/>
    <s v="UNIVERSITATEA DE VEST TIMISOARA"/>
    <s v="Obiectivul general: Crearea la nivelul Universitatii de Vest din Timisoara, a unui Centru Suport a carei misiune o constituie cresterea capacitatii de participare la competitii europene pentru proiecte de tip CD internationale a universitatii si a alor entitati care solicita sprijin in acest sens, prin masuri de sprijinire, facilitare si formare in ceea ce priveste accesul la informatie, identificarea de parteneri si elaborarea cererilor de finantare._x000a_"/>
    <s v="4"/>
    <n v="30"/>
    <x v="4"/>
    <s v="7"/>
    <n v="30"/>
    <n v="2023"/>
    <n v="85"/>
    <x v="2"/>
    <s v="Vest"/>
    <m/>
    <m/>
    <s v="Timisoara"/>
    <s v="Public"/>
    <s v="060"/>
    <n v="2494765.2999999998"/>
    <n v="440252.7"/>
    <n v="0"/>
    <n v="4500"/>
    <x v="569"/>
    <s v="In implementare"/>
    <s v="suspendare"/>
    <n v="311777.64999999997"/>
    <n v="3225.15"/>
    <s v="POC/80/1/2/"/>
    <n v="1"/>
    <s v="Axa 1"/>
  </r>
  <r>
    <n v="17"/>
    <x v="2"/>
    <x v="2"/>
    <s v="A2.2.1 ap.2"/>
    <x v="545"/>
    <s v="SINTARA - Sintetizarea, aductia si reutilizarea apei prin tehnologii sustenabile"/>
    <s v="FRONTIER CONECT SRL"/>
    <s v="Obiectivul general este cresterea competitivităţii FRONTIER CONECT SRL prin dezvoltarea unui produs TIC inovativ bazat pe activităţi de cercetare-dezvoltareinovare realizate în cadrul clusterului TIC al regiunii Vest destinat întreţinerii spaţiilor verzi urbane."/>
    <s v="6"/>
    <n v="19"/>
    <x v="4"/>
    <s v="6"/>
    <n v="19"/>
    <n v="2022"/>
    <n v="85"/>
    <x v="2"/>
    <s v="Vest"/>
    <m/>
    <m/>
    <s v="Timisoara"/>
    <s v="Privat"/>
    <s v="066"/>
    <n v="4138832.45"/>
    <n v="730382.17"/>
    <n v="1697572.23"/>
    <n v="0"/>
    <x v="570"/>
    <s v="In implementare"/>
    <m/>
    <n v="842095.31"/>
    <n v="110679.62"/>
    <s v="POC/524/2/2"/>
    <n v="1"/>
    <s v="Axa 2"/>
  </r>
  <r>
    <n v="18"/>
    <x v="1"/>
    <x v="3"/>
    <s v="OS1.3-Secţiunea C-ap.2"/>
    <x v="546"/>
    <s v="INOvari si optimizari economice si functionale in productia industriala de MATeriale pentru energie termica.   „INO-MAT”"/>
    <s v="TITUS INDUSTRIES SRL"/>
    <s v="Obiectivul general al proiectului este transferarea în domeniul productiv a capitalului inovativ tehnologic al unor contribuþii stiinþifice individuale (teza de doctorat) privind utilizarea energiei din resurse regenerabile in procesul de incalzire al cladirilor Prin proiect se urmareste realizarea unei retete inovatoare de peletilor/brichetilor pentru furnizarea de energie termica utilizând specificul de materie prima din Regiunea de Vest a României si a unui sistem tehnologic optimizat de incalzire al cladirilor."/>
    <s v="7"/>
    <n v="6"/>
    <x v="4"/>
    <s v="7"/>
    <n v="6"/>
    <n v="2022"/>
    <n v="85"/>
    <x v="2"/>
    <s v="Vest"/>
    <m/>
    <m/>
    <s v="Cenei"/>
    <s v="Privat"/>
    <s v="061"/>
    <n v="479834.33"/>
    <n v="84676.65"/>
    <n v="76623.070000000007"/>
    <n v="172990"/>
    <x v="571"/>
    <s v="In implementare"/>
    <m/>
    <n v="115000"/>
    <n v="0"/>
    <s v="POC/62/1/3"/>
    <n v="1"/>
    <s v="Axa 1"/>
  </r>
  <r>
    <n v="19"/>
    <x v="1"/>
    <x v="1"/>
    <s v="OS1.1-Secţiunea F - ap.2"/>
    <x v="547"/>
    <s v="ICT - Centru interdisciplinar de specializare inteligentă în domeniul chimiei biologice RO-OPENSCREEN"/>
    <s v="INSTITUTUL DE CHIMIE &quot;CORIOLAN DRAGULESCU&quot; (FOSTUL INSTITUT DE CHIMIE TIMIŞOARA AL ACADEMIEI ROMÂNE)"/>
    <s v="Obiectivul general al proiectului consta în realizarea unei infrastructuri de cercetare. Se urmareste realizarea Centrului interdisciplinar de specializare inteligenta în domeniul chimiei biologice – RO-OPENSCREEN, infrastructura de cercetare care asigura colectarea si managementul de calitate al compusilor chimici destinaþi dezvoltarii de instrumente moleculare, o baza de date si servicii web aferente, având facilitaþile de sinteza si analiza structurala cu caracter open-access care se adreseaza comunitaþii stiinþifice românesti si europene de chimie biologica prin intermediul reþelei naþionale RoChemBioNet si al retelei europene EU-OPENSCREEN."/>
    <s v="7"/>
    <n v="20"/>
    <x v="4"/>
    <s v="1"/>
    <n v="20"/>
    <n v="2024"/>
    <n v="85"/>
    <x v="2"/>
    <s v="Vest"/>
    <m/>
    <m/>
    <s v="Timisoara"/>
    <s v="Public"/>
    <s v="058"/>
    <n v="36090656.270000003"/>
    <n v="6368939.3399999999"/>
    <n v="0"/>
    <n v="128304"/>
    <x v="572"/>
    <s v="In implementare"/>
    <m/>
    <n v="202060.53"/>
    <n v="0"/>
    <s v="POC/448/1/1"/>
    <n v="1"/>
    <s v="Axa 1"/>
  </r>
  <r>
    <n v="20"/>
    <x v="1"/>
    <x v="3"/>
    <s v="OS1.3-Secţiunea C-ap.2"/>
    <x v="548"/>
    <s v="Sistem mobil de monitorizare a aerului"/>
    <s v="Airview SRL (solicitant la depunere: Iovanovici Alexandru)"/>
    <s v="Obiectivul general al proiectului este infiintarea unei noi societati comerciale de tip spin-off si dezvoltarea competitiva a acesteia prin crearea si introducerea pe piata a unui sistem mobil de monitorizare a aerului, produs inovativ dedicat subdomeniului de specializare inteligenta ”Orase inteligente” bazat pe rezultatele cercetarii-dezvoltarii obþinute pentru realizarea unei teze de doctorat in cadrul Universitaþii Politehnica din Timisoara."/>
    <s v="9"/>
    <n v="23"/>
    <x v="4"/>
    <s v="4"/>
    <n v="23"/>
    <n v="2022"/>
    <n v="85"/>
    <x v="2"/>
    <s v="Vest"/>
    <m/>
    <m/>
    <s v="Dumbravita"/>
    <s v="Privat"/>
    <s v="061"/>
    <n v="713939.65"/>
    <n v="125989.36"/>
    <n v="93325.45"/>
    <n v="44156.800000000003"/>
    <x v="573"/>
    <s v="In implementare"/>
    <m/>
    <n v="0"/>
    <n v="0"/>
    <s v="POC/62/1/3"/>
    <n v="1"/>
    <s v="Axa 1"/>
  </r>
  <r>
    <s v="TOTAL TIMIS"/>
    <x v="0"/>
    <x v="0"/>
    <m/>
    <x v="0"/>
    <m/>
    <m/>
    <m/>
    <m/>
    <m/>
    <x v="0"/>
    <m/>
    <m/>
    <m/>
    <m/>
    <x v="0"/>
    <m/>
    <m/>
    <m/>
    <m/>
    <m/>
    <m/>
    <n v="100240200.23249602"/>
    <n v="17856804.307503998"/>
    <n v="15572417.07"/>
    <n v="10119798.299999999"/>
    <x v="574"/>
    <m/>
    <m/>
    <n v="26968022.59"/>
    <n v="4727699.8899999997"/>
    <m/>
    <m/>
    <m/>
  </r>
  <r>
    <s v="JUDEŢUL TULCEA"/>
    <x v="0"/>
    <x v="0"/>
    <m/>
    <x v="0"/>
    <m/>
    <m/>
    <m/>
    <m/>
    <m/>
    <x v="0"/>
    <m/>
    <m/>
    <m/>
    <m/>
    <x v="0"/>
    <m/>
    <m/>
    <m/>
    <m/>
    <m/>
    <m/>
    <m/>
    <m/>
    <m/>
    <m/>
    <x v="0"/>
    <m/>
    <m/>
    <m/>
    <m/>
    <m/>
    <m/>
    <m/>
  </r>
  <r>
    <n v="1"/>
    <x v="1"/>
    <x v="1"/>
    <s v="OS1.1 -Secţiunea A"/>
    <x v="549"/>
    <s v="Dotarea Departamentului Cercetare-Dezvoltare al SC ALUM SA cu instalații independente, performante de cercetare în sprijinul creșterii competitivității economice și a dezvoltării afacerii"/>
    <s v="ALUM SA"/>
    <s v="Obiectul proiectului de finanțare „Dotarea Departamentului Cercetare-Dezvoltare al SC ALUM SA cu instalaţii independente, performante de cercetare în sprijinul creşterii competitivităţii economice şi a dezvoltării afacerii” este reprezentat de achiziția de active corporale pentru CD, respectiv echipamente pentru cercetarea tehnologiilor de obținere a hidroxidului de aluminiu, produs destinat unor aplicaţii de înaltă tehnologie"/>
    <s v="9"/>
    <n v="8"/>
    <x v="1"/>
    <s v="3"/>
    <n v="8"/>
    <n v="2019"/>
    <n v="85"/>
    <x v="6"/>
    <s v="Sud Est"/>
    <m/>
    <m/>
    <s v="Tulcea"/>
    <s v="Privat"/>
    <s v="059"/>
    <n v="5366049.932"/>
    <n v="946949.9879999999"/>
    <n v="6312999.9199999999"/>
    <n v="7489358.0700000003"/>
    <x v="575"/>
    <s v="Finalizat"/>
    <s v="AA3"/>
    <n v="5241094.47"/>
    <n v="924899.02"/>
    <s v="POC/65/1/1"/>
    <n v="1"/>
    <s v="Axa 1"/>
  </r>
  <r>
    <n v="2"/>
    <x v="2"/>
    <x v="2"/>
    <s v="A2.1.1 - NGA"/>
    <x v="550"/>
    <s v="REALIZAREA RETELELOR DE INTERNET IN BANDA LARGA IN JUDETELE TULCEA SI BRAILA"/>
    <s v="ELEMCO PLUS SRL"/>
    <s v="Obiectiv general al proiectului: Dezvoltarea unei retele avansate de comunicatii electronice în 14 localitati în care nu exista infrastructură din aceeaşi categorie (reţea NGA)"/>
    <s v="1"/>
    <n v="4"/>
    <x v="3"/>
    <s v="10"/>
    <n v="4"/>
    <n v="2021"/>
    <n v="85"/>
    <x v="6"/>
    <s v="Sud Est"/>
    <m/>
    <m/>
    <s v="sat Gropeni;  Baia; sat Ceamurlia de Sus; sat Caugagia; Casimcea; sat Corugea; sat Rahman; Luncaviţa; sat Rachelu; Mihai Kogalnicanu; sat Lastuni; Nalbant; Nufaru; sat Malcoci; Sarichioi; sat Zebil; Somova; sat Parches; Topolog; sat Fagarasu Nou; sat Luminita; sat Magurele;"/>
    <s v="Privat"/>
    <s v="046"/>
    <n v="6842194.4400000004"/>
    <n v="1207446.06"/>
    <n v="894404.5"/>
    <n v="1625564.3800000004"/>
    <x v="576"/>
    <s v="In implementare"/>
    <m/>
    <n v="2761607.6100000003"/>
    <n v="487342.51"/>
    <s v="POC/366/2/1"/>
    <n v="1"/>
    <s v="Axa 2"/>
  </r>
  <r>
    <n v="3"/>
    <x v="1"/>
    <x v="4"/>
    <s v=" Proiect Tehnologic Inovativ - ITI DD"/>
    <x v="551"/>
    <s v="Cresterea competitivitatii inovative a SC Ad Net Market Media prin investitii initiale de inovare in scopul realizarii unei platforme tehnologice SmartDelta, in cadrul unei unitati nou infiintate pentru realizarea activitatilor CD in colaborare efectiva"/>
    <s v="INVITE SYSTEMS SRL"/>
    <s v="Obiectivul general este realizarea unei platforme inovative de comunicatii specifice pentru monitorizarea si protejarea ecosistemului Deltei Dunarii si a judetului Tulcea, cu ajutorul unor matrici senzoriale si elemente de control la distanta, in cadrul unei unitati nou infiintate."/>
    <s v="6"/>
    <n v="25"/>
    <x v="4"/>
    <s v="6"/>
    <n v="25"/>
    <n v="2023"/>
    <n v="85"/>
    <x v="6"/>
    <s v="Sud Est"/>
    <m/>
    <m/>
    <s v="Tulcea"/>
    <s v="Privat"/>
    <s v="064"/>
    <n v="17662024.210000001"/>
    <n v="3116827.8"/>
    <n v="6261889.5499999998"/>
    <n v="2044918.62"/>
    <x v="577"/>
    <s v="In implementare"/>
    <m/>
    <n v="574679.82000000007"/>
    <n v="101414.07999999999"/>
    <s v="POC/163/1/3/"/>
    <n v="1"/>
    <s v="Axa 1"/>
  </r>
  <r>
    <n v="4"/>
    <x v="1"/>
    <x v="4"/>
    <s v=" Proiect Tehnologic Inovativ - ITI DD"/>
    <x v="552"/>
    <s v="EXTINDEREA CAPACITĂȚII CDI A S.C. LIDAS S.R.L. ÎN SCOPUL INOVĂRII PROCESELOR PRELIMINARE ÎN PANIFICAȚIA INDUSTRIALĂ PENTRU CREȘTEREA SIGURANȚEI, ACCESIBILITĂȚII ŞI OPTIMIZĂRII NUTRIȚIONALE A PRODUSELOR DE PANIFICAȚIE-PATISERIE"/>
    <s v="LIDAS SRL"/>
    <s v="Obiectivul general al proiectului este conceperea, producerea si comercializarea unei game de produse noi, cu un înalt nivel de competitivitate pe piata bunurilor de consum intermediar în industria de panificatie-patiserie (materii prime si auxiliare). Înalta_x000a_competitivitate a noilor produse urmeaza a sa fie dobândita pe calea investitiei în activitaþi de cercetare-dezvoltare necesare inovarii unor produse si procese preliminare din panificatia industriala, urmate de introducerea în productie a rezultatelor obtinute din cercetaredezvoltare._x000a_într-o unitate productiva nou-înfiinþata în acest scop. Introducerea pe piaþa a noilor produse urmeaza sa aiba ca rezultat cresterea cifrei de afaceri a întreprinderii cu 60% în primul an dupa implementare."/>
    <s v="6"/>
    <n v="26"/>
    <x v="4"/>
    <s v="5"/>
    <n v="26"/>
    <n v="2023"/>
    <n v="85"/>
    <x v="6"/>
    <s v="Sud Est"/>
    <m/>
    <m/>
    <s v="Somova; Frecătei; Mineri; Cataloi;"/>
    <s v="Privat"/>
    <s v="064"/>
    <n v="12657146.390000001"/>
    <n v="2233614.0099999998"/>
    <n v="14667286.93"/>
    <n v="17254647.739999998"/>
    <x v="578"/>
    <s v="In implementare"/>
    <m/>
    <n v="15997.01"/>
    <n v="2823"/>
    <s v="POC/163/1/3/"/>
    <n v="1"/>
    <s v="Axa 1"/>
  </r>
  <r>
    <n v="5"/>
    <x v="1"/>
    <x v="1"/>
    <s v="OS1.1 - Danubius"/>
    <x v="553"/>
    <s v="Proiect suport pentru pregatirea DANUBIUS-RI"/>
    <s v="INSTITUTUL NATIONAL DE CERCETARE-DEZVOLTARE PENTRU STIINTE BIOLOGICE"/>
    <s v="Obiectivul general al proiectului suport pentru pregatirea DANUBIUS-RI (DANS2) este completarea aplicatiei europene pentru finantarea componentelor romanesti, Hub si Supersite-ul Delta Dunarii, ale infrastructurii pan-europene DANUBIUS-RI cu studiile solicitate de legislatia in vigoare (Evaluarea impactului asupra mediului (EIA), Utilizarea si eliminarea in conditii de siguranta a substantelor chimice de laborator, Evaluarea adecvata pentru siturile NATURA 2000, Elemente de baza privind evaluarea riscurilor si vulnerabilitatilor la adaptarea la schimbari climatice, Evaluarea emisiilor de gaze cu efect de sera conform metodologiei amprentei de carbon a BEI, Eficienta_x000a_energetica (Nzero) conformare cu Directiva CEE) si pregatirea implementarii proiectului de realizare a infrastructurii DANUBIUS-RO (documentatii pentru obtinerea autorizatiilor de construtie pentru Hub si Supersite-ul Delta Dunarii, documentaţii privind specificaţii tehnice pentru echipamentele de cercetare, actualizarea planului de implementare a proiectului major, inclusiv planificarea achizitiilor si a lucrarilor de executie pentru Hub-ul de la Murighiol si Supersite-ul Delta Dunarii."/>
    <s v="12"/>
    <n v="4"/>
    <x v="4"/>
    <s v="2"/>
    <n v="4"/>
    <n v="2022"/>
    <n v="85"/>
    <x v="8"/>
    <s v="Sud Est"/>
    <s v=" Bucuresti Ilfov"/>
    <s v=" "/>
    <s v="Tulcea; Chilia Veche; Grindu; Jurilovca; Murghiol; Sulina; Sfantu Gheorghe; Constanta; Bucuresti; "/>
    <s v="Public"/>
    <s v="058"/>
    <n v="19214820.210000001"/>
    <n v="3390850.49"/>
    <n v="0"/>
    <n v="0"/>
    <x v="579"/>
    <s v="In implementare"/>
    <m/>
    <n v="2194500.36"/>
    <n v="0"/>
    <s v="POC/699/1/1"/>
    <n v="1"/>
    <s v="Axa 1"/>
  </r>
  <r>
    <n v="6"/>
    <x v="1"/>
    <x v="4"/>
    <s v=" Proiect Tehnologic Inovativ - ITI DD"/>
    <x v="554"/>
    <s v="SiaMOTO - Sistem inteligent automat de montorizare in trafic a operatorului autovehiculului"/>
    <s v="CERTIO CONCEPT SRL"/>
    <s v="Obiectivul general al proiectului este diversificarea activitatii companiei, prin dezvoltarea unui prototip si a documentatiei de proiectare pentru un dispozitiv automat de montorizare in trafic a operatorului autovehicolului (DaMOTO), impreuna cu functionalitatile necesare, usor replicabil si cu eficienta cost/productie cât mai buna astfel încât ulterior sa poata fi folosit în productie pe scara mica sau larga atât în România cât si în alte tari."/>
    <s v="1"/>
    <n v="27"/>
    <x v="6"/>
    <s v="7"/>
    <n v="27"/>
    <n v="2023"/>
    <n v="85"/>
    <x v="8"/>
    <s v="Sud Est"/>
    <s v=" Sud Muntenia"/>
    <m/>
    <s v="Macin; Targoviste"/>
    <s v="Privat"/>
    <s v="061"/>
    <n v="11395531.689999999"/>
    <n v="2010976.18"/>
    <n v="3978030.13"/>
    <n v="1337574.42"/>
    <x v="580"/>
    <s v="In implementare"/>
    <m/>
    <n v="0"/>
    <n v="0"/>
    <s v="POC/163/1/3"/>
    <n v="1"/>
    <s v="Axa 1"/>
  </r>
  <r>
    <s v="TOTAL TULCEA"/>
    <x v="0"/>
    <x v="0"/>
    <m/>
    <x v="0"/>
    <m/>
    <m/>
    <m/>
    <m/>
    <m/>
    <x v="0"/>
    <m/>
    <m/>
    <m/>
    <m/>
    <x v="0"/>
    <m/>
    <m/>
    <m/>
    <m/>
    <m/>
    <m/>
    <n v="73137766.872000009"/>
    <n v="12906664.527999999"/>
    <n v="32114611.029999997"/>
    <n v="29752063.229999997"/>
    <x v="581"/>
    <m/>
    <m/>
    <n v="10787879.27"/>
    <n v="1516478.61"/>
    <m/>
    <m/>
    <m/>
  </r>
  <r>
    <s v="JUDEŢUL VALCEA"/>
    <x v="0"/>
    <x v="0"/>
    <m/>
    <x v="0"/>
    <m/>
    <m/>
    <m/>
    <m/>
    <m/>
    <x v="0"/>
    <m/>
    <m/>
    <m/>
    <m/>
    <x v="0"/>
    <m/>
    <m/>
    <m/>
    <m/>
    <m/>
    <m/>
    <m/>
    <m/>
    <m/>
    <m/>
    <x v="0"/>
    <m/>
    <m/>
    <m/>
    <m/>
    <m/>
    <m/>
    <m/>
  </r>
  <r>
    <n v="1"/>
    <x v="1"/>
    <x v="1"/>
    <s v="OS1.2-Secţiunea E"/>
    <x v="555"/>
    <s v="Progrese in dezvoltarea electrolizoarelor PEM ca si componenta majora a schemei de stocare a energiei regenerabile bazate pe hidrogen"/>
    <s v="Institutul National de Cercetare-Dezvoltare pentru tehnologii criogenice si izotopice - ICSI Ramnicu Valcea"/>
    <s v="Obiectivul principal al proiectului este de a crea în cadrul ICSI un nucleu de înaltă competență științifică și tehnologică de nivel european care va desfășura activități de cercetare, dezvoltare și inovare („CDI”) în domeniul hidrogenului, folosind tehnologia de electroliză a apei PEM. În același timp, se dorește crearea unei baze de cunoștințe științifice și tehnologice care va putea fi utilizată pentru înființarea unei companii spin-off la finalul proiectului, cu activitate în domeniul de aplicare a electrolizei"/>
    <s v="9"/>
    <n v="16"/>
    <x v="1"/>
    <s v="9"/>
    <n v="16"/>
    <n v="2019"/>
    <n v="84.435339999999997"/>
    <x v="9"/>
    <s v="Sud Vest"/>
    <m/>
    <m/>
    <s v="Ramnicu Valcea"/>
    <s v="Public"/>
    <s v="060"/>
    <n v="7126030.9299999997"/>
    <n v="1313134.07"/>
    <n v="0"/>
    <n v="78484"/>
    <x v="582"/>
    <s v="Finalizat"/>
    <s v="AA5"/>
    <n v="6002845.6100000003"/>
    <n v="1106201.3800000001"/>
    <s v="POC/61/1/1"/>
    <n v="1"/>
    <s v="Axa 1"/>
  </r>
  <r>
    <n v="2"/>
    <x v="1"/>
    <x v="1"/>
    <s v="OS1.1-Secţiunea F - ap.2"/>
    <x v="556"/>
    <s v="Extinderea PESTD pentru dezvoltarea de aplicații de cercetare-dezvoltare în domeniul tritiului – TRI-VALCEA"/>
    <s v="INSTITUTUL NATIONAL DE CERCETARE-DEZVOLTARE PENTRU TEHNOLOGII CRIOGENICE SI IZOTOPICE - I.C.S.I. RAMNICU VALCEA"/>
    <s v="Obiectivul general al proiectului este cresterea capacitatii de CDI a Institutului National de Cercetare-Dezvoltare pentru Tehnologii_x000a_Criogenice si Izotopice - ICSI Ramnicu Valcea, intr-unul din domeniile de specializare inteligenta -Energie, mediu si schimbari climatice. Proiectul urmareste extinderea capacitatilor de cercetare-dezvoltare ale ICSI Nuclear, ca parte autonoma din infrastructura nationala PESTD - Pilot Experimental pentru Separarea Tritiului si Deuteriului, astfel incat sa-si intareasca rolul de centru de excelenta in energie, iar prin rezultatele activitatilor de cercetare-dezvoltare si inovare sa contribuie la transpunerea tehnologiei de laborator intr-o instalatie de nivel semi-industrial, echivalenta cu o unitate de detritiere cuplata la sistemele D2O la un reactor CANDU."/>
    <s v="7"/>
    <n v="6"/>
    <x v="4"/>
    <s v="1"/>
    <n v="6"/>
    <n v="2024"/>
    <n v="85"/>
    <x v="9"/>
    <s v="Sud Vest"/>
    <m/>
    <m/>
    <s v="Ramnicu Valcea"/>
    <s v="Public"/>
    <s v="058"/>
    <n v="69692891.930000007"/>
    <n v="12298745.640000001"/>
    <n v="0"/>
    <n v="251316.63"/>
    <x v="583"/>
    <s v="In implementare"/>
    <m/>
    <n v="679763.71"/>
    <n v="119958.29"/>
    <s v="POC/448/1/1"/>
    <n v="1"/>
    <s v="Axa 1"/>
  </r>
  <r>
    <n v="3"/>
    <x v="1"/>
    <x v="1"/>
    <s v="OS1.1-Secţiunea F - ap.2"/>
    <x v="557"/>
    <s v="De la Nano la Macro in Energetica Hidrogenului - Extindere Centru National de Hidrogen si Pile de Combustibil - HyRo 2.0"/>
    <s v="INSTITUTUL NATIONAL DE CERCETARE-DEZVOLTARE PENTRU TEHNOLOGII CRIOGENICE SI IZOTOPICE - I.C.S.I. RAMNICU VALCEA"/>
    <s v="Obiectivul general al proiectului este cresterea capacitatii de CDI a Institutului National de Cercetare-Dezvoltare pentru Tehnologii Criogenice si Izotopice - ICSI Ramnicu Valcea, intr-unul domeniile de specializare inteligenta mentionate in Strategia Nationala de Cercetare, Dezvoltare si Inovare SNCDI 2014-2020, si anume in domeniul 3. „Energie, mediu si schimbari climatice”. "/>
    <s v="7"/>
    <n v="6"/>
    <x v="4"/>
    <s v="7"/>
    <n v="6"/>
    <n v="2022"/>
    <n v="85"/>
    <x v="9"/>
    <s v="Sud Vest"/>
    <m/>
    <m/>
    <s v="Ramnicu Valcea"/>
    <s v="Public"/>
    <s v="058"/>
    <n v="23910317.670000002"/>
    <n v="4219467.83"/>
    <n v="0"/>
    <n v="179085.19"/>
    <x v="584"/>
    <s v="In implementare"/>
    <m/>
    <n v="287494.23"/>
    <n v="50734.27"/>
    <s v="POC/448/1/1"/>
    <n v="1"/>
    <s v="Axa 1"/>
  </r>
  <r>
    <s v="TOTAL VALCEA"/>
    <x v="0"/>
    <x v="0"/>
    <m/>
    <x v="0"/>
    <m/>
    <m/>
    <m/>
    <m/>
    <m/>
    <x v="0"/>
    <m/>
    <m/>
    <m/>
    <m/>
    <x v="0"/>
    <m/>
    <m/>
    <m/>
    <m/>
    <m/>
    <m/>
    <n v="100729240.53000002"/>
    <n v="17831347.539999999"/>
    <n v="0"/>
    <n v="508885.82"/>
    <x v="585"/>
    <m/>
    <m/>
    <n v="6970103.5500000007"/>
    <n v="1276893.9400000002"/>
    <m/>
    <m/>
    <m/>
  </r>
  <r>
    <s v="JUDEŢUL VASLUI"/>
    <x v="0"/>
    <x v="0"/>
    <m/>
    <x v="0"/>
    <m/>
    <m/>
    <m/>
    <m/>
    <m/>
    <x v="0"/>
    <m/>
    <m/>
    <m/>
    <m/>
    <x v="0"/>
    <m/>
    <m/>
    <m/>
    <m/>
    <m/>
    <m/>
    <m/>
    <m/>
    <m/>
    <m/>
    <x v="0"/>
    <m/>
    <m/>
    <m/>
    <m/>
    <m/>
    <m/>
    <m/>
  </r>
  <r>
    <n v="1"/>
    <x v="2"/>
    <x v="2"/>
    <s v="A2.1.1 - NGA"/>
    <x v="558"/>
    <s v="Investitii in infrastructura broadband in judetul Vaslui"/>
    <s v="NETWORK INNOVATION FUTURE  SRL"/>
    <s v="Obiectivul principal al proiectului este realizarea de investitii in infrastructura broadband in zonele albe NGA din judetul Vaslui,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5"/>
    <x v="3"/>
    <s v="3"/>
    <n v="5"/>
    <n v="2022"/>
    <n v="85"/>
    <x v="5"/>
    <s v="Nord Est"/>
    <m/>
    <m/>
    <s v="Ivesti; Ghermanesti; Grivita; Viisoara; Bacani; Corini-Albesti; Valeni; Albesti; Gherghesti; Rinzesti; Onirsenii; Lingurari; Focoseasca; Girdesti; Protopopesti; Rusca; Stoisesti; Odaia Bursucani; Valea Mare; Ghermanesti; Lunca; Altateni; Ivanesti; Drujesti; Brosreni; 1 Decembrie; Suseni; Blesca; Bozia; Dumasca; ODAIA BOGDANA, MIRCESTI, VALEA OANEI, PLOPI, OBIRSENI, URSOAIA, AVERESTI, PODU OPRII, CORODESTI, COSESTI, HALTA DODESTI; VILTOTESTI, MARASESTI, VULPASENI, STINCASENI, TABALAESTI, ROSIORI; ARMASENI, HIRSOVENI, IEZEREL, SOFIENI, SALCIOARA."/>
    <s v="Privat"/>
    <s v="046"/>
    <n v="18418179.170000002"/>
    <n v="3250266.91"/>
    <n v="4484036.38"/>
    <n v="4952170.9800000004"/>
    <x v="586"/>
    <s v="In implementare"/>
    <m/>
    <n v="8906355.2800000012"/>
    <n v="1571709.75"/>
    <s v="POC/366/2/1"/>
    <n v="1"/>
    <s v="Axa 2"/>
  </r>
  <r>
    <n v="2"/>
    <x v="1"/>
    <x v="4"/>
    <s v=" Proiect Tehnologic Inovativ - LDR"/>
    <x v="559"/>
    <s v="Sistem inteligent mobil de conversie a resurselor proprii si de optimizare a consumului de energie pentru producatori cu potential ridicat de poluare - SyCON"/>
    <s v="AUDIT ITC SRL"/>
    <s v="Obiectivul general al proiectului il constituie stimularea inovarii in cadrul SC Audit IT &amp; C prin cresterea investitiilor initiale pentru inovare in vederea introducerii in productie a rezultatelor obtinute si diversificarea activitatii unitatii prin produse şi tehnologii care nu au fost realizate."/>
    <s v="6"/>
    <n v="15"/>
    <x v="4"/>
    <s v="6"/>
    <n v="15"/>
    <n v="2023"/>
    <n v="85"/>
    <x v="5"/>
    <s v="Nord Est"/>
    <m/>
    <m/>
    <s v="Husi"/>
    <s v="Privat"/>
    <s v="064"/>
    <n v="16678898.779999999"/>
    <n v="2943335.04"/>
    <n v="4668819.53"/>
    <n v="1947149.41"/>
    <x v="587"/>
    <s v="In implementare"/>
    <m/>
    <n v="3202998.24"/>
    <n v="202725.62"/>
    <s v="POC/163/1/3/"/>
    <n v="1"/>
    <s v="Axa 1"/>
  </r>
  <r>
    <n v="3"/>
    <x v="1"/>
    <x v="4"/>
    <s v=" Proiect Tehnologic Inovativ - LDR"/>
    <x v="560"/>
    <s v="INSTALATIE INOVATOARE PENTRU CIMENTARE SI OPERATIUNI SPECIALE LA SONDA DESTINATA EFICIENTIZARII EXTRAGERII RESURSELOR ENERGETICE CONVENTIONALE - INOCEM"/>
    <s v="PETAL SA"/>
    <s v="Obiectivul general al proiectului il reprezinta sustinerea investitiei private in CDI prin introducerea inovarii de produs in activitatea proprie a S.C. PETAL S.A. prin realizarea, bazata pe cercetare in colaborare cu un colectiv de prestigiu din domeniu, a unui produs inovativ complex destinat exploatarii eficiente a resurselor energetice conventionale."/>
    <s v="6"/>
    <n v="17"/>
    <x v="4"/>
    <s v="6"/>
    <n v="17"/>
    <n v="2023"/>
    <n v="85"/>
    <x v="5"/>
    <s v="Nord Est"/>
    <m/>
    <m/>
    <s v="Husi"/>
    <s v="Privat"/>
    <s v="064"/>
    <n v="19094196.190000001"/>
    <n v="3369564.03"/>
    <n v="11231708.82"/>
    <n v="4464088"/>
    <x v="588"/>
    <s v="In implementare"/>
    <m/>
    <n v="1228447.44"/>
    <n v="114453.35"/>
    <s v="POC/163/1/3/"/>
    <n v="1"/>
    <s v="Axa 1"/>
  </r>
  <r>
    <s v="TOTAL VASLUI"/>
    <x v="0"/>
    <x v="0"/>
    <m/>
    <x v="0"/>
    <m/>
    <m/>
    <m/>
    <m/>
    <m/>
    <x v="0"/>
    <m/>
    <m/>
    <m/>
    <m/>
    <x v="0"/>
    <m/>
    <m/>
    <m/>
    <m/>
    <m/>
    <m/>
    <n v="54191274.140000001"/>
    <n v="9563165.9800000004"/>
    <n v="20384564.73"/>
    <n v="11363408.390000001"/>
    <x v="589"/>
    <m/>
    <m/>
    <n v="13337800.960000001"/>
    <n v="1888888.7200000002"/>
    <m/>
    <m/>
    <m/>
  </r>
  <r>
    <s v="JUDEŢUL VRANCEA"/>
    <x v="0"/>
    <x v="0"/>
    <m/>
    <x v="0"/>
    <m/>
    <m/>
    <m/>
    <m/>
    <m/>
    <x v="0"/>
    <m/>
    <m/>
    <m/>
    <m/>
    <x v="0"/>
    <m/>
    <m/>
    <m/>
    <m/>
    <m/>
    <m/>
    <m/>
    <m/>
    <m/>
    <m/>
    <x v="0"/>
    <m/>
    <m/>
    <m/>
    <m/>
    <m/>
    <m/>
    <m/>
  </r>
  <r>
    <n v="1"/>
    <x v="2"/>
    <x v="2"/>
    <s v="A2.2.1"/>
    <x v="561"/>
    <s v="PLATFORMA INTEGRATĂ SPARK ONEDATA"/>
    <s v="SPARK CONSULT SRL"/>
    <s v="PLATFORMA INTEGRATĂ SPARK ONEDATA"/>
    <s v="8"/>
    <n v="3"/>
    <x v="2"/>
    <s v="8"/>
    <n v="3"/>
    <n v="2020"/>
    <n v="85"/>
    <x v="6"/>
    <s v="Sud Est"/>
    <m/>
    <m/>
    <s v="Focsani"/>
    <s v="Privat"/>
    <s v="066"/>
    <n v="2686024.29"/>
    <n v="474004.29"/>
    <n v="1598910.25"/>
    <n v="114722.16000000015"/>
    <x v="590"/>
    <s v="Finalizat"/>
    <s v="AA1"/>
    <n v="2484692.0100000002"/>
    <n v="438475.05"/>
    <s v="POC/46/2/2"/>
    <n v="1"/>
    <s v="Axa 2"/>
  </r>
  <r>
    <n v="2"/>
    <x v="2"/>
    <x v="2"/>
    <s v="A2.1.1 - NGA"/>
    <x v="562"/>
    <s v="Imbunatatirea infrastructurii in banda larga si a accesului la internet in judetul Vrancea "/>
    <s v="Cloudsys Telecom SRL"/>
    <s v="Obiectivul principal al proiectului este dezvoltarea infrastructurii de internet in banda larga, in zonele albe NGA din judetul Vrancea, cu o larga raspandire a nodurilor de comunicatii si partea de transmisie a datelor (backbone si blackhaul), cat mai aproape  de utilizatorul final si cu niveluri adecvate de simetrie si de interactivitate, pentru a garanta transmitere mai buna de informatii in ambele sensuri."/>
    <s v="3"/>
    <n v="12"/>
    <x v="3"/>
    <s v="3"/>
    <n v="12"/>
    <n v="2022"/>
    <n v="85"/>
    <x v="6"/>
    <s v="Sud Est"/>
    <m/>
    <m/>
    <s v="Nereju; Cornetu; Negrilesti; Nereju Mic; Liesti; Slimnic; Coroteni; Barsesti; Coza; Verdea; Martinesti; Poiana; Padureni; Spinesti; Buda; Valea Beciului; Salcia Noua; Bordeasca Noua; Lepsa; Costisa de Sus; Vladnicu de Sus; Satu Nou; Vijiitoarea; Dumitrestii-Fata; Poienita; Iugani; Tinoasa; Covrag; Chitcani; Nanesti;"/>
    <s v="Privat"/>
    <s v="046"/>
    <n v="8953281.3300000001"/>
    <n v="1579990.82"/>
    <n v="4741253.91"/>
    <n v="2766859.21"/>
    <x v="591"/>
    <s v="In implementare"/>
    <m/>
    <n v="1842869.03"/>
    <n v="325212.19"/>
    <s v="POC/366/2/1"/>
    <n v="1"/>
    <s v="Axa 2"/>
  </r>
  <r>
    <n v="3"/>
    <x v="2"/>
    <x v="2"/>
    <s v="A2.2.1 ap.2"/>
    <x v="563"/>
    <s v="Cresterea competitivitatii SC Focsani Proiecte Consultanta SRL  prin dezvoltarea unei aplicatii informatice inovative"/>
    <s v="FOCSANI PROIECTE CONSULTANTA SRL"/>
    <s v="Obiectivul general al proiectului il reprezinta sustinerea inovarii si cresterea competitivitatii societatii Focsani Proiecte Consultanta S.R.L. prin realizarea unei aplicatii inovative de tip ERP ( Entreprise Resource Planning), precum si colaborarea intre structurile de tip cluster din industria TIC, inclusiv in cadrul acestora, precum si colaborarea intre intreprinderile centrate pe domeniul TIC si clusterele din domeniu, pentru asigurarea unui acces rapid si facil la implementarea rezultatelor cercetarii/dezvoltarii in scopul obtinerii de produse inovatoare."/>
    <s v="9"/>
    <n v="24"/>
    <x v="4"/>
    <s v="9"/>
    <n v="24"/>
    <n v="2023"/>
    <n v="85"/>
    <x v="6"/>
    <s v="Sud Est"/>
    <m/>
    <m/>
    <s v="Cotesti"/>
    <s v="Privat"/>
    <s v="066"/>
    <n v="5200628.3499999996"/>
    <n v="917757.93"/>
    <n v="171498.75"/>
    <n v="1541638.76"/>
    <x v="592"/>
    <s v="In implementare"/>
    <m/>
    <n v="1080834.28"/>
    <n v="94775.62"/>
    <s v="POC/524/2/2"/>
    <n v="1"/>
    <s v="Axa 2"/>
  </r>
  <r>
    <s v="TOTAL VRANCEA"/>
    <x v="0"/>
    <x v="0"/>
    <m/>
    <x v="0"/>
    <m/>
    <m/>
    <m/>
    <m/>
    <m/>
    <x v="0"/>
    <m/>
    <m/>
    <m/>
    <m/>
    <x v="0"/>
    <m/>
    <m/>
    <m/>
    <m/>
    <m/>
    <m/>
    <n v="16839933.969999999"/>
    <n v="2971753.04"/>
    <n v="6511662.9100000001"/>
    <n v="4423220.13"/>
    <x v="593"/>
    <m/>
    <m/>
    <n v="5408395.3200000003"/>
    <n v="858462.86"/>
    <m/>
    <m/>
    <m/>
  </r>
  <r>
    <s v="PROIECTE CU ACOPERIRE NAŢIONALĂ"/>
    <x v="0"/>
    <x v="0"/>
    <m/>
    <x v="0"/>
    <m/>
    <m/>
    <m/>
    <m/>
    <m/>
    <x v="0"/>
    <m/>
    <m/>
    <m/>
    <m/>
    <x v="0"/>
    <m/>
    <m/>
    <m/>
    <m/>
    <m/>
    <m/>
    <m/>
    <m/>
    <m/>
    <m/>
    <x v="0"/>
    <m/>
    <m/>
    <m/>
    <m/>
    <m/>
    <m/>
    <m/>
  </r>
  <r>
    <n v="1"/>
    <x v="1"/>
    <x v="1"/>
    <s v="OS1.2-Secţiunea E"/>
    <x v="564"/>
    <s v="Modelare, Design, şi Analiză a Sistemelor Sintetice bazate pe Auto-Asamblare: MoDASyS  "/>
    <s v="Institutul National de Cercetare Dezvoltare pentru Stiinte Biologice"/>
    <s v="Obiectivul stiintific general al acestui proiect consta in introducerea si dezvoltarea cercetarilor in ADN in domeniul nanotehnologiei in Romania si cresterea capacitatilor si competentelor stiintifice ale cercetatorilor romani, astfel incat sa aiba loc cresterea participarii romanesti in cercetarea la nivelul UE. "/>
    <s v="9"/>
    <n v="1"/>
    <x v="1"/>
    <s v="9"/>
    <n v="1"/>
    <n v="2020"/>
    <n v="84.435339999999997"/>
    <x v="10"/>
    <s v="nivel national"/>
    <m/>
    <m/>
    <s v="nivel national"/>
    <s v="Public"/>
    <s v="060"/>
    <n v="7184081.49863589"/>
    <n v="1323831.2188391099"/>
    <n v="0"/>
    <n v="13000"/>
    <x v="594"/>
    <s v="Finalizat"/>
    <s v="AA4"/>
    <n v="7073923.29"/>
    <n v="1230500.2300000002"/>
    <s v="POC/61/1/1"/>
    <n v="1"/>
    <s v="Axa 1"/>
  </r>
  <r>
    <n v="2"/>
    <x v="1"/>
    <x v="1"/>
    <s v="OS1.2-Secţiunea E"/>
    <x v="565"/>
    <s v="METODE INOVATIVE PENTRU CRESTEREA PROPRIETATILOR DE STOCARE A ENERGIEI TERMICE LA TEMPERATURI RIDICATE A MATERIALELOR CU SCHIMBARE DE FAZA-ENERHIGH"/>
    <s v="INSTITUTUL NATIONAL DE CERCETARE-DEZVOLTARE PENTRU METALE NEFEROASE SI RARE - IMNR"/>
    <s v="Scopul proiectului ENERHIGH este de a crea sub conducerea unui specialist străin recunoscut din Spania un nucleu de competență științifică și tehnologică în domeniul Materialelor pentru energie pentru a spori în mod semnificativ capacitățile de transfer de cunoștințe ale Institutului român INCDMNR către mediul academic și companii din industria de mașini și echipamente pentru cogenerarea și stocarea energiei"/>
    <s v="9"/>
    <n v="9"/>
    <x v="1"/>
    <s v="1"/>
    <n v="9"/>
    <n v="2020"/>
    <n v="84.435339999999997"/>
    <x v="10"/>
    <s v="nivel national"/>
    <m/>
    <m/>
    <s v="nivel national"/>
    <s v="Public"/>
    <s v="060"/>
    <n v="3667980.9271"/>
    <n v="675909.32290000003"/>
    <n v="0"/>
    <n v="270701"/>
    <x v="595"/>
    <s v="Finalizat"/>
    <s v="AA3"/>
    <n v="3602995.669999999"/>
    <n v="672640.53999999969"/>
    <s v="POC/61/1/1"/>
    <n v="1"/>
    <s v="Axa 1"/>
  </r>
  <r>
    <n v="3"/>
    <x v="1"/>
    <x v="3"/>
    <s v="OS1.4-Secţiunea G"/>
    <x v="566"/>
    <s v="Parteneriat pentru transferul de tehnologii inovative și materiale avansate în domeniul artelor vizuale (producție, conservare, restaurare)"/>
    <s v="Universitatea Babeș-Bolyai"/>
    <s v="Proiectul UBB-TeMATIC-Art este conceput într-o manieră adaptată la situația concretă, extrem de complexă, a producției și conservării-restaurării în artele vizuale. Obiectivul principal este dezvoltarea, prin transfer de cunoștințe și expertiză (de care dispune cumulativ echipa interdisciplinară a proiectului), în parteneriat cu minimum 10 firme, de produse și servicii noi/îmbunătățite, inovative, în domeniul artelor vizuale (producție, conservare, restaurare), într-o perioadă de 60 de luni. "/>
    <s v="9"/>
    <n v="1"/>
    <x v="1"/>
    <s v="9"/>
    <n v="1"/>
    <n v="2021"/>
    <n v="83.72"/>
    <x v="10"/>
    <s v="nivel national"/>
    <m/>
    <m/>
    <s v="nivel national"/>
    <s v="Public"/>
    <s v="062"/>
    <n v="11211661.006000001"/>
    <n v="2180193.993999999"/>
    <n v="3496156.25"/>
    <n v="45000"/>
    <x v="596"/>
    <s v="In implementare"/>
    <s v="AA4"/>
    <n v="5116740.0500000007"/>
    <n v="908411.14"/>
    <s v="POC/71/1/4"/>
    <n v="1"/>
    <s v="Axa 1"/>
  </r>
  <r>
    <n v="4"/>
    <x v="1"/>
    <x v="3"/>
    <s v="OS1.4-Secţiunea G"/>
    <x v="567"/>
    <s v="CREȘTEREA COMPETITIVITĂȚII ECONOMICE A SECTORULUI FORESTIER ȘI A CALITĂȚII VIEȚII PRIN TRANSFER DE CUNOȘTINȚE, TEHNOLOGIE ȘI COMPETENȚE CDI "/>
    <s v="INSTITUTUL NAȚIONAL DE CERCETARE DEZVOLTARE ÎN SILVICULTURĂ ”MARIN DRĂCEA” "/>
    <s v="Pornind de la obiectivul general al proiectului care constă în  creşterea capacităţii şi competitivităţii economice a intreprindelor din sectorul forestier pe  baza  furnizării serviciilor şi beneficiilor multiple pe care pădurea şi silvicultura durabilă le asigură societăţii româneşti, scopul proiectului propus este de a asigura creşterea impactului activităţilor economice din domeniul forestier  printr-un un transfer mai bun de cunoaştere şi de expertiză între cercetare şi mediul economic, realizându-se dezvoltarea  unui sector forestier puternic şi dinamic bazat pe sursă de materie primă regenerabilă. "/>
    <s v="9"/>
    <n v="1"/>
    <x v="1"/>
    <s v="9"/>
    <n v="1"/>
    <n v="2022"/>
    <n v="83.72"/>
    <x v="10"/>
    <s v="nivel national"/>
    <m/>
    <m/>
    <s v="nivel national"/>
    <s v="Public"/>
    <s v="062"/>
    <n v="11064644.5"/>
    <n v="2151605.5"/>
    <n v="4665000"/>
    <n v="50000"/>
    <x v="597"/>
    <s v="In implementare"/>
    <s v="AA5"/>
    <n v="2976560.129999999"/>
    <n v="578737.82999999984"/>
    <s v="POC/71/1/4"/>
    <n v="1"/>
    <s v="Axa 1"/>
  </r>
  <r>
    <n v="5"/>
    <x v="1"/>
    <x v="12"/>
    <s v="OS1.3"/>
    <x v="568"/>
    <s v="Acord de finantare"/>
    <s v="Fondul European de Investitii"/>
    <s v="Instrumentele de creditare (garantii sau împrumuturi cu dobânda subventionata si partajarea riscului) vor permite IMM-urilor inovatoare sa acceseze finantare în conditii financiare accesibile, reducând necesarul de garantii suplimentare sau oferind credite cu un nivel mai scazut._x000a_al ratei dobânzii. Prin posibilitatea combinarii instrumentelor financiare cu granturi, se poate obtine si un efect de pârghie semnificativ al_x000a_utilizarii fondurilor UE"/>
    <s v="9"/>
    <n v="20"/>
    <x v="1"/>
    <s v="9"/>
    <n v="20"/>
    <n v="2023"/>
    <s v="84,31"/>
    <x v="10"/>
    <s v="nivel national"/>
    <m/>
    <m/>
    <s v="nivel national"/>
    <s v="Public"/>
    <s v="064"/>
    <n v="226325000"/>
    <n v="42096450"/>
    <n v="0"/>
    <n v="0"/>
    <x v="598"/>
    <s v="In implementare"/>
    <m/>
    <n v="226325000"/>
    <n v="42096450"/>
    <s v="POC/200/1/3"/>
    <n v="1"/>
    <s v="Axa 1"/>
  </r>
  <r>
    <n v="6"/>
    <x v="1"/>
    <x v="1"/>
    <s v=" 1.1.1-Proiect Fazat non-major ASM"/>
    <x v="569"/>
    <s v="Dezvolatarea infrastructurii publice de cercetare dezvoltare si crearea de noi infrastructuri"/>
    <s v="Academia de Stiinte Medicale"/>
    <s v="Orientare rapida catre segmentele inovative ale sectorului medical in domeniul transplantului de organe, tesuturi si celule. Cresterea_x000a_adaptabilitatii si competitivitatii personalului din sectorul sanitar prin participarea la cursuri de formare in vederea obtinerii competentelor_x000a_necesare transplantului de organe, tesuturi si celule, facilitandu-se astfel dezvoltarea competentelor angajatilor medici si asistente_x000a_medicale din sectorul sanitar, in concordanta cu aspiratiile profesionale."/>
    <s v="7"/>
    <n v="31"/>
    <x v="2"/>
    <s v="7"/>
    <n v="31"/>
    <n v="2021"/>
    <n v="84.341099999999997"/>
    <x v="10"/>
    <s v="nivel national"/>
    <m/>
    <m/>
    <s v="nivel national"/>
    <s v="Public"/>
    <s v="058"/>
    <n v="49620064.579999998"/>
    <n v="9212548.7599999998"/>
    <n v="0"/>
    <n v="78000"/>
    <x v="599"/>
    <s v="In implementare"/>
    <s v="AA2"/>
    <n v="46207889.979999997"/>
    <n v="7576456.8300000001"/>
    <s v="POC/67/1/1"/>
    <n v="1"/>
    <s v="Axa 1"/>
  </r>
  <r>
    <n v="7"/>
    <x v="1"/>
    <x v="13"/>
    <s v="1.1.2 - ANELIS PLUS"/>
    <x v="570"/>
    <s v="Acces national electronic la literatura stiintifica pentru sustinerea sistemului de cercetare si edcuatie din Romania"/>
    <s v="Asociatia universitatilor, institutelor de cercetare dezvolaltare si bibliotecilor centrale universitare din Romania"/>
    <s v="Obiectivul general al Proiectului Anelis Plus 2020 este cresterea capacitaþii de CDI a României în domeniile de specializare inteligenta si_x000a_în sanatate si se suprapune integral peste obiectivul specific al programului._x000a_Proiectul va creste gradul de implicare al mediului de cercetare românesc în reþele de cercetare internaþionale specializate, de importanþa_x000a_majora pentru dezvoltarea viitoare a stiinþei si tehnologiei, si va contribui, în acelasi timp, la dezvoltarea infrastructurii informaþionale_x000a_corespunzatoare pentru a sprijini proiectele mari si complexe de cercetare._x000a_De asemenea, proiectul este în conexiune si cu obiectivul specific care se refera la cresterea participarii românesti în cercetarea la nivelul_x000a_UE deoarece, prin obiectivele sale si rezultatele asteptate, creste vizibilitatea cercetarii românesti si faciliteaza legaturi cu structuri de_x000a_cercetare din mediul internaþional."/>
    <s v="7"/>
    <n v="18"/>
    <x v="2"/>
    <s v="7"/>
    <n v="18"/>
    <n v="2022"/>
    <n v="84.341099999999997"/>
    <x v="10"/>
    <s v="nivel national"/>
    <m/>
    <m/>
    <s v="nivel national"/>
    <s v="Public"/>
    <s v="058"/>
    <n v="157499386.05000001"/>
    <n v="29241613.949999999"/>
    <n v="62247000"/>
    <n v="120000"/>
    <x v="600"/>
    <s v="In implementare"/>
    <s v="AA2"/>
    <n v="88109611.929999992"/>
    <n v="15901015.6"/>
    <s v="POC/55/1/1"/>
    <n v="1"/>
    <s v="Axa 1"/>
  </r>
  <r>
    <n v="8"/>
    <x v="2"/>
    <x v="14"/>
    <m/>
    <x v="571"/>
    <s v="RO-NET:”Construirea unei infrastructuri nationale de broadband in zonele defavorizate, prin utilizarea fondurilor structurale”"/>
    <s v="MINISTERUL COMUNICAȚIILOR ȘI PENTRU SOCIETATEA INFORMAȚIONALĂ"/>
    <s v="Obiectivul general al proiectului il reprezinta cresterea competitivitatii economice a societatii la nivel national prin dezvoltarea unui produs"/>
    <s v="11"/>
    <n v="16"/>
    <x v="1"/>
    <s v="6"/>
    <n v="30"/>
    <n v="2021"/>
    <n v="85"/>
    <x v="10"/>
    <s v="nivel national"/>
    <m/>
    <m/>
    <s v="nivel national - fara Bucuresti"/>
    <s v="Public"/>
    <s v="045"/>
    <n v="202250270.31999999"/>
    <n v="35691224.18"/>
    <n v="0"/>
    <n v="56811684.410000026"/>
    <x v="601"/>
    <s v="In implementare"/>
    <s v="AA9"/>
    <n v="133537558.70999999"/>
    <n v="0"/>
    <s v="POC/109/2/1"/>
    <n v="1"/>
    <s v="Axa 2"/>
  </r>
  <r>
    <n v="9"/>
    <x v="2"/>
    <x v="15"/>
    <m/>
    <x v="572"/>
    <s v="Modernizarea modalitatilor de culegere, evaluare, analizare si raportare a datelor din Registrul Agricol National prin utilizarea tehnologiei informatiei – Faza II"/>
    <s v="Agentia Nationala de Cadastru si Publicitate Imobiliara"/>
    <s v="Obiectivul general al proiectului consta in dezvoltarea instrumentelor si a unei culturi de monitorizare si evaluare a performantelor in domeniul agricol (date specifice Registrului Agricol National - RAN) adaptate la prioritatile economice si sociale actuale venite din partea cetatenilor, mediului de afaceri, precum si administratiei publice locale si centrale."/>
    <s v="10"/>
    <n v="7"/>
    <x v="1"/>
    <s v="3"/>
    <n v="7"/>
    <n v="2017"/>
    <n v="84.341099999999997"/>
    <x v="10"/>
    <s v="nivel national"/>
    <m/>
    <m/>
    <s v="nivel national"/>
    <s v="Public"/>
    <s v="078"/>
    <n v="16360009.220000001"/>
    <n v="3037424.8"/>
    <n v="395866"/>
    <n v="96.780000001192093"/>
    <x v="602"/>
    <s v="Finalizat"/>
    <s v="AA2"/>
    <n v="12284613.290000001"/>
    <n v="0"/>
    <s v="POC/51/2/3"/>
    <n v="1"/>
    <s v="Axa 2"/>
  </r>
  <r>
    <n v="10"/>
    <x v="2"/>
    <x v="15"/>
    <s v="2.3.1 Sectiunea BIG DATA "/>
    <x v="573"/>
    <s v="_x0009_SII ANALYTICS - Sistem informatic de integrare si valorificare operațională și analitică a volumelor mari de date"/>
    <s v="Serviciul Roman de Informatii prin UM 0929 Bucuresti"/>
    <s v="Obiectivul general al proiectului susþine scopul definit, prin implementarea unui sistem informatic de integrare si valorificare operaþionala si analitica a volumelor mari de date, sub forma unui ansamblu de instrumente software."/>
    <s v="7"/>
    <n v="28"/>
    <x v="1"/>
    <s v="6"/>
    <n v="28"/>
    <n v="2019"/>
    <n v="84.341099999999997"/>
    <x v="10"/>
    <s v="nivel national"/>
    <m/>
    <m/>
    <s v="nivel national"/>
    <s v="Public"/>
    <s v="078"/>
    <n v="119824244.18000001"/>
    <n v="22246755.82"/>
    <n v="0"/>
    <n v="0"/>
    <x v="603"/>
    <s v="Finalizat"/>
    <s v="AA6"/>
    <n v="100757600.91"/>
    <n v="0"/>
    <s v="POC/48/2/3"/>
    <n v="1"/>
    <s v="Axa 2"/>
  </r>
  <r>
    <n v="11"/>
    <x v="2"/>
    <x v="15"/>
    <s v="2.3. Proiect non major"/>
    <x v="574"/>
    <s v="Sistem informatic colaborativ pentru mediul performant de desfăsurare al achiziţiilor publice – SICAP - FAZA a II a aferenta exercitiului financiar 2014-2020."/>
    <s v="Agentia pentru Agenda Digitala a Romaniei"/>
    <s v="Sistem informatic colaborativ pentru mediul performant de desfăsurare al achiziţiilor publice – SICAP - FAZA a II a aferenta exercitiului financiar 2014-2020."/>
    <s v="10"/>
    <n v="7"/>
    <x v="1"/>
    <s v="12"/>
    <n v="31"/>
    <n v="2018"/>
    <n v="84.341099999999997"/>
    <x v="10"/>
    <s v="nivel national"/>
    <m/>
    <m/>
    <s v="nivel national"/>
    <s v="Public"/>
    <s v="078"/>
    <n v="5556186.9800000004"/>
    <n v="1031570.33"/>
    <n v="134444.03"/>
    <n v="0"/>
    <x v="604"/>
    <s v="Finalizat"/>
    <s v="AA4"/>
    <n v="2666052.5599999996"/>
    <n v="494983.48"/>
    <s v="POC/51/2/3"/>
    <n v="1"/>
    <s v="Axa 2"/>
  </r>
  <r>
    <n v="12"/>
    <x v="2"/>
    <x v="15"/>
    <s v="2.3.1 Sectiunea BIG DATA "/>
    <x v="575"/>
    <s v="Optimizarea interacţiunii cu mediul de afaceri şi implementarea unor mecanisme avansate de analiză şi schimb de date prin implementarea unui sistem informatic de e-guvernare şi analiză de tip Big Data în cadrul Consiliului Concurenţei "/>
    <s v="Consiliul Concurentei"/>
    <s v="Obiectivul general al proiectului consta in integrarea si valorificarea operaþionala si analitica a volumelor mari de date în vederea susþinerii activitaþilor de investigaþii, dezvoltarea funcþiei de prevenþie, detectare si luare de masuri specifice activitaþii Consiliului Concurentei prin implementarea unui sistem informatic bazat pe o platforma de tip Big Data."/>
    <s v="1"/>
    <n v="29"/>
    <x v="5"/>
    <s v="1"/>
    <n v="29"/>
    <n v="2022"/>
    <n v="84.341099999999997"/>
    <x v="10"/>
    <s v="nivel national"/>
    <m/>
    <m/>
    <s v="nivel national"/>
    <s v="Public"/>
    <s v="078"/>
    <n v="31031879.969999999"/>
    <n v="5761433.5999999996"/>
    <n v="0"/>
    <n v="13888316.020000003"/>
    <x v="605"/>
    <s v="In implementare"/>
    <s v="AA1"/>
    <n v="5258322.71"/>
    <n v="0"/>
    <s v="POC/48/2/3"/>
    <n v="1"/>
    <s v="Axa 2"/>
  </r>
  <r>
    <n v="13"/>
    <x v="2"/>
    <x v="15"/>
    <s v="2.3.1 Sectiunea BIG DATA "/>
    <x v="576"/>
    <s v="Îmbuntăţirea capacităţii de procesare a datelor şi creşterea performanţelor de raportare ale ONRC prin arhitecturi şi tehnologii Big Data"/>
    <s v="Oficiul National al Registrului Comertului"/>
    <s v="Obiectivul general al proiectului consta in dezvoltarea si eficientizarea activitatilor ONRC in domeniul furnizarii de informatii catre clientii sai persoane fizice si juridice, catre institutiile administratiei centrale si locale cu care exista incheiate protocoale de colaborare, precum si in optimizarea functiilor de raportare operationala si manageriala interna, prin: implementarea unor mecanisme automate de schimb de date cu sisteme si institutii externe, implementarea unei platforme de Business Intelligence pentru raportare manageriala si pentru eficientizarea activitatilor de furnizare de informatii catre alte institutii ale Statului, precum si a unei platforme de procesare analitica de tip_x000a_Big Data, prin integrarea tuturor informatiilor din bazele de date existente cu surse de date nestructurate care în acest moment fie nu pot fi_x000a_valorificate, fie aceasta valorificare implica un efort manual considerabil."/>
    <s v="1"/>
    <n v="29"/>
    <x v="5"/>
    <s v="1"/>
    <n v="29"/>
    <n v="2021"/>
    <n v="84.341099999999997"/>
    <x v="10"/>
    <s v="nivel national"/>
    <m/>
    <m/>
    <s v="nivel national"/>
    <s v="Public"/>
    <s v="078"/>
    <n v="26502261.260000002"/>
    <n v="4929456.5999999996"/>
    <n v="0"/>
    <n v="4920.3500000014901"/>
    <x v="606"/>
    <s v="Finalizat"/>
    <s v="AA1"/>
    <n v="10362171.239999998"/>
    <n v="0"/>
    <s v="POC/48/2/3"/>
    <n v="1"/>
    <s v="Axa 2"/>
  </r>
  <r>
    <n v="14"/>
    <x v="2"/>
    <x v="15"/>
    <s v="2.3.1 Sectiunea e-guvernare interoperabilitate"/>
    <x v="577"/>
    <s v="Sistem de interoperabilitate tehnologica cu statele membre UE - SITUE"/>
    <s v="Ministerul Comunicatiilor si Societatii Informationale"/>
    <s v="Obiectivul general al proiectului este realizarea Sistemului de Interoperabilitate Tehnologica cu Statele Membre UE (SITUE) care va avea la baza constructia nodului eIDAS pentru România si va realiza interconectarea acestuia cu nodurile eIDAS ale celorlalte state membre si cu furnizorii de identitate si servicii electronice din România."/>
    <s v="5"/>
    <n v="29"/>
    <x v="5"/>
    <s v="7"/>
    <n v="29"/>
    <n v="2021"/>
    <n v="84.341099999999997"/>
    <x v="10"/>
    <s v="nivel national"/>
    <m/>
    <m/>
    <s v="nivel national"/>
    <s v="Public"/>
    <s v="078"/>
    <n v="8277312.3099999996"/>
    <n v="1536780.41"/>
    <n v="0"/>
    <n v="85.68"/>
    <x v="607"/>
    <s v="In implementare"/>
    <s v="AA3"/>
    <n v="609286.5199999999"/>
    <n v="0"/>
    <s v="POC/233/2/3"/>
    <n v="1"/>
    <s v="Axa 2"/>
  </r>
  <r>
    <n v="15"/>
    <x v="1"/>
    <x v="16"/>
    <s v="P1.1"/>
    <x v="578"/>
    <s v="Institutul de Cercetari Avansate de Mediu - ICAM"/>
    <s v="Universitatea de Vest"/>
    <s v="Obiectivul general al proiectului este crearea unui institut de cercetari avansate de mediu, ce va fi atins în faza a doua prin finalizarea_x000a_construcþiei acestuia si dotarea corespunzatoare, astfel încât sa se asigure o infrastructura de cercetare de excelenþa la standarde_x000a_internaþionale._x000a_Obiectivul general"/>
    <s v="5"/>
    <n v="31"/>
    <x v="5"/>
    <s v="5"/>
    <n v="31"/>
    <n v="2021"/>
    <n v="85"/>
    <x v="10"/>
    <s v="nivel national"/>
    <m/>
    <m/>
    <s v="nivel national"/>
    <s v="Public"/>
    <s v="058"/>
    <n v="24196209.649999999"/>
    <n v="4269919.3499999996"/>
    <n v="0"/>
    <n v="9038497.3399999999"/>
    <x v="608"/>
    <s v="In implementare"/>
    <m/>
    <n v="0"/>
    <n v="0"/>
    <s v="POC/68/1/1"/>
    <n v="1"/>
    <s v="Axa 1"/>
  </r>
  <r>
    <n v="16"/>
    <x v="2"/>
    <x v="15"/>
    <s v="2.3.1 Sectiunea e-guvernare interoperabilitate"/>
    <x v="579"/>
    <s v="Sistem informatic integrat pentru emiterea actelor de stare civilÄ- SIIEASC"/>
    <s v="MINISTERUL AFACERILOR INTERNE-DGCTI"/>
    <s v="Obiectivul general al proiectului SIIEASC consta în informatizarea sistemului de depunere a cererilor pentru înregistrarea si eliberarea efectiva a documentelor de stare civila, precum si implementarea suportului necesar dezvoltarii si accesarii serviciilor electronice ce au la baza informaþii primare de stare civila. Acest proiect contribuie la dezvoltarea serviciilor publice electronice de tip G2C si G2G."/>
    <s v="6"/>
    <n v="25"/>
    <x v="5"/>
    <s v="6"/>
    <n v="25"/>
    <n v="2022"/>
    <n v="84.341099999999997"/>
    <x v="10"/>
    <s v="nivel national"/>
    <m/>
    <m/>
    <s v="nivel national"/>
    <s v="Public"/>
    <s v="078"/>
    <n v="155964263.63999999"/>
    <n v="28956600.420000002"/>
    <n v="0"/>
    <n v="0"/>
    <x v="609"/>
    <s v="In implementare"/>
    <s v="AA3"/>
    <n v="22318302.060000002"/>
    <n v="0"/>
    <s v="POC/233/2/3"/>
    <n v="1"/>
    <s v="Axa 2"/>
  </r>
  <r>
    <n v="17"/>
    <x v="2"/>
    <x v="15"/>
    <s v="2.3.3 Sectiunea e-cultura"/>
    <x v="580"/>
    <s v="E-cultura: Biblioteca Digitala a Romaniei"/>
    <s v="MINISTERUL CULTURII SI IDENTITATII NATIONALE"/>
    <s v="Obiectivul general: Eficientizarea serviciilor publice oferite de catre Ministerul Culturii si Identitatii Nationale prin valorificarea potentialului IT&amp;C in procesul de digitizare a patrimoniului cultural mobil, in scopul cresterii accesibilitaþii resurselor culturale pentru publicul larg."/>
    <s v="7"/>
    <n v="13"/>
    <x v="5"/>
    <s v="7"/>
    <n v="12"/>
    <n v="2022"/>
    <n v="84.341099999999997"/>
    <x v="10"/>
    <s v="nivel national"/>
    <m/>
    <m/>
    <s v="nivel national"/>
    <s v="Public"/>
    <s v="079"/>
    <n v="43648529.549999997"/>
    <n v="8103863.0199999996"/>
    <n v="0"/>
    <n v="1489872.75"/>
    <x v="610"/>
    <s v="In implementare"/>
    <s v="AA1"/>
    <n v="27170137.939999998"/>
    <n v="0"/>
    <s v="POC/84/2/4"/>
    <n v="1"/>
    <s v="Axa 2"/>
  </r>
  <r>
    <n v="18"/>
    <x v="2"/>
    <x v="15"/>
    <s v="2.3.3 Sectiunea e-educatie"/>
    <x v="581"/>
    <s v="Platforma naţionala integrata - Wireless Campus"/>
    <s v="AGENTIA DE ADMINISTRARE A RETELEI NATIONALE DE INFORMATICA PENTRU EDUCATIE SI CERCETARE"/>
    <s v="Formarea si dezvoltarea competenţelor personalului din învatamântul preuniversitar în scopul utilizarii eficiente a aplicatiilor de management educaţional."/>
    <s v="11"/>
    <n v="14"/>
    <x v="5"/>
    <s v="11"/>
    <n v="14"/>
    <n v="2021"/>
    <n v="84.341099999999997"/>
    <x v="10"/>
    <s v="nivel national"/>
    <m/>
    <m/>
    <s v="nivel national"/>
    <s v="Public"/>
    <s v="080"/>
    <n v="177049421.03999999"/>
    <n v="27765689.739999998"/>
    <n v="0"/>
    <n v="5105618.1900000004"/>
    <x v="611"/>
    <s v="In implementare"/>
    <m/>
    <n v="161286918.88"/>
    <n v="25945758.759999998"/>
    <s v="POC/369/2/4"/>
    <n v="1"/>
    <s v="Axa 2"/>
  </r>
  <r>
    <n v="19"/>
    <x v="2"/>
    <x v="15"/>
    <s v="2.3.1 Sectiunea e-guvernare evenimente de viata"/>
    <x v="582"/>
    <s v="Sistem Electronic Integrat al ONRC consolidat si interoperabil destinat asigurarii serviciilor de e-guvernare centrate pe evenimente de viata‚ (ONRC V2.0)"/>
    <s v="Oficiul National al Registrului Comertului"/>
    <s v="Obiectivul general al proiectului &quot;Sistem Electronic Integrat al ONRC consolidat si interoperabil destinat asigurarii serviciilor de eguvernare centrate pe evenimente de viaþa&quot; consta în cresterea transparenþei si a interacþiunii ONRC cu cetaþenii prin cresterea nivelului de sofisticare a serviciilor electronice existente, precum si în îmbunataþirea eficienþei interne a proceselor de lucru prin optimizarea aplicaþiilor software de back-office."/>
    <s v="4"/>
    <n v="4"/>
    <x v="3"/>
    <s v="4"/>
    <n v="4"/>
    <n v="2022"/>
    <n v="84.341099999999997"/>
    <x v="10"/>
    <s v="nivel national"/>
    <m/>
    <m/>
    <s v="nivel national"/>
    <s v="Public"/>
    <s v="078"/>
    <n v="159728628.80000001"/>
    <n v="29655499.059999999"/>
    <n v="0"/>
    <n v="0"/>
    <x v="612"/>
    <s v="In implementare"/>
    <m/>
    <n v="1391021.06"/>
    <n v="0"/>
    <s v="POC/357/2/3"/>
    <n v="1"/>
    <s v="Axa 2"/>
  </r>
  <r>
    <n v="20"/>
    <x v="1"/>
    <x v="16"/>
    <s v="1.1.2 RoEduNet"/>
    <x v="583"/>
    <s v="RoEduNet 4"/>
    <s v="AGENTIA DE ADMINISTRARE A RETELEI NATIONALE DE INFORMATICA PENTRU EDUCATIE SI CERCETARE"/>
    <s v="Obiectiveleproiectului:-Extinderea si diversificarea conectivitaþii internaþionale a reþelei RoEduNet; - Cresterea capacitaþii de conectare a centrelor de cercetare la nivel naþional; - Asigurarea la nivelul nodurilor judeþene, a caror trafic este semnificativ sau a caror trafic trebuie prioritizat în anumite circumstanþe (videoconferinte, examinari nationale etc.) a liniilor de comunicatii si a echipamentelor care sa asigure capacitaþile de trafic si caracteristicile de trafic necesare."/>
    <s v="4"/>
    <n v="24"/>
    <x v="3"/>
    <s v="4"/>
    <n v="24"/>
    <n v="2021"/>
    <n v="84.341099999999997"/>
    <x v="10"/>
    <s v="nivel national"/>
    <m/>
    <m/>
    <s v="nivel national"/>
    <s v="Public"/>
    <s v="058"/>
    <n v="22688071.68"/>
    <n v="4212307.43"/>
    <n v="0"/>
    <n v="1720472.25"/>
    <x v="613"/>
    <s v="In implementare"/>
    <m/>
    <n v="21814805.890000001"/>
    <n v="4054575.89"/>
    <s v="POC/356/1/1"/>
    <n v="1"/>
    <s v="Axa 1"/>
  </r>
  <r>
    <n v="21"/>
    <x v="2"/>
    <x v="15"/>
    <s v="2.3.1 Sectiunea e-guvernare interoperabilitate"/>
    <x v="584"/>
    <s v="HUB DE SERVICII (CENTRUL DE FURNIZARE SERVICII ELECTRONICE) LA NIVELUL MAI"/>
    <s v="MINISTERUL AFACERILOR INTERNE/DGCTI"/>
    <s v="Obiectivul general al proiectului este simplificarea accesului cetatenilor si mediului privat la serviciile furnizate de catre MAI, în vederea facilitarii interactiunii online a beneficiarilor cu prestatorii de servicii publice, inclusiv prin optimizarea suportului TIC necesar. Realizarea HUB-ului de servicii al MAI consta în implementarea platformei de servicii electronice catre cetaþeni si mediul public/privat, dar si a unei platforme de tip Cloud pentru instituþiile MAI."/>
    <s v="7"/>
    <n v="11"/>
    <x v="3"/>
    <s v="7"/>
    <n v="11"/>
    <n v="2023"/>
    <n v="84.341099999999997"/>
    <x v="10"/>
    <s v="nivel national"/>
    <m/>
    <m/>
    <s v="nivel national"/>
    <s v="Public"/>
    <s v="078"/>
    <n v="75906976.719999999"/>
    <n v="14093023.279999999"/>
    <n v="0"/>
    <n v="0"/>
    <x v="614"/>
    <s v="In implementare"/>
    <s v="AA"/>
    <n v="675658.25"/>
    <n v="0"/>
    <s v="POC/233/2/3"/>
    <n v="1"/>
    <s v="Axa 2"/>
  </r>
  <r>
    <n v="22"/>
    <x v="2"/>
    <x v="15"/>
    <s v="2.3.1 Sectiunea e-guvernare Open Data"/>
    <x v="585"/>
    <s v="Sistem Naţional de Management privind Dizabilitatea (SNMD)"/>
    <s v="AUTORITATEA NATIONALA PENTRU PERSOANELE CU DIZABILITATI"/>
    <s v="Proiectul urmareste dezvoltarea si implementarea unei platforme nationale centralizate, pentru colectarea, stocarea si distribuirea informatiilor referitoare la cazurile persoanelor cu handicap (adulti si copii cu certificate de încadrare în grad si tip de handicap sau care sunt la prima evaluare privind obtinerea certificatului) catre autoritatile publice centrale si locale, beneficiari individuali si parteneri institutionali."/>
    <s v="7"/>
    <n v="11"/>
    <x v="3"/>
    <s v="7"/>
    <n v="11"/>
    <n v="2021"/>
    <n v="84.341099999999997"/>
    <x v="10"/>
    <s v="nivel national"/>
    <m/>
    <m/>
    <s v="nivel national"/>
    <s v="Public"/>
    <s v="078"/>
    <n v="37989302.960000001"/>
    <n v="7053161.04"/>
    <n v="0"/>
    <n v="0"/>
    <x v="615"/>
    <s v="In implementare"/>
    <m/>
    <n v="881147.48"/>
    <n v="0"/>
    <s v="POC/458/2/3"/>
    <n v="1"/>
    <s v="Axa 2"/>
  </r>
  <r>
    <n v="23"/>
    <x v="2"/>
    <x v="15"/>
    <s v="2.3.1 Sectiunea e-guvernare Open Data"/>
    <x v="586"/>
    <s v="Sistem informatic integrat de emitere si gestiune a pasaportului electronic, pasaportului diplomatic si de serviciu si a titlurilor de calatorie in oficiile posturilor consulare (ePass)"/>
    <s v="MINISTERUL AFACERILOR EXTERNE"/>
    <s v="Obiectivul general: il reprezinta implementarea unui sistem informatic de emitere si gestiune a pasaportului electronic in posturile consulare, alaturi de accesul facil la serviciile administratiei publice, inclusiv prin eficientizarea activitatilor interne ale institutiei utilizand mijloace specifice tehnologiei informatiei si comunicatiei."/>
    <s v="7"/>
    <n v="11"/>
    <x v="3"/>
    <s v="7"/>
    <n v="11"/>
    <n v="2021"/>
    <n v="84.341099999999997"/>
    <x v="10"/>
    <s v="nivel national"/>
    <m/>
    <m/>
    <s v="nivel national"/>
    <s v="Public"/>
    <s v="078"/>
    <n v="52810948.149999999"/>
    <n v="9804973.8000000007"/>
    <n v="0"/>
    <n v="0"/>
    <x v="616"/>
    <s v="In implementare"/>
    <m/>
    <n v="415634.04"/>
    <n v="0"/>
    <s v="POC/458/2/3"/>
    <n v="1"/>
    <s v="Axa 2"/>
  </r>
  <r>
    <n v="24"/>
    <x v="2"/>
    <x v="15"/>
    <s v="2.3.2 Securitate cibernetică"/>
    <x v="587"/>
    <s v="Actualizarea și dezvoltarea sistemului național de protecție a infrastructurilor IT&amp;C cu valențe critice pentru securitatea națională împotriva amenințărilor provenite din spațiul cibernetic "/>
    <s v="Serviciul Roman de Informatii prin UM 0929 Bucuresti"/>
    <s v="Actualizarea sistemului informatic existent si includerea în acest sistem de noi infrastructuri IT&amp;C cu valenþe critice pentru securitatea naţională (IVC) în scopul sporirii capabilităţilor de identificare a atacurilor cibernetice, precum si a cresterii nivelului de securitate_x000a_cibernetica naþionala reprezinta obiectivul general al proiectului, subsumat unei abordari comune a UE în materie de securitate_x000a_cibernetica."/>
    <s v="8"/>
    <n v="23"/>
    <x v="3"/>
    <s v="8"/>
    <n v="23"/>
    <n v="2022"/>
    <n v="84.341085289999995"/>
    <x v="10"/>
    <s v="nivel national"/>
    <m/>
    <m/>
    <s v="nivel national"/>
    <s v="Public"/>
    <s v="078"/>
    <n v="174332137.72"/>
    <n v="32366812.280000001"/>
    <n v="0"/>
    <n v="0"/>
    <x v="617"/>
    <s v="In implementare"/>
    <s v="AA"/>
    <n v="2467430.8600000003"/>
    <n v="0"/>
    <s v="POC/418/2/4"/>
    <n v="1"/>
    <s v="Axa 2"/>
  </r>
  <r>
    <n v="25"/>
    <x v="2"/>
    <x v="15"/>
    <s v="2.3.3 Sectiunea e-educatie"/>
    <x v="588"/>
    <s v="Sistem informatic de management al scolaritatii - SIMS"/>
    <s v="MINISTERUL EDUCATIEI NATIONALE/SS ANDEA"/>
    <s v="Obiectivul principal este reprezentat de cresterea performantelor_x000a_invatamantului obligatoriu prin diminuarea punctelor nevralgice: absenteism si violenta, abandon scolar timpuriu si lipsa promovabilitatii prin eficientizarea utilizarii resurselor existente si responsabilizarea tuturor participantilor la procesul educational."/>
    <s v="9"/>
    <n v="10"/>
    <x v="3"/>
    <s v="9"/>
    <n v="10"/>
    <n v="2022"/>
    <n v="84.341085289999995"/>
    <x v="10"/>
    <s v="nivel national"/>
    <m/>
    <m/>
    <s v="nivel national"/>
    <s v="Public"/>
    <s v="080"/>
    <n v="190132540.22999999"/>
    <n v="35300342.920000002"/>
    <n v="0"/>
    <n v="0"/>
    <x v="618"/>
    <s v="In implementare"/>
    <m/>
    <n v="0"/>
    <n v="0"/>
    <s v="POC/369/2/4"/>
    <n v="1"/>
    <s v="Axa 2"/>
  </r>
  <r>
    <n v="26"/>
    <x v="2"/>
    <x v="15"/>
    <s v="2.3.3 Sectiunea e-educatie"/>
    <x v="589"/>
    <s v="Platforma digitala cu resurse educationale deschise (EDULIB) (Biblioteca virtuala)"/>
    <s v="AGENTIA DE ADMINISTRARE A RETELEI NATIONALE DE INFORMATICA PENTRU EDUCATIE SI CERCETARE"/>
    <s v="Obiectivul general al proiectului îl reprezinta crearea unui mediu coerent integrat, administrat si protejat, centralizat, pentru a raspunde nevoilor specifice utilizarii resurselor de e-content, de interes educational ca resurse critice pentru procesul educational  modern."/>
    <s v="9"/>
    <n v="10"/>
    <x v="3"/>
    <s v="9"/>
    <n v="10"/>
    <n v="2021"/>
    <n v="84.341085289999995"/>
    <x v="10"/>
    <s v="nivel national"/>
    <m/>
    <m/>
    <s v="nivel national"/>
    <s v="Public"/>
    <s v="080"/>
    <n v="194619924.09"/>
    <n v="31518410.489999998"/>
    <n v="4615068.0599999996"/>
    <n v="0"/>
    <x v="619"/>
    <s v="In implementare"/>
    <m/>
    <n v="426786.99"/>
    <n v="69117.509999999995"/>
    <s v="POC/369/2/4"/>
    <n v="1"/>
    <s v="Axa 2"/>
  </r>
  <r>
    <n v="27"/>
    <x v="2"/>
    <x v="15"/>
    <s v="2.3.2 Securitate cibernetică"/>
    <x v="590"/>
    <s v="Sistem de alerta timpurie si informare în timp real - RO-SAT"/>
    <s v="CENTRUL NATIONAL DE RASPUNS LA INCIDENTE DE SECURITATE CIBERNETICA - CERT-RO"/>
    <s v="Obiectivul general este cresterea capacitatii operationale a CERT-RO în vederea asigurarii capabilitatilor nationale de prevenire, identificare, analiza si reactie la incidentele de securitate cibernetica. Prin implementarea RO-SAT se urmareste cresterea nivelului de securitate a spatiului cibernetic national (institutii publice, companii private, utilizatori individuali), precum si cresterea capacitatii de raspuns la incidente de securitate cibernetica a CERT-RO."/>
    <s v="9"/>
    <n v="20"/>
    <x v="3"/>
    <s v="9"/>
    <n v="20"/>
    <n v="2022"/>
    <n v="84.341085289999995"/>
    <x v="10"/>
    <s v="nivel national"/>
    <m/>
    <m/>
    <s v="nivel national"/>
    <s v="Public"/>
    <s v="078"/>
    <n v="58717037.280000001"/>
    <n v="10901508.720000001"/>
    <n v="0"/>
    <n v="4998"/>
    <x v="620"/>
    <s v="In implementare"/>
    <m/>
    <n v="768177.69"/>
    <n v="0"/>
    <s v="POC/418/2/4"/>
    <n v="1"/>
    <s v="Axa 2"/>
  </r>
  <r>
    <n v="28"/>
    <x v="2"/>
    <x v="15"/>
    <s v="2.3.1 Sectiunea e-guvernare Open Data"/>
    <x v="591"/>
    <s v="Sistem integrat de alertare personalizata si actualizare permanenta a indicatorilor de risc pentru destinatiile de calatorie ale cetatenilor"/>
    <s v="MINISTERUL AFACERILOR EXTERNE"/>
    <s v="Obiectivul general il reprezinta implementarea unui sistem informatic integrat de alertare personalizata si actualizare permanenta a indicatorilor de risc pentru destinatiile de calatorie ale cetatenilor in posturile consulare, alaturi de accesul facil la serviciile administratiei publice, inclusiv prin eficientizarea activitatilor interne ale institutiei utilizand mijloace specifice tehnologiei informatiei si comunicatiei."/>
    <s v="12"/>
    <n v="4"/>
    <x v="3"/>
    <s v="12"/>
    <n v="4"/>
    <n v="2021"/>
    <n v="84.341099999999997"/>
    <x v="10"/>
    <s v="nivel national"/>
    <m/>
    <m/>
    <s v="nivel national"/>
    <s v="Public"/>
    <s v="078"/>
    <n v="12584528.35"/>
    <n v="2336465.7200000002"/>
    <n v="0"/>
    <n v="5000"/>
    <x v="621"/>
    <s v="In implementare"/>
    <m/>
    <n v="255497.98"/>
    <n v="0"/>
    <s v="POC/458/2/3"/>
    <n v="1"/>
    <s v="Axa 2"/>
  </r>
  <r>
    <n v="29"/>
    <x v="2"/>
    <x v="15"/>
    <s v="2.3.1 Sectiunea e-guvernare Open Data"/>
    <x v="592"/>
    <s v="Sistem Informatic National pentru Adoptie - SINA"/>
    <s v="AUTORITATEA NATIONALA PENTRU PROTECTIA DREPTURILOR COPILULUI SI ADOPTIE"/>
    <s v="Obiectivul general al proiectului SINA consta în implementarea nivelului 4 de sofisticare pentru serviciile electronice care vizeaza evenimentul de viaþa „Adoptia”, crearea unui model unificat de date si a unui vocabular contextual românesc specific domeniului"/>
    <s v="12"/>
    <n v="30"/>
    <x v="3"/>
    <s v="12"/>
    <n v="30"/>
    <n v="2021"/>
    <n v="84.341099999999997"/>
    <x v="10"/>
    <s v="nivel national"/>
    <m/>
    <m/>
    <s v="nivel national"/>
    <s v="Public"/>
    <s v="078"/>
    <n v="38763530.280000001"/>
    <n v="7196905.4400000004"/>
    <n v="0"/>
    <n v="9996"/>
    <x v="622"/>
    <s v="In implementare"/>
    <m/>
    <n v="212165.06"/>
    <n v="0"/>
    <s v="POC/458/2/3"/>
    <n v="1"/>
    <s v="Axa 2"/>
  </r>
  <r>
    <n v="30"/>
    <x v="2"/>
    <x v="15"/>
    <s v="2.3.1 Sectiunea e-guvernare Open Data"/>
    <x v="593"/>
    <s v="Platformă Software Centralizată pentru Identificare Digitală - PSCID"/>
    <s v="Autoritatea pentru Digitalizarea Romaniei"/>
    <s v="Obiectivul general al proiectului consta in imbunatatirea si automatizarea modalitatii de acces a serviciilor electronice guvernamentale de catre cetateni si asigurarea identitatii electronice unice ale fiecarui cetatean care utilizeaza servicii electronice de eGuvernare."/>
    <s v="9"/>
    <n v="1"/>
    <x v="4"/>
    <s v="9"/>
    <n v="1"/>
    <n v="2023"/>
    <n v="84.341099999999997"/>
    <x v="10"/>
    <s v="nivel national"/>
    <m/>
    <m/>
    <s v="nivel national"/>
    <s v="Public"/>
    <s v="078"/>
    <n v="84285767.640000001"/>
    <n v="13649956.119999999"/>
    <n v="1998688.24"/>
    <n v="4998"/>
    <x v="623"/>
    <s v="In implementare"/>
    <m/>
    <n v="0"/>
    <n v="0"/>
    <s v="POC/458/2/3"/>
    <n v="1"/>
    <s v="Axa 2"/>
  </r>
  <r>
    <n v="31"/>
    <x v="3"/>
    <x v="17"/>
    <n v="1"/>
    <x v="594"/>
    <s v="Sprijin financiar pentru IMM-urile afectate de pandemia COVID – 19 prin intermediul sistemului informatic integrat – IMM RECOVER"/>
    <s v="MINISTERUL ECONOMIEI, ENERGIEI SI MEDIULUI DE AFACERI"/>
    <s v="Obiectivul general al proiectului il reprezinta susþinerea IMM-urilor afectate de COVID-19 pentru continuarea activitaþii în urmatoarea perioada luând în considerare riscurile de recesiune economica."/>
    <s v="10"/>
    <n v="7"/>
    <x v="4"/>
    <s v="12"/>
    <n v="31"/>
    <n v="2023"/>
    <n v="86.433807999304094"/>
    <x v="10"/>
    <s v="nivel national"/>
    <m/>
    <m/>
    <s v="nivel national"/>
    <s v="Public"/>
    <s v="001"/>
    <n v="3751034368.3200002"/>
    <n v="0"/>
    <n v="588742456.45000005"/>
    <n v="0"/>
    <x v="624"/>
    <s v="In implementare"/>
    <m/>
    <n v="0"/>
    <n v="0"/>
    <s v="POC/867/3/1/"/>
    <n v="1"/>
    <s v="Axa 3"/>
  </r>
  <r>
    <n v="32"/>
    <x v="2"/>
    <x v="15"/>
    <s v="2.3.3 Sectiunea e-sanatate"/>
    <x v="595"/>
    <s v="Sistem informatic pentru registrele de sănătate – RegInterMed"/>
    <s v="MINISTERUL SANATATII"/>
    <s v="Obiectivul general al proiectului este eficientizarea sistemului de sanatate prin dezvoltarea si consolidarea de sisteme informatice ale depozitelor de date, de monitorizare, documentare si suport al proceselor de decizie. Eficientizare sistemului informatic va implica actualizarea progresiva de informatii, în functie de nevoile de informatii de sanatate identificate - diagnostic, evolutie, tratament, status vital, luarea deciziilor în situatii de urgenta respectând însa particularitatile si scopul_x000a_pentru care se colecteaza aceste date (calculul indicatorilor de incidenta, prevalenta si mortalitate, cercetare medicala etc.)."/>
    <s v="12"/>
    <n v="22"/>
    <x v="4"/>
    <s v="12"/>
    <n v="22"/>
    <n v="2023"/>
    <n v="84.341085289999995"/>
    <x v="10"/>
    <s v="nivel national"/>
    <m/>
    <m/>
    <s v="nivel national"/>
    <s v="Public"/>
    <s v="081"/>
    <n v="57003506.25"/>
    <n v="110639.94"/>
    <n v="10472731.609999999"/>
    <n v="4998"/>
    <x v="625"/>
    <s v="In implementare"/>
    <m/>
    <n v="0"/>
    <n v="0"/>
    <s v="POC/473/2/4"/>
    <n v="1"/>
    <s v="Axa 2"/>
  </r>
  <r>
    <n v="33"/>
    <x v="2"/>
    <x v="15"/>
    <s v="2.3.2 Securitate cibernetică - ap.2"/>
    <x v="596"/>
    <s v="Sistem de protecție a terminalelor operaționalizate la nivelul SRI împotriva amenințărilor provenite din spațiul cibernetic"/>
    <s v="SERVICIUL ROMÂN DE INFORMAȚII PRIN UNITATEA MILITARĂ 0929 BUCUREȘTI"/>
    <s v="Obiectivul general al proiectului este dezvoltarea, consolidarea, eficientizarea capabilitatilor de prevenire, identificare, analiza si reactie la incidentele de securitate cibernetica pentru asigurarea securitatii infrastructurilor IT&amp;C deþinute de Serviciul Român de Informatii. Centrul National Cyberint a fost desemnat sa îndeplineasca rolul de Centru Operational de Raspuns la Incidente de Securitate Cibernetica (CERT-SRI) pentru Serviciul Român de Informatii, având misiunea de a preveni si de a raspunde la incidente de securitate cibernetica care afecteaza functionarea sistemelor informatice ale Serviciului. "/>
    <s v="12"/>
    <n v="22"/>
    <x v="4"/>
    <s v="12"/>
    <n v="22"/>
    <n v="2021"/>
    <n v="84.341085289999995"/>
    <x v="10"/>
    <s v="nivel national"/>
    <m/>
    <m/>
    <s v="nivel national"/>
    <s v="Public"/>
    <s v="078"/>
    <n v="65779785.689999998"/>
    <n v="12212791.109999999"/>
    <n v="0"/>
    <n v="0"/>
    <x v="626"/>
    <s v="In implementare"/>
    <m/>
    <n v="0"/>
    <n v="0"/>
    <s v="POC/876/2/4"/>
    <n v="1"/>
    <s v="Axa 2"/>
  </r>
  <r>
    <s v="TOTAL PROIECTE CU ACOPERIRE NAŢIONALĂ"/>
    <x v="0"/>
    <x v="0"/>
    <m/>
    <x v="0"/>
    <m/>
    <m/>
    <m/>
    <m/>
    <m/>
    <x v="0"/>
    <m/>
    <m/>
    <m/>
    <m/>
    <x v="0"/>
    <m/>
    <m/>
    <m/>
    <m/>
    <m/>
    <m/>
    <n v="6253610460.8417358"/>
    <n v="440625668.36573929"/>
    <n v="676767410.6400001"/>
    <n v="88666254.770000041"/>
    <x v="627"/>
    <m/>
    <m/>
    <n v="884972011.16999996"/>
    <n v="99528647.810000002"/>
    <m/>
    <m/>
    <m/>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8">
  <r>
    <s v="POC"/>
    <s v="POC/46/2/2/Sprijinirea creșterii valorii adăugate generate de sectorul TIC și a inovării în domeniu prin dezvoltarea de clustere"/>
    <n v="2"/>
    <x v="0"/>
    <x v="0"/>
    <x v="0"/>
    <s v="Produse/servicii"/>
    <n v="1"/>
    <m/>
    <m/>
    <m/>
    <m/>
    <m/>
    <m/>
    <m/>
    <m/>
    <m/>
    <m/>
    <m/>
    <m/>
    <m/>
    <m/>
    <m/>
    <m/>
    <m/>
    <m/>
    <m/>
    <m/>
    <m/>
    <n v="1"/>
    <m/>
    <m/>
    <m/>
    <m/>
    <m/>
    <m/>
    <m/>
    <m/>
    <n v="28288397"/>
    <s v="LOGIC ECOMSOL SRL"/>
    <n v="2"/>
    <n v="17"/>
    <d v="2021-10-15T00:00:00"/>
    <d v="2020-10-15T00:00:00"/>
    <m/>
    <d v="2017-10-16T00:00:00"/>
    <d v="2020-10-15T00:00:00"/>
    <d v="2020-10-15T00:00:00"/>
    <s v="Sud-Est"/>
  </r>
  <r>
    <s v="POC"/>
    <s v="POC/46/2/2/Sprijinirea creșterii valorii adăugate generate de sectorul TIC și a inovării în domeniu prin dezvoltarea de clustere"/>
    <n v="2"/>
    <x v="1"/>
    <x v="0"/>
    <x v="0"/>
    <s v="Produse/servicii"/>
    <n v="3"/>
    <m/>
    <m/>
    <m/>
    <m/>
    <m/>
    <m/>
    <m/>
    <m/>
    <m/>
    <m/>
    <m/>
    <m/>
    <m/>
    <m/>
    <m/>
    <m/>
    <m/>
    <m/>
    <n v="3"/>
    <m/>
    <m/>
    <m/>
    <m/>
    <m/>
    <m/>
    <m/>
    <m/>
    <m/>
    <m/>
    <m/>
    <n v="13632360"/>
    <s v="4E SOFTWARE SRL"/>
    <n v="2"/>
    <n v="13"/>
    <d v="2020-06-15T00:00:00"/>
    <d v="2020-06-16T00:00:00"/>
    <m/>
    <d v="2017-06-15T00:00:00"/>
    <d v="2020-06-15T00:00:00"/>
    <d v="2020-06-15T00:00:00"/>
    <s v="Bucureşti - Ilfov"/>
  </r>
  <r>
    <s v="POC"/>
    <s v="POC/46/2/2/Sprijinirea creșterii valorii adăugate generate de sectorul TIC și a inovării în domeniu prin dezvoltarea de clustere"/>
    <n v="2"/>
    <x v="2"/>
    <x v="0"/>
    <x v="0"/>
    <s v="Produse/servicii"/>
    <n v="1"/>
    <m/>
    <m/>
    <m/>
    <m/>
    <m/>
    <m/>
    <m/>
    <m/>
    <m/>
    <m/>
    <m/>
    <m/>
    <m/>
    <m/>
    <m/>
    <n v="1"/>
    <m/>
    <m/>
    <m/>
    <m/>
    <m/>
    <m/>
    <m/>
    <m/>
    <m/>
    <m/>
    <m/>
    <m/>
    <m/>
    <m/>
    <n v="29529299"/>
    <s v="CLARITY SOLUTIONS SRL"/>
    <n v="2"/>
    <n v="12"/>
    <d v="2019-05-21T00:00:00"/>
    <d v="2019-05-21T00:00:00"/>
    <m/>
    <d v="2017-05-25T00:00:00"/>
    <d v="2019-05-24T00:00:00"/>
    <d v="2019-05-24T00:00:00"/>
    <s v="Sud - Muntenia"/>
  </r>
  <r>
    <s v="POC"/>
    <s v="POC/46/2/2/Sprijinirea creșterii valorii adăugate generate de sectorul TIC și a inovării în domeniu prin dezvoltarea de clustere"/>
    <n v="2"/>
    <x v="3"/>
    <x v="0"/>
    <x v="0"/>
    <s v="Produse/servicii"/>
    <n v="1"/>
    <m/>
    <m/>
    <m/>
    <m/>
    <m/>
    <m/>
    <m/>
    <m/>
    <m/>
    <m/>
    <m/>
    <m/>
    <m/>
    <m/>
    <m/>
    <m/>
    <m/>
    <m/>
    <n v="1"/>
    <m/>
    <m/>
    <m/>
    <m/>
    <m/>
    <m/>
    <m/>
    <m/>
    <m/>
    <m/>
    <m/>
    <n v="31573008"/>
    <s v="GRAFOR DESIGN SRL"/>
    <n v="2"/>
    <n v="13"/>
    <d v="2020-08-12T00:00:00"/>
    <d v="2020-08-12T00:00:00"/>
    <m/>
    <d v="2017-08-11T00:00:00"/>
    <d v="2020-08-10T00:00:00"/>
    <d v="2020-08-10T00:00:00"/>
    <s v="Nord-Vest"/>
  </r>
  <r>
    <s v="POC"/>
    <s v="POC/524/2/2/Sprijinirea creșterii valorii adăugate generate de sectorul TIC și a inovării în domeniu prin dezvoltarea de clustere"/>
    <n v="2"/>
    <x v="4"/>
    <x v="0"/>
    <x v="0"/>
    <s v="Produse/servicii"/>
    <n v="1"/>
    <m/>
    <m/>
    <m/>
    <m/>
    <m/>
    <m/>
    <m/>
    <m/>
    <m/>
    <m/>
    <m/>
    <m/>
    <m/>
    <m/>
    <m/>
    <m/>
    <m/>
    <m/>
    <n v="0"/>
    <m/>
    <m/>
    <m/>
    <m/>
    <m/>
    <m/>
    <m/>
    <m/>
    <m/>
    <m/>
    <m/>
    <n v="16320010"/>
    <s v="FORDAQ INTERNATIONAL SRL"/>
    <n v="2"/>
    <n v="1"/>
    <d v="2020-03-11T00:00:00"/>
    <m/>
    <m/>
    <d v="2019-12-11T00:00:00"/>
    <d v="2021-12-11T00:00:00"/>
    <d v="2021-12-11T00:00:00"/>
    <s v="Bucureşti - Ilfov"/>
  </r>
  <r>
    <s v="POC"/>
    <s v="POC/524/2/2/Sprijinirea creșterii valorii adăugate generate de sectorul TIC și a inovării în domeniu prin dezvoltarea de clustere"/>
    <n v="2"/>
    <x v="5"/>
    <x v="0"/>
    <x v="0"/>
    <s v="Produse/servicii"/>
    <n v="2"/>
    <m/>
    <m/>
    <m/>
    <m/>
    <m/>
    <m/>
    <m/>
    <m/>
    <m/>
    <m/>
    <m/>
    <m/>
    <m/>
    <m/>
    <m/>
    <m/>
    <m/>
    <m/>
    <m/>
    <m/>
    <m/>
    <m/>
    <m/>
    <m/>
    <n v="0"/>
    <n v="0"/>
    <n v="0"/>
    <m/>
    <m/>
    <m/>
    <n v="32614831"/>
    <s v="URBIOLED SRL"/>
    <n v="2"/>
    <n v="2"/>
    <d v="2022-12-11T00:00:00"/>
    <d v="2022-12-11T00:00:00"/>
    <m/>
    <d v="2019-12-11T00:00:00"/>
    <d v="2022-12-11T00:00:00"/>
    <d v="2022-12-11T00:00:00"/>
    <s v="Nord-Est"/>
  </r>
  <r>
    <s v="POC"/>
    <s v="POC/46/2/2/Sprijinirea creșterii valorii adăugate generate de sectorul TIC și a inovării în domeniu prin dezvoltarea de clustere"/>
    <n v="2"/>
    <x v="6"/>
    <x v="0"/>
    <x v="0"/>
    <s v="Produse/servicii"/>
    <n v="1"/>
    <m/>
    <m/>
    <m/>
    <m/>
    <m/>
    <m/>
    <m/>
    <m/>
    <m/>
    <m/>
    <m/>
    <m/>
    <m/>
    <m/>
    <m/>
    <n v="1"/>
    <m/>
    <m/>
    <m/>
    <m/>
    <m/>
    <m/>
    <m/>
    <m/>
    <m/>
    <m/>
    <m/>
    <m/>
    <m/>
    <m/>
    <n v="17090857"/>
    <s v="ICEBERG CONSULTING SRL"/>
    <n v="2"/>
    <n v="16"/>
    <d v="2019-05-08T00:00:00"/>
    <d v="2019-05-08T00:00:00"/>
    <m/>
    <d v="2017-08-09T00:00:00"/>
    <d v="2019-05-08T00:00:00"/>
    <d v="2018-12-08T00:00:00"/>
    <s v="Centru"/>
  </r>
  <r>
    <s v="POC"/>
    <s v="POC/46/2/2/Sprijinirea creșterii valorii adăugate generate de sectorul TIC și a inovării în domeniu prin dezvoltarea de clustere"/>
    <n v="2"/>
    <x v="7"/>
    <x v="0"/>
    <x v="0"/>
    <s v="Produse/servicii"/>
    <n v="1"/>
    <m/>
    <m/>
    <m/>
    <m/>
    <m/>
    <m/>
    <m/>
    <m/>
    <m/>
    <m/>
    <m/>
    <m/>
    <m/>
    <m/>
    <m/>
    <m/>
    <m/>
    <m/>
    <n v="1"/>
    <m/>
    <m/>
    <m/>
    <m/>
    <m/>
    <m/>
    <m/>
    <m/>
    <m/>
    <m/>
    <m/>
    <n v="35072760"/>
    <s v="BOLD TEHNOLOGIES SRL"/>
    <n v="2"/>
    <n v="21"/>
    <d v="2020-06-29T00:00:00"/>
    <d v="2020-06-29T00:00:00"/>
    <m/>
    <d v="2017-06-29T00:00:00"/>
    <d v="2020-06-28T00:00:00"/>
    <d v="2020-06-28T00:00:00"/>
    <s v="Sud - Muntenia"/>
  </r>
  <r>
    <s v="POC"/>
    <s v="POC/46/2/2/Sprijinirea creșterii valorii adăugate generate de sectorul TIC și a inovării în domeniu prin dezvoltarea de clustere"/>
    <n v="2"/>
    <x v="8"/>
    <x v="0"/>
    <x v="0"/>
    <s v="Produse/servicii"/>
    <n v="1"/>
    <m/>
    <m/>
    <m/>
    <m/>
    <m/>
    <m/>
    <m/>
    <m/>
    <m/>
    <m/>
    <m/>
    <m/>
    <m/>
    <m/>
    <m/>
    <m/>
    <m/>
    <m/>
    <n v="1"/>
    <m/>
    <m/>
    <m/>
    <m/>
    <m/>
    <m/>
    <m/>
    <m/>
    <m/>
    <m/>
    <m/>
    <n v="21140627"/>
    <s v="KNOWLEDGE INVESTMENT GROUP SRL"/>
    <n v="2"/>
    <n v="12"/>
    <d v="2020-01-25T00:00:00"/>
    <d v="2020-01-28T00:00:00"/>
    <m/>
    <d v="2017-05-25T00:00:00"/>
    <d v="2020-01-24T00:00:00"/>
    <d v="2019-07-24T00:00:00"/>
    <s v="Bucureşti - Ilfov"/>
  </r>
  <r>
    <s v="POC"/>
    <s v="POC/46/2/2/Sprijinirea creșterii valorii adăugate generate de sectorul TIC și a inovării în domeniu prin dezvoltarea de clustere"/>
    <n v="2"/>
    <x v="9"/>
    <x v="0"/>
    <x v="0"/>
    <s v="Produse/servicii"/>
    <n v="1"/>
    <m/>
    <m/>
    <m/>
    <m/>
    <m/>
    <m/>
    <m/>
    <m/>
    <m/>
    <m/>
    <m/>
    <m/>
    <m/>
    <m/>
    <m/>
    <n v="1"/>
    <m/>
    <m/>
    <m/>
    <m/>
    <m/>
    <m/>
    <m/>
    <m/>
    <m/>
    <m/>
    <m/>
    <m/>
    <m/>
    <m/>
    <n v="3939511"/>
    <s v="RADCOM SRL"/>
    <n v="2"/>
    <n v="8"/>
    <d v="2019-08-09T00:00:00"/>
    <d v="2019-08-09T00:00:00"/>
    <m/>
    <d v="2017-08-09T00:00:00"/>
    <d v="2019-08-08T00:00:00"/>
    <d v="2019-08-08T00:00:00"/>
    <s v="Bucureşti - Ilfov"/>
  </r>
  <r>
    <s v="POC"/>
    <s v="POC/46/2/2/Sprijinirea creșterii valorii adăugate generate de sectorul TIC și a inovării în domeniu prin dezvoltarea de clustere"/>
    <n v="2"/>
    <x v="10"/>
    <x v="0"/>
    <x v="0"/>
    <s v="Produse/servicii"/>
    <n v="1"/>
    <m/>
    <m/>
    <m/>
    <m/>
    <m/>
    <m/>
    <m/>
    <m/>
    <m/>
    <m/>
    <m/>
    <m/>
    <m/>
    <m/>
    <m/>
    <m/>
    <m/>
    <m/>
    <n v="1"/>
    <m/>
    <m/>
    <m/>
    <m/>
    <m/>
    <m/>
    <m/>
    <m/>
    <m/>
    <m/>
    <m/>
    <n v="32934810"/>
    <s v="MEMOX VISION SRL"/>
    <n v="2"/>
    <n v="11"/>
    <d v="2020-07-31T00:00:00"/>
    <d v="2020-07-31T00:00:00"/>
    <m/>
    <d v="2017-08-04T00:00:00"/>
    <d v="2020-08-03T00:00:00"/>
    <d v="2020-08-03T00:00:00"/>
    <s v="Nord-Vest"/>
  </r>
  <r>
    <s v="POC"/>
    <s v="POC/46/2/2/Sprijinirea creșterii valorii adăugate generate de sectorul TIC și a inovării în domeniu prin dezvoltarea de clustere"/>
    <n v="2"/>
    <x v="11"/>
    <x v="0"/>
    <x v="0"/>
    <s v="Produse/servicii"/>
    <n v="1"/>
    <m/>
    <m/>
    <m/>
    <m/>
    <m/>
    <m/>
    <m/>
    <m/>
    <m/>
    <m/>
    <m/>
    <m/>
    <m/>
    <m/>
    <m/>
    <n v="1"/>
    <m/>
    <m/>
    <m/>
    <m/>
    <m/>
    <m/>
    <m/>
    <m/>
    <m/>
    <m/>
    <m/>
    <m/>
    <m/>
    <m/>
    <n v="15525700"/>
    <s v="SENIOR SOFTWARE AGENCY SRL"/>
    <n v="2"/>
    <n v="16"/>
    <d v="2019-05-24T00:00:00"/>
    <d v="2019-05-24T00:00:00"/>
    <m/>
    <d v="2017-05-25T00:00:00"/>
    <d v="2019-05-24T00:00:00"/>
    <d v="2019-05-24T00:00:00"/>
    <s v="Bucureşti - Ilfov"/>
  </r>
  <r>
    <s v="POC"/>
    <s v="POC/46/2/2/Sprijinirea creșterii valorii adăugate generate de sectorul TIC și a inovării în domeniu prin dezvoltarea de clustere"/>
    <n v="2"/>
    <x v="12"/>
    <x v="0"/>
    <x v="0"/>
    <s v="Produse/servicii"/>
    <n v="1"/>
    <m/>
    <m/>
    <m/>
    <m/>
    <m/>
    <m/>
    <m/>
    <m/>
    <m/>
    <m/>
    <m/>
    <m/>
    <m/>
    <m/>
    <m/>
    <m/>
    <m/>
    <m/>
    <n v="1"/>
    <m/>
    <m/>
    <m/>
    <m/>
    <m/>
    <m/>
    <m/>
    <m/>
    <m/>
    <m/>
    <m/>
    <n v="16819215"/>
    <s v="SOFTTEHNICA SRL"/>
    <n v="2"/>
    <n v="24"/>
    <d v="2020-04-02T00:00:00"/>
    <d v="2020-04-02T00:00:00"/>
    <m/>
    <d v="2017-08-03T00:00:00"/>
    <d v="2020-04-02T00:00:00"/>
    <d v="2020-04-02T00:00:00"/>
    <s v="Sud-Vest Oltenia"/>
  </r>
  <r>
    <s v="POC"/>
    <s v="POC/46/2/2/Sprijinirea creșterii valorii adăugate generate de sectorul TIC și a inovării în domeniu prin dezvoltarea de clustere"/>
    <n v="2"/>
    <x v="13"/>
    <x v="0"/>
    <x v="0"/>
    <s v="Produse/servicii"/>
    <n v="2"/>
    <m/>
    <m/>
    <m/>
    <m/>
    <m/>
    <m/>
    <m/>
    <m/>
    <m/>
    <m/>
    <m/>
    <m/>
    <n v="0"/>
    <m/>
    <m/>
    <m/>
    <m/>
    <m/>
    <m/>
    <m/>
    <m/>
    <m/>
    <m/>
    <m/>
    <m/>
    <m/>
    <m/>
    <m/>
    <m/>
    <m/>
    <n v="17075288"/>
    <s v="GEMINI CAD SYSTEMS SRL"/>
    <n v="2"/>
    <n v="5"/>
    <d v="2018-12-13T00:00:00"/>
    <m/>
    <m/>
    <d v="2017-09-14T00:00:00"/>
    <d v="2020-06-13T00:00:00"/>
    <d v="2020-06-13T00:00:00"/>
    <s v="Nord-Est"/>
  </r>
  <r>
    <s v="POC"/>
    <s v="POC/46/2/2/Sprijinirea creșterii valorii adăugate generate de sectorul TIC și a inovării în domeniu prin dezvoltarea de clustere"/>
    <n v="2"/>
    <x v="14"/>
    <x v="0"/>
    <x v="0"/>
    <s v="Produse/servicii"/>
    <n v="1"/>
    <m/>
    <m/>
    <m/>
    <m/>
    <m/>
    <m/>
    <m/>
    <m/>
    <m/>
    <m/>
    <m/>
    <m/>
    <m/>
    <m/>
    <m/>
    <m/>
    <m/>
    <m/>
    <n v="1"/>
    <m/>
    <m/>
    <m/>
    <m/>
    <m/>
    <m/>
    <m/>
    <m/>
    <m/>
    <m/>
    <m/>
    <n v="28898069"/>
    <s v="ALBOSMART SRL"/>
    <n v="2"/>
    <n v="5515"/>
    <d v="2020-06-30T00:00:00"/>
    <d v="2020-06-30T00:00:00"/>
    <m/>
    <d v="2017-06-01T00:00:00"/>
    <d v="2020-05-31T00:00:00"/>
    <d v="2020-05-31T00:00:00"/>
    <s v="Sud-Est"/>
  </r>
  <r>
    <s v="POC"/>
    <s v="POC/46/2/2/Sprijinirea creșterii valorii adăugate generate de sectorul TIC și a inovării în domeniu prin dezvoltarea de clustere"/>
    <n v="2"/>
    <x v="15"/>
    <x v="0"/>
    <x v="0"/>
    <s v="Produse/servicii"/>
    <n v="1"/>
    <m/>
    <m/>
    <m/>
    <m/>
    <m/>
    <m/>
    <m/>
    <m/>
    <m/>
    <m/>
    <m/>
    <m/>
    <n v="1"/>
    <n v="0"/>
    <n v="1"/>
    <m/>
    <m/>
    <m/>
    <m/>
    <m/>
    <m/>
    <m/>
    <m/>
    <m/>
    <m/>
    <m/>
    <m/>
    <m/>
    <m/>
    <m/>
    <n v="21336721"/>
    <s v="UNIT VISION SRL"/>
    <n v="2"/>
    <n v="5"/>
    <d v="2018-11-01T00:00:00"/>
    <m/>
    <m/>
    <d v="2017-08-02T00:00:00"/>
    <d v="2019-02-01T00:00:00"/>
    <d v="2019-02-01T00:00:00"/>
    <s v="Bucureşti - Ilfov"/>
  </r>
  <r>
    <s v="POC"/>
    <s v="POC/46/2/2/Sprijinirea creșterii valorii adăugate generate de sectorul TIC și a inovării în domeniu prin dezvoltarea de clustere"/>
    <n v="2"/>
    <x v="16"/>
    <x v="0"/>
    <x v="0"/>
    <s v="Produse/servicii"/>
    <n v="1"/>
    <m/>
    <m/>
    <m/>
    <m/>
    <m/>
    <m/>
    <m/>
    <m/>
    <m/>
    <m/>
    <m/>
    <m/>
    <m/>
    <m/>
    <m/>
    <n v="1"/>
    <m/>
    <m/>
    <m/>
    <m/>
    <m/>
    <m/>
    <m/>
    <m/>
    <m/>
    <m/>
    <m/>
    <m/>
    <m/>
    <m/>
    <n v="33396638"/>
    <s v="MOUNT SOFTWARE SRL"/>
    <n v="2"/>
    <n v="3427"/>
    <d v="2019-02-07T00:00:00"/>
    <d v="2019-02-07T00:00:00"/>
    <m/>
    <d v="2017-08-07T00:00:00"/>
    <d v="2019-01-07T00:00:00"/>
    <d v="2019-01-07T00:00:00"/>
    <s v="Bucureşti - Ilfov"/>
  </r>
  <r>
    <s v="POC"/>
    <s v="POC/46/2/2/Sprijinirea creșterii valorii adăugate generate de sectorul TIC și a inovării în domeniu prin dezvoltarea de clustere"/>
    <n v="2"/>
    <x v="17"/>
    <x v="0"/>
    <x v="0"/>
    <s v="Produse/servicii"/>
    <n v="1"/>
    <m/>
    <m/>
    <m/>
    <m/>
    <m/>
    <m/>
    <m/>
    <m/>
    <m/>
    <m/>
    <m/>
    <m/>
    <m/>
    <m/>
    <m/>
    <m/>
    <m/>
    <m/>
    <n v="1"/>
    <m/>
    <m/>
    <m/>
    <m/>
    <m/>
    <m/>
    <m/>
    <m/>
    <m/>
    <m/>
    <m/>
    <n v="27760458"/>
    <s v="ART DYNASTY SRL"/>
    <n v="2"/>
    <n v="13"/>
    <d v="2020-08-08T00:00:00"/>
    <d v="2020-08-08T00:00:00"/>
    <m/>
    <d v="2017-08-09T00:00:00"/>
    <d v="2020-07-31T00:00:00"/>
    <d v="2020-07-31T00:00:00"/>
    <s v="Nord-Vest"/>
  </r>
  <r>
    <s v="POC"/>
    <s v="POC/46/2/2/Sprijinirea creșterii valorii adăugate generate de sectorul TIC și a inovării în domeniu prin dezvoltarea de clustere"/>
    <n v="2"/>
    <x v="18"/>
    <x v="0"/>
    <x v="0"/>
    <s v="Produse/servicii"/>
    <n v="1"/>
    <m/>
    <m/>
    <m/>
    <m/>
    <m/>
    <m/>
    <m/>
    <m/>
    <m/>
    <m/>
    <m/>
    <m/>
    <m/>
    <m/>
    <m/>
    <m/>
    <m/>
    <m/>
    <n v="1"/>
    <m/>
    <m/>
    <m/>
    <m/>
    <m/>
    <m/>
    <m/>
    <m/>
    <m/>
    <m/>
    <m/>
    <n v="12960504"/>
    <s v="INDECO SOFT SRL"/>
    <n v="2"/>
    <n v="18"/>
    <d v="2020-09-30T00:00:00"/>
    <d v="2020-09-30T00:00:00"/>
    <m/>
    <d v="2017-08-04T00:00:00"/>
    <d v="2020-08-03T00:00:00"/>
    <d v="2020-08-03T00:00:00"/>
    <s v="Nord-Vest"/>
  </r>
  <r>
    <s v="POC"/>
    <s v="POC/46/2/2/Sprijinirea creșterii valorii adăugate generate de sectorul TIC și a inovării în domeniu prin dezvoltarea de clustere"/>
    <n v="2"/>
    <x v="19"/>
    <x v="0"/>
    <x v="0"/>
    <s v="Produse/servicii"/>
    <n v="1"/>
    <m/>
    <m/>
    <m/>
    <m/>
    <m/>
    <m/>
    <m/>
    <m/>
    <m/>
    <m/>
    <m/>
    <m/>
    <m/>
    <m/>
    <m/>
    <m/>
    <m/>
    <m/>
    <n v="1"/>
    <m/>
    <m/>
    <m/>
    <m/>
    <m/>
    <m/>
    <m/>
    <m/>
    <m/>
    <m/>
    <m/>
    <n v="28515384"/>
    <s v="DRAGAN SI ASOCIATII S.R.L."/>
    <n v="2"/>
    <n v="1"/>
    <d v="2020-09-30T00:00:00"/>
    <d v="2020-10-01T00:00:00"/>
    <m/>
    <d v="2017-08-01T00:00:00"/>
    <d v="2019-09-30T00:00:00"/>
    <d v="2019-08-01T00:00:00"/>
    <s v="Nord-Vest"/>
  </r>
  <r>
    <s v="POC"/>
    <s v="POC/46/2/2/Sprijinirea creșterii valorii adăugate generate de sectorul TIC și a inovării în domeniu prin dezvoltarea de clustere"/>
    <n v="2"/>
    <x v="20"/>
    <x v="0"/>
    <x v="0"/>
    <s v="Produse/servicii"/>
    <n v="1"/>
    <m/>
    <m/>
    <m/>
    <m/>
    <m/>
    <m/>
    <m/>
    <m/>
    <m/>
    <m/>
    <m/>
    <m/>
    <m/>
    <m/>
    <m/>
    <m/>
    <m/>
    <m/>
    <n v="1"/>
    <m/>
    <m/>
    <m/>
    <m/>
    <m/>
    <m/>
    <m/>
    <m/>
    <m/>
    <m/>
    <m/>
    <n v="27078575"/>
    <s v="EXPREMIO MARKETING SRL"/>
    <n v="2"/>
    <n v="19"/>
    <d v="2020-02-08T00:00:00"/>
    <d v="2020-02-08T00:00:00"/>
    <m/>
    <d v="2017-08-08T00:00:00"/>
    <d v="2020-02-08T00:00:00"/>
    <d v="2020-02-08T00:00:00"/>
    <s v="Sud-Est"/>
  </r>
  <r>
    <s v="POC"/>
    <s v="POC/46/2/2/Sprijinirea creșterii valorii adăugate generate de sectorul TIC și a inovării în domeniu prin dezvoltarea de clustere"/>
    <n v="2"/>
    <x v="21"/>
    <x v="0"/>
    <x v="0"/>
    <s v="Produse/servicii"/>
    <n v="3"/>
    <m/>
    <m/>
    <m/>
    <m/>
    <m/>
    <m/>
    <m/>
    <m/>
    <m/>
    <m/>
    <m/>
    <m/>
    <m/>
    <m/>
    <m/>
    <m/>
    <m/>
    <m/>
    <n v="3"/>
    <m/>
    <m/>
    <m/>
    <m/>
    <m/>
    <m/>
    <m/>
    <m/>
    <m/>
    <m/>
    <m/>
    <n v="17393982"/>
    <s v="ESSENSYS SOFTWARE SRL"/>
    <n v="2"/>
    <n v="606"/>
    <d v="2020-08-01T00:00:00"/>
    <d v="2020-08-03T00:00:00"/>
    <m/>
    <d v="2017-08-02T00:00:00"/>
    <d v="2020-08-02T00:00:00"/>
    <d v="2020-08-02T00:00:00"/>
    <s v="Bucureşti - Ilfov"/>
  </r>
  <r>
    <s v="POC"/>
    <s v="POC/46/2/2/Sprijinirea creșterii valorii adăugate generate de sectorul TIC și a inovării în domeniu prin dezvoltarea de clustere"/>
    <n v="2"/>
    <x v="22"/>
    <x v="0"/>
    <x v="0"/>
    <s v="Produse/servicii"/>
    <n v="1"/>
    <m/>
    <m/>
    <m/>
    <m/>
    <m/>
    <m/>
    <m/>
    <m/>
    <m/>
    <m/>
    <m/>
    <m/>
    <m/>
    <m/>
    <m/>
    <m/>
    <m/>
    <m/>
    <n v="1"/>
    <m/>
    <m/>
    <m/>
    <m/>
    <m/>
    <m/>
    <m/>
    <m/>
    <m/>
    <m/>
    <m/>
    <n v="32192508"/>
    <s v="INTERLIVE METRICS SRL"/>
    <n v="2"/>
    <n v="14"/>
    <d v="2020-09-27T00:00:00"/>
    <d v="2020-09-27T00:00:00"/>
    <m/>
    <d v="2017-09-28T00:00:00"/>
    <d v="2020-09-27T00:00:00"/>
    <d v="2020-09-27T00:00:00"/>
    <s v="Sud-Vest Oltenia"/>
  </r>
  <r>
    <s v="POC"/>
    <s v="POC/46/2/2/Sprijinirea creșterii valorii adăugate generate de sectorul TIC și a inovării în domeniu prin dezvoltarea de clustere"/>
    <n v="2"/>
    <x v="23"/>
    <x v="0"/>
    <x v="0"/>
    <s v="Produse/servicii"/>
    <n v="1"/>
    <m/>
    <m/>
    <m/>
    <m/>
    <m/>
    <m/>
    <m/>
    <m/>
    <m/>
    <m/>
    <m/>
    <m/>
    <m/>
    <m/>
    <m/>
    <n v="1"/>
    <n v="0"/>
    <n v="1"/>
    <m/>
    <m/>
    <m/>
    <m/>
    <m/>
    <m/>
    <m/>
    <m/>
    <m/>
    <m/>
    <m/>
    <m/>
    <n v="21545043"/>
    <s v="GLOBUS SOFTWARE DEVELOPMENT COMPANY SRL"/>
    <n v="2"/>
    <n v="11"/>
    <d v="2019-01-31T00:00:00"/>
    <d v="2019-01-31T00:00:00"/>
    <m/>
    <d v="2015-09-10T00:00:00"/>
    <d v="2019-02-02T00:00:00"/>
    <d v="2019-02-02T00:00:00"/>
    <s v="Centru"/>
  </r>
  <r>
    <s v="POC"/>
    <s v="POC/46/2/2/Sprijinirea creșterii valorii adăugate generate de sectorul TIC și a inovării în domeniu prin dezvoltarea de clustere"/>
    <n v="2"/>
    <x v="24"/>
    <x v="0"/>
    <x v="0"/>
    <s v="Produse/servicii"/>
    <n v="1"/>
    <m/>
    <m/>
    <m/>
    <m/>
    <m/>
    <m/>
    <m/>
    <m/>
    <m/>
    <m/>
    <m/>
    <m/>
    <m/>
    <m/>
    <m/>
    <n v="1"/>
    <m/>
    <m/>
    <m/>
    <m/>
    <m/>
    <m/>
    <m/>
    <m/>
    <m/>
    <m/>
    <m/>
    <m/>
    <m/>
    <m/>
    <n v="30845899"/>
    <s v="INVESTO CORP SRL"/>
    <n v="2"/>
    <n v="11"/>
    <d v="2019-09-19T00:00:00"/>
    <d v="2019-09-19T00:00:00"/>
    <m/>
    <d v="2017-06-20T00:00:00"/>
    <d v="2019-09-19T00:00:00"/>
    <d v="2019-06-19T00:00:00"/>
    <s v="Nord-Vest"/>
  </r>
  <r>
    <s v="POC"/>
    <s v="POC/46/2/2/Sprijinirea creșterii valorii adăugate generate de sectorul TIC și a inovării în domeniu prin dezvoltarea de clustere"/>
    <n v="2"/>
    <x v="25"/>
    <x v="0"/>
    <x v="0"/>
    <s v="Produse/servicii"/>
    <n v="1"/>
    <m/>
    <m/>
    <m/>
    <m/>
    <m/>
    <m/>
    <m/>
    <m/>
    <m/>
    <m/>
    <m/>
    <m/>
    <m/>
    <m/>
    <m/>
    <n v="1"/>
    <m/>
    <m/>
    <m/>
    <m/>
    <m/>
    <m/>
    <m/>
    <m/>
    <m/>
    <m/>
    <m/>
    <m/>
    <m/>
    <m/>
    <n v="18898207"/>
    <s v="T2 S.R.L."/>
    <n v="2"/>
    <n v="10"/>
    <d v="2019-08-02T00:00:00"/>
    <d v="2019-08-02T00:00:00"/>
    <m/>
    <d v="2017-08-02T00:00:00"/>
    <d v="2019-08-02T00:00:00"/>
    <d v="2019-08-02T00:00:00"/>
    <s v="Sud - Muntenia"/>
  </r>
  <r>
    <s v="POC"/>
    <s v="POC/46/2/2/Sprijinirea creșterii valorii adăugate generate de sectorul TIC și a inovării în domeniu prin dezvoltarea de clustere"/>
    <n v="2"/>
    <x v="26"/>
    <x v="0"/>
    <x v="0"/>
    <s v="Produse/servicii"/>
    <n v="1"/>
    <m/>
    <m/>
    <m/>
    <m/>
    <m/>
    <m/>
    <m/>
    <m/>
    <m/>
    <m/>
    <m/>
    <m/>
    <n v="1"/>
    <m/>
    <m/>
    <m/>
    <m/>
    <m/>
    <m/>
    <m/>
    <m/>
    <m/>
    <m/>
    <m/>
    <m/>
    <m/>
    <m/>
    <m/>
    <m/>
    <m/>
    <n v="22862490"/>
    <s v="RAP SYSTEMS S.R.L."/>
    <n v="2"/>
    <n v="11097"/>
    <d v="2018-10-30T00:00:00"/>
    <d v="2018-09-24T00:00:00"/>
    <m/>
    <d v="2017-05-25T00:00:00"/>
    <d v="2018-05-24T00:00:00"/>
    <d v="2018-09-24T00:00:00"/>
    <s v="Centru"/>
  </r>
  <r>
    <s v="POC"/>
    <s v="POC/46/2/2/Sprijinirea creșterii valorii adăugate generate de sectorul TIC și a inovării în domeniu prin dezvoltarea de clustere"/>
    <n v="2"/>
    <x v="27"/>
    <x v="0"/>
    <x v="0"/>
    <s v="Produse/servicii"/>
    <n v="1"/>
    <m/>
    <m/>
    <m/>
    <m/>
    <m/>
    <m/>
    <m/>
    <m/>
    <m/>
    <m/>
    <m/>
    <m/>
    <m/>
    <m/>
    <m/>
    <n v="1"/>
    <m/>
    <m/>
    <m/>
    <m/>
    <m/>
    <m/>
    <m/>
    <m/>
    <m/>
    <m/>
    <m/>
    <m/>
    <m/>
    <m/>
    <n v="15496736"/>
    <s v="ZITEC COM SRL"/>
    <n v="2"/>
    <n v="8"/>
    <d v="2019-06-15T00:00:00"/>
    <d v="2019-06-15T00:00:00"/>
    <m/>
    <d v="2017-06-01T00:00:00"/>
    <d v="2019-05-31T00:00:00"/>
    <d v="2019-05-31T00:00:00"/>
    <s v="Bucureşti - Ilfov"/>
  </r>
  <r>
    <s v="POC"/>
    <s v="POC/46/2/2/Sprijinirea creșterii valorii adăugate generate de sectorul TIC și a inovării în domeniu prin dezvoltarea de clustere"/>
    <n v="2"/>
    <x v="28"/>
    <x v="0"/>
    <x v="0"/>
    <s v="Produse/servicii"/>
    <n v="5"/>
    <m/>
    <m/>
    <m/>
    <m/>
    <m/>
    <m/>
    <m/>
    <m/>
    <m/>
    <m/>
    <m/>
    <m/>
    <m/>
    <m/>
    <m/>
    <n v="5"/>
    <m/>
    <m/>
    <m/>
    <m/>
    <m/>
    <m/>
    <m/>
    <m/>
    <m/>
    <m/>
    <m/>
    <m/>
    <m/>
    <m/>
    <n v="22249330"/>
    <s v="RED POINT SOFTWARE SOLUTIONS SRL"/>
    <n v="2"/>
    <n v="12"/>
    <d v="2019-11-29T00:00:00"/>
    <d v="2019-11-29T00:00:00"/>
    <m/>
    <d v="2017-08-02T00:00:00"/>
    <d v="2019-11-29T00:00:00"/>
    <d v="2019-11-29T00:00:00"/>
    <s v="Nord-Est"/>
  </r>
  <r>
    <s v="POC"/>
    <s v="POC/46/2/2/Sprijinirea creșterii valorii adăugate generate de sectorul TIC și a inovării în domeniu prin dezvoltarea de clustere"/>
    <n v="2"/>
    <x v="29"/>
    <x v="0"/>
    <x v="0"/>
    <s v="Produse/servicii"/>
    <n v="3"/>
    <m/>
    <m/>
    <m/>
    <m/>
    <m/>
    <m/>
    <m/>
    <m/>
    <m/>
    <m/>
    <m/>
    <m/>
    <m/>
    <m/>
    <m/>
    <n v="3"/>
    <m/>
    <m/>
    <m/>
    <m/>
    <m/>
    <m/>
    <m/>
    <m/>
    <m/>
    <m/>
    <m/>
    <m/>
    <m/>
    <m/>
    <n v="22174083"/>
    <s v="INGENIOS.RO SRL"/>
    <n v="2"/>
    <n v="20"/>
    <d v="2019-12-27T00:00:00"/>
    <d v="2019-12-27T00:00:00"/>
    <m/>
    <d v="2017-06-28T00:00:00"/>
    <d v="2019-12-27T00:00:00"/>
    <d v="2019-12-27T00:00:00"/>
    <s v="Bucureşti - Ilfov"/>
  </r>
  <r>
    <s v="POC"/>
    <s v="POC/46/2/2/Sprijinirea creșterii valorii adăugate generate de sectorul TIC și a inovării în domeniu prin dezvoltarea de clustere"/>
    <n v="2"/>
    <x v="30"/>
    <x v="0"/>
    <x v="0"/>
    <s v="Produse/servicii"/>
    <n v="1"/>
    <m/>
    <m/>
    <m/>
    <m/>
    <m/>
    <m/>
    <m/>
    <m/>
    <m/>
    <m/>
    <m/>
    <m/>
    <n v="1"/>
    <m/>
    <m/>
    <m/>
    <m/>
    <m/>
    <m/>
    <m/>
    <m/>
    <m/>
    <m/>
    <m/>
    <m/>
    <m/>
    <m/>
    <m/>
    <m/>
    <m/>
    <n v="15938781"/>
    <s v="DIRECT CONSULTING  ADVERTISING SRL"/>
    <n v="2"/>
    <n v="7"/>
    <d v="2018-11-03T00:00:00"/>
    <m/>
    <m/>
    <d v="2017-08-04T00:00:00"/>
    <d v="2020-08-03T00:00:00"/>
    <d v="2020-08-03T00:00:00"/>
    <s v="Sud-Est"/>
  </r>
  <r>
    <s v="POC"/>
    <s v="POC/46/2/2/Sprijinirea creșterii valorii adăugate generate de sectorul TIC și a inovării în domeniu prin dezvoltarea de clustere"/>
    <n v="2"/>
    <x v="31"/>
    <x v="0"/>
    <x v="0"/>
    <s v="Produse/servicii"/>
    <n v="1"/>
    <m/>
    <m/>
    <m/>
    <m/>
    <m/>
    <m/>
    <m/>
    <m/>
    <m/>
    <m/>
    <m/>
    <m/>
    <m/>
    <m/>
    <m/>
    <m/>
    <m/>
    <m/>
    <n v="1"/>
    <m/>
    <m/>
    <m/>
    <m/>
    <m/>
    <m/>
    <m/>
    <m/>
    <m/>
    <m/>
    <m/>
    <n v="18765987"/>
    <s v="ENETIX SOFTWARE SRL"/>
    <n v="2"/>
    <n v="1"/>
    <d v="2020-11-30T00:00:00"/>
    <d v="2020-11-30T00:00:00"/>
    <m/>
    <d v="2017-05-25T00:00:00"/>
    <d v="2020-11-30T00:00:00"/>
    <d v="2020-11-30T00:00:00"/>
    <s v="Centru"/>
  </r>
  <r>
    <s v="POC"/>
    <s v="POC/46/2/2/Sprijinirea creșterii valorii adăugate generate de sectorul TIC și a inovării în domeniu prin dezvoltarea de clustere"/>
    <n v="2"/>
    <x v="32"/>
    <x v="0"/>
    <x v="0"/>
    <s v="Produse/servicii"/>
    <n v="1"/>
    <m/>
    <m/>
    <m/>
    <m/>
    <m/>
    <m/>
    <m/>
    <m/>
    <m/>
    <m/>
    <m/>
    <m/>
    <m/>
    <m/>
    <m/>
    <n v="1"/>
    <m/>
    <m/>
    <m/>
    <m/>
    <m/>
    <m/>
    <m/>
    <m/>
    <m/>
    <m/>
    <m/>
    <m/>
    <m/>
    <m/>
    <n v="28239696"/>
    <s v="SC SAFETECH INNOVATIONS SRL"/>
    <n v="2"/>
    <n v="2099"/>
    <d v="2019-02-28T00:00:00"/>
    <d v="2019-02-28T00:00:00"/>
    <m/>
    <d v="2017-06-16T00:00:00"/>
    <d v="2019-02-28T00:00:00"/>
    <d v="2019-02-28T00:00:00"/>
    <s v="Bucureşti - Ilfov"/>
  </r>
  <r>
    <s v="POC"/>
    <s v="POC/46/2/2/Sprijinirea creșterii valorii adăugate generate de sectorul TIC și a inovării în domeniu prin dezvoltarea de clustere"/>
    <n v="2"/>
    <x v="33"/>
    <x v="0"/>
    <x v="0"/>
    <s v="Produse/servicii"/>
    <n v="1"/>
    <m/>
    <m/>
    <m/>
    <m/>
    <m/>
    <m/>
    <m/>
    <m/>
    <m/>
    <m/>
    <m/>
    <m/>
    <m/>
    <m/>
    <m/>
    <n v="1"/>
    <m/>
    <m/>
    <m/>
    <m/>
    <m/>
    <m/>
    <m/>
    <m/>
    <m/>
    <m/>
    <m/>
    <m/>
    <m/>
    <m/>
    <n v="26855690"/>
    <s v="FUTURE ENGINEERING SRL"/>
    <n v="2"/>
    <n v="14"/>
    <d v="2019-04-07T00:00:00"/>
    <d v="2019-04-07T00:00:00"/>
    <m/>
    <d v="2017-08-07T00:00:00"/>
    <d v="2019-04-06T00:00:00"/>
    <d v="2019-04-06T00:00:00"/>
    <s v="Sud - Muntenia"/>
  </r>
  <r>
    <s v="POC"/>
    <s v="POC/46/2/2/Sprijinirea creșterii valorii adăugate generate de sectorul TIC și a inovării în domeniu prin dezvoltarea de clustere"/>
    <n v="2"/>
    <x v="34"/>
    <x v="0"/>
    <x v="0"/>
    <s v="Produse/servicii"/>
    <n v="4"/>
    <m/>
    <m/>
    <m/>
    <m/>
    <m/>
    <m/>
    <m/>
    <m/>
    <m/>
    <m/>
    <m/>
    <m/>
    <m/>
    <m/>
    <m/>
    <n v="4"/>
    <m/>
    <m/>
    <m/>
    <m/>
    <m/>
    <m/>
    <m/>
    <m/>
    <m/>
    <m/>
    <m/>
    <m/>
    <m/>
    <m/>
    <n v="18554483"/>
    <s v="TGS SOFTWARE SRL"/>
    <n v="2"/>
    <n v="15"/>
    <d v="2019-06-27T00:00:00"/>
    <d v="2019-06-27T00:00:00"/>
    <m/>
    <d v="2017-06-28T00:00:00"/>
    <d v="2019-06-27T00:00:00"/>
    <d v="2019-06-27T00:00:00"/>
    <s v="Bucureşti - Ilfov"/>
  </r>
  <r>
    <s v="POC"/>
    <s v="POC/46/2/2/Sprijinirea creșterii valorii adăugate generate de sectorul TIC și a inovării în domeniu prin dezvoltarea de clustere"/>
    <n v="2"/>
    <x v="35"/>
    <x v="0"/>
    <x v="0"/>
    <s v="Produse/servicii"/>
    <n v="1"/>
    <m/>
    <m/>
    <m/>
    <m/>
    <m/>
    <m/>
    <m/>
    <m/>
    <m/>
    <m/>
    <m/>
    <m/>
    <m/>
    <m/>
    <m/>
    <n v="1"/>
    <m/>
    <m/>
    <m/>
    <m/>
    <m/>
    <m/>
    <m/>
    <m/>
    <m/>
    <m/>
    <m/>
    <m/>
    <m/>
    <m/>
    <n v="21482859"/>
    <s v="ASCENDIA S.A."/>
    <n v="2"/>
    <n v="9"/>
    <d v="2019-08-08T00:00:00"/>
    <d v="2019-08-08T00:00:00"/>
    <m/>
    <d v="2017-08-09T00:00:00"/>
    <d v="2019-08-08T00:00:00"/>
    <d v="2019-08-08T00:00:00"/>
    <s v="Bucureşti - Ilfov"/>
  </r>
  <r>
    <s v="POC"/>
    <s v="POC/46/2/2/Sprijinirea creșterii valorii adăugate generate de sectorul TIC și a inovării în domeniu prin dezvoltarea de clustere"/>
    <n v="2"/>
    <x v="36"/>
    <x v="0"/>
    <x v="0"/>
    <s v="Produse/servicii"/>
    <n v="1"/>
    <m/>
    <m/>
    <m/>
    <m/>
    <m/>
    <m/>
    <m/>
    <m/>
    <m/>
    <m/>
    <m/>
    <m/>
    <m/>
    <m/>
    <m/>
    <m/>
    <m/>
    <m/>
    <n v="1"/>
    <m/>
    <m/>
    <m/>
    <m/>
    <m/>
    <m/>
    <m/>
    <m/>
    <m/>
    <m/>
    <m/>
    <n v="8479112"/>
    <s v="SYNCHRO SRL"/>
    <n v="2"/>
    <n v="1"/>
    <d v="2020-08-09T00:00:00"/>
    <d v="2019-08-10T00:00:00"/>
    <m/>
    <d v="2017-08-10T00:00:00"/>
    <d v="2019-08-09T00:00:00"/>
    <d v="2019-08-10T00:00:00"/>
    <s v="Sud-Vest Oltenia"/>
  </r>
  <r>
    <s v="POC"/>
    <s v="POC/46/2/2/Sprijinirea creșterii valorii adăugate generate de sectorul TIC și a inovării în domeniu prin dezvoltarea de clustere"/>
    <n v="2"/>
    <x v="37"/>
    <x v="0"/>
    <x v="0"/>
    <s v="Produse/servicii"/>
    <n v="1"/>
    <m/>
    <m/>
    <m/>
    <m/>
    <m/>
    <m/>
    <m/>
    <m/>
    <m/>
    <m/>
    <m/>
    <m/>
    <m/>
    <m/>
    <m/>
    <n v="1"/>
    <m/>
    <m/>
    <m/>
    <m/>
    <m/>
    <m/>
    <m/>
    <m/>
    <m/>
    <m/>
    <m/>
    <m/>
    <m/>
    <m/>
    <n v="22329072"/>
    <s v="BUSINESSVIEW SOFTWARE SRL"/>
    <n v="2"/>
    <n v="9821"/>
    <d v="2019-11-01T00:00:00"/>
    <d v="2019-11-01T00:00:00"/>
    <m/>
    <d v="2017-08-02T00:00:00"/>
    <d v="2019-10-31T00:00:00"/>
    <d v="2019-10-31T00:00:00"/>
    <s v="Bucureşti - Ilfov"/>
  </r>
  <r>
    <s v="POC"/>
    <s v="POC/524/2/2/Sprijinirea creșterii valorii adăugate generate de sectorul TIC și a inovării în domeniu prin dezvoltarea de clustere"/>
    <n v="2"/>
    <x v="38"/>
    <x v="0"/>
    <x v="0"/>
    <s v="Produse/servicii"/>
    <n v="1"/>
    <m/>
    <m/>
    <m/>
    <m/>
    <m/>
    <m/>
    <m/>
    <m/>
    <m/>
    <m/>
    <m/>
    <m/>
    <m/>
    <m/>
    <m/>
    <m/>
    <m/>
    <m/>
    <n v="0"/>
    <m/>
    <m/>
    <m/>
    <m/>
    <m/>
    <m/>
    <m/>
    <m/>
    <m/>
    <m/>
    <m/>
    <n v="16515321"/>
    <s v="ARS INDUSTRIAL SRL"/>
    <n v="2"/>
    <n v="2"/>
    <d v="2020-04-27T00:00:00"/>
    <m/>
    <m/>
    <d v="2019-12-11T00:00:00"/>
    <d v="2021-12-10T00:00:00"/>
    <d v="2021-12-10T00:00:00"/>
    <s v="Sud - Muntenia"/>
  </r>
  <r>
    <s v="POC"/>
    <s v="POC/46/2/2/Sprijinirea creșterii valorii adăugate generate de sectorul TIC și a inovării în domeniu prin dezvoltarea de clustere"/>
    <n v="2"/>
    <x v="39"/>
    <x v="0"/>
    <x v="0"/>
    <s v="Produse/servicii"/>
    <n v="1"/>
    <m/>
    <m/>
    <m/>
    <m/>
    <m/>
    <m/>
    <m/>
    <m/>
    <m/>
    <m/>
    <m/>
    <m/>
    <m/>
    <m/>
    <m/>
    <m/>
    <m/>
    <m/>
    <n v="1"/>
    <m/>
    <m/>
    <m/>
    <m/>
    <m/>
    <m/>
    <m/>
    <m/>
    <m/>
    <m/>
    <m/>
    <n v="34261850"/>
    <s v="HD PHOTO PRINT SOLUTIONS SRL"/>
    <n v="2"/>
    <n v="12"/>
    <d v="2020-10-22T00:00:00"/>
    <d v="2020-10-22T00:00:00"/>
    <m/>
    <d v="2017-09-22T00:00:00"/>
    <d v="2020-09-21T00:00:00"/>
    <d v="2019-09-21T00:00:00"/>
    <s v="Sud-Est"/>
  </r>
  <r>
    <s v="POC"/>
    <s v="POC/46/2/2/Sprijinirea creșterii valorii adăugate generate de sectorul TIC și a inovării în domeniu prin dezvoltarea de clustere"/>
    <n v="2"/>
    <x v="40"/>
    <x v="0"/>
    <x v="0"/>
    <s v="Produse/servicii"/>
    <n v="1"/>
    <m/>
    <m/>
    <m/>
    <m/>
    <m/>
    <m/>
    <m/>
    <m/>
    <m/>
    <m/>
    <m/>
    <m/>
    <m/>
    <m/>
    <m/>
    <m/>
    <m/>
    <m/>
    <n v="1"/>
    <m/>
    <m/>
    <m/>
    <m/>
    <m/>
    <m/>
    <m/>
    <m/>
    <m/>
    <m/>
    <m/>
    <n v="32136125"/>
    <s v="ACTIVE HD PRINTING SOLUTIONS SRL"/>
    <n v="2"/>
    <n v="10"/>
    <d v="2020-10-22T00:00:00"/>
    <d v="2020-10-22T00:00:00"/>
    <m/>
    <d v="2017-09-22T00:00:00"/>
    <d v="2020-09-21T00:00:00"/>
    <d v="2019-09-21T00:00:00"/>
    <s v="Sud-Est"/>
  </r>
  <r>
    <s v="POC"/>
    <s v="POC/524/2/2/Sprijinirea creșterii valorii adăugate generate de sectorul TIC și a inovării în domeniu prin dezvoltarea de clustere"/>
    <n v="2"/>
    <x v="41"/>
    <x v="0"/>
    <x v="0"/>
    <s v="Produse/servicii"/>
    <n v="1"/>
    <m/>
    <m/>
    <m/>
    <m/>
    <m/>
    <m/>
    <m/>
    <m/>
    <m/>
    <m/>
    <m/>
    <m/>
    <m/>
    <m/>
    <m/>
    <m/>
    <m/>
    <m/>
    <n v="0"/>
    <m/>
    <m/>
    <m/>
    <m/>
    <m/>
    <m/>
    <m/>
    <m/>
    <m/>
    <m/>
    <m/>
    <n v="33737336"/>
    <s v="TECHNOHUB SRL"/>
    <n v="2"/>
    <n v="1"/>
    <d v="2020-03-17T00:00:00"/>
    <m/>
    <m/>
    <d v="2019-12-18T00:00:00"/>
    <d v="2022-06-17T00:00:00"/>
    <d v="2022-06-17T00:00:00"/>
    <s v="Nord-Vest"/>
  </r>
  <r>
    <s v="POC"/>
    <s v="POC/46/2/2/Sprijinirea creșterii valorii adăugate generate de sectorul TIC și a inovării în domeniu prin dezvoltarea de clustere"/>
    <n v="2"/>
    <x v="42"/>
    <x v="0"/>
    <x v="0"/>
    <s v="Produse/servicii"/>
    <n v="1"/>
    <m/>
    <m/>
    <m/>
    <m/>
    <m/>
    <m/>
    <m/>
    <m/>
    <m/>
    <m/>
    <m/>
    <m/>
    <m/>
    <m/>
    <m/>
    <n v="1"/>
    <n v="0"/>
    <n v="1"/>
    <m/>
    <m/>
    <m/>
    <m/>
    <m/>
    <m/>
    <m/>
    <m/>
    <m/>
    <m/>
    <m/>
    <m/>
    <n v="14837118"/>
    <s v="AVANT CONSULTING SRL"/>
    <n v="2"/>
    <n v="17"/>
    <d v="2019-07-07T00:00:00"/>
    <d v="2019-07-07T00:00:00"/>
    <m/>
    <d v="2017-08-08T00:00:00"/>
    <d v="2019-06-30T00:00:00"/>
    <d v="2019-07-05T00:00:00"/>
    <s v="Bucureşti - Ilfov"/>
  </r>
  <r>
    <s v="POC"/>
    <s v="POC/46/2/2/Sprijinirea creșterii valorii adăugate generate de sectorul TIC și a inovării în domeniu prin dezvoltarea de clustere"/>
    <n v="2"/>
    <x v="43"/>
    <x v="0"/>
    <x v="0"/>
    <s v="Produse/servicii"/>
    <n v="1"/>
    <m/>
    <m/>
    <m/>
    <m/>
    <m/>
    <m/>
    <m/>
    <m/>
    <m/>
    <m/>
    <m/>
    <m/>
    <m/>
    <m/>
    <m/>
    <n v="1"/>
    <m/>
    <m/>
    <m/>
    <m/>
    <m/>
    <m/>
    <m/>
    <m/>
    <m/>
    <m/>
    <m/>
    <m/>
    <m/>
    <m/>
    <n v="30686556"/>
    <s v="EXPERT ACCIDENT RECONSTRUCTION SRL"/>
    <n v="2"/>
    <n v="1069"/>
    <d v="2019-11-02T00:00:00"/>
    <d v="2019-11-02T00:00:00"/>
    <m/>
    <d v="2017-08-03T00:00:00"/>
    <d v="2019-11-02T00:00:00"/>
    <d v="2019-08-02T00:00:00"/>
    <s v="Nord-Est"/>
  </r>
  <r>
    <s v="POC"/>
    <s v="POC/46/2/2/Sprijinirea creșterii valorii adăugate generate de sectorul TIC și a inovării în domeniu prin dezvoltarea de clustere"/>
    <n v="2"/>
    <x v="44"/>
    <x v="0"/>
    <x v="0"/>
    <s v="Produse/servicii"/>
    <n v="1"/>
    <m/>
    <m/>
    <m/>
    <m/>
    <m/>
    <m/>
    <m/>
    <m/>
    <m/>
    <m/>
    <m/>
    <m/>
    <n v="1"/>
    <m/>
    <m/>
    <m/>
    <m/>
    <m/>
    <m/>
    <m/>
    <m/>
    <m/>
    <m/>
    <m/>
    <m/>
    <m/>
    <m/>
    <m/>
    <m/>
    <m/>
    <n v="33891857"/>
    <s v="ENJOY SMART SOLUTIONS SRL"/>
    <n v="2"/>
    <n v="305"/>
    <d v="2018-12-31T00:00:00"/>
    <d v="2018-12-30T00:00:00"/>
    <m/>
    <d v="2017-08-31T00:00:00"/>
    <d v="2018-12-30T00:00:00"/>
    <d v="2018-12-30T00:00:00"/>
    <s v="Sud - Muntenia"/>
  </r>
  <r>
    <s v="POC"/>
    <s v="POC/46/2/2/Sprijinirea creșterii valorii adăugate generate de sectorul TIC și a inovării în domeniu prin dezvoltarea de clustere"/>
    <n v="2"/>
    <x v="45"/>
    <x v="0"/>
    <x v="0"/>
    <s v="Produse/servicii"/>
    <n v="1"/>
    <m/>
    <m/>
    <m/>
    <m/>
    <m/>
    <m/>
    <m/>
    <m/>
    <m/>
    <m/>
    <m/>
    <m/>
    <n v="0"/>
    <m/>
    <m/>
    <m/>
    <m/>
    <m/>
    <m/>
    <m/>
    <m/>
    <m/>
    <m/>
    <m/>
    <m/>
    <m/>
    <m/>
    <m/>
    <m/>
    <m/>
    <n v="33630770"/>
    <s v="RUN-IT SOLUTIONS SRL"/>
    <n v="2"/>
    <n v="11941"/>
    <d v="2018-11-28T00:00:00"/>
    <m/>
    <m/>
    <d v="2017-08-17T00:00:00"/>
    <d v="2019-12-16T00:00:00"/>
    <d v="2019-12-16T00:00:00"/>
    <s v="Bucureşti - Ilfov"/>
  </r>
  <r>
    <s v="POC"/>
    <s v="POC/46/2/2/Sprijinirea creșterii valorii adăugate generate de sectorul TIC și a inovării în domeniu prin dezvoltarea de clustere"/>
    <n v="2"/>
    <x v="46"/>
    <x v="0"/>
    <x v="0"/>
    <s v="Produse/servicii"/>
    <n v="2"/>
    <m/>
    <m/>
    <m/>
    <m/>
    <m/>
    <m/>
    <m/>
    <m/>
    <m/>
    <m/>
    <m/>
    <m/>
    <m/>
    <m/>
    <m/>
    <n v="2"/>
    <m/>
    <m/>
    <m/>
    <m/>
    <m/>
    <m/>
    <m/>
    <m/>
    <m/>
    <m/>
    <m/>
    <m/>
    <m/>
    <m/>
    <n v="24595321"/>
    <s v="COGNOS BUSINESS CONSULTING SRL"/>
    <n v="2"/>
    <n v="14"/>
    <d v="2019-12-13T00:00:00"/>
    <d v="2019-12-13T00:00:00"/>
    <m/>
    <d v="2017-09-15T00:00:00"/>
    <d v="2019-12-14T00:00:00"/>
    <d v="2019-09-14T00:00:00"/>
    <s v="Bucureşti - Ilfov"/>
  </r>
  <r>
    <s v="POC"/>
    <s v="POC/46/2/2/Sprijinirea creșterii valorii adăugate generate de sectorul TIC și a inovării în domeniu prin dezvoltarea de clustere"/>
    <n v="2"/>
    <x v="47"/>
    <x v="0"/>
    <x v="0"/>
    <s v="Produse/servicii"/>
    <n v="1"/>
    <m/>
    <m/>
    <m/>
    <m/>
    <m/>
    <m/>
    <m/>
    <m/>
    <m/>
    <m/>
    <m/>
    <m/>
    <m/>
    <m/>
    <m/>
    <n v="1"/>
    <m/>
    <m/>
    <m/>
    <m/>
    <m/>
    <m/>
    <m/>
    <m/>
    <m/>
    <m/>
    <m/>
    <m/>
    <m/>
    <m/>
    <n v="14529444"/>
    <s v="ALERON TRAINING CENTER SRL"/>
    <n v="2"/>
    <n v="10"/>
    <d v="2019-10-10T00:00:00"/>
    <d v="2019-10-10T00:00:00"/>
    <m/>
    <d v="2017-08-11T00:00:00"/>
    <d v="2019-10-10T00:00:00"/>
    <d v="2019-07-19T00:00:00"/>
    <s v="Bucureşti - Ilfov"/>
  </r>
  <r>
    <s v="POC"/>
    <s v="POC/46/2/2/Sprijinirea creșterii valorii adăugate generate de sectorul TIC și a inovării în domeniu prin dezvoltarea de clustere"/>
    <n v="2"/>
    <x v="48"/>
    <x v="0"/>
    <x v="0"/>
    <s v="Produse/servicii"/>
    <n v="1"/>
    <m/>
    <m/>
    <m/>
    <m/>
    <m/>
    <m/>
    <m/>
    <m/>
    <m/>
    <m/>
    <m/>
    <m/>
    <m/>
    <m/>
    <m/>
    <n v="0"/>
    <m/>
    <m/>
    <m/>
    <m/>
    <m/>
    <m/>
    <m/>
    <m/>
    <m/>
    <m/>
    <m/>
    <m/>
    <m/>
    <m/>
    <n v="10329907"/>
    <s v="INDUSTRIAL SOFTWARE SRL"/>
    <n v="2"/>
    <n v="15"/>
    <d v="2019-06-26T00:00:00"/>
    <m/>
    <m/>
    <d v="2017-06-28T00:00:00"/>
    <d v="2019-08-27T00:00:00"/>
    <d v="2019-08-27T00:00:00"/>
    <s v="Centru"/>
  </r>
  <r>
    <s v="POC"/>
    <s v="POC/46/2/2/Sprijinirea creșterii valorii adăugate generate de sectorul TIC și a inovării în domeniu prin dezvoltarea de clustere"/>
    <n v="2"/>
    <x v="49"/>
    <x v="0"/>
    <x v="0"/>
    <s v="Produse/servicii"/>
    <n v="1"/>
    <m/>
    <m/>
    <m/>
    <m/>
    <m/>
    <m/>
    <m/>
    <m/>
    <m/>
    <m/>
    <m/>
    <m/>
    <m/>
    <m/>
    <m/>
    <m/>
    <m/>
    <m/>
    <n v="1"/>
    <m/>
    <m/>
    <m/>
    <m/>
    <m/>
    <m/>
    <m/>
    <m/>
    <m/>
    <m/>
    <m/>
    <n v="5258486"/>
    <s v="BUSINESS INFORMATION SYSTEMS (ALLEVO) SRL"/>
    <n v="2"/>
    <n v="11"/>
    <d v="2020-03-15T00:00:00"/>
    <d v="2020-03-19T00:00:00"/>
    <m/>
    <d v="2017-08-16T00:00:00"/>
    <d v="2020-03-16T00:00:00"/>
    <d v="2020-03-16T00:00:00"/>
    <s v="Bucureşti - Ilfov"/>
  </r>
  <r>
    <s v="POC"/>
    <s v="POC/46/2/2/Sprijinirea creșterii valorii adăugate generate de sectorul TIC și a inovării în domeniu prin dezvoltarea de clustere"/>
    <n v="2"/>
    <x v="50"/>
    <x v="0"/>
    <x v="0"/>
    <s v="Produse/servicii"/>
    <n v="2"/>
    <m/>
    <m/>
    <m/>
    <m/>
    <m/>
    <m/>
    <m/>
    <m/>
    <m/>
    <m/>
    <m/>
    <m/>
    <m/>
    <m/>
    <m/>
    <n v="2"/>
    <m/>
    <m/>
    <m/>
    <m/>
    <m/>
    <m/>
    <m/>
    <m/>
    <m/>
    <m/>
    <m/>
    <m/>
    <m/>
    <m/>
    <n v="33421464"/>
    <s v="APPSBROKER CONSULTING SRL"/>
    <n v="2"/>
    <n v="10"/>
    <d v="2019-08-03T00:00:00"/>
    <d v="2019-08-03T00:00:00"/>
    <m/>
    <d v="2017-08-04T00:00:00"/>
    <d v="2019-08-03T00:00:00"/>
    <d v="2019-08-03T00:00:00"/>
    <s v="Nord-Est"/>
  </r>
  <r>
    <s v="POC"/>
    <s v="POC/46/2/2/Sprijinirea creșterii valorii adăugate generate de sectorul TIC și a inovării în domeniu prin dezvoltarea de clustere"/>
    <n v="2"/>
    <x v="51"/>
    <x v="0"/>
    <x v="0"/>
    <s v="Produse/servicii"/>
    <n v="1"/>
    <m/>
    <m/>
    <m/>
    <m/>
    <m/>
    <m/>
    <m/>
    <m/>
    <m/>
    <m/>
    <m/>
    <m/>
    <m/>
    <m/>
    <m/>
    <m/>
    <m/>
    <m/>
    <n v="1"/>
    <m/>
    <m/>
    <m/>
    <m/>
    <m/>
    <m/>
    <m/>
    <m/>
    <m/>
    <m/>
    <m/>
    <n v="31326997"/>
    <s v="REAL ESTATE BUSINESS SOLUTIONS SRL"/>
    <n v="2"/>
    <n v="15"/>
    <d v="2020-09-28T00:00:00"/>
    <d v="2020-09-28T00:00:00"/>
    <m/>
    <d v="2017-06-28T00:00:00"/>
    <d v="2020-06-26T00:00:00"/>
    <d v="2020-06-26T00:00:00"/>
    <s v="Nord-Vest"/>
  </r>
  <r>
    <s v="POC"/>
    <s v="POC/46/2/2/Sprijinirea creșterii valorii adăugate generate de sectorul TIC și a inovării în domeniu prin dezvoltarea de clustere"/>
    <n v="2"/>
    <x v="52"/>
    <x v="0"/>
    <x v="0"/>
    <s v="Produse/servicii"/>
    <n v="1"/>
    <m/>
    <m/>
    <m/>
    <m/>
    <m/>
    <m/>
    <m/>
    <m/>
    <m/>
    <m/>
    <m/>
    <m/>
    <m/>
    <m/>
    <m/>
    <m/>
    <m/>
    <m/>
    <n v="1"/>
    <m/>
    <m/>
    <m/>
    <m/>
    <m/>
    <m/>
    <m/>
    <m/>
    <m/>
    <m/>
    <m/>
    <n v="21356389"/>
    <s v="HR SINCRON SRL"/>
    <n v="2"/>
    <n v="1"/>
    <d v="2020-05-24T00:00:00"/>
    <d v="2019-05-24T00:00:00"/>
    <m/>
    <d v="2017-05-25T00:00:00"/>
    <d v="2019-05-24T00:00:00"/>
    <d v="2019-05-24T00:00:00"/>
    <s v="Bucureşti - Ilfov"/>
  </r>
  <r>
    <s v="POC"/>
    <s v="POC/46/2/2/Sprijinirea creșterii valorii adăugate generate de sectorul TIC și a inovării în domeniu prin dezvoltarea de clustere"/>
    <n v="2"/>
    <x v="53"/>
    <x v="0"/>
    <x v="0"/>
    <s v="Produse/servicii"/>
    <n v="2"/>
    <m/>
    <m/>
    <m/>
    <m/>
    <m/>
    <m/>
    <m/>
    <m/>
    <m/>
    <m/>
    <m/>
    <m/>
    <n v="2"/>
    <m/>
    <m/>
    <m/>
    <m/>
    <m/>
    <m/>
    <m/>
    <m/>
    <m/>
    <m/>
    <m/>
    <m/>
    <m/>
    <m/>
    <m/>
    <m/>
    <m/>
    <n v="30701834"/>
    <s v="CLOUD SOFT SRL"/>
    <n v="2"/>
    <n v="8"/>
    <d v="2018-08-03T00:00:00"/>
    <d v="2019-08-07T00:00:00"/>
    <m/>
    <d v="2017-08-04T00:00:00"/>
    <d v="2019-08-03T00:00:00"/>
    <d v="2019-08-03T00:00:00"/>
    <s v="Centru; Nord-Vest"/>
  </r>
  <r>
    <s v="POC"/>
    <s v="POC/46/2/2/Sprijinirea creșterii valorii adăugate generate de sectorul TIC și a inovării în domeniu prin dezvoltarea de clustere"/>
    <n v="2"/>
    <x v="54"/>
    <x v="0"/>
    <x v="0"/>
    <s v="Produse/servicii"/>
    <n v="1"/>
    <m/>
    <m/>
    <m/>
    <m/>
    <m/>
    <m/>
    <m/>
    <m/>
    <m/>
    <m/>
    <m/>
    <m/>
    <m/>
    <m/>
    <m/>
    <m/>
    <m/>
    <m/>
    <n v="1"/>
    <m/>
    <m/>
    <m/>
    <m/>
    <m/>
    <m/>
    <m/>
    <m/>
    <m/>
    <m/>
    <m/>
    <n v="22688033"/>
    <s v="PRODINF SOFTWARE S.R.L."/>
    <n v="2"/>
    <n v="1005"/>
    <d v="2020-01-31T00:00:00"/>
    <m/>
    <m/>
    <d v="2017-08-03T00:00:00"/>
    <d v="2020-02-02T00:00:00"/>
    <d v="2020-02-02T00:00:00"/>
    <s v="Sud - Muntenia"/>
  </r>
  <r>
    <s v="POC"/>
    <s v="POC/46/2/2/Sprijinirea creșterii valorii adăugate generate de sectorul TIC și a inovării în domeniu prin dezvoltarea de clustere"/>
    <n v="2"/>
    <x v="55"/>
    <x v="0"/>
    <x v="0"/>
    <s v="Produse/servicii"/>
    <n v="1"/>
    <m/>
    <m/>
    <m/>
    <m/>
    <m/>
    <m/>
    <m/>
    <m/>
    <m/>
    <m/>
    <m/>
    <m/>
    <m/>
    <m/>
    <m/>
    <n v="1"/>
    <n v="0"/>
    <n v="1"/>
    <m/>
    <m/>
    <m/>
    <m/>
    <m/>
    <m/>
    <m/>
    <m/>
    <m/>
    <m/>
    <m/>
    <m/>
    <n v="31411197"/>
    <s v="OMNICONVERT SRL"/>
    <n v="2"/>
    <n v="23"/>
    <d v="2019-11-25T00:00:00"/>
    <d v="2019-11-25T00:00:00"/>
    <m/>
    <d v="2017-06-08T00:00:00"/>
    <d v="2019-11-30T00:00:00"/>
    <d v="2019-11-30T00:00:00"/>
    <s v="Bucureşti - Ilfov"/>
  </r>
  <r>
    <s v="POC"/>
    <s v="POC/46/2/2/Sprijinirea creșterii valorii adăugate generate de sectorul TIC și a inovării în domeniu prin dezvoltarea de clustere"/>
    <n v="2"/>
    <x v="56"/>
    <x v="0"/>
    <x v="0"/>
    <s v="Produse/servicii"/>
    <n v="6"/>
    <m/>
    <m/>
    <m/>
    <m/>
    <m/>
    <m/>
    <m/>
    <m/>
    <m/>
    <m/>
    <m/>
    <m/>
    <m/>
    <m/>
    <m/>
    <m/>
    <m/>
    <m/>
    <n v="6"/>
    <m/>
    <m/>
    <m/>
    <m/>
    <m/>
    <m/>
    <m/>
    <m/>
    <m/>
    <m/>
    <m/>
    <n v="18560051"/>
    <s v="HYPERMEDIA SRL"/>
    <n v="2"/>
    <n v="12"/>
    <d v="2020-08-10T00:00:00"/>
    <d v="2020-08-10T00:00:00"/>
    <m/>
    <d v="2017-08-10T00:00:00"/>
    <d v="2020-08-09T00:00:00"/>
    <d v="2020-08-09T00:00:00"/>
    <s v="Nord-Vest"/>
  </r>
  <r>
    <s v="POC"/>
    <s v="POC/46/2/2/Sprijinirea creșterii valorii adăugate generate de sectorul TIC și a inovării în domeniu prin dezvoltarea de clustere"/>
    <n v="2"/>
    <x v="57"/>
    <x v="0"/>
    <x v="0"/>
    <s v="Produse/servicii"/>
    <n v="1"/>
    <m/>
    <m/>
    <m/>
    <m/>
    <m/>
    <m/>
    <m/>
    <m/>
    <m/>
    <m/>
    <m/>
    <m/>
    <m/>
    <m/>
    <m/>
    <m/>
    <m/>
    <m/>
    <n v="1"/>
    <m/>
    <m/>
    <m/>
    <m/>
    <m/>
    <m/>
    <m/>
    <m/>
    <m/>
    <m/>
    <m/>
    <n v="29596395"/>
    <s v="NOVUSTECH SERVICES S.R.L."/>
    <n v="2"/>
    <n v="12"/>
    <d v="2020-08-04T00:00:00"/>
    <d v="2020-08-04T00:00:00"/>
    <m/>
    <d v="2017-09-04T00:00:00"/>
    <d v="2020-08-04T00:00:00"/>
    <d v="2020-08-04T00:00:00"/>
    <s v="Bucureşti - Ilfov"/>
  </r>
  <r>
    <s v="POC"/>
    <s v="POC/46/2/2/Sprijinirea creșterii valorii adăugate generate de sectorul TIC și a inovării în domeniu prin dezvoltarea de clustere"/>
    <n v="2"/>
    <x v="58"/>
    <x v="0"/>
    <x v="0"/>
    <s v="Produse/servicii"/>
    <n v="1"/>
    <m/>
    <m/>
    <m/>
    <m/>
    <m/>
    <m/>
    <m/>
    <m/>
    <m/>
    <m/>
    <m/>
    <m/>
    <m/>
    <m/>
    <m/>
    <m/>
    <m/>
    <m/>
    <n v="1"/>
    <m/>
    <m/>
    <m/>
    <m/>
    <m/>
    <m/>
    <m/>
    <m/>
    <m/>
    <m/>
    <m/>
    <n v="16430500"/>
    <s v="OMEGA TRUST SRL"/>
    <n v="2"/>
    <n v="21"/>
    <d v="2020-08-03T00:00:00"/>
    <d v="2020-08-03T00:00:00"/>
    <m/>
    <d v="2017-08-04T00:00:00"/>
    <d v="2020-08-04T00:00:00"/>
    <d v="2020-08-04T00:00:00"/>
    <s v="Bucureşti - Ilfov"/>
  </r>
  <r>
    <s v="POC"/>
    <s v="POC/46/2/2/Sprijinirea creșterii valorii adăugate generate de sectorul TIC și a inovării în domeniu prin dezvoltarea de clustere"/>
    <n v="2"/>
    <x v="59"/>
    <x v="0"/>
    <x v="0"/>
    <s v="Produse/servicii"/>
    <n v="1"/>
    <m/>
    <m/>
    <m/>
    <m/>
    <m/>
    <m/>
    <m/>
    <m/>
    <m/>
    <m/>
    <m/>
    <m/>
    <m/>
    <m/>
    <m/>
    <m/>
    <m/>
    <m/>
    <n v="1"/>
    <m/>
    <m/>
    <m/>
    <m/>
    <m/>
    <m/>
    <m/>
    <m/>
    <m/>
    <m/>
    <m/>
    <n v="33040800"/>
    <s v="INVOKER TRANS IT SRL"/>
    <n v="2"/>
    <n v="1"/>
    <d v="2020-08-08T00:00:00"/>
    <d v="2019-08-07T00:00:00"/>
    <m/>
    <d v="2017-08-08T00:00:00"/>
    <d v="2019-08-07T00:00:00"/>
    <d v="2019-08-07T00:00:00"/>
    <s v="Sud - Muntenia"/>
  </r>
  <r>
    <s v="POC"/>
    <s v="POC/46/2/2/Sprijinirea creșterii valorii adăugate generate de sectorul TIC și a inovării în domeniu prin dezvoltarea de clustere"/>
    <n v="2"/>
    <x v="60"/>
    <x v="0"/>
    <x v="0"/>
    <s v="Produse/servicii"/>
    <n v="1"/>
    <m/>
    <m/>
    <m/>
    <m/>
    <m/>
    <m/>
    <m/>
    <m/>
    <m/>
    <m/>
    <m/>
    <m/>
    <m/>
    <m/>
    <m/>
    <m/>
    <m/>
    <m/>
    <n v="1"/>
    <m/>
    <m/>
    <m/>
    <m/>
    <m/>
    <m/>
    <m/>
    <m/>
    <m/>
    <m/>
    <m/>
    <n v="4517523"/>
    <s v="DEMIUMA COMIMPEX SRL"/>
    <n v="2"/>
    <n v="1"/>
    <d v="2020-06-22T00:00:00"/>
    <d v="2019-06-23T00:00:00"/>
    <m/>
    <d v="2017-06-29T00:00:00"/>
    <d v="2019-06-28T00:00:00"/>
    <d v="2019-06-28T00:00:00"/>
    <s v="Centru; Nord-Est; Nord-Vest; Sud - Muntenia; Sud-Est; Sud-Vest Oltenia; Vest"/>
  </r>
  <r>
    <s v="POC"/>
    <s v="POC/46/2/2/Sprijinirea creșterii valorii adăugate generate de sectorul TIC și a inovării în domeniu prin dezvoltarea de clustere"/>
    <n v="2"/>
    <x v="61"/>
    <x v="0"/>
    <x v="0"/>
    <s v="Produse/servicii"/>
    <n v="1"/>
    <m/>
    <m/>
    <m/>
    <m/>
    <m/>
    <m/>
    <m/>
    <m/>
    <m/>
    <m/>
    <m/>
    <m/>
    <n v="1"/>
    <m/>
    <m/>
    <m/>
    <m/>
    <m/>
    <m/>
    <m/>
    <m/>
    <m/>
    <m/>
    <m/>
    <m/>
    <m/>
    <m/>
    <m/>
    <m/>
    <m/>
    <n v="16578664"/>
    <s v="PHOENIX IT SRL"/>
    <n v="2"/>
    <n v="10"/>
    <d v="2018-12-16T00:00:00"/>
    <d v="2018-12-16T00:00:00"/>
    <m/>
    <d v="2017-06-16T00:00:00"/>
    <d v="2018-12-16T00:00:00"/>
    <d v="2018-12-16T00:00:00"/>
    <s v="Sud - Muntenia"/>
  </r>
  <r>
    <s v="POC"/>
    <s v="POC/46/2/2/Sprijinirea creșterii valorii adăugate generate de sectorul TIC și a inovării în domeniu prin dezvoltarea de clustere"/>
    <n v="2"/>
    <x v="62"/>
    <x v="0"/>
    <x v="0"/>
    <s v="Produse/servicii"/>
    <n v="1"/>
    <m/>
    <m/>
    <m/>
    <m/>
    <m/>
    <m/>
    <m/>
    <m/>
    <m/>
    <m/>
    <m/>
    <m/>
    <m/>
    <m/>
    <m/>
    <m/>
    <m/>
    <m/>
    <n v="1"/>
    <m/>
    <m/>
    <m/>
    <m/>
    <m/>
    <m/>
    <m/>
    <m/>
    <m/>
    <m/>
    <m/>
    <n v="33037820"/>
    <s v="NETWORK INNOVATION FUTURE  SRL"/>
    <n v="2"/>
    <n v="14"/>
    <d v="2020-02-19T00:00:00"/>
    <d v="2020-02-19T00:00:00"/>
    <m/>
    <d v="2017-11-20T00:00:00"/>
    <d v="2019-11-19T00:00:00"/>
    <d v="2019-11-19T00:00:00"/>
    <s v="Sud - Muntenia"/>
  </r>
  <r>
    <s v="POC"/>
    <s v="POC/46/2/2/Sprijinirea creșterii valorii adăugate generate de sectorul TIC și a inovării în domeniu prin dezvoltarea de clustere"/>
    <n v="2"/>
    <x v="63"/>
    <x v="0"/>
    <x v="0"/>
    <s v="Produse/servicii"/>
    <n v="1"/>
    <m/>
    <m/>
    <m/>
    <m/>
    <m/>
    <m/>
    <m/>
    <m/>
    <m/>
    <m/>
    <m/>
    <m/>
    <m/>
    <m/>
    <m/>
    <m/>
    <m/>
    <m/>
    <n v="1"/>
    <m/>
    <m/>
    <m/>
    <m/>
    <m/>
    <m/>
    <m/>
    <m/>
    <m/>
    <m/>
    <m/>
    <n v="14544908"/>
    <s v="CATTUS SRL"/>
    <n v="2"/>
    <n v="19"/>
    <d v="2020-07-31T00:00:00"/>
    <d v="2020-07-31T00:00:00"/>
    <m/>
    <d v="2017-08-03T00:00:00"/>
    <d v="2020-08-03T00:00:00"/>
    <d v="2020-08-03T00:00:00"/>
    <s v="Centru"/>
  </r>
  <r>
    <s v="POC"/>
    <s v="POC/46/2/2/Sprijinirea creșterii valorii adăugate generate de sectorul TIC și a inovării în domeniu prin dezvoltarea de clustere"/>
    <n v="2"/>
    <x v="64"/>
    <x v="0"/>
    <x v="0"/>
    <s v="Produse/servicii"/>
    <n v="1"/>
    <m/>
    <m/>
    <m/>
    <m/>
    <m/>
    <m/>
    <m/>
    <m/>
    <m/>
    <m/>
    <m/>
    <m/>
    <m/>
    <m/>
    <m/>
    <n v="1"/>
    <m/>
    <m/>
    <m/>
    <m/>
    <m/>
    <m/>
    <m/>
    <m/>
    <m/>
    <m/>
    <m/>
    <m/>
    <m/>
    <m/>
    <n v="28963329"/>
    <s v="SIM SOFT DISTRIBUTION S.R.L."/>
    <n v="2"/>
    <n v="14"/>
    <d v="2019-10-01T00:00:00"/>
    <d v="2019-10-02T00:00:00"/>
    <m/>
    <d v="2017-08-02T00:00:00"/>
    <d v="2019-08-01T00:00:00"/>
    <d v="2019-08-01T00:00:00"/>
    <s v="Nord-Vest"/>
  </r>
  <r>
    <s v="POC"/>
    <s v="POC/46/2/2/Sprijinirea creșterii valorii adăugate generate de sectorul TIC și a inovării în domeniu prin dezvoltarea de clustere"/>
    <n v="2"/>
    <x v="65"/>
    <x v="0"/>
    <x v="0"/>
    <s v="Produse/servicii"/>
    <n v="1"/>
    <m/>
    <m/>
    <m/>
    <m/>
    <m/>
    <m/>
    <m/>
    <m/>
    <m/>
    <m/>
    <m/>
    <m/>
    <m/>
    <m/>
    <m/>
    <m/>
    <m/>
    <m/>
    <n v="1"/>
    <m/>
    <m/>
    <m/>
    <m/>
    <m/>
    <m/>
    <m/>
    <m/>
    <m/>
    <m/>
    <m/>
    <n v="27344740"/>
    <s v="YALOS SOFTWARE LABS SRL"/>
    <n v="2"/>
    <n v="12"/>
    <d v="2020-08-03T00:00:00"/>
    <d v="2020-08-03T00:00:00"/>
    <m/>
    <d v="2017-08-03T00:00:00"/>
    <d v="2020-08-02T00:00:00"/>
    <d v="2020-08-02T00:00:00"/>
    <s v="Bucureşti - Ilfov"/>
  </r>
  <r>
    <s v="POC"/>
    <s v="POC/46/2/2/Sprijinirea creșterii valorii adăugate generate de sectorul TIC și a inovării în domeniu prin dezvoltarea de clustere"/>
    <n v="2"/>
    <x v="66"/>
    <x v="0"/>
    <x v="0"/>
    <s v="Produse/servicii"/>
    <n v="1"/>
    <m/>
    <m/>
    <m/>
    <m/>
    <m/>
    <m/>
    <m/>
    <m/>
    <m/>
    <m/>
    <m/>
    <m/>
    <m/>
    <m/>
    <m/>
    <n v="1"/>
    <m/>
    <m/>
    <m/>
    <m/>
    <m/>
    <m/>
    <m/>
    <m/>
    <m/>
    <m/>
    <m/>
    <m/>
    <m/>
    <m/>
    <n v="13751484"/>
    <s v="COGNISTUDIO S.R.L."/>
    <n v="2"/>
    <n v="8723"/>
    <d v="2019-10-08T00:00:00"/>
    <d v="2019-08-02T00:00:00"/>
    <m/>
    <d v="2017-08-02T00:00:00"/>
    <d v="2019-08-02T00:00:00"/>
    <d v="2019-08-02T00:00:00"/>
    <s v="Bucureşti - Ilfov"/>
  </r>
  <r>
    <s v="POC"/>
    <s v="POC/46/2/2/Sprijinirea creșterii valorii adăugate generate de sectorul TIC și a inovării în domeniu prin dezvoltarea de clustere"/>
    <n v="2"/>
    <x v="67"/>
    <x v="0"/>
    <x v="0"/>
    <s v="Produse/servicii"/>
    <n v="1"/>
    <m/>
    <m/>
    <m/>
    <m/>
    <m/>
    <m/>
    <m/>
    <m/>
    <m/>
    <m/>
    <m/>
    <m/>
    <m/>
    <m/>
    <m/>
    <n v="1"/>
    <m/>
    <m/>
    <m/>
    <m/>
    <m/>
    <m/>
    <m/>
    <m/>
    <m/>
    <m/>
    <m/>
    <m/>
    <m/>
    <m/>
    <n v="25274176"/>
    <s v="SOFT BUSINESS UNION SRL"/>
    <n v="2"/>
    <n v="1"/>
    <d v="2019-06-16T00:00:00"/>
    <d v="2020-06-16T00:00:00"/>
    <m/>
    <d v="2017-06-16T00:00:00"/>
    <d v="2019-06-15T00:00:00"/>
    <d v="2019-06-15T00:00:00"/>
    <s v="Bucureşti - Ilfov"/>
  </r>
  <r>
    <s v="POC"/>
    <s v="POC/46/2/2/Sprijinirea creșterii valorii adăugate generate de sectorul TIC și a inovării în domeniu prin dezvoltarea de clustere"/>
    <n v="2"/>
    <x v="68"/>
    <x v="0"/>
    <x v="0"/>
    <s v="Produse/servicii"/>
    <n v="1"/>
    <m/>
    <m/>
    <m/>
    <m/>
    <m/>
    <m/>
    <m/>
    <m/>
    <m/>
    <m/>
    <m/>
    <m/>
    <m/>
    <m/>
    <m/>
    <m/>
    <m/>
    <m/>
    <n v="1"/>
    <m/>
    <m/>
    <m/>
    <m/>
    <m/>
    <m/>
    <m/>
    <m/>
    <m/>
    <m/>
    <m/>
    <n v="22935583"/>
    <s v="INVITE SYSTEMS SRL"/>
    <n v="2"/>
    <n v="1"/>
    <d v="2020-07-10T00:00:00"/>
    <d v="2019-10-14T00:00:00"/>
    <m/>
    <d v="2017-10-11T00:00:00"/>
    <d v="2019-10-10T00:00:00"/>
    <d v="2019-10-10T00:00:00"/>
    <s v="Bucureşti - Ilfov"/>
  </r>
  <r>
    <s v="POC"/>
    <s v="POC/46/2/2/Sprijinirea creșterii valorii adăugate generate de sectorul TIC și a inovării în domeniu prin dezvoltarea de clustere"/>
    <n v="2"/>
    <x v="69"/>
    <x v="0"/>
    <x v="0"/>
    <s v="Produse/servicii"/>
    <n v="1"/>
    <m/>
    <m/>
    <m/>
    <m/>
    <m/>
    <m/>
    <m/>
    <m/>
    <m/>
    <m/>
    <m/>
    <m/>
    <m/>
    <m/>
    <m/>
    <n v="1"/>
    <m/>
    <m/>
    <m/>
    <m/>
    <m/>
    <m/>
    <m/>
    <m/>
    <m/>
    <m/>
    <m/>
    <m/>
    <m/>
    <m/>
    <n v="12476351"/>
    <s v="ALTFACTOR SRL"/>
    <n v="2"/>
    <n v="14"/>
    <d v="2019-12-10T00:00:00"/>
    <d v="2019-12-10T00:00:00"/>
    <m/>
    <d v="2017-08-10T00:00:00"/>
    <d v="2019-08-10T00:00:00"/>
    <d v="2019-08-10T00:00:00"/>
    <s v="Nord-Est; Sud-Est"/>
  </r>
  <r>
    <s v="POC"/>
    <s v="POC/46/2/2/Sprijinirea creșterii valorii adăugate generate de sectorul TIC și a inovării în domeniu prin dezvoltarea de clustere"/>
    <n v="2"/>
    <x v="70"/>
    <x v="0"/>
    <x v="0"/>
    <s v="Produse/servicii"/>
    <n v="1"/>
    <m/>
    <m/>
    <m/>
    <m/>
    <m/>
    <m/>
    <m/>
    <m/>
    <m/>
    <m/>
    <m/>
    <m/>
    <m/>
    <m/>
    <m/>
    <n v="1"/>
    <m/>
    <m/>
    <m/>
    <m/>
    <m/>
    <m/>
    <m/>
    <m/>
    <m/>
    <m/>
    <m/>
    <m/>
    <m/>
    <m/>
    <n v="33512511"/>
    <s v="SPHERIK TECHNOLOGIES SRL"/>
    <n v="2"/>
    <n v="15"/>
    <d v="2019-02-03T00:00:00"/>
    <d v="2019-02-03T00:00:00"/>
    <m/>
    <d v="2017-08-03T00:00:00"/>
    <d v="2019-02-03T00:00:00"/>
    <d v="2019-02-03T00:00:00"/>
    <s v="Nord-Vest"/>
  </r>
  <r>
    <s v="POC"/>
    <s v="POC/46/2/2/Sprijinirea creșterii valorii adăugate generate de sectorul TIC și a inovării în domeniu prin dezvoltarea de clustere"/>
    <n v="2"/>
    <x v="71"/>
    <x v="0"/>
    <x v="0"/>
    <s v="Produse/servicii"/>
    <n v="1"/>
    <m/>
    <m/>
    <m/>
    <m/>
    <m/>
    <m/>
    <m/>
    <m/>
    <m/>
    <m/>
    <m/>
    <m/>
    <m/>
    <m/>
    <m/>
    <n v="1"/>
    <m/>
    <m/>
    <m/>
    <m/>
    <m/>
    <m/>
    <m/>
    <m/>
    <m/>
    <m/>
    <m/>
    <m/>
    <m/>
    <m/>
    <n v="16336490"/>
    <s v="LIFE IS HARD S.A."/>
    <n v="2"/>
    <n v="8"/>
    <d v="2019-02-01T00:00:00"/>
    <d v="2019-02-01T00:00:00"/>
    <m/>
    <d v="2017-08-03T00:00:00"/>
    <d v="2019-02-02T00:00:00"/>
    <d v="2021-02-02T00:00:00"/>
    <s v="Nord-Vest"/>
  </r>
  <r>
    <s v="POC"/>
    <s v="POC/46/2/2/Sprijinirea creșterii valorii adăugate generate de sectorul TIC și a inovării în domeniu prin dezvoltarea de clustere"/>
    <n v="2"/>
    <x v="72"/>
    <x v="0"/>
    <x v="0"/>
    <s v="Produse/servicii"/>
    <n v="3"/>
    <m/>
    <m/>
    <m/>
    <m/>
    <m/>
    <m/>
    <m/>
    <m/>
    <m/>
    <m/>
    <m/>
    <m/>
    <m/>
    <m/>
    <m/>
    <m/>
    <m/>
    <m/>
    <n v="3"/>
    <m/>
    <m/>
    <m/>
    <m/>
    <m/>
    <m/>
    <m/>
    <m/>
    <m/>
    <m/>
    <m/>
    <n v="18813138"/>
    <s v="SVT ELECTRONICS S.R.L."/>
    <n v="2"/>
    <n v="1"/>
    <d v="2020-07-10T00:00:00"/>
    <d v="2019-07-10T00:00:00"/>
    <m/>
    <d v="2017-08-03T00:00:00"/>
    <d v="2019-08-03T00:00:00"/>
    <d v="2019-08-03T00:00:00"/>
    <s v="Centru"/>
  </r>
  <r>
    <s v="POC"/>
    <s v="POC/46/2/2/Sprijinirea creșterii valorii adăugate generate de sectorul TIC și a inovării în domeniu prin dezvoltarea de clustere"/>
    <n v="2"/>
    <x v="73"/>
    <x v="0"/>
    <x v="0"/>
    <s v="Produse/servicii"/>
    <n v="1"/>
    <m/>
    <m/>
    <m/>
    <m/>
    <m/>
    <m/>
    <m/>
    <m/>
    <m/>
    <m/>
    <m/>
    <m/>
    <m/>
    <m/>
    <m/>
    <n v="1"/>
    <n v="0"/>
    <n v="1"/>
    <m/>
    <m/>
    <m/>
    <m/>
    <m/>
    <m/>
    <m/>
    <m/>
    <m/>
    <m/>
    <m/>
    <m/>
    <n v="31582472"/>
    <s v="SENIOR PROGRAMMING S.A."/>
    <n v="2"/>
    <n v="18"/>
    <d v="2019-11-01T00:00:00"/>
    <d v="2019-11-01T00:00:00"/>
    <m/>
    <d v="2017-08-02T00:00:00"/>
    <d v="2019-11-01T00:00:00"/>
    <d v="2019-11-01T00:00:00"/>
    <s v="Bucureşti - Ilfov"/>
  </r>
  <r>
    <s v="POC"/>
    <s v="POC/46/2/2/Sprijinirea creșterii valorii adăugate generate de sectorul TIC și a inovării în domeniu prin dezvoltarea de clustere"/>
    <n v="2"/>
    <x v="74"/>
    <x v="0"/>
    <x v="0"/>
    <s v="Produse/servicii"/>
    <n v="1"/>
    <m/>
    <m/>
    <m/>
    <m/>
    <m/>
    <m/>
    <m/>
    <m/>
    <m/>
    <m/>
    <m/>
    <m/>
    <m/>
    <m/>
    <m/>
    <m/>
    <m/>
    <m/>
    <n v="1"/>
    <m/>
    <m/>
    <m/>
    <m/>
    <m/>
    <m/>
    <m/>
    <m/>
    <m/>
    <m/>
    <m/>
    <n v="23586236"/>
    <s v="SPARK CONSULT S.R.L."/>
    <n v="2"/>
    <n v="12"/>
    <d v="2020-07-28T00:00:00"/>
    <d v="2020-08-28T00:00:00"/>
    <m/>
    <d v="2017-08-04T00:00:00"/>
    <d v="2020-07-31T00:00:00"/>
    <d v="2020-07-31T00:00:00"/>
    <s v="Sud-Est"/>
  </r>
  <r>
    <s v="POC"/>
    <s v="POC/524/2/2/Sprijinirea creșterii valorii adăugate generate de sectorul TIC și a inovării în domeniu prin dezvoltarea de clustere"/>
    <n v="2"/>
    <x v="75"/>
    <x v="0"/>
    <x v="0"/>
    <s v="Produse/servicii"/>
    <n v="1"/>
    <m/>
    <m/>
    <m/>
    <m/>
    <m/>
    <m/>
    <m/>
    <m/>
    <m/>
    <m/>
    <m/>
    <m/>
    <m/>
    <m/>
    <m/>
    <m/>
    <m/>
    <m/>
    <n v="0"/>
    <m/>
    <m/>
    <m/>
    <m/>
    <m/>
    <m/>
    <m/>
    <m/>
    <m/>
    <m/>
    <m/>
    <n v="38408423"/>
    <s v="CYMBIOT SOLUTIONS SRL"/>
    <n v="2"/>
    <n v="1"/>
    <d v="2020-03-12T00:00:00"/>
    <m/>
    <m/>
    <d v="2019-12-13T00:00:00"/>
    <d v="2021-01-12T00:00:00"/>
    <d v="2021-01-12T00:00:00"/>
    <s v="Sud - Muntenia"/>
  </r>
  <r>
    <s v="POC"/>
    <s v="POC/46/2/2/Sprijinirea creșterii valorii adăugate generate de sectorul TIC și a inovării în domeniu prin dezvoltarea de clustere"/>
    <n v="2"/>
    <x v="76"/>
    <x v="0"/>
    <x v="0"/>
    <s v="Produse/servicii"/>
    <n v="1"/>
    <m/>
    <m/>
    <m/>
    <m/>
    <m/>
    <m/>
    <m/>
    <m/>
    <m/>
    <m/>
    <m/>
    <m/>
    <m/>
    <m/>
    <m/>
    <m/>
    <m/>
    <m/>
    <n v="1"/>
    <m/>
    <m/>
    <m/>
    <m/>
    <m/>
    <m/>
    <m/>
    <m/>
    <m/>
    <m/>
    <m/>
    <n v="15366094"/>
    <s v="Q-BIS CONSULT SRL"/>
    <n v="2"/>
    <n v="1"/>
    <d v="2020-12-02T00:00:00"/>
    <d v="2019-12-03T00:00:00"/>
    <m/>
    <d v="2017-08-02T00:00:00"/>
    <d v="2019-12-02T00:00:00"/>
    <d v="2019-12-02T00:00:00"/>
    <s v="Bucureşti - Ilfov"/>
  </r>
  <r>
    <s v="POC"/>
    <s v="POC/46/2/2/Sprijinirea creșterii valorii adăugate generate de sectorul TIC și a inovării în domeniu prin dezvoltarea de clustere"/>
    <n v="2"/>
    <x v="77"/>
    <x v="0"/>
    <x v="0"/>
    <s v="Produse/servicii"/>
    <n v="1"/>
    <m/>
    <m/>
    <m/>
    <m/>
    <m/>
    <m/>
    <m/>
    <m/>
    <m/>
    <m/>
    <m/>
    <m/>
    <n v="0"/>
    <m/>
    <m/>
    <m/>
    <m/>
    <m/>
    <m/>
    <m/>
    <m/>
    <m/>
    <m/>
    <m/>
    <m/>
    <m/>
    <m/>
    <m/>
    <m/>
    <m/>
    <n v="32702712"/>
    <s v="S.C. 3D GEO LASER S.R.L."/>
    <n v="2"/>
    <n v="5"/>
    <d v="2018-10-08T00:00:00"/>
    <m/>
    <m/>
    <d v="2017-06-30T00:00:00"/>
    <d v="2019-07-29T00:00:00"/>
    <d v="2019-07-29T00:00:00"/>
    <s v="Centru"/>
  </r>
  <r>
    <s v="POC"/>
    <s v="POC/46/2/2/Sprijinirea creșterii valorii adăugate generate de sectorul TIC și a inovării în domeniu prin dezvoltarea de clustere"/>
    <n v="2"/>
    <x v="78"/>
    <x v="0"/>
    <x v="0"/>
    <s v="Produse/servicii"/>
    <n v="1"/>
    <m/>
    <m/>
    <m/>
    <m/>
    <m/>
    <m/>
    <m/>
    <m/>
    <m/>
    <m/>
    <m/>
    <m/>
    <m/>
    <m/>
    <m/>
    <n v="1"/>
    <m/>
    <m/>
    <m/>
    <m/>
    <m/>
    <m/>
    <m/>
    <m/>
    <m/>
    <m/>
    <m/>
    <m/>
    <m/>
    <m/>
    <n v="24239170"/>
    <s v="NETLINX SYSTEMS SRL"/>
    <n v="2"/>
    <n v="10"/>
    <d v="2019-08-29T00:00:00"/>
    <d v="2019-08-31T00:00:00"/>
    <m/>
    <d v="2017-08-31T00:00:00"/>
    <d v="2019-08-30T00:00:00"/>
    <d v="2019-08-30T00:00:00"/>
    <s v="Bucureşti - Ilfov"/>
  </r>
  <r>
    <s v="POC"/>
    <s v="POC/46/2/2/Sprijinirea creșterii valorii adăugate generate de sectorul TIC și a inovării în domeniu prin dezvoltarea de clustere"/>
    <n v="2"/>
    <x v="79"/>
    <x v="0"/>
    <x v="0"/>
    <s v="Produse/servicii"/>
    <n v="1"/>
    <m/>
    <m/>
    <m/>
    <m/>
    <m/>
    <m/>
    <m/>
    <m/>
    <m/>
    <m/>
    <m/>
    <m/>
    <m/>
    <m/>
    <m/>
    <m/>
    <m/>
    <m/>
    <n v="1"/>
    <m/>
    <m/>
    <m/>
    <m/>
    <m/>
    <m/>
    <m/>
    <m/>
    <m/>
    <m/>
    <m/>
    <n v="29318992"/>
    <s v="STRUCTURAL MANAGEMENT SOLUTIONS SRL"/>
    <n v="2"/>
    <n v="19"/>
    <d v="2020-07-30T00:00:00"/>
    <d v="2020-07-30T00:00:00"/>
    <m/>
    <d v="2017-08-02T00:00:00"/>
    <d v="2020-08-02T00:00:00"/>
    <d v="2020-08-02T00:00:00"/>
    <s v="Bucureşti - Ilfov"/>
  </r>
  <r>
    <s v="POC"/>
    <s v="POC/46/2/2/Sprijinirea creșterii valorii adăugate generate de sectorul TIC și a inovării în domeniu prin dezvoltarea de clustere"/>
    <n v="2"/>
    <x v="80"/>
    <x v="0"/>
    <x v="0"/>
    <s v="Produse/servicii"/>
    <n v="1"/>
    <m/>
    <m/>
    <m/>
    <m/>
    <m/>
    <m/>
    <m/>
    <m/>
    <m/>
    <m/>
    <m/>
    <m/>
    <n v="0"/>
    <m/>
    <m/>
    <m/>
    <m/>
    <m/>
    <m/>
    <m/>
    <m/>
    <m/>
    <m/>
    <m/>
    <m/>
    <m/>
    <m/>
    <m/>
    <m/>
    <m/>
    <n v="33640340"/>
    <s v="LACAN TECHNOLOGIES RO SRL"/>
    <n v="2"/>
    <n v="9"/>
    <d v="2018-10-02T00:00:00"/>
    <m/>
    <m/>
    <d v="2017-09-01T00:00:00"/>
    <d v="2019-08-31T00:00:00"/>
    <d v="2019-08-31T00:00:00"/>
    <s v="Nord-Vest"/>
  </r>
  <r>
    <s v="POC"/>
    <s v="POC/46/2/2/Sprijinirea creșterii valorii adăugate generate de sectorul TIC și a inovării în domeniu prin dezvoltarea de clustere"/>
    <n v="2"/>
    <x v="81"/>
    <x v="0"/>
    <x v="0"/>
    <s v="Produse/servicii"/>
    <n v="1"/>
    <m/>
    <m/>
    <m/>
    <m/>
    <m/>
    <m/>
    <m/>
    <m/>
    <m/>
    <m/>
    <m/>
    <m/>
    <m/>
    <m/>
    <m/>
    <n v="1"/>
    <m/>
    <m/>
    <m/>
    <m/>
    <m/>
    <m/>
    <m/>
    <m/>
    <m/>
    <m/>
    <m/>
    <m/>
    <m/>
    <m/>
    <n v="5037256"/>
    <s v="BIT SOFTWARE SRL"/>
    <n v="2"/>
    <n v="9"/>
    <d v="2019-08-07T00:00:00"/>
    <d v="2019-08-07T00:00:00"/>
    <m/>
    <d v="2017-08-08T00:00:00"/>
    <d v="2019-08-07T00:00:00"/>
    <d v="2019-08-07T00:00:00"/>
    <s v="Centru"/>
  </r>
  <r>
    <s v="POC"/>
    <s v="POC/46/2/2/Sprijinirea creșterii valorii adăugate generate de sectorul TIC și a inovării în domeniu prin dezvoltarea de clustere"/>
    <n v="2"/>
    <x v="82"/>
    <x v="0"/>
    <x v="0"/>
    <s v="Produse/servicii"/>
    <n v="1"/>
    <m/>
    <m/>
    <m/>
    <m/>
    <m/>
    <m/>
    <m/>
    <m/>
    <m/>
    <m/>
    <m/>
    <m/>
    <m/>
    <m/>
    <m/>
    <n v="1"/>
    <m/>
    <m/>
    <m/>
    <m/>
    <m/>
    <m/>
    <m/>
    <m/>
    <m/>
    <m/>
    <m/>
    <m/>
    <m/>
    <m/>
    <n v="33417315"/>
    <s v="ONLINE SOFTWARE SYSTEMS SRL"/>
    <n v="2"/>
    <n v="11"/>
    <d v="2019-06-28T00:00:00"/>
    <d v="2019-06-28T00:00:00"/>
    <m/>
    <d v="2017-09-01T00:00:00"/>
    <d v="2019-06-28T00:00:00"/>
    <d v="2019-06-28T00:00:00"/>
    <s v="Centru; Nord-Est; Nord-Vest"/>
  </r>
  <r>
    <s v="POC"/>
    <s v="POC/46/2/2/Sprijinirea creșterii valorii adăugate generate de sectorul TIC și a inovării în domeniu prin dezvoltarea de clustere"/>
    <n v="2"/>
    <x v="83"/>
    <x v="0"/>
    <x v="0"/>
    <s v="Produse/servicii"/>
    <n v="11"/>
    <m/>
    <m/>
    <m/>
    <m/>
    <m/>
    <m/>
    <m/>
    <m/>
    <m/>
    <m/>
    <m/>
    <m/>
    <m/>
    <m/>
    <m/>
    <m/>
    <m/>
    <m/>
    <n v="11"/>
    <m/>
    <m/>
    <m/>
    <m/>
    <m/>
    <m/>
    <m/>
    <m/>
    <m/>
    <m/>
    <m/>
    <n v="24267057"/>
    <s v="NAVIGATOR SOFTWARE SRL"/>
    <n v="2"/>
    <n v="23"/>
    <d v="2020-07-31T00:00:00"/>
    <d v="2020-08-02T00:00:00"/>
    <m/>
    <d v="2017-08-03T00:00:00"/>
    <d v="2020-08-02T00:00:00"/>
    <d v="2020-08-02T00:00:00"/>
    <s v="Centru"/>
  </r>
  <r>
    <s v="POC"/>
    <s v="POC/46/2/2/Sprijinirea creșterii valorii adăugate generate de sectorul TIC și a inovării în domeniu prin dezvoltarea de clustere"/>
    <n v="2"/>
    <x v="84"/>
    <x v="0"/>
    <x v="0"/>
    <s v="Produse/servicii"/>
    <n v="1"/>
    <m/>
    <m/>
    <m/>
    <m/>
    <m/>
    <m/>
    <m/>
    <m/>
    <m/>
    <m/>
    <m/>
    <m/>
    <n v="1"/>
    <m/>
    <m/>
    <m/>
    <m/>
    <m/>
    <m/>
    <m/>
    <m/>
    <m/>
    <m/>
    <m/>
    <m/>
    <m/>
    <m/>
    <m/>
    <m/>
    <m/>
    <n v="11778726"/>
    <s v="SPECTRUM SRL"/>
    <n v="2"/>
    <n v="5"/>
    <d v="2018-11-15T00:00:00"/>
    <d v="2018-11-15T00:00:00"/>
    <m/>
    <d v="2017-09-15T00:00:00"/>
    <d v="2018-12-14T00:00:00"/>
    <d v="2018-12-14T00:00:00"/>
    <s v="Centru"/>
  </r>
  <r>
    <s v="POC"/>
    <s v="POC/46/2/2/Sprijinirea creșterii valorii adăugate generate de sectorul TIC și a inovării în domeniu prin dezvoltarea de clustere"/>
    <n v="2"/>
    <x v="85"/>
    <x v="0"/>
    <x v="0"/>
    <s v="Produse/servicii"/>
    <n v="1"/>
    <m/>
    <m/>
    <m/>
    <m/>
    <m/>
    <m/>
    <m/>
    <m/>
    <m/>
    <m/>
    <m/>
    <m/>
    <m/>
    <m/>
    <m/>
    <m/>
    <m/>
    <m/>
    <n v="1"/>
    <m/>
    <m/>
    <m/>
    <m/>
    <m/>
    <m/>
    <m/>
    <m/>
    <m/>
    <m/>
    <m/>
    <n v="32006524"/>
    <s v="IPRINT 3D DESIGN  CONSULTING SRL"/>
    <n v="2"/>
    <n v="1"/>
    <d v="2020-02-11T00:00:00"/>
    <d v="2020-02-11T00:00:00"/>
    <m/>
    <d v="2017-08-11T00:00:00"/>
    <d v="2020-02-10T00:00:00"/>
    <d v="2020-02-10T00:00:00"/>
    <s v="Bucureşti - Ilfov"/>
  </r>
  <r>
    <s v="POC"/>
    <s v="POC/46/2/2/Sprijinirea creșterii valorii adăugate generate de sectorul TIC și a inovării în domeniu prin dezvoltarea de clustere"/>
    <n v="2"/>
    <x v="86"/>
    <x v="0"/>
    <x v="0"/>
    <s v="Produse/servicii"/>
    <n v="1"/>
    <m/>
    <m/>
    <m/>
    <m/>
    <m/>
    <m/>
    <m/>
    <m/>
    <m/>
    <m/>
    <m/>
    <m/>
    <m/>
    <m/>
    <m/>
    <m/>
    <m/>
    <m/>
    <n v="1"/>
    <m/>
    <m/>
    <m/>
    <m/>
    <m/>
    <m/>
    <m/>
    <m/>
    <m/>
    <m/>
    <m/>
    <n v="13604033"/>
    <s v="YUKA MOBILI SRL"/>
    <n v="2"/>
    <n v="20"/>
    <d v="2020-08-16T00:00:00"/>
    <d v="2020-08-16T00:00:00"/>
    <m/>
    <d v="2017-08-17T00:00:00"/>
    <d v="2020-08-17T00:00:00"/>
    <d v="2020-08-17T00:00:00"/>
    <s v="Sud-Est"/>
  </r>
  <r>
    <s v="POC"/>
    <s v="POC/46/2/2/Sprijinirea creșterii valorii adăugate generate de sectorul TIC și a inovării în domeniu prin dezvoltarea de clustere"/>
    <n v="2"/>
    <x v="87"/>
    <x v="0"/>
    <x v="0"/>
    <s v="Produse/servicii"/>
    <n v="1"/>
    <m/>
    <m/>
    <m/>
    <m/>
    <m/>
    <m/>
    <m/>
    <m/>
    <m/>
    <m/>
    <m/>
    <m/>
    <m/>
    <m/>
    <m/>
    <n v="1"/>
    <m/>
    <m/>
    <m/>
    <m/>
    <m/>
    <m/>
    <m/>
    <m/>
    <m/>
    <m/>
    <m/>
    <m/>
    <m/>
    <m/>
    <n v="17096973"/>
    <s v="BUSINESS SERVICE CONSULT INTERNATIONAL  SRL"/>
    <n v="2"/>
    <n v="13"/>
    <d v="2019-12-16T00:00:00"/>
    <d v="2019-12-16T00:00:00"/>
    <m/>
    <d v="2017-06-16T00:00:00"/>
    <d v="2019-12-16T00:00:00"/>
    <d v="2019-12-16T00:00:00"/>
    <s v="Sud - Muntenia"/>
  </r>
  <r>
    <s v="POC"/>
    <s v="POC/46/2/2/Sprijinirea creșterii valorii adăugate generate de sectorul TIC și a inovării în domeniu prin dezvoltarea de clustere"/>
    <n v="2"/>
    <x v="88"/>
    <x v="0"/>
    <x v="0"/>
    <s v="Produse/servicii"/>
    <n v="2"/>
    <m/>
    <m/>
    <m/>
    <m/>
    <m/>
    <m/>
    <m/>
    <m/>
    <m/>
    <m/>
    <m/>
    <m/>
    <m/>
    <m/>
    <m/>
    <m/>
    <m/>
    <m/>
    <n v="2"/>
    <m/>
    <m/>
    <m/>
    <m/>
    <m/>
    <m/>
    <m/>
    <m/>
    <m/>
    <m/>
    <m/>
    <n v="28942180"/>
    <s v="OPEN GOV SRL"/>
    <n v="2"/>
    <n v="18"/>
    <d v="2020-08-13T00:00:00"/>
    <d v="2020-08-13T00:00:00"/>
    <m/>
    <d v="2017-10-13T00:00:00"/>
    <d v="2020-08-12T00:00:00"/>
    <d v="2020-08-12T00:00:00"/>
    <s v="Bucureşti - Ilfov"/>
  </r>
  <r>
    <s v="POC"/>
    <s v="POC/46/2/2/Sprijinirea creșterii valorii adăugate generate de sectorul TIC și a inovării în domeniu prin dezvoltarea de clustere"/>
    <n v="2"/>
    <x v="89"/>
    <x v="0"/>
    <x v="0"/>
    <s v="Produse/servicii"/>
    <n v="7"/>
    <m/>
    <m/>
    <m/>
    <m/>
    <m/>
    <m/>
    <m/>
    <m/>
    <m/>
    <m/>
    <m/>
    <m/>
    <m/>
    <m/>
    <m/>
    <m/>
    <m/>
    <m/>
    <n v="7"/>
    <m/>
    <m/>
    <m/>
    <m/>
    <m/>
    <m/>
    <m/>
    <m/>
    <m/>
    <m/>
    <m/>
    <n v="14362760"/>
    <s v="ROMSOFT SRL"/>
    <n v="2"/>
    <n v="12"/>
    <d v="2020-08-30T00:00:00"/>
    <d v="2020-08-30T00:00:00"/>
    <m/>
    <d v="2017-09-01T00:00:00"/>
    <d v="2020-08-31T00:00:00"/>
    <d v="2020-08-31T00:00:00"/>
    <s v="Nord-Est"/>
  </r>
  <r>
    <s v="POC"/>
    <s v="POC/46/2/2/Sprijinirea creșterii valorii adăugate generate de sectorul TIC și a inovării în domeniu prin dezvoltarea de clustere"/>
    <n v="2"/>
    <x v="90"/>
    <x v="0"/>
    <x v="0"/>
    <s v="Produse/servicii"/>
    <n v="1"/>
    <m/>
    <m/>
    <m/>
    <m/>
    <m/>
    <m/>
    <m/>
    <m/>
    <m/>
    <m/>
    <m/>
    <m/>
    <m/>
    <m/>
    <m/>
    <n v="1"/>
    <m/>
    <m/>
    <m/>
    <m/>
    <m/>
    <m/>
    <m/>
    <m/>
    <m/>
    <m/>
    <m/>
    <m/>
    <m/>
    <m/>
    <n v="17752490"/>
    <s v="Extend Studio SRL"/>
    <n v="2"/>
    <n v="11"/>
    <d v="2019-05-25T00:00:00"/>
    <d v="2019-05-25T00:00:00"/>
    <m/>
    <d v="2017-05-25T00:00:00"/>
    <d v="2019-05-25T00:00:00"/>
    <d v="2019-05-25T00:00:00"/>
    <s v="Bucureşti - Ilfov"/>
  </r>
  <r>
    <s v="POC"/>
    <s v="POC/46/2/2/Sprijinirea creșterii valorii adăugate generate de sectorul TIC și a inovării în domeniu prin dezvoltarea de clustere"/>
    <n v="2"/>
    <x v="91"/>
    <x v="0"/>
    <x v="0"/>
    <s v="Produse/servicii"/>
    <n v="1"/>
    <m/>
    <m/>
    <m/>
    <m/>
    <m/>
    <m/>
    <m/>
    <m/>
    <m/>
    <m/>
    <m/>
    <m/>
    <m/>
    <m/>
    <m/>
    <n v="1"/>
    <m/>
    <m/>
    <m/>
    <m/>
    <m/>
    <m/>
    <m/>
    <m/>
    <m/>
    <m/>
    <m/>
    <m/>
    <m/>
    <m/>
    <n v="32603972"/>
    <s v="EVO FORGE SRL"/>
    <n v="2"/>
    <n v="619"/>
    <d v="2019-11-15T00:00:00"/>
    <d v="2019-11-15T00:00:00"/>
    <m/>
    <d v="2017-08-16T00:00:00"/>
    <d v="2019-08-16T00:00:00"/>
    <d v="2019-08-16T00:00:00"/>
    <s v="Nord-Vest"/>
  </r>
  <r>
    <s v="POC"/>
    <s v="POC/46/2/2/Sprijinirea creșterii valorii adăugate generate de sectorul TIC și a inovării în domeniu prin dezvoltarea de clustere"/>
    <n v="2"/>
    <x v="92"/>
    <x v="0"/>
    <x v="0"/>
    <s v="Produse/servicii"/>
    <n v="1"/>
    <m/>
    <m/>
    <m/>
    <m/>
    <m/>
    <m/>
    <m/>
    <m/>
    <m/>
    <m/>
    <m/>
    <m/>
    <m/>
    <m/>
    <m/>
    <m/>
    <m/>
    <m/>
    <n v="1"/>
    <m/>
    <m/>
    <m/>
    <m/>
    <m/>
    <m/>
    <m/>
    <m/>
    <m/>
    <m/>
    <m/>
    <n v="13921872"/>
    <s v="GLOBAL E BUSINESS SOLUTION GROUP SRL"/>
    <n v="2"/>
    <n v="1"/>
    <d v="2020-02-02T00:00:00"/>
    <d v="2022-02-09T00:00:00"/>
    <m/>
    <d v="2017-08-09T00:00:00"/>
    <d v="2019-02-08T00:00:00"/>
    <d v="2019-02-08T00:00:00"/>
    <s v="Nord-Vest"/>
  </r>
  <r>
    <s v="POC"/>
    <s v="POC/46/2/2/Sprijinirea creșterii valorii adăugate generate de sectorul TIC și a inovării în domeniu prin dezvoltarea de clustere"/>
    <n v="2"/>
    <x v="93"/>
    <x v="0"/>
    <x v="0"/>
    <s v="Produse/servicii"/>
    <n v="1"/>
    <m/>
    <m/>
    <m/>
    <m/>
    <m/>
    <m/>
    <m/>
    <m/>
    <m/>
    <m/>
    <m/>
    <m/>
    <m/>
    <m/>
    <m/>
    <n v="1"/>
    <m/>
    <m/>
    <m/>
    <m/>
    <m/>
    <m/>
    <m/>
    <m/>
    <m/>
    <m/>
    <m/>
    <m/>
    <m/>
    <m/>
    <n v="17026714"/>
    <s v="INGENIO SOFTWARE S.A."/>
    <n v="2"/>
    <n v="10"/>
    <d v="2019-11-15T00:00:00"/>
    <d v="2019-11-15T00:00:00"/>
    <m/>
    <d v="2017-06-16T00:00:00"/>
    <d v="2019-11-15T00:00:00"/>
    <d v="2019-11-15T00:00:00"/>
    <s v="Bucureşti - Ilfov"/>
  </r>
  <r>
    <s v="POC"/>
    <s v="POC/46/2/2/Sprijinirea creșterii valorii adăugate generate de sectorul TIC și a inovării în domeniu prin dezvoltarea de clustere"/>
    <n v="2"/>
    <x v="94"/>
    <x v="0"/>
    <x v="0"/>
    <s v="Produse/servicii"/>
    <n v="1"/>
    <m/>
    <m/>
    <m/>
    <m/>
    <m/>
    <m/>
    <m/>
    <m/>
    <m/>
    <m/>
    <m/>
    <m/>
    <m/>
    <m/>
    <m/>
    <m/>
    <m/>
    <m/>
    <n v="1"/>
    <m/>
    <m/>
    <m/>
    <m/>
    <m/>
    <m/>
    <m/>
    <m/>
    <m/>
    <m/>
    <m/>
    <n v="18014742"/>
    <s v="FLASHNET SA"/>
    <n v="2"/>
    <n v="1"/>
    <d v="2020-09-17T00:00:00"/>
    <d v="2019-09-15T00:00:00"/>
    <m/>
    <d v="2017-06-16T00:00:00"/>
    <d v="2019-09-15T00:00:00"/>
    <d v="2019-09-15T00:00:00"/>
    <s v="Centru"/>
  </r>
  <r>
    <s v="POC"/>
    <s v="POC/46/2/2/Sprijinirea creșterii valorii adăugate generate de sectorul TIC și a inovării în domeniu prin dezvoltarea de clustere"/>
    <n v="2"/>
    <x v="95"/>
    <x v="0"/>
    <x v="0"/>
    <s v="Produse/servicii"/>
    <n v="1"/>
    <m/>
    <m/>
    <m/>
    <m/>
    <m/>
    <m/>
    <m/>
    <m/>
    <m/>
    <m/>
    <m/>
    <m/>
    <m/>
    <m/>
    <m/>
    <n v="1"/>
    <m/>
    <m/>
    <m/>
    <m/>
    <m/>
    <m/>
    <m/>
    <m/>
    <m/>
    <m/>
    <m/>
    <m/>
    <m/>
    <m/>
    <n v="12167046"/>
    <s v="MAGUAY COMPUTERS SRL"/>
    <n v="2"/>
    <n v="10"/>
    <d v="2019-02-25T00:00:00"/>
    <d v="2019-02-25T00:00:00"/>
    <m/>
    <d v="2017-08-25T00:00:00"/>
    <d v="2019-02-25T00:00:00"/>
    <d v="2019-02-25T00:00:00"/>
    <s v="Bucureşti - Ilfov"/>
  </r>
  <r>
    <s v="POC"/>
    <s v="POC/46/2/2/Sprijinirea creșterii valorii adăugate generate de sectorul TIC și a inovării în domeniu prin dezvoltarea de clustere"/>
    <n v="2"/>
    <x v="96"/>
    <x v="0"/>
    <x v="0"/>
    <s v="Produse/servicii"/>
    <n v="1"/>
    <m/>
    <m/>
    <m/>
    <m/>
    <m/>
    <m/>
    <m/>
    <m/>
    <m/>
    <m/>
    <m/>
    <m/>
    <n v="0"/>
    <m/>
    <m/>
    <m/>
    <m/>
    <m/>
    <m/>
    <m/>
    <m/>
    <m/>
    <m/>
    <m/>
    <m/>
    <m/>
    <m/>
    <m/>
    <m/>
    <m/>
    <n v="17193925"/>
    <s v="CONVEX NETWORK SRL"/>
    <n v="2"/>
    <n v="10"/>
    <d v="2018-10-24T00:00:00"/>
    <m/>
    <m/>
    <d v="2017-08-04T00:00:00"/>
    <d v="2020-01-03T00:00:00"/>
    <d v="2020-01-03T00:00:00"/>
    <s v="Sud-Est"/>
  </r>
  <r>
    <s v="POC"/>
    <s v="POC/46/2/2/Sprijinirea creșterii valorii adăugate generate de sectorul TIC și a inovării în domeniu prin dezvoltarea de clustere"/>
    <n v="2"/>
    <x v="97"/>
    <x v="0"/>
    <x v="0"/>
    <s v="Produse/servicii"/>
    <n v="1"/>
    <m/>
    <m/>
    <m/>
    <m/>
    <m/>
    <m/>
    <m/>
    <m/>
    <m/>
    <m/>
    <m/>
    <m/>
    <m/>
    <m/>
    <m/>
    <m/>
    <m/>
    <m/>
    <n v="1"/>
    <m/>
    <m/>
    <m/>
    <m/>
    <m/>
    <m/>
    <m/>
    <m/>
    <m/>
    <m/>
    <m/>
    <n v="32183623"/>
    <s v="TOPALIS ENGINEERING SRL"/>
    <n v="2"/>
    <n v="25"/>
    <d v="2020-08-03T00:00:00"/>
    <d v="2020-08-03T00:00:00"/>
    <m/>
    <d v="2017-08-04T00:00:00"/>
    <d v="2020-08-04T00:00:00"/>
    <d v="2020-08-04T00:00:00"/>
    <s v="Sud-Est"/>
  </r>
  <r>
    <s v="POC"/>
    <s v="POC/46/2/2/Sprijinirea creșterii valorii adăugate generate de sectorul TIC și a inovării în domeniu prin dezvoltarea de clustere"/>
    <n v="2"/>
    <x v="98"/>
    <x v="0"/>
    <x v="0"/>
    <s v="Produse/servicii"/>
    <n v="1"/>
    <m/>
    <m/>
    <m/>
    <m/>
    <m/>
    <m/>
    <m/>
    <m/>
    <m/>
    <m/>
    <m/>
    <m/>
    <m/>
    <m/>
    <m/>
    <m/>
    <m/>
    <m/>
    <n v="1"/>
    <m/>
    <m/>
    <m/>
    <m/>
    <m/>
    <m/>
    <m/>
    <m/>
    <m/>
    <m/>
    <m/>
    <n v="201527"/>
    <s v="COMPANIA DE INFORMATICA APLICATA S.A."/>
    <n v="2"/>
    <n v="18"/>
    <d v="2020-08-06T00:00:00"/>
    <d v="2020-08-06T00:00:00"/>
    <m/>
    <d v="2017-08-07T00:00:00"/>
    <d v="2020-08-06T00:00:00"/>
    <d v="2020-08-06T00:00:00"/>
    <s v="Centru; Nord-Vest"/>
  </r>
  <r>
    <s v="POC"/>
    <s v="POC/46/2/2/Sprijinirea creșterii valorii adăugate generate de sectorul TIC și a inovării în domeniu prin dezvoltarea de clustere"/>
    <n v="2"/>
    <x v="99"/>
    <x v="0"/>
    <x v="0"/>
    <s v="Produse/servicii"/>
    <n v="6"/>
    <m/>
    <m/>
    <m/>
    <m/>
    <m/>
    <m/>
    <m/>
    <m/>
    <m/>
    <m/>
    <m/>
    <m/>
    <m/>
    <m/>
    <m/>
    <m/>
    <m/>
    <m/>
    <n v="6"/>
    <m/>
    <m/>
    <m/>
    <m/>
    <m/>
    <m/>
    <m/>
    <m/>
    <m/>
    <m/>
    <m/>
    <n v="27789284"/>
    <s v="INTEGRATED BUSINESS CENTER S.R.L."/>
    <n v="2"/>
    <n v="11"/>
    <d v="2020-10-04T00:00:00"/>
    <d v="2020-10-04T00:00:00"/>
    <m/>
    <d v="2017-08-04T00:00:00"/>
    <d v="2020-08-03T00:00:00"/>
    <d v="2020-08-03T00:00:00"/>
    <s v="Vest"/>
  </r>
  <r>
    <s v="POC"/>
    <s v="POC/46/2/2/Sprijinirea creșterii valorii adăugate generate de sectorul TIC și a inovării în domeniu prin dezvoltarea de clustere"/>
    <n v="2"/>
    <x v="100"/>
    <x v="0"/>
    <x v="0"/>
    <s v="Produse/servicii"/>
    <n v="1"/>
    <m/>
    <m/>
    <m/>
    <m/>
    <m/>
    <m/>
    <m/>
    <m/>
    <m/>
    <m/>
    <m/>
    <m/>
    <m/>
    <m/>
    <m/>
    <m/>
    <m/>
    <m/>
    <n v="1"/>
    <m/>
    <m/>
    <m/>
    <m/>
    <m/>
    <m/>
    <m/>
    <m/>
    <m/>
    <m/>
    <m/>
    <n v="34499291"/>
    <s v="AUTOWASS MANAGER SRL"/>
    <n v="2"/>
    <n v="11"/>
    <d v="2020-09-03T00:00:00"/>
    <d v="2021-01-03T00:00:00"/>
    <m/>
    <d v="2017-08-05T00:00:00"/>
    <d v="2020-08-04T00:00:00"/>
    <d v="2020-08-04T00:00:00"/>
    <s v="Nord-Vest"/>
  </r>
  <r>
    <s v="POC"/>
    <s v="POC/46/2/2/Sprijinirea creșterii valorii adăugate generate de sectorul TIC și a inovării în domeniu prin dezvoltarea de clustere"/>
    <n v="2"/>
    <x v="101"/>
    <x v="0"/>
    <x v="0"/>
    <s v="Produse/servicii"/>
    <n v="1"/>
    <m/>
    <m/>
    <m/>
    <m/>
    <m/>
    <m/>
    <m/>
    <m/>
    <m/>
    <m/>
    <m/>
    <m/>
    <m/>
    <m/>
    <m/>
    <m/>
    <m/>
    <m/>
    <n v="1"/>
    <m/>
    <m/>
    <m/>
    <m/>
    <m/>
    <m/>
    <m/>
    <m/>
    <m/>
    <m/>
    <m/>
    <n v="18430442"/>
    <s v="I-TOM SOLUTIONS SRL"/>
    <n v="2"/>
    <n v="1"/>
    <d v="2020-08-10T00:00:00"/>
    <d v="2020-08-10T00:00:00"/>
    <m/>
    <d v="2017-08-10T00:00:00"/>
    <d v="2020-08-10T00:00:00"/>
    <d v="2020-08-10T00:00:00"/>
    <s v="Bucureşti - Ilfov"/>
  </r>
  <r>
    <s v="POC"/>
    <s v="POC/46/2/2/Sprijinirea creșterii valorii adăugate generate de sectorul TIC și a inovării în domeniu prin dezvoltarea de clustere"/>
    <n v="2"/>
    <x v="102"/>
    <x v="0"/>
    <x v="0"/>
    <s v="Produse/servicii"/>
    <n v="1"/>
    <m/>
    <m/>
    <m/>
    <m/>
    <m/>
    <m/>
    <m/>
    <m/>
    <m/>
    <m/>
    <m/>
    <m/>
    <m/>
    <m/>
    <m/>
    <n v="1"/>
    <m/>
    <m/>
    <m/>
    <m/>
    <m/>
    <m/>
    <m/>
    <m/>
    <m/>
    <m/>
    <m/>
    <m/>
    <m/>
    <m/>
    <n v="20415754"/>
    <s v="TRENCADIS CORP SRL"/>
    <n v="2"/>
    <n v="13"/>
    <d v="2019-09-18T00:00:00"/>
    <d v="2019-09-18T00:00:00"/>
    <m/>
    <d v="2018-09-22T00:00:00"/>
    <d v="2019-07-22T00:00:00"/>
    <d v="2019-07-22T00:00:00"/>
    <s v="Nord-Vest"/>
  </r>
  <r>
    <s v="POC"/>
    <s v="POC/46/2/2/Sprijinirea creșterii valorii adăugate generate de sectorul TIC și a inovării în domeniu prin dezvoltarea de clustere"/>
    <n v="2"/>
    <x v="103"/>
    <x v="0"/>
    <x v="0"/>
    <s v="Produse/servicii"/>
    <n v="1"/>
    <m/>
    <m/>
    <m/>
    <m/>
    <m/>
    <m/>
    <m/>
    <m/>
    <m/>
    <m/>
    <m/>
    <m/>
    <m/>
    <m/>
    <m/>
    <n v="1"/>
    <m/>
    <m/>
    <m/>
    <m/>
    <m/>
    <m/>
    <m/>
    <m/>
    <m/>
    <m/>
    <m/>
    <m/>
    <m/>
    <m/>
    <n v="1899720"/>
    <s v="MULTISOFT SRL"/>
    <n v="2"/>
    <n v="16"/>
    <d v="2019-06-27T00:00:00"/>
    <d v="2019-06-27T00:00:00"/>
    <m/>
    <d v="2017-06-29T00:00:00"/>
    <d v="2019-06-29T00:00:00"/>
    <d v="2022-06-29T00:00:00"/>
    <s v="Sud-Est"/>
  </r>
  <r>
    <s v="POC"/>
    <s v="POC/46/2/2/Sprijinirea creșterii valorii adăugate generate de sectorul TIC și a inovării în domeniu prin dezvoltarea de clustere"/>
    <n v="2"/>
    <x v="104"/>
    <x v="0"/>
    <x v="0"/>
    <s v="Produse/servicii"/>
    <n v="1"/>
    <m/>
    <m/>
    <m/>
    <m/>
    <m/>
    <m/>
    <m/>
    <m/>
    <m/>
    <m/>
    <m/>
    <m/>
    <m/>
    <m/>
    <m/>
    <n v="1"/>
    <m/>
    <m/>
    <m/>
    <m/>
    <m/>
    <m/>
    <m/>
    <m/>
    <m/>
    <m/>
    <m/>
    <m/>
    <m/>
    <m/>
    <n v="32655688"/>
    <s v="INOVO FINANCE SRL"/>
    <n v="2"/>
    <n v="12"/>
    <d v="2019-07-10T00:00:00"/>
    <d v="2019-08-10T00:00:00"/>
    <m/>
    <d v="2017-08-11T00:00:00"/>
    <d v="2019-08-10T00:00:00"/>
    <d v="2019-08-10T00:00:00"/>
    <s v="Nord-Vest"/>
  </r>
  <r>
    <s v="POC"/>
    <s v="POC/46/2/2/Sprijinirea creșterii valorii adăugate generate de sectorul TIC și a inovării în domeniu prin dezvoltarea de clustere"/>
    <n v="2"/>
    <x v="105"/>
    <x v="0"/>
    <x v="0"/>
    <s v="Produse/servicii"/>
    <n v="1"/>
    <m/>
    <m/>
    <m/>
    <m/>
    <m/>
    <m/>
    <m/>
    <m/>
    <m/>
    <m/>
    <m/>
    <m/>
    <m/>
    <m/>
    <m/>
    <n v="0"/>
    <m/>
    <m/>
    <m/>
    <m/>
    <m/>
    <m/>
    <m/>
    <m/>
    <m/>
    <m/>
    <m/>
    <m/>
    <m/>
    <m/>
    <n v="8612099"/>
    <s v="NOVA INDUSTRIAL SA"/>
    <n v="2"/>
    <n v="12"/>
    <d v="2019-12-31T00:00:00"/>
    <m/>
    <m/>
    <d v="2017-07-01T00:00:00"/>
    <d v="2020-06-30T00:00:00"/>
    <d v="2020-05-31T00:00:00"/>
    <s v="Bucureşti - Ilfov"/>
  </r>
  <r>
    <s v="POC"/>
    <s v="POC/46/2/2/Sprijinirea creșterii valorii adăugate generate de sectorul TIC și a inovării în domeniu prin dezvoltarea de clustere"/>
    <n v="2"/>
    <x v="106"/>
    <x v="0"/>
    <x v="0"/>
    <s v="Produse/servicii"/>
    <n v="1"/>
    <m/>
    <m/>
    <m/>
    <m/>
    <m/>
    <m/>
    <m/>
    <m/>
    <m/>
    <m/>
    <m/>
    <m/>
    <m/>
    <m/>
    <m/>
    <n v="1"/>
    <m/>
    <m/>
    <m/>
    <m/>
    <m/>
    <m/>
    <m/>
    <m/>
    <m/>
    <m/>
    <m/>
    <m/>
    <m/>
    <m/>
    <n v="31205006"/>
    <s v="BRINGO VISION SRL"/>
    <n v="2"/>
    <n v="10"/>
    <d v="2019-06-29T00:00:00"/>
    <d v="2019-06-29T00:00:00"/>
    <m/>
    <d v="2017-06-29T00:00:00"/>
    <d v="2019-06-28T00:00:00"/>
    <d v="2019-06-28T00:00:00"/>
    <s v="Nord-Vest"/>
  </r>
  <r>
    <s v="POC"/>
    <s v="POC/46/2/2/Sprijinirea creșterii valorii adăugate generate de sectorul TIC și a inovării în domeniu prin dezvoltarea de clustere"/>
    <n v="2"/>
    <x v="107"/>
    <x v="0"/>
    <x v="0"/>
    <s v="Produse/servicii"/>
    <n v="1"/>
    <m/>
    <m/>
    <m/>
    <m/>
    <m/>
    <m/>
    <m/>
    <m/>
    <m/>
    <m/>
    <m/>
    <m/>
    <m/>
    <m/>
    <m/>
    <m/>
    <m/>
    <m/>
    <n v="1"/>
    <m/>
    <m/>
    <m/>
    <m/>
    <m/>
    <m/>
    <m/>
    <m/>
    <m/>
    <m/>
    <m/>
    <n v="15310980"/>
    <s v="MAGIC SOLUTIONS SRL"/>
    <n v="2"/>
    <n v="1"/>
    <d v="2020-10-14T00:00:00"/>
    <m/>
    <m/>
    <d v="2017-07-28T00:00:00"/>
    <d v="2019-07-27T00:00:00"/>
    <d v="2019-07-27T00:00:00"/>
    <s v="Centru"/>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A1DC57D-5EB1-4F50-A743-7E62D10838CE}" name="PivotTable14" cacheId="3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6" firstHeaderRow="1" firstDataRow="1" firstDataCol="1" rowPageCount="1" colPageCount="1"/>
  <pivotFields count="32">
    <pivotField showAll="0"/>
    <pivotField axis="axisPage" showAll="0">
      <items count="5">
        <item x="1"/>
        <item x="2"/>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1"/>
        <item x="3"/>
        <item x="2"/>
        <item x="0"/>
        <item t="default"/>
      </items>
    </pivotField>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s>
  <rowFields count="1">
    <field x="18"/>
  </rowFields>
  <rowItems count="3">
    <i>
      <x/>
    </i>
    <i>
      <x v="2"/>
    </i>
    <i t="grand">
      <x/>
    </i>
  </rowItems>
  <colItems count="1">
    <i/>
  </colItems>
  <pageFields count="1">
    <pageField fld="1" item="1" hier="-1"/>
  </pageFields>
  <dataFields count="1">
    <dataField name="ESIF Disbursements" fld="27" showDataAs="percentOfTotal" baseField="18"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DB182881-351C-4DC3-BBF9-DF5E4CAFFAD5}" name="PivotTable13" cacheId="3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9">
  <location ref="A3:E10" firstHeaderRow="1" firstDataRow="2" firstDataCol="1" rowPageCount="1" colPageCount="1"/>
  <pivotFields count="32">
    <pivotField showAll="0"/>
    <pivotField axis="axisPage" showAll="0">
      <items count="5">
        <item x="1"/>
        <item x="2"/>
        <item x="3"/>
        <item x="0"/>
        <item t="default"/>
      </items>
    </pivotField>
    <pivotField axis="axisRow" showAll="0">
      <items count="17">
        <item x="14"/>
        <item x="15"/>
        <item x="2"/>
        <item h="1" x="9"/>
        <item h="1" x="11"/>
        <item h="1" x="7"/>
        <item h="1" x="6"/>
        <item h="1" x="10"/>
        <item h="1" x="8"/>
        <item h="1" x="5"/>
        <item h="1" x="4"/>
        <item h="1" x="1"/>
        <item h="1" x="12"/>
        <item h="1" x="13"/>
        <item h="1" x="3"/>
        <item h="1" x="0"/>
        <item t="default"/>
      </items>
    </pivotField>
    <pivotField showAll="0"/>
    <pivotField showAll="0"/>
    <pivotField dataField="1" showAll="0">
      <items count="602">
        <item x="577"/>
        <item x="378"/>
        <item x="375"/>
        <item x="94"/>
        <item x="490"/>
        <item x="114"/>
        <item x="113"/>
        <item x="472"/>
        <item x="236"/>
        <item x="305"/>
        <item x="214"/>
        <item x="574"/>
        <item x="394"/>
        <item x="572"/>
        <item x="230"/>
        <item x="591"/>
        <item x="484"/>
        <item x="118"/>
        <item x="224"/>
        <item x="204"/>
        <item x="313"/>
        <item x="330"/>
        <item x="14"/>
        <item x="307"/>
        <item x="435"/>
        <item x="306"/>
        <item x="456"/>
        <item x="530"/>
        <item x="427"/>
        <item x="136"/>
        <item x="329"/>
        <item x="423"/>
        <item x="292"/>
        <item x="218"/>
        <item x="384"/>
        <item x="240"/>
        <item x="132"/>
        <item x="511"/>
        <item x="539"/>
        <item x="520"/>
        <item x="393"/>
        <item x="59"/>
        <item x="408"/>
        <item x="367"/>
        <item x="289"/>
        <item x="432"/>
        <item x="404"/>
        <item x="250"/>
        <item x="87"/>
        <item x="65"/>
        <item x="81"/>
        <item x="461"/>
        <item x="372"/>
        <item x="431"/>
        <item x="164"/>
        <item x="191"/>
        <item x="428"/>
        <item x="37"/>
        <item x="174"/>
        <item x="417"/>
        <item x="531"/>
        <item x="433"/>
        <item x="254"/>
        <item x="548"/>
        <item x="168"/>
        <item x="518"/>
        <item x="446"/>
        <item x="293"/>
        <item x="380"/>
        <item x="201"/>
        <item x="178"/>
        <item x="140"/>
        <item x="196"/>
        <item x="16"/>
        <item x="154"/>
        <item x="181"/>
        <item x="429"/>
        <item x="89"/>
        <item x="19"/>
        <item x="173"/>
        <item x="366"/>
        <item x="275"/>
        <item x="303"/>
        <item x="257"/>
        <item x="264"/>
        <item x="255"/>
        <item x="280"/>
        <item x="134"/>
        <item x="203"/>
        <item x="205"/>
        <item x="189"/>
        <item x="436"/>
        <item x="185"/>
        <item x="352"/>
        <item x="299"/>
        <item x="374"/>
        <item x="52"/>
        <item x="449"/>
        <item x="448"/>
        <item x="418"/>
        <item x="385"/>
        <item x="287"/>
        <item x="252"/>
        <item x="1"/>
        <item x="251"/>
        <item x="86"/>
        <item x="383"/>
        <item x="331"/>
        <item x="121"/>
        <item x="66"/>
        <item x="25"/>
        <item x="192"/>
        <item x="284"/>
        <item x="517"/>
        <item x="103"/>
        <item x="344"/>
        <item x="458"/>
        <item x="45"/>
        <item x="527"/>
        <item x="258"/>
        <item x="315"/>
        <item x="462"/>
        <item x="221"/>
        <item x="138"/>
        <item x="61"/>
        <item x="571"/>
        <item x="41"/>
        <item x="40"/>
        <item x="27"/>
        <item x="521"/>
        <item x="555"/>
        <item x="415"/>
        <item x="424"/>
        <item x="126"/>
        <item x="567"/>
        <item x="309"/>
        <item x="7"/>
        <item x="9"/>
        <item x="310"/>
        <item x="389"/>
        <item x="6"/>
        <item x="381"/>
        <item x="561"/>
        <item x="268"/>
        <item x="166"/>
        <item x="573"/>
        <item x="489"/>
        <item x="454"/>
        <item x="120"/>
        <item x="101"/>
        <item x="217"/>
        <item x="368"/>
        <item x="396"/>
        <item x="342"/>
        <item x="274"/>
        <item x="106"/>
        <item x="228"/>
        <item x="56"/>
        <item x="225"/>
        <item x="123"/>
        <item x="327"/>
        <item x="447"/>
        <item x="148"/>
        <item x="36"/>
        <item x="167"/>
        <item x="12"/>
        <item x="160"/>
        <item x="241"/>
        <item x="83"/>
        <item x="55"/>
        <item x="525"/>
        <item x="179"/>
        <item x="269"/>
        <item x="256"/>
        <item x="281"/>
        <item x="165"/>
        <item x="11"/>
        <item x="279"/>
        <item x="358"/>
        <item x="360"/>
        <item x="459"/>
        <item x="475"/>
        <item x="516"/>
        <item x="206"/>
        <item x="155"/>
        <item x="356"/>
        <item x="348"/>
        <item x="510"/>
        <item x="244"/>
        <item x="541"/>
        <item x="194"/>
        <item x="540"/>
        <item x="537"/>
        <item x="538"/>
        <item x="215"/>
        <item x="373"/>
        <item x="93"/>
        <item x="359"/>
        <item x="357"/>
        <item x="422"/>
        <item x="519"/>
        <item x="469"/>
        <item x="239"/>
        <item x="542"/>
        <item x="260"/>
        <item x="35"/>
        <item x="213"/>
        <item x="10"/>
        <item x="420"/>
        <item x="508"/>
        <item x="242"/>
        <item x="233"/>
        <item x="104"/>
        <item x="543"/>
        <item x="33"/>
        <item x="128"/>
        <item x="354"/>
        <item x="308"/>
        <item x="416"/>
        <item x="21"/>
        <item x="243"/>
        <item x="267"/>
        <item x="187"/>
        <item x="351"/>
        <item x="419"/>
        <item x="122"/>
        <item x="322"/>
        <item x="440"/>
        <item x="234"/>
        <item x="272"/>
        <item x="227"/>
        <item x="88"/>
        <item x="70"/>
        <item x="365"/>
        <item x="532"/>
        <item x="553"/>
        <item x="477"/>
        <item x="38"/>
        <item x="226"/>
        <item x="285"/>
        <item x="147"/>
        <item x="297"/>
        <item x="84"/>
        <item x="49"/>
        <item x="73"/>
        <item x="377"/>
        <item x="584"/>
        <item x="333"/>
        <item x="150"/>
        <item x="325"/>
        <item x="556"/>
        <item x="560"/>
        <item x="397"/>
        <item x="407"/>
        <item x="437"/>
        <item x="452"/>
        <item x="34"/>
        <item x="298"/>
        <item x="411"/>
        <item x="211"/>
        <item x="355"/>
        <item x="119"/>
        <item x="588"/>
        <item x="64"/>
        <item x="314"/>
        <item x="265"/>
        <item x="2"/>
        <item x="42"/>
        <item x="551"/>
        <item x="209"/>
        <item x="54"/>
        <item x="291"/>
        <item x="3"/>
        <item x="566"/>
        <item x="580"/>
        <item x="210"/>
        <item x="170"/>
        <item x="212"/>
        <item x="72"/>
        <item x="15"/>
        <item x="386"/>
        <item x="387"/>
        <item x="323"/>
        <item x="406"/>
        <item x="235"/>
        <item x="536"/>
        <item x="117"/>
        <item x="20"/>
        <item x="316"/>
        <item x="468"/>
        <item x="550"/>
        <item x="336"/>
        <item x="564"/>
        <item x="582"/>
        <item x="371"/>
        <item x="232"/>
        <item x="515"/>
        <item x="28"/>
        <item x="266"/>
        <item x="71"/>
        <item x="476"/>
        <item x="345"/>
        <item x="544"/>
        <item x="24"/>
        <item x="334"/>
        <item x="473"/>
        <item x="478"/>
        <item x="562"/>
        <item x="480"/>
        <item x="237"/>
        <item x="296"/>
        <item x="479"/>
        <item x="202"/>
        <item x="13"/>
        <item x="483"/>
        <item x="92"/>
        <item x="335"/>
        <item x="96"/>
        <item x="162"/>
        <item x="112"/>
        <item x="30"/>
        <item x="528"/>
        <item x="276"/>
        <item x="99"/>
        <item x="465"/>
        <item x="207"/>
        <item x="409"/>
        <item x="426"/>
        <item x="453"/>
        <item x="172"/>
        <item x="300"/>
        <item x="341"/>
        <item x="29"/>
        <item x="193"/>
        <item x="216"/>
        <item x="143"/>
        <item x="569"/>
        <item x="159"/>
        <item x="246"/>
        <item x="451"/>
        <item x="568"/>
        <item x="547"/>
        <item x="576"/>
        <item x="231"/>
        <item x="144"/>
        <item x="496"/>
        <item x="124"/>
        <item x="4"/>
        <item x="405"/>
        <item x="414"/>
        <item x="141"/>
        <item x="382"/>
        <item x="95"/>
        <item x="249"/>
        <item x="102"/>
        <item x="533"/>
        <item x="579"/>
        <item x="248"/>
        <item x="413"/>
        <item x="149"/>
        <item x="570"/>
        <item x="369"/>
        <item x="80"/>
        <item x="222"/>
        <item x="304"/>
        <item x="151"/>
        <item x="391"/>
        <item x="410"/>
        <item x="349"/>
        <item x="273"/>
        <item x="546"/>
        <item x="278"/>
        <item x="247"/>
        <item x="486"/>
        <item x="455"/>
        <item x="295"/>
        <item x="321"/>
        <item x="338"/>
        <item x="593"/>
        <item x="460"/>
        <item x="499"/>
        <item x="512"/>
        <item x="133"/>
        <item x="488"/>
        <item x="500"/>
        <item x="39"/>
        <item x="229"/>
        <item x="503"/>
        <item x="505"/>
        <item x="506"/>
        <item x="493"/>
        <item x="63"/>
        <item x="492"/>
        <item x="271"/>
        <item x="494"/>
        <item x="497"/>
        <item x="161"/>
        <item x="347"/>
        <item x="565"/>
        <item x="90"/>
        <item x="238"/>
        <item x="199"/>
        <item x="585"/>
        <item x="597"/>
        <item x="504"/>
        <item x="69"/>
        <item x="485"/>
        <item x="491"/>
        <item x="169"/>
        <item x="364"/>
        <item x="32"/>
        <item x="153"/>
        <item x="79"/>
        <item x="91"/>
        <item x="77"/>
        <item x="46"/>
        <item x="183"/>
        <item x="370"/>
        <item x="261"/>
        <item x="152"/>
        <item x="559"/>
        <item x="283"/>
        <item x="557"/>
        <item x="158"/>
        <item x="270"/>
        <item x="425"/>
        <item x="412"/>
        <item x="74"/>
        <item x="340"/>
        <item x="376"/>
        <item x="127"/>
        <item x="98"/>
        <item x="442"/>
        <item x="18"/>
        <item x="200"/>
        <item x="5"/>
        <item x="22"/>
        <item x="526"/>
        <item x="312"/>
        <item x="197"/>
        <item x="388"/>
        <item x="554"/>
        <item x="219"/>
        <item x="474"/>
        <item x="438"/>
        <item x="259"/>
        <item x="188"/>
        <item x="470"/>
        <item x="457"/>
        <item x="522"/>
        <item x="253"/>
        <item x="392"/>
        <item x="471"/>
        <item x="398"/>
        <item x="587"/>
        <item x="575"/>
        <item x="97"/>
        <item x="100"/>
        <item x="350"/>
        <item x="421"/>
        <item x="513"/>
        <item x="157"/>
        <item x="44"/>
        <item x="263"/>
        <item x="467"/>
        <item x="135"/>
        <item x="195"/>
        <item x="184"/>
        <item x="320"/>
        <item x="558"/>
        <item x="549"/>
        <item x="317"/>
        <item x="156"/>
        <item x="495"/>
        <item x="481"/>
        <item x="594"/>
        <item x="581"/>
        <item x="180"/>
        <item x="290"/>
        <item x="439"/>
        <item x="47"/>
        <item x="600"/>
        <item x="328"/>
        <item x="302"/>
        <item x="586"/>
        <item x="578"/>
        <item x="592"/>
        <item x="109"/>
        <item x="115"/>
        <item x="590"/>
        <item x="282"/>
        <item x="116"/>
        <item x="583"/>
        <item x="111"/>
        <item x="596"/>
        <item x="599"/>
        <item x="176"/>
        <item x="23"/>
        <item x="514"/>
        <item x="130"/>
        <item x="177"/>
        <item x="595"/>
        <item x="110"/>
        <item x="487"/>
        <item x="443"/>
        <item x="182"/>
        <item x="402"/>
        <item x="337"/>
        <item x="390"/>
        <item x="332"/>
        <item x="444"/>
        <item x="466"/>
        <item x="190"/>
        <item x="563"/>
        <item x="68"/>
        <item x="50"/>
        <item x="482"/>
        <item x="346"/>
        <item x="343"/>
        <item x="552"/>
        <item x="82"/>
        <item x="445"/>
        <item x="589"/>
        <item x="400"/>
        <item x="288"/>
        <item x="60"/>
        <item x="262"/>
        <item x="286"/>
        <item x="208"/>
        <item x="175"/>
        <item x="401"/>
        <item x="403"/>
        <item x="129"/>
        <item x="523"/>
        <item x="524"/>
        <item x="395"/>
        <item x="509"/>
        <item x="319"/>
        <item x="198"/>
        <item x="294"/>
        <item x="379"/>
        <item x="108"/>
        <item x="125"/>
        <item x="311"/>
        <item x="598"/>
        <item x="31"/>
        <item x="58"/>
        <item x="301"/>
        <item x="17"/>
        <item x="62"/>
        <item x="535"/>
        <item x="107"/>
        <item x="498"/>
        <item x="434"/>
        <item x="363"/>
        <item x="450"/>
        <item x="48"/>
        <item x="362"/>
        <item x="139"/>
        <item x="223"/>
        <item x="142"/>
        <item x="67"/>
        <item x="441"/>
        <item x="339"/>
        <item x="131"/>
        <item x="186"/>
        <item x="430"/>
        <item x="245"/>
        <item x="75"/>
        <item x="463"/>
        <item x="361"/>
        <item x="146"/>
        <item x="507"/>
        <item x="85"/>
        <item x="171"/>
        <item x="326"/>
        <item x="105"/>
        <item x="57"/>
        <item x="318"/>
        <item x="464"/>
        <item x="53"/>
        <item x="502"/>
        <item x="145"/>
        <item x="220"/>
        <item x="43"/>
        <item x="324"/>
        <item x="78"/>
        <item x="8"/>
        <item x="163"/>
        <item x="277"/>
        <item x="545"/>
        <item x="353"/>
        <item x="534"/>
        <item x="501"/>
        <item x="76"/>
        <item x="529"/>
        <item x="51"/>
        <item x="399"/>
        <item x="26"/>
        <item x="137"/>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n="Private" x="1"/>
        <item x="3"/>
        <item x="2"/>
        <item x="0"/>
        <item t="default"/>
      </items>
    </pivotField>
    <pivotField showAll="0"/>
    <pivotField showAll="0"/>
    <pivotField showAll="0"/>
    <pivotField showAll="0"/>
    <pivotField showAll="0"/>
    <pivotField showAll="0"/>
    <pivotField axis="axisCol" showAll="0">
      <items count="7">
        <item x="2"/>
        <item x="4"/>
        <item x="5"/>
        <item x="3"/>
        <item x="1"/>
        <item x="0"/>
        <item t="default"/>
      </items>
    </pivotField>
    <pivotField showAll="0"/>
    <pivotField showAll="0"/>
    <pivotField showAll="0"/>
    <pivotField showAll="0"/>
    <pivotField showAll="0"/>
    <pivotField showAll="0"/>
  </pivotFields>
  <rowFields count="2">
    <field x="18"/>
    <field x="2"/>
  </rowFields>
  <rowItems count="6">
    <i>
      <x/>
    </i>
    <i r="1">
      <x v="2"/>
    </i>
    <i>
      <x v="2"/>
    </i>
    <i r="1">
      <x/>
    </i>
    <i r="1">
      <x v="1"/>
    </i>
    <i t="grand">
      <x/>
    </i>
  </rowItems>
  <colFields count="1">
    <field x="25"/>
  </colFields>
  <colItems count="4">
    <i>
      <x/>
    </i>
    <i>
      <x v="3"/>
    </i>
    <i>
      <x v="4"/>
    </i>
    <i t="grand">
      <x/>
    </i>
  </colItems>
  <pageFields count="1">
    <pageField fld="1" item="1" hier="-1"/>
  </pageFields>
  <dataFields count="1">
    <dataField name="Count of Name of project" fld="5" subtotal="count" baseField="0" baseItem="0"/>
  </dataFields>
  <chartFormats count="3">
    <chartFormat chart="0" format="3" series="1">
      <pivotArea type="data" outline="0" fieldPosition="0">
        <references count="1">
          <reference field="4294967294" count="1" selected="0">
            <x v="0"/>
          </reference>
        </references>
      </pivotArea>
    </chartFormat>
    <chartFormat chart="0" format="4" series="1">
      <pivotArea type="data" outline="0" fieldPosition="0">
        <references count="2">
          <reference field="4294967294" count="1" selected="0">
            <x v="0"/>
          </reference>
          <reference field="25" count="1" selected="0">
            <x v="3"/>
          </reference>
        </references>
      </pivotArea>
    </chartFormat>
    <chartFormat chart="0" format="5" series="1">
      <pivotArea type="data" outline="0" fieldPosition="0">
        <references count="2">
          <reference field="4294967294" count="1" selected="0">
            <x v="0"/>
          </reference>
          <reference field="25"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AE7CF634-7DD0-490D-AA2F-2A2ECA886BD2}" name="PivotTable12" cacheId="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5">
  <location ref="A3:B14" firstHeaderRow="1" firstDataRow="1" firstDataCol="1" rowPageCount="1" colPageCount="1"/>
  <pivotFields count="34">
    <pivotField showAll="0"/>
    <pivotField axis="axisPage" showAll="0">
      <items count="5">
        <item x="1"/>
        <item x="2"/>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2">
        <item h="1" x="0"/>
        <item x="2"/>
        <item x="9"/>
        <item x="3"/>
        <item x="6"/>
        <item x="4"/>
        <item x="5"/>
        <item n="National" x="10"/>
        <item x="8"/>
        <item x="1"/>
        <item x="7"/>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s>
  <rowFields count="1">
    <field x="15"/>
  </rowFields>
  <rowItems count="11">
    <i>
      <x v="7"/>
    </i>
    <i>
      <x v="3"/>
    </i>
    <i>
      <x v="5"/>
    </i>
    <i>
      <x v="10"/>
    </i>
    <i>
      <x v="6"/>
    </i>
    <i>
      <x v="4"/>
    </i>
    <i>
      <x v="2"/>
    </i>
    <i>
      <x v="9"/>
    </i>
    <i>
      <x v="1"/>
    </i>
    <i>
      <x v="8"/>
    </i>
    <i t="grand">
      <x/>
    </i>
  </rowItems>
  <colItems count="1">
    <i/>
  </colItems>
  <pageFields count="1">
    <pageField fld="1" item="1" hier="-1"/>
  </pageFields>
  <dataFields count="1">
    <dataField name="Sum of Payments from EU" fld="29" showDataAs="percentOfCol" baseField="15" baseItem="0" numFmtId="1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E578AB44-E9AD-494B-981D-2CEFC67E8C5A}" name="PivotTable3" cacheId="32" dataPosition="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1">
  <location ref="A4:D16" firstHeaderRow="0" firstDataRow="1" firstDataCol="1" rowPageCount="1" colPageCount="1"/>
  <pivotFields count="32">
    <pivotField showAll="0">
      <items count="233">
        <item x="1"/>
        <item x="2"/>
        <item x="3"/>
        <item x="8"/>
        <item x="9"/>
        <item x="10"/>
        <item x="11"/>
        <item x="12"/>
        <item x="15"/>
        <item x="24"/>
        <item x="25"/>
        <item x="26"/>
        <item x="27"/>
        <item x="28"/>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0"/>
        <item x="5"/>
        <item x="7"/>
        <item x="14"/>
        <item x="17"/>
        <item x="19"/>
        <item x="21"/>
        <item x="23"/>
        <item x="30"/>
        <item x="171"/>
        <item x="173"/>
        <item x="175"/>
        <item x="177"/>
        <item x="178"/>
        <item x="180"/>
        <item x="182"/>
        <item x="184"/>
        <item x="186"/>
        <item x="188"/>
        <item x="190"/>
        <item x="192"/>
        <item x="194"/>
        <item x="196"/>
        <item x="198"/>
        <item x="200"/>
        <item x="202"/>
        <item x="204"/>
        <item x="206"/>
        <item x="208"/>
        <item x="210"/>
        <item x="212"/>
        <item x="214"/>
        <item x="216"/>
        <item x="218"/>
        <item x="220"/>
        <item x="222"/>
        <item x="224"/>
        <item x="226"/>
        <item x="228"/>
        <item x="230"/>
        <item x="4"/>
        <item x="6"/>
        <item x="13"/>
        <item x="16"/>
        <item x="18"/>
        <item x="20"/>
        <item x="22"/>
        <item x="29"/>
        <item x="170"/>
        <item x="172"/>
        <item x="174"/>
        <item x="176"/>
        <item x="179"/>
        <item x="181"/>
        <item x="183"/>
        <item x="185"/>
        <item x="187"/>
        <item x="189"/>
        <item x="191"/>
        <item x="193"/>
        <item x="195"/>
        <item x="197"/>
        <item x="199"/>
        <item x="201"/>
        <item x="203"/>
        <item x="205"/>
        <item x="207"/>
        <item x="209"/>
        <item x="211"/>
        <item x="231"/>
        <item x="213"/>
        <item x="215"/>
        <item x="217"/>
        <item x="219"/>
        <item x="221"/>
        <item x="223"/>
        <item x="225"/>
        <item x="227"/>
        <item x="229"/>
        <item t="default"/>
      </items>
    </pivotField>
    <pivotField axis="axisPage" showAll="0">
      <items count="5">
        <item x="1"/>
        <item x="2"/>
        <item x="3"/>
        <item x="0"/>
        <item t="default"/>
      </items>
    </pivotField>
    <pivotField axis="axisRow" multipleItemSelectionAllowed="1" showAll="0" sortType="descending">
      <items count="17">
        <item h="1" x="0"/>
        <item x="3"/>
        <item x="13"/>
        <item x="12"/>
        <item x="1"/>
        <item n="2.2" x="2"/>
        <item x="4"/>
        <item x="5"/>
        <item x="8"/>
        <item x="10"/>
        <item x="6"/>
        <item x="7"/>
        <item x="11"/>
        <item x="9"/>
        <item x="15"/>
        <item x="14"/>
        <item t="default"/>
      </items>
      <autoSortScope>
        <pivotArea dataOnly="0" outline="0" fieldPosition="0">
          <references count="1">
            <reference field="4294967294" count="1" selected="0">
              <x v="2"/>
            </reference>
          </references>
        </pivotArea>
      </autoSortScope>
    </pivotField>
    <pivotField showAll="0"/>
    <pivotField showAll="0"/>
    <pivotField showAll="0"/>
    <pivotField showAll="0"/>
    <pivotField showAll="0"/>
    <pivotField showAll="0"/>
    <pivotField showAll="0"/>
    <pivotField axis="axisRow" showAll="0">
      <items count="8">
        <item x="1"/>
        <item x="2"/>
        <item x="5"/>
        <item x="3"/>
        <item x="4"/>
        <item x="6"/>
        <item x="0"/>
        <item t="default"/>
      </items>
    </pivotField>
    <pivotField showAll="0"/>
    <pivotField showAll="0"/>
    <pivotField showAll="0"/>
    <pivotField showAll="0"/>
    <pivotField showAll="0"/>
    <pivotField showAll="0"/>
    <pivotField showAll="0"/>
    <pivotField showAll="0"/>
    <pivotField showAll="0"/>
    <pivotField showAll="0">
      <items count="612">
        <item x="36"/>
        <item x="21"/>
        <item x="305"/>
        <item x="159"/>
        <item x="468"/>
        <item x="548"/>
        <item x="555"/>
        <item x="20"/>
        <item x="440"/>
        <item x="176"/>
        <item x="90"/>
        <item x="259"/>
        <item x="219"/>
        <item x="467"/>
        <item x="95"/>
        <item x="446"/>
        <item x="130"/>
        <item x="280"/>
        <item x="2"/>
        <item x="411"/>
        <item x="544"/>
        <item x="428"/>
        <item x="94"/>
        <item x="412"/>
        <item x="184"/>
        <item x="422"/>
        <item x="342"/>
        <item x="22"/>
        <item x="92"/>
        <item x="420"/>
        <item x="171"/>
        <item x="96"/>
        <item x="91"/>
        <item x="64"/>
        <item x="444"/>
        <item x="429"/>
        <item x="441"/>
        <item x="423"/>
        <item x="437"/>
        <item x="93"/>
        <item x="443"/>
        <item x="63"/>
        <item x="178"/>
        <item x="254"/>
        <item x="438"/>
        <item x="97"/>
        <item x="179"/>
        <item x="442"/>
        <item x="421"/>
        <item x="183"/>
        <item x="181"/>
        <item x="177"/>
        <item x="439"/>
        <item x="407"/>
        <item x="189"/>
        <item x="213"/>
        <item x="302"/>
        <item x="15"/>
        <item x="297"/>
        <item x="545"/>
        <item x="523"/>
        <item x="338"/>
        <item x="546"/>
        <item x="279"/>
        <item x="220"/>
        <item x="218"/>
        <item x="465"/>
        <item x="256"/>
        <item x="304"/>
        <item x="466"/>
        <item x="303"/>
        <item x="364"/>
        <item x="542"/>
        <item x="199"/>
        <item x="543"/>
        <item x="18"/>
        <item x="317"/>
        <item x="221"/>
        <item x="483"/>
        <item x="153"/>
        <item x="403"/>
        <item x="46"/>
        <item x="257"/>
        <item x="316"/>
        <item x="486"/>
        <item x="315"/>
        <item x="255"/>
        <item x="376"/>
        <item x="541"/>
        <item x="19"/>
        <item x="261"/>
        <item x="217"/>
        <item x="525"/>
        <item x="314"/>
        <item x="7"/>
        <item x="260"/>
        <item x="557"/>
        <item x="402"/>
        <item x="377"/>
        <item x="533"/>
        <item x="222"/>
        <item x="115"/>
        <item x="40"/>
        <item x="133"/>
        <item x="230"/>
        <item x="118"/>
        <item x="378"/>
        <item x="228"/>
        <item x="358"/>
        <item x="129"/>
        <item x="537"/>
        <item x="104"/>
        <item x="235"/>
        <item x="39"/>
        <item x="436"/>
        <item x="125"/>
        <item x="30"/>
        <item x="107"/>
        <item x="357"/>
        <item x="38"/>
        <item x="126"/>
        <item x="281"/>
        <item x="139"/>
        <item x="547"/>
        <item x="271"/>
        <item x="470"/>
        <item x="229"/>
        <item x="277"/>
        <item x="469"/>
        <item x="112"/>
        <item x="224"/>
        <item x="425"/>
        <item x="433"/>
        <item x="9"/>
        <item x="140"/>
        <item x="34"/>
        <item x="233"/>
        <item x="272"/>
        <item x="384"/>
        <item x="306"/>
        <item x="162"/>
        <item x="108"/>
        <item x="491"/>
        <item x="110"/>
        <item x="298"/>
        <item x="382"/>
        <item x="527"/>
        <item x="11"/>
        <item x="128"/>
        <item x="72"/>
        <item x="138"/>
        <item x="193"/>
        <item x="174"/>
        <item x="137"/>
        <item x="175"/>
        <item x="127"/>
        <item x="12"/>
        <item x="330"/>
        <item x="452"/>
        <item x="250"/>
        <item x="124"/>
        <item x="121"/>
        <item x="188"/>
        <item x="165"/>
        <item x="105"/>
        <item x="381"/>
        <item x="113"/>
        <item x="114"/>
        <item x="106"/>
        <item x="454"/>
        <item x="158"/>
        <item x="109"/>
        <item x="285"/>
        <item x="430"/>
        <item x="232"/>
        <item x="331"/>
        <item x="432"/>
        <item x="311"/>
        <item x="187"/>
        <item x="166"/>
        <item x="380"/>
        <item x="386"/>
        <item x="119"/>
        <item x="117"/>
        <item x="31"/>
        <item x="116"/>
        <item x="490"/>
        <item x="385"/>
        <item x="37"/>
        <item x="135"/>
        <item x="324"/>
        <item x="553"/>
        <item x="241"/>
        <item x="326"/>
        <item x="247"/>
        <item x="111"/>
        <item x="23"/>
        <item x="397"/>
        <item x="396"/>
        <item x="341"/>
        <item x="354"/>
        <item x="234"/>
        <item x="231"/>
        <item x="155"/>
        <item x="263"/>
        <item x="573"/>
        <item x="453"/>
        <item x="488"/>
        <item x="350"/>
        <item x="526"/>
        <item x="313"/>
        <item x="103"/>
        <item x="383"/>
        <item x="182"/>
        <item x="450"/>
        <item x="227"/>
        <item x="100"/>
        <item x="451"/>
        <item x="136"/>
        <item x="253"/>
        <item x="457"/>
        <item x="325"/>
        <item x="131"/>
        <item x="328"/>
        <item x="123"/>
        <item x="434"/>
        <item x="180"/>
        <item x="307"/>
        <item x="329"/>
        <item x="132"/>
        <item x="226"/>
        <item x="323"/>
        <item x="120"/>
        <item x="492"/>
        <item x="435"/>
        <item x="102"/>
        <item x="387"/>
        <item x="426"/>
        <item x="237"/>
        <item x="101"/>
        <item x="191"/>
        <item x="68"/>
        <item x="238"/>
        <item x="431"/>
        <item x="424"/>
        <item x="236"/>
        <item x="551"/>
        <item x="474"/>
        <item x="134"/>
        <item x="67"/>
        <item x="122"/>
        <item x="161"/>
        <item x="489"/>
        <item x="70"/>
        <item x="35"/>
        <item x="223"/>
        <item x="379"/>
        <item x="225"/>
        <item x="487"/>
        <item x="65"/>
        <item x="270"/>
        <item x="190"/>
        <item x="73"/>
        <item x="327"/>
        <item x="10"/>
        <item x="472"/>
        <item x="141"/>
        <item x="69"/>
        <item x="447"/>
        <item x="71"/>
        <item x="66"/>
        <item x="185"/>
        <item x="578"/>
        <item x="157"/>
        <item x="448"/>
        <item x="83"/>
        <item x="360"/>
        <item x="456"/>
        <item x="144"/>
        <item x="321"/>
        <item x="462"/>
        <item x="41"/>
        <item x="55"/>
        <item x="47"/>
        <item x="252"/>
        <item x="363"/>
        <item x="499"/>
        <item x="398"/>
        <item x="413"/>
        <item x="274"/>
        <item x="242"/>
        <item x="59"/>
        <item x="552"/>
        <item x="554"/>
        <item x="312"/>
        <item x="248"/>
        <item x="98"/>
        <item x="142"/>
        <item x="395"/>
        <item x="251"/>
        <item x="275"/>
        <item x="246"/>
        <item x="249"/>
        <item x="461"/>
        <item x="14"/>
        <item x="56"/>
        <item x="531"/>
        <item x="445"/>
        <item x="291"/>
        <item x="300"/>
        <item x="282"/>
        <item x="485"/>
        <item x="481"/>
        <item x="352"/>
        <item x="154"/>
        <item x="51"/>
        <item x="147"/>
        <item x="417"/>
        <item x="156"/>
        <item x="478"/>
        <item x="365"/>
        <item x="370"/>
        <item x="195"/>
        <item x="515"/>
        <item x="575"/>
        <item x="308"/>
        <item x="82"/>
        <item x="511"/>
        <item x="160"/>
        <item x="404"/>
        <item x="151"/>
        <item x="559"/>
        <item x="173"/>
        <item x="283"/>
        <item x="43"/>
        <item x="390"/>
        <item x="211"/>
        <item x="1"/>
        <item x="204"/>
        <item x="197"/>
        <item x="339"/>
        <item x="587"/>
        <item x="484"/>
        <item x="524"/>
        <item x="164"/>
        <item x="267"/>
        <item x="284"/>
        <item x="286"/>
        <item x="340"/>
        <item x="287"/>
        <item x="216"/>
        <item x="202"/>
        <item x="299"/>
        <item x="301"/>
        <item x="269"/>
        <item x="401"/>
        <item x="416"/>
        <item x="145"/>
        <item x="353"/>
        <item x="148"/>
        <item x="373"/>
        <item x="240"/>
        <item x="288"/>
        <item x="168"/>
        <item x="289"/>
        <item x="54"/>
        <item x="405"/>
        <item x="205"/>
        <item x="61"/>
        <item x="560"/>
        <item x="265"/>
        <item x="84"/>
        <item x="522"/>
        <item x="534"/>
        <item x="319"/>
        <item x="521"/>
        <item x="539"/>
        <item x="566"/>
        <item x="207"/>
        <item x="463"/>
        <item x="540"/>
        <item x="464"/>
        <item x="367"/>
        <item x="538"/>
        <item x="53"/>
        <item x="5"/>
        <item x="577"/>
        <item x="79"/>
        <item x="163"/>
        <item x="99"/>
        <item x="296"/>
        <item x="58"/>
        <item x="209"/>
        <item x="295"/>
        <item x="60"/>
        <item x="52"/>
        <item x="210"/>
        <item x="206"/>
        <item x="212"/>
        <item x="57"/>
        <item x="62"/>
        <item x="50"/>
        <item x="368"/>
        <item x="369"/>
        <item x="208"/>
        <item x="49"/>
        <item x="419"/>
        <item x="258"/>
        <item x="198"/>
        <item x="25"/>
        <item x="273"/>
        <item x="549"/>
        <item x="473"/>
        <item x="479"/>
        <item x="344"/>
        <item x="28"/>
        <item x="6"/>
        <item x="529"/>
        <item x="519"/>
        <item x="359"/>
        <item x="400"/>
        <item x="264"/>
        <item x="528"/>
        <item x="80"/>
        <item x="24"/>
        <item x="333"/>
        <item x="32"/>
        <item x="167"/>
        <item x="590"/>
        <item x="290"/>
        <item x="203"/>
        <item x="89"/>
        <item x="77"/>
        <item x="334"/>
        <item x="3"/>
        <item x="574"/>
        <item x="512"/>
        <item x="394"/>
        <item x="530"/>
        <item x="399"/>
        <item x="336"/>
        <item x="366"/>
        <item x="471"/>
        <item x="347"/>
        <item x="346"/>
        <item x="322"/>
        <item x="150"/>
        <item x="276"/>
        <item x="78"/>
        <item x="310"/>
        <item x="388"/>
        <item x="293"/>
        <item x="85"/>
        <item x="74"/>
        <item x="292"/>
        <item x="214"/>
        <item x="455"/>
        <item x="86"/>
        <item x="152"/>
        <item x="169"/>
        <item x="239"/>
        <item x="580"/>
        <item x="415"/>
        <item x="143"/>
        <item x="355"/>
        <item x="81"/>
        <item x="149"/>
        <item x="579"/>
        <item x="372"/>
        <item x="371"/>
        <item x="414"/>
        <item x="215"/>
        <item x="44"/>
        <item x="76"/>
        <item x="75"/>
        <item x="535"/>
        <item x="146"/>
        <item x="510"/>
        <item x="564"/>
        <item x="29"/>
        <item x="309"/>
        <item x="245"/>
        <item x="332"/>
        <item x="243"/>
        <item x="476"/>
        <item x="362"/>
        <item x="13"/>
        <item x="345"/>
        <item x="266"/>
        <item x="33"/>
        <item x="513"/>
        <item x="343"/>
        <item x="201"/>
        <item x="604"/>
        <item x="562"/>
        <item x="42"/>
        <item x="186"/>
        <item x="505"/>
        <item x="170"/>
        <item x="500"/>
        <item x="361"/>
        <item x="504"/>
        <item x="493"/>
        <item x="200"/>
        <item x="497"/>
        <item x="508"/>
        <item x="507"/>
        <item x="506"/>
        <item x="514"/>
        <item x="501"/>
        <item x="502"/>
        <item x="503"/>
        <item x="494"/>
        <item x="349"/>
        <item x="550"/>
        <item x="509"/>
        <item x="348"/>
        <item x="496"/>
        <item x="495"/>
        <item x="393"/>
        <item x="392"/>
        <item x="498"/>
        <item x="4"/>
        <item x="389"/>
        <item x="8"/>
        <item x="172"/>
        <item x="520"/>
        <item x="585"/>
        <item x="516"/>
        <item x="570"/>
        <item x="576"/>
        <item x="408"/>
        <item x="482"/>
        <item x="561"/>
        <item x="391"/>
        <item x="460"/>
        <item x="194"/>
        <item x="262"/>
        <item x="458"/>
        <item x="45"/>
        <item x="536"/>
        <item x="571"/>
        <item x="26"/>
        <item x="563"/>
        <item x="244"/>
        <item x="596"/>
        <item x="568"/>
        <item x="591"/>
        <item x="356"/>
        <item x="196"/>
        <item x="589"/>
        <item x="375"/>
        <item x="477"/>
        <item x="588"/>
        <item x="556"/>
        <item x="598"/>
        <item x="605"/>
        <item x="278"/>
        <item x="27"/>
        <item x="480"/>
        <item x="517"/>
        <item x="88"/>
        <item x="593"/>
        <item x="427"/>
        <item x="459"/>
        <item x="418"/>
        <item x="582"/>
        <item x="599"/>
        <item x="87"/>
        <item x="374"/>
        <item x="572"/>
        <item x="608"/>
        <item x="603"/>
        <item x="475"/>
        <item x="609"/>
        <item x="48"/>
        <item x="567"/>
        <item x="532"/>
        <item x="318"/>
        <item x="565"/>
        <item x="597"/>
        <item x="406"/>
        <item x="294"/>
        <item x="335"/>
        <item x="16"/>
        <item x="606"/>
        <item x="351"/>
        <item x="558"/>
        <item x="569"/>
        <item x="17"/>
        <item x="586"/>
        <item x="337"/>
        <item x="592"/>
        <item x="583"/>
        <item x="320"/>
        <item x="595"/>
        <item x="600"/>
        <item x="594"/>
        <item x="601"/>
        <item x="602"/>
        <item x="584"/>
        <item x="581"/>
        <item x="268"/>
        <item x="518"/>
        <item x="409"/>
        <item x="410"/>
        <item x="192"/>
        <item x="449"/>
        <item x="607"/>
        <item x="610"/>
        <item x="0"/>
        <item t="default"/>
      </items>
    </pivotField>
    <pivotField showAll="0"/>
    <pivotField showAll="0"/>
    <pivotField showAll="0"/>
    <pivotField dataField="1" showAll="0">
      <items count="629">
        <item x="21"/>
        <item x="36"/>
        <item x="164"/>
        <item x="315"/>
        <item x="484"/>
        <item x="229"/>
        <item x="181"/>
        <item x="571"/>
        <item x="461"/>
        <item x="158"/>
        <item x="352"/>
        <item x="424"/>
        <item x="443"/>
        <item x="425"/>
        <item x="312"/>
        <item x="176"/>
        <item x="289"/>
        <item x="435"/>
        <item x="313"/>
        <item x="204"/>
        <item x="444"/>
        <item x="458"/>
        <item x="413"/>
        <item x="99"/>
        <item x="269"/>
        <item x="307"/>
        <item x="184"/>
        <item x="539"/>
        <item x="418"/>
        <item x="324"/>
        <item x="18"/>
        <item x="266"/>
        <item x="374"/>
        <item x="326"/>
        <item x="228"/>
        <item x="436"/>
        <item x="15"/>
        <item x="67"/>
        <item x="290"/>
        <item x="271"/>
        <item x="183"/>
        <item x="264"/>
        <item x="98"/>
        <item x="433"/>
        <item x="231"/>
        <item x="270"/>
        <item x="327"/>
        <item x="314"/>
        <item x="227"/>
        <item x="94"/>
        <item x="452"/>
        <item x="562"/>
        <item x="267"/>
        <item x="230"/>
        <item x="325"/>
        <item x="573"/>
        <item x="561"/>
        <item x="222"/>
        <item x="7"/>
        <item x="68"/>
        <item x="482"/>
        <item x="22"/>
        <item x="456"/>
        <item x="559"/>
        <item x="481"/>
        <item x="194"/>
        <item x="459"/>
        <item x="416"/>
        <item x="265"/>
        <item x="558"/>
        <item x="189"/>
        <item x="46"/>
        <item x="387"/>
        <item x="549"/>
        <item x="434"/>
        <item x="20"/>
        <item x="412"/>
        <item x="100"/>
        <item x="457"/>
        <item x="455"/>
        <item x="454"/>
        <item x="453"/>
        <item x="182"/>
        <item x="97"/>
        <item x="564"/>
        <item x="499"/>
        <item x="541"/>
        <item x="386"/>
        <item x="95"/>
        <item x="502"/>
        <item x="101"/>
        <item x="188"/>
        <item x="186"/>
        <item x="557"/>
        <item x="348"/>
        <item x="19"/>
        <item x="560"/>
        <item x="2"/>
        <item x="96"/>
        <item x="483"/>
        <item x="119"/>
        <item x="134"/>
        <item x="232"/>
        <item x="40"/>
        <item x="240"/>
        <item x="122"/>
        <item x="137"/>
        <item x="553"/>
        <item x="388"/>
        <item x="291"/>
        <item x="30"/>
        <item x="238"/>
        <item x="108"/>
        <item x="308"/>
        <item x="167"/>
        <item x="287"/>
        <item x="451"/>
        <item x="111"/>
        <item x="368"/>
        <item x="367"/>
        <item x="133"/>
        <item x="260"/>
        <item x="438"/>
        <item x="144"/>
        <item x="316"/>
        <item x="76"/>
        <item x="239"/>
        <item x="394"/>
        <item x="38"/>
        <item x="129"/>
        <item x="234"/>
        <item x="39"/>
        <item x="170"/>
        <item x="116"/>
        <item x="485"/>
        <item x="448"/>
        <item x="198"/>
        <item x="34"/>
        <item x="11"/>
        <item x="281"/>
        <item x="142"/>
        <item x="245"/>
        <item x="9"/>
        <item x="321"/>
        <item x="132"/>
        <item x="141"/>
        <item x="282"/>
        <item x="445"/>
        <item x="340"/>
        <item x="569"/>
        <item x="243"/>
        <item x="563"/>
        <item x="257"/>
        <item x="447"/>
        <item x="192"/>
        <item x="171"/>
        <item x="406"/>
        <item x="407"/>
        <item x="392"/>
        <item x="193"/>
        <item x="486"/>
        <item x="543"/>
        <item x="130"/>
        <item x="467"/>
        <item x="114"/>
        <item x="12"/>
        <item x="507"/>
        <item x="112"/>
        <item x="128"/>
        <item x="131"/>
        <item x="117"/>
        <item x="110"/>
        <item x="341"/>
        <item x="139"/>
        <item x="163"/>
        <item x="120"/>
        <item x="121"/>
        <item x="334"/>
        <item x="439"/>
        <item x="396"/>
        <item x="37"/>
        <item x="567"/>
        <item x="109"/>
        <item x="395"/>
        <item x="242"/>
        <item x="391"/>
        <item x="469"/>
        <item x="125"/>
        <item x="336"/>
        <item x="72"/>
        <item x="251"/>
        <item x="71"/>
        <item x="180"/>
        <item x="338"/>
        <item x="466"/>
        <item x="179"/>
        <item x="241"/>
        <item x="195"/>
        <item x="237"/>
        <item x="23"/>
        <item x="339"/>
        <item x="196"/>
        <item x="143"/>
        <item x="463"/>
        <item x="351"/>
        <item x="462"/>
        <item x="248"/>
        <item x="118"/>
        <item x="468"/>
        <item x="115"/>
        <item x="136"/>
        <item x="508"/>
        <item x="244"/>
        <item x="104"/>
        <item x="247"/>
        <item x="595"/>
        <item x="273"/>
        <item x="333"/>
        <item x="506"/>
        <item x="55"/>
        <item x="140"/>
        <item x="31"/>
        <item x="74"/>
        <item x="263"/>
        <item x="70"/>
        <item x="295"/>
        <item x="446"/>
        <item x="389"/>
        <item x="69"/>
        <item x="127"/>
        <item x="284"/>
        <item x="124"/>
        <item x="590"/>
        <item x="113"/>
        <item x="61"/>
        <item x="75"/>
        <item x="373"/>
        <item x="236"/>
        <item x="390"/>
        <item x="145"/>
        <item x="322"/>
        <item x="258"/>
        <item x="465"/>
        <item x="405"/>
        <item x="261"/>
        <item x="393"/>
        <item x="285"/>
        <item x="256"/>
        <item x="259"/>
        <item x="504"/>
        <item x="364"/>
        <item x="505"/>
        <item x="106"/>
        <item x="138"/>
        <item x="56"/>
        <item x="73"/>
        <item x="185"/>
        <item x="102"/>
        <item x="148"/>
        <item x="397"/>
        <item x="335"/>
        <item x="87"/>
        <item x="337"/>
        <item x="146"/>
        <item x="77"/>
        <item x="166"/>
        <item x="135"/>
        <item x="426"/>
        <item x="123"/>
        <item x="105"/>
        <item x="472"/>
        <item x="568"/>
        <item x="51"/>
        <item x="126"/>
        <item x="252"/>
        <item x="488"/>
        <item x="542"/>
        <item x="360"/>
        <item x="159"/>
        <item x="323"/>
        <item x="317"/>
        <item x="187"/>
        <item x="310"/>
        <item x="35"/>
        <item x="490"/>
        <item x="233"/>
        <item x="262"/>
        <item x="349"/>
        <item x="570"/>
        <item x="10"/>
        <item x="235"/>
        <item x="540"/>
        <item x="160"/>
        <item x="219"/>
        <item x="41"/>
        <item x="604"/>
        <item x="280"/>
        <item x="107"/>
        <item x="190"/>
        <item x="430"/>
        <item x="162"/>
        <item x="370"/>
        <item x="408"/>
        <item x="547"/>
        <item x="169"/>
        <item x="501"/>
        <item x="318"/>
        <item x="380"/>
        <item x="161"/>
        <item x="86"/>
        <item x="503"/>
        <item x="500"/>
        <item x="202"/>
        <item x="515"/>
        <item x="296"/>
        <item x="293"/>
        <item x="152"/>
        <item x="294"/>
        <item x="450"/>
        <item x="301"/>
        <item x="246"/>
        <item x="477"/>
        <item x="592"/>
        <item x="47"/>
        <item x="449"/>
        <item x="437"/>
        <item x="476"/>
        <item x="471"/>
        <item x="210"/>
        <item x="311"/>
        <item x="65"/>
        <item x="350"/>
        <item x="309"/>
        <item x="54"/>
        <item x="331"/>
        <item x="279"/>
        <item x="363"/>
        <item x="156"/>
        <item x="226"/>
        <item x="460"/>
        <item x="582"/>
        <item x="594"/>
        <item x="53"/>
        <item x="213"/>
        <item x="214"/>
        <item x="60"/>
        <item x="58"/>
        <item x="62"/>
        <item x="63"/>
        <item x="59"/>
        <item x="531"/>
        <item x="64"/>
        <item x="221"/>
        <item x="220"/>
        <item x="49"/>
        <item x="555"/>
        <item x="479"/>
        <item x="165"/>
        <item x="305"/>
        <item x="423"/>
        <item x="250"/>
        <item x="537"/>
        <item x="50"/>
        <item x="480"/>
        <item x="383"/>
        <item x="556"/>
        <item x="306"/>
        <item x="554"/>
        <item x="422"/>
        <item x="212"/>
        <item x="538"/>
        <item x="211"/>
        <item x="375"/>
        <item x="377"/>
        <item x="411"/>
        <item x="52"/>
        <item x="527"/>
        <item x="149"/>
        <item x="168"/>
        <item x="103"/>
        <item x="153"/>
        <item x="88"/>
        <item x="217"/>
        <item x="216"/>
        <item x="57"/>
        <item x="429"/>
        <item x="550"/>
        <item x="5"/>
        <item x="66"/>
        <item x="215"/>
        <item x="298"/>
        <item x="200"/>
        <item x="43"/>
        <item x="218"/>
        <item x="607"/>
        <item x="414"/>
        <item x="432"/>
        <item x="173"/>
        <item x="178"/>
        <item x="362"/>
        <item x="478"/>
        <item x="576"/>
        <item x="277"/>
        <item x="415"/>
        <item x="14"/>
        <item x="83"/>
        <item x="93"/>
        <item x="268"/>
        <item x="329"/>
        <item x="297"/>
        <item x="299"/>
        <item x="25"/>
        <item x="209"/>
        <item x="495"/>
        <item x="274"/>
        <item x="489"/>
        <item x="203"/>
        <item x="354"/>
        <item x="378"/>
        <item x="379"/>
        <item x="565"/>
        <item x="275"/>
        <item x="283"/>
        <item x="343"/>
        <item x="300"/>
        <item x="207"/>
        <item x="155"/>
        <item x="32"/>
        <item x="81"/>
        <item x="410"/>
        <item x="89"/>
        <item x="172"/>
        <item x="6"/>
        <item x="545"/>
        <item x="82"/>
        <item x="28"/>
        <item x="223"/>
        <item x="404"/>
        <item x="535"/>
        <item x="497"/>
        <item x="344"/>
        <item x="369"/>
        <item x="90"/>
        <item x="376"/>
        <item x="154"/>
        <item x="157"/>
        <item x="398"/>
        <item x="621"/>
        <item x="346"/>
        <item x="78"/>
        <item x="356"/>
        <item x="357"/>
        <item x="528"/>
        <item x="381"/>
        <item x="427"/>
        <item x="551"/>
        <item x="80"/>
        <item x="225"/>
        <item x="428"/>
        <item x="249"/>
        <item x="409"/>
        <item x="382"/>
        <item x="79"/>
        <item x="440"/>
        <item x="147"/>
        <item x="84"/>
        <item x="546"/>
        <item x="441"/>
        <item x="85"/>
        <item x="332"/>
        <item x="494"/>
        <item x="596"/>
        <item x="150"/>
        <item x="151"/>
        <item x="400"/>
        <item x="302"/>
        <item x="208"/>
        <item x="342"/>
        <item x="29"/>
        <item x="255"/>
        <item x="224"/>
        <item x="597"/>
        <item x="492"/>
        <item x="591"/>
        <item x="319"/>
        <item x="3"/>
        <item x="580"/>
        <item x="470"/>
        <item x="276"/>
        <item x="372"/>
        <item x="292"/>
        <item x="1"/>
        <item x="286"/>
        <item x="13"/>
        <item x="602"/>
        <item x="303"/>
        <item x="365"/>
        <item x="33"/>
        <item x="355"/>
        <item x="175"/>
        <item x="205"/>
        <item x="575"/>
        <item x="487"/>
        <item x="44"/>
        <item x="520"/>
        <item x="526"/>
        <item x="320"/>
        <item x="516"/>
        <item x="419"/>
        <item x="525"/>
        <item x="272"/>
        <item x="579"/>
        <item x="174"/>
        <item x="529"/>
        <item x="253"/>
        <item x="191"/>
        <item x="24"/>
        <item x="8"/>
        <item x="206"/>
        <item x="552"/>
        <item x="371"/>
        <item x="521"/>
        <item x="587"/>
        <item x="177"/>
        <item x="358"/>
        <item x="544"/>
        <item x="402"/>
        <item x="509"/>
        <item x="513"/>
        <item x="524"/>
        <item x="522"/>
        <item x="523"/>
        <item x="518"/>
        <item x="530"/>
        <item x="510"/>
        <item x="511"/>
        <item x="512"/>
        <item x="403"/>
        <item x="584"/>
        <item x="401"/>
        <item x="517"/>
        <item x="514"/>
        <item x="613"/>
        <item x="577"/>
        <item x="475"/>
        <item x="359"/>
        <item x="593"/>
        <item x="566"/>
        <item x="586"/>
        <item x="353"/>
        <item x="606"/>
        <item x="42"/>
        <item x="519"/>
        <item x="199"/>
        <item x="399"/>
        <item x="26"/>
        <item x="532"/>
        <item x="608"/>
        <item x="588"/>
        <item x="4"/>
        <item x="385"/>
        <item x="536"/>
        <item x="572"/>
        <item x="498"/>
        <item x="366"/>
        <item x="201"/>
        <item x="615"/>
        <item x="622"/>
        <item x="578"/>
        <item x="473"/>
        <item x="605"/>
        <item x="533"/>
        <item x="45"/>
        <item x="610"/>
        <item x="92"/>
        <item x="599"/>
        <item x="442"/>
        <item x="616"/>
        <item x="288"/>
        <item x="431"/>
        <item x="625"/>
        <item x="620"/>
        <item x="384"/>
        <item x="254"/>
        <item x="91"/>
        <item x="626"/>
        <item x="27"/>
        <item x="583"/>
        <item x="328"/>
        <item x="417"/>
        <item x="614"/>
        <item x="345"/>
        <item x="589"/>
        <item x="491"/>
        <item x="623"/>
        <item x="474"/>
        <item x="493"/>
        <item x="585"/>
        <item x="16"/>
        <item x="304"/>
        <item x="548"/>
        <item x="603"/>
        <item x="496"/>
        <item x="574"/>
        <item x="581"/>
        <item x="48"/>
        <item x="17"/>
        <item x="361"/>
        <item x="609"/>
        <item x="612"/>
        <item x="617"/>
        <item x="611"/>
        <item x="330"/>
        <item x="347"/>
        <item x="618"/>
        <item x="619"/>
        <item x="600"/>
        <item x="598"/>
        <item x="601"/>
        <item x="420"/>
        <item x="278"/>
        <item x="534"/>
        <item x="421"/>
        <item x="197"/>
        <item x="464"/>
        <item x="624"/>
        <item x="627"/>
        <item x="0"/>
        <item t="default"/>
      </items>
    </pivotField>
    <pivotField showAll="0"/>
    <pivotField showAll="0"/>
    <pivotField dataField="1" showAll="0"/>
    <pivotField dataField="1" showAll="0"/>
    <pivotField showAll="0"/>
    <pivotField showAll="0"/>
    <pivotField showAll="0"/>
  </pivotFields>
  <rowFields count="2">
    <field x="2"/>
    <field x="10"/>
  </rowFields>
  <rowItems count="12">
    <i>
      <x v="5"/>
    </i>
    <i r="1">
      <x v="1"/>
    </i>
    <i r="1">
      <x v="3"/>
    </i>
    <i r="1">
      <x v="4"/>
    </i>
    <i>
      <x v="14"/>
    </i>
    <i r="1">
      <x/>
    </i>
    <i r="1">
      <x v="2"/>
    </i>
    <i r="1">
      <x v="3"/>
    </i>
    <i r="1">
      <x v="4"/>
    </i>
    <i>
      <x v="15"/>
    </i>
    <i r="1">
      <x/>
    </i>
    <i t="grand">
      <x/>
    </i>
  </rowItems>
  <colFields count="1">
    <field x="-2"/>
  </colFields>
  <colItems count="3">
    <i>
      <x/>
    </i>
    <i i="1">
      <x v="1"/>
    </i>
    <i i="2">
      <x v="2"/>
    </i>
  </colItems>
  <pageFields count="1">
    <pageField fld="1" item="1" hier="-1"/>
  </pageFields>
  <dataFields count="3">
    <dataField name=" Payments from EU" fld="27" baseField="2" baseItem="0" numFmtId="166"/>
    <dataField name=" Payments from national budget" fld="28" baseField="0" baseItem="0"/>
    <dataField name=" Project total value" fld="24" baseField="0" baseItem="0"/>
  </dataFields>
  <formats count="4">
    <format dxfId="112">
      <pivotArea outline="0" collapsedLevelsAreSubtotals="1" fieldPosition="0"/>
    </format>
    <format dxfId="111">
      <pivotArea outline="0" fieldPosition="0">
        <references count="1">
          <reference field="4294967294" count="1">
            <x v="0"/>
          </reference>
        </references>
      </pivotArea>
    </format>
    <format dxfId="110">
      <pivotArea dataOnly="0" labelOnly="1" outline="0" fieldPosition="0">
        <references count="1">
          <reference field="4294967294" count="1">
            <x v="0"/>
          </reference>
        </references>
      </pivotArea>
    </format>
    <format dxfId="109">
      <pivotArea outline="0" collapsedLevelsAreSubtotals="1" fieldPosition="0">
        <references count="1">
          <reference field="4294967294" count="1" selected="0">
            <x v="0"/>
          </reference>
        </references>
      </pivotArea>
    </format>
  </formats>
  <chartFormats count="20">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1" format="3" series="1">
      <pivotArea type="data" outline="0" fieldPosition="0">
        <references count="1">
          <reference field="4294967294" count="1" selected="0">
            <x v="1"/>
          </reference>
        </references>
      </pivotArea>
    </chartFormat>
    <chartFormat chart="1" format="4" series="1">
      <pivotArea type="data" outline="0" fieldPosition="0">
        <references count="1">
          <reference field="4294967294" count="1" selected="0">
            <x v="0"/>
          </reference>
        </references>
      </pivotArea>
    </chartFormat>
    <chartFormat chart="1" format="5" series="1">
      <pivotArea type="data" outline="0" fieldPosition="0">
        <references count="1">
          <reference field="4294967294" count="1" selected="0">
            <x v="2"/>
          </reference>
        </references>
      </pivotArea>
    </chartFormat>
    <chartFormat chart="2" format="6" series="1">
      <pivotArea type="data" outline="0" fieldPosition="0">
        <references count="1">
          <reference field="4294967294" count="1" selected="0">
            <x v="1"/>
          </reference>
        </references>
      </pivotArea>
    </chartFormat>
    <chartFormat chart="2" format="7" series="1">
      <pivotArea type="data" outline="0" fieldPosition="0">
        <references count="1">
          <reference field="4294967294" count="1" selected="0">
            <x v="0"/>
          </reference>
        </references>
      </pivotArea>
    </chartFormat>
    <chartFormat chart="2" format="8" series="1">
      <pivotArea type="data" outline="0" fieldPosition="0">
        <references count="1">
          <reference field="4294967294" count="1" selected="0">
            <x v="2"/>
          </reference>
        </references>
      </pivotArea>
    </chartFormat>
    <chartFormat chart="0" format="5" series="1">
      <pivotArea type="data" outline="0" fieldPosition="0">
        <references count="3">
          <reference field="4294967294" count="1" selected="0">
            <x v="1"/>
          </reference>
          <reference field="2" count="1" selected="0">
            <x v="14"/>
          </reference>
          <reference field="10" count="1" selected="0">
            <x v="3"/>
          </reference>
        </references>
      </pivotArea>
    </chartFormat>
    <chartFormat chart="0" format="6" series="1">
      <pivotArea type="data" outline="0" fieldPosition="0">
        <references count="3">
          <reference field="4294967294" count="1" selected="0">
            <x v="1"/>
          </reference>
          <reference field="2" count="1" selected="0">
            <x v="14"/>
          </reference>
          <reference field="10" count="1" selected="0">
            <x v="4"/>
          </reference>
        </references>
      </pivotArea>
    </chartFormat>
    <chartFormat chart="0" format="7" series="1">
      <pivotArea type="data" outline="0" fieldPosition="0">
        <references count="3">
          <reference field="4294967294" count="1" selected="0">
            <x v="1"/>
          </reference>
          <reference field="2" count="1" selected="0">
            <x v="5"/>
          </reference>
          <reference field="10" count="1" selected="0">
            <x v="1"/>
          </reference>
        </references>
      </pivotArea>
    </chartFormat>
    <chartFormat chart="0" format="8" series="1">
      <pivotArea type="data" outline="0" fieldPosition="0">
        <references count="3">
          <reference field="4294967294" count="1" selected="0">
            <x v="1"/>
          </reference>
          <reference field="2" count="1" selected="0">
            <x v="5"/>
          </reference>
          <reference field="10" count="1" selected="0">
            <x v="3"/>
          </reference>
        </references>
      </pivotArea>
    </chartFormat>
    <chartFormat chart="0" format="9" series="1">
      <pivotArea type="data" outline="0" fieldPosition="0">
        <references count="3">
          <reference field="4294967294" count="1" selected="0">
            <x v="1"/>
          </reference>
          <reference field="2" count="1" selected="0">
            <x v="5"/>
          </reference>
          <reference field="10" count="1" selected="0">
            <x v="4"/>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 chart="8"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2435E18C-BA58-406A-9675-55A754D61653}" name="PivotTable3"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7" firstHeaderRow="1" firstDataRow="1" firstDataCol="1" rowPageCount="1" colPageCount="1"/>
  <pivotFields count="26">
    <pivotField showAll="0"/>
    <pivotField showAll="0">
      <items count="43">
        <item x="19"/>
        <item x="36"/>
        <item x="21"/>
        <item x="15"/>
        <item x="14"/>
        <item x="20"/>
        <item x="17"/>
        <item x="13"/>
        <item x="23"/>
        <item x="6"/>
        <item x="16"/>
        <item x="27"/>
        <item x="25"/>
        <item x="26"/>
        <item x="32"/>
        <item x="24"/>
        <item x="22"/>
        <item x="1"/>
        <item x="18"/>
        <item x="12"/>
        <item x="7"/>
        <item x="4"/>
        <item x="8"/>
        <item x="5"/>
        <item x="10"/>
        <item x="11"/>
        <item x="3"/>
        <item x="2"/>
        <item x="9"/>
        <item x="28"/>
        <item x="29"/>
        <item x="30"/>
        <item x="35"/>
        <item x="31"/>
        <item x="37"/>
        <item x="38"/>
        <item x="41"/>
        <item x="33"/>
        <item x="34"/>
        <item x="40"/>
        <item x="39"/>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axis="axisRow" showAll="0">
      <items count="7">
        <item x="2"/>
        <item x="4"/>
        <item x="5"/>
        <item x="3"/>
        <item x="1"/>
        <item x="0"/>
        <item t="default"/>
      </items>
    </pivotField>
    <pivotField showAll="0"/>
    <pivotField showAll="0"/>
    <pivotField showAll="0"/>
    <pivotField showAll="0"/>
    <pivotField showAll="0"/>
    <pivotField axis="axisPage" showAll="0">
      <items count="5">
        <item x="1"/>
        <item x="2"/>
        <item x="3"/>
        <item x="0"/>
        <item t="default"/>
      </items>
    </pivotField>
  </pivotFields>
  <rowFields count="1">
    <field x="19"/>
  </rowFields>
  <rowItems count="4">
    <i>
      <x/>
    </i>
    <i>
      <x v="3"/>
    </i>
    <i>
      <x v="4"/>
    </i>
    <i t="grand">
      <x/>
    </i>
  </rowItems>
  <colItems count="1">
    <i/>
  </colItems>
  <pageFields count="1">
    <pageField fld="25" item="1" hier="-1"/>
  </pageFields>
  <dataFields count="1">
    <dataField name="Sum of Project total value" fld="18" baseField="19"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671C209A-CC5E-45D8-8369-DE61BD8C1E97}" name="PivotTable3" cacheId="3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rowHeaderCaption="Year" colHeaderCaption="Investment Priority">
  <location ref="A3:E10" firstHeaderRow="1" firstDataRow="2" firstDataCol="1"/>
  <pivotFields count="32">
    <pivotField showAll="0"/>
    <pivotField showAll="0"/>
    <pivotField axis="axisCol" showAll="0">
      <items count="17">
        <item x="14"/>
        <item x="15"/>
        <item n="2.2" x="2"/>
        <item h="1" x="9"/>
        <item h="1" x="11"/>
        <item h="1" x="7"/>
        <item h="1" x="6"/>
        <item h="1" x="10"/>
        <item h="1" x="8"/>
        <item h="1" x="5"/>
        <item h="1" x="4"/>
        <item h="1" x="1"/>
        <item h="1" x="12"/>
        <item h="1" x="13"/>
        <item h="1" x="3"/>
        <item h="1" x="0"/>
        <item t="default"/>
      </items>
    </pivotField>
    <pivotField showAll="0"/>
    <pivotField showAll="0"/>
    <pivotField showAll="0"/>
    <pivotField showAll="0"/>
    <pivotField showAll="0"/>
    <pivotField showAll="0"/>
    <pivotField showAll="0"/>
    <pivotField axis="axisRow" showAll="0">
      <items count="8">
        <item x="1"/>
        <item x="2"/>
        <item x="5"/>
        <item x="3"/>
        <item x="4"/>
        <item x="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s>
  <rowFields count="1">
    <field x="10"/>
  </rowFields>
  <rowItems count="6">
    <i>
      <x/>
    </i>
    <i>
      <x v="1"/>
    </i>
    <i>
      <x v="2"/>
    </i>
    <i>
      <x v="3"/>
    </i>
    <i>
      <x v="4"/>
    </i>
    <i t="grand">
      <x/>
    </i>
  </rowItems>
  <colFields count="1">
    <field x="2"/>
  </colFields>
  <colItems count="4">
    <i>
      <x/>
    </i>
    <i>
      <x v="1"/>
    </i>
    <i>
      <x v="2"/>
    </i>
    <i t="grand">
      <x/>
    </i>
  </colItems>
  <dataFields count="1">
    <dataField name="Sum of total Project value (in Lei)" fld="24" baseField="0" baseItem="0" numFmtId="165"/>
  </dataFields>
  <formats count="1">
    <format dxfId="108">
      <pivotArea outline="0" collapsedLevelsAreSubtotals="1" fieldPosition="0"/>
    </format>
  </formats>
  <chartFormats count="3">
    <chartFormat chart="0" format="0" series="1">
      <pivotArea type="data" outline="0" fieldPosition="0">
        <references count="2">
          <reference field="4294967294" count="1" selected="0">
            <x v="0"/>
          </reference>
          <reference field="2" count="1" selected="0">
            <x v="0"/>
          </reference>
        </references>
      </pivotArea>
    </chartFormat>
    <chartFormat chart="0" format="1" series="1">
      <pivotArea type="data" outline="0" fieldPosition="0">
        <references count="2">
          <reference field="4294967294" count="1" selected="0">
            <x v="0"/>
          </reference>
          <reference field="2" count="1" selected="0">
            <x v="1"/>
          </reference>
        </references>
      </pivotArea>
    </chartFormat>
    <chartFormat chart="0" format="2" series="1">
      <pivotArea type="data" outline="0" fieldPosition="0">
        <references count="2">
          <reference field="4294967294" count="1" selected="0">
            <x v="0"/>
          </reference>
          <reference field="2"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E96F3A6-E2EA-4E57-B21D-FB0A366E5B9C}" name="PivotTable7" cacheId="3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Year">
  <location ref="A3:M11" firstHeaderRow="1" firstDataRow="3" firstDataCol="1" rowPageCount="1" colPageCount="1"/>
  <pivotFields count="32">
    <pivotField showAll="0"/>
    <pivotField axis="axisPage" showAll="0">
      <items count="5">
        <item x="1"/>
        <item x="2"/>
        <item x="3"/>
        <item x="0"/>
        <item t="default"/>
      </items>
    </pivotField>
    <pivotField axis="axisCol" showAll="0">
      <items count="17">
        <item x="14"/>
        <item x="15"/>
        <item n=" 2.2" x="2"/>
        <item x="9"/>
        <item x="11"/>
        <item x="7"/>
        <item x="6"/>
        <item x="10"/>
        <item x="8"/>
        <item x="5"/>
        <item x="4"/>
        <item x="1"/>
        <item x="12"/>
        <item x="13"/>
        <item x="3"/>
        <item h="1" x="0"/>
        <item t="default"/>
      </items>
    </pivotField>
    <pivotField showAll="0"/>
    <pivotField showAll="0"/>
    <pivotField dataField="1" showAll="0"/>
    <pivotField showAll="0"/>
    <pivotField showAll="0"/>
    <pivotField showAll="0"/>
    <pivotField showAll="0"/>
    <pivotField axis="axisRow" showAll="0">
      <items count="8">
        <item x="1"/>
        <item x="2"/>
        <item x="5"/>
        <item x="3"/>
        <item x="4"/>
        <item x="6"/>
        <item x="0"/>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dataField="1" showAll="0"/>
    <pivotField showAll="0"/>
    <pivotField showAll="0"/>
    <pivotField showAll="0"/>
    <pivotField showAll="0"/>
    <pivotField showAll="0"/>
    <pivotField showAll="0"/>
    <pivotField showAll="0"/>
  </pivotFields>
  <rowFields count="1">
    <field x="10"/>
  </rowFields>
  <rowItems count="6">
    <i>
      <x/>
    </i>
    <i>
      <x v="1"/>
    </i>
    <i>
      <x v="2"/>
    </i>
    <i>
      <x v="3"/>
    </i>
    <i>
      <x v="4"/>
    </i>
    <i t="grand">
      <x/>
    </i>
  </rowItems>
  <colFields count="2">
    <field x="-2"/>
    <field x="2"/>
  </colFields>
  <colItems count="12">
    <i>
      <x/>
      <x/>
    </i>
    <i r="1">
      <x v="1"/>
    </i>
    <i r="1">
      <x v="2"/>
    </i>
    <i i="1">
      <x v="1"/>
      <x/>
    </i>
    <i r="1" i="1">
      <x v="1"/>
    </i>
    <i r="1" i="1">
      <x v="2"/>
    </i>
    <i i="2">
      <x v="2"/>
      <x/>
    </i>
    <i r="1" i="2">
      <x v="1"/>
    </i>
    <i r="1" i="2">
      <x v="2"/>
    </i>
    <i t="grand">
      <x/>
    </i>
    <i t="grand" i="1">
      <x/>
    </i>
    <i t="grand" i="2">
      <x/>
    </i>
  </colItems>
  <pageFields count="1">
    <pageField fld="1" item="1" hier="-1"/>
  </pageFields>
  <dataFields count="3">
    <dataField name="Number of Projects" fld="5" subtotal="count" baseField="0" baseItem="0"/>
    <dataField name="Project Value (as a % of grand total)" fld="24" showDataAs="percentOfTotal" baseField="10" baseItem="0" numFmtId="10"/>
    <dataField name="EU Funding (as a % of grand total)" fld="20" showDataAs="percentOfTotal" baseField="10" baseItem="4"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6A33E9F5-D353-4AC0-82A5-0308F7812456}"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12" firstHeaderRow="1" firstDataRow="1" firstDataCol="1"/>
  <pivotFields count="20">
    <pivotField showAll="0"/>
    <pivotField showAll="0"/>
    <pivotField dataField="1" showAll="0">
      <items count="260">
        <item x="238"/>
        <item x="155"/>
        <item x="152"/>
        <item x="196"/>
        <item x="40"/>
        <item x="39"/>
        <item x="186"/>
        <item x="86"/>
        <item x="80"/>
        <item x="250"/>
        <item x="44"/>
        <item x="122"/>
        <item x="129"/>
        <item x="180"/>
        <item x="62"/>
        <item x="128"/>
        <item x="171"/>
        <item x="112"/>
        <item x="161"/>
        <item x="90"/>
        <item x="58"/>
        <item x="216"/>
        <item x="110"/>
        <item x="173"/>
        <item x="113"/>
        <item x="157"/>
        <item x="74"/>
        <item x="60"/>
        <item x="72"/>
        <item x="96"/>
        <item x="160"/>
        <item x="130"/>
        <item x="47"/>
        <item x="11"/>
        <item x="29"/>
        <item x="223"/>
        <item x="64"/>
        <item x="13"/>
        <item x="172"/>
        <item x="52"/>
        <item x="235"/>
        <item x="119"/>
        <item x="3"/>
        <item x="5"/>
        <item x="120"/>
        <item x="163"/>
        <item x="158"/>
        <item x="195"/>
        <item x="178"/>
        <item x="46"/>
        <item x="27"/>
        <item x="167"/>
        <item x="137"/>
        <item x="104"/>
        <item x="32"/>
        <item x="78"/>
        <item x="49"/>
        <item x="126"/>
        <item x="91"/>
        <item x="7"/>
        <item x="108"/>
        <item x="148"/>
        <item x="150"/>
        <item x="181"/>
        <item x="189"/>
        <item x="219"/>
        <item x="146"/>
        <item x="141"/>
        <item x="215"/>
        <item x="94"/>
        <item x="149"/>
        <item x="147"/>
        <item x="184"/>
        <item x="89"/>
        <item x="226"/>
        <item x="98"/>
        <item x="20"/>
        <item x="6"/>
        <item x="213"/>
        <item x="92"/>
        <item x="83"/>
        <item x="30"/>
        <item x="227"/>
        <item x="18"/>
        <item x="54"/>
        <item x="144"/>
        <item x="118"/>
        <item x="93"/>
        <item x="48"/>
        <item x="123"/>
        <item x="84"/>
        <item x="102"/>
        <item x="225"/>
        <item x="21"/>
        <item x="117"/>
        <item x="154"/>
        <item x="244"/>
        <item x="132"/>
        <item x="124"/>
        <item x="176"/>
        <item x="19"/>
        <item x="145"/>
        <item x="45"/>
        <item x="247"/>
        <item x="99"/>
        <item x="0"/>
        <item x="23"/>
        <item x="111"/>
        <item x="1"/>
        <item x="234"/>
        <item x="241"/>
        <item x="69"/>
        <item x="85"/>
        <item x="43"/>
        <item x="8"/>
        <item x="183"/>
        <item x="135"/>
        <item x="82"/>
        <item x="14"/>
        <item x="138"/>
        <item x="228"/>
        <item x="10"/>
        <item x="133"/>
        <item x="187"/>
        <item x="190"/>
        <item x="232"/>
        <item x="87"/>
        <item x="116"/>
        <item x="134"/>
        <item x="38"/>
        <item x="15"/>
        <item x="224"/>
        <item x="105"/>
        <item x="25"/>
        <item x="177"/>
        <item x="71"/>
        <item x="175"/>
        <item x="237"/>
        <item x="81"/>
        <item x="202"/>
        <item x="50"/>
        <item x="159"/>
        <item x="28"/>
        <item x="240"/>
        <item x="165"/>
        <item x="142"/>
        <item x="103"/>
        <item x="107"/>
        <item x="95"/>
        <item x="192"/>
        <item x="179"/>
        <item x="115"/>
        <item x="136"/>
        <item x="252"/>
        <item x="205"/>
        <item x="217"/>
        <item x="59"/>
        <item x="194"/>
        <item x="206"/>
        <item x="22"/>
        <item x="79"/>
        <item x="209"/>
        <item x="211"/>
        <item x="212"/>
        <item x="199"/>
        <item x="198"/>
        <item x="101"/>
        <item x="200"/>
        <item x="203"/>
        <item x="67"/>
        <item x="140"/>
        <item x="233"/>
        <item x="88"/>
        <item x="245"/>
        <item x="256"/>
        <item x="210"/>
        <item x="191"/>
        <item x="197"/>
        <item x="17"/>
        <item x="100"/>
        <item x="153"/>
        <item x="53"/>
        <item x="24"/>
        <item x="77"/>
        <item x="2"/>
        <item x="9"/>
        <item x="222"/>
        <item x="121"/>
        <item x="75"/>
        <item x="162"/>
        <item x="231"/>
        <item x="188"/>
        <item x="97"/>
        <item x="185"/>
        <item x="168"/>
        <item x="236"/>
        <item x="26"/>
        <item x="143"/>
        <item x="218"/>
        <item x="66"/>
        <item x="182"/>
        <item x="61"/>
        <item x="230"/>
        <item x="65"/>
        <item x="201"/>
        <item x="253"/>
        <item x="242"/>
        <item x="258"/>
        <item x="127"/>
        <item x="246"/>
        <item x="239"/>
        <item x="251"/>
        <item x="35"/>
        <item x="41"/>
        <item x="249"/>
        <item x="109"/>
        <item x="42"/>
        <item x="243"/>
        <item x="37"/>
        <item x="255"/>
        <item x="257"/>
        <item x="56"/>
        <item x="254"/>
        <item x="36"/>
        <item x="193"/>
        <item x="170"/>
        <item x="164"/>
        <item x="131"/>
        <item x="73"/>
        <item x="139"/>
        <item x="248"/>
        <item x="169"/>
        <item x="55"/>
        <item x="220"/>
        <item x="221"/>
        <item x="166"/>
        <item x="214"/>
        <item x="76"/>
        <item x="114"/>
        <item x="156"/>
        <item x="34"/>
        <item x="51"/>
        <item x="16"/>
        <item x="33"/>
        <item x="204"/>
        <item x="151"/>
        <item x="174"/>
        <item x="57"/>
        <item x="70"/>
        <item x="125"/>
        <item x="31"/>
        <item x="208"/>
        <item x="4"/>
        <item x="68"/>
        <item x="106"/>
        <item x="229"/>
        <item x="207"/>
        <item x="12"/>
        <item x="63"/>
        <item t="default"/>
      </items>
    </pivotField>
    <pivotField showAll="0"/>
    <pivotField numFmtId="164" showAll="0"/>
    <pivotField numFmtId="164" showAll="0"/>
    <pivotField showAll="0"/>
    <pivotField axis="axisRow" showAll="0" sortType="descending">
      <items count="17">
        <item h="1" x="8"/>
        <item x="6"/>
        <item h="1" x="7"/>
        <item h="1" x="13"/>
        <item x="0"/>
        <item h="1" x="15"/>
        <item x="4"/>
        <item h="1" x="12"/>
        <item x="3"/>
        <item x="5"/>
        <item h="1" x="9"/>
        <item x="2"/>
        <item h="1" x="14"/>
        <item h="1" x="11"/>
        <item x="10"/>
        <item x="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numFmtId="4" showAll="0"/>
    <pivotField numFmtId="4" showAll="0"/>
  </pivotFields>
  <rowFields count="1">
    <field x="7"/>
  </rowFields>
  <rowItems count="9">
    <i>
      <x v="1"/>
    </i>
    <i>
      <x v="11"/>
    </i>
    <i>
      <x v="8"/>
    </i>
    <i>
      <x v="4"/>
    </i>
    <i>
      <x v="9"/>
    </i>
    <i>
      <x v="6"/>
    </i>
    <i>
      <x v="14"/>
    </i>
    <i>
      <x v="15"/>
    </i>
    <i t="grand">
      <x/>
    </i>
  </rowItems>
  <colItems count="1">
    <i/>
  </colItems>
  <dataFields count="1">
    <dataField name="Count of Name of project"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7C3F618-94B5-404E-A69B-BADC7A6687C6}" name="PivotTable2"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D22" firstHeaderRow="0" firstDataRow="1" firstDataCol="1" rowPageCount="1" colPageCount="1"/>
  <pivotFields count="34">
    <pivotField showAll="0"/>
    <pivotField axis="axisPage" showAll="0">
      <items count="5">
        <item x="1"/>
        <item x="2"/>
        <item x="3"/>
        <item x="0"/>
        <item t="default"/>
      </items>
    </pivotField>
    <pivotField axis="axisRow" showAll="0" sortType="ascending">
      <items count="19">
        <item x="16"/>
        <item x="14"/>
        <item x="15"/>
        <item x="17"/>
        <item x="9"/>
        <item x="11"/>
        <item x="7"/>
        <item x="6"/>
        <item x="10"/>
        <item x="8"/>
        <item x="5"/>
        <item x="4"/>
        <item n="2.2" x="2"/>
        <item x="1"/>
        <item x="12"/>
        <item x="13"/>
        <item x="3"/>
        <item x="0"/>
        <item t="default"/>
      </items>
    </pivotField>
    <pivotField axis="axisRow" showAll="0" sortType="ascending">
      <items count="35">
        <item x="31"/>
        <item x="19"/>
        <item x="16"/>
        <item x="6"/>
        <item x="13"/>
        <item x="20"/>
        <item x="28"/>
        <item x="22"/>
        <item x="21"/>
        <item x="27"/>
        <item x="23"/>
        <item x="29"/>
        <item x="30"/>
        <item x="33"/>
        <item x="25"/>
        <item x="26"/>
        <item x="32"/>
        <item x="3"/>
        <item x="2"/>
        <item x="9"/>
        <item x="17"/>
        <item x="15"/>
        <item x="1"/>
        <item x="14"/>
        <item x="12"/>
        <item x="7"/>
        <item x="4"/>
        <item x="18"/>
        <item x="8"/>
        <item x="5"/>
        <item x="10"/>
        <item x="11"/>
        <item x="2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12">
        <item x="7"/>
        <item x="1"/>
        <item x="8"/>
        <item x="10"/>
        <item x="5"/>
        <item x="4"/>
        <item x="6"/>
        <item x="3"/>
        <item x="9"/>
        <item x="2"/>
        <item x="0"/>
        <item t="default"/>
      </items>
    </pivotField>
    <pivotField showAll="0"/>
    <pivotField showAll="0"/>
    <pivotField showAll="0"/>
    <pivotField showAll="0"/>
    <pivotField showAll="0"/>
    <pivotField showAll="0"/>
    <pivotField dataField="1" showAll="0"/>
    <pivotField dataField="1" showAll="0"/>
    <pivotField showAll="0"/>
    <pivotField showAll="0"/>
    <pivotField dataField="1" showAll="0"/>
    <pivotField showAll="0"/>
    <pivotField showAll="0"/>
    <pivotField showAll="0"/>
    <pivotField showAll="0"/>
    <pivotField showAll="0"/>
    <pivotField showAll="0"/>
    <pivotField showAll="0"/>
  </pivotFields>
  <rowFields count="2">
    <field x="2"/>
    <field x="3"/>
  </rowFields>
  <rowItems count="19">
    <i>
      <x v="1"/>
    </i>
    <i r="1">
      <x v="33"/>
    </i>
    <i>
      <x v="2"/>
    </i>
    <i r="1">
      <x v="7"/>
    </i>
    <i r="1">
      <x v="8"/>
    </i>
    <i r="1">
      <x v="9"/>
    </i>
    <i r="1">
      <x v="10"/>
    </i>
    <i r="1">
      <x v="11"/>
    </i>
    <i r="1">
      <x v="12"/>
    </i>
    <i r="1">
      <x v="13"/>
    </i>
    <i r="1">
      <x v="14"/>
    </i>
    <i r="1">
      <x v="15"/>
    </i>
    <i r="1">
      <x v="16"/>
    </i>
    <i r="1">
      <x v="33"/>
    </i>
    <i>
      <x v="12"/>
    </i>
    <i r="1">
      <x v="17"/>
    </i>
    <i r="1">
      <x v="18"/>
    </i>
    <i r="1">
      <x v="19"/>
    </i>
    <i t="grand">
      <x/>
    </i>
  </rowItems>
  <colFields count="1">
    <field x="-2"/>
  </colFields>
  <colItems count="3">
    <i>
      <x/>
    </i>
    <i i="1">
      <x v="1"/>
    </i>
    <i i="2">
      <x v="2"/>
    </i>
  </colItems>
  <pageFields count="1">
    <pageField fld="1" item="1" hier="-1"/>
  </pageFields>
  <dataFields count="3">
    <dataField name="Sum of EU Funding" fld="22" baseField="0" baseItem="0"/>
    <dataField name="Sum of Funding from National Budget" fld="23" baseField="0" baseItem="0"/>
    <dataField name="Sum of Project total value" fld="26" baseField="0" baseItem="0"/>
  </dataFields>
  <formats count="1">
    <format dxfId="16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9C3BAEA-7756-489D-9C19-CAA7C0B39B77}" name="PivotTable6" cacheId="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E15" firstHeaderRow="1" firstDataRow="2" firstDataCol="1" rowPageCount="1" colPageCount="1"/>
  <pivotFields count="34">
    <pivotField showAll="0"/>
    <pivotField axis="axisPage" showAll="0">
      <items count="5">
        <item x="1"/>
        <item x="2"/>
        <item x="3"/>
        <item x="0"/>
        <item t="default"/>
      </items>
    </pivotField>
    <pivotField axis="axisCol" showAll="0" sortType="ascending">
      <items count="19">
        <item x="16"/>
        <item x="14"/>
        <item x="15"/>
        <item x="17"/>
        <item x="9"/>
        <item x="11"/>
        <item x="7"/>
        <item x="6"/>
        <item x="10"/>
        <item x="8"/>
        <item x="5"/>
        <item x="4"/>
        <item n="2.2" x="2"/>
        <item x="1"/>
        <item x="12"/>
        <item x="13"/>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2">
        <item x="7"/>
        <item x="1"/>
        <item x="8"/>
        <item n="National" x="10"/>
        <item x="5"/>
        <item x="4"/>
        <item x="6"/>
        <item x="3"/>
        <item x="9"/>
        <item x="2"/>
        <item x="0"/>
        <item t="default"/>
      </items>
    </pivotField>
    <pivotField showAll="0">
      <items count="12">
        <item x="8"/>
        <item x="7"/>
        <item x="1"/>
        <item x="10"/>
        <item x="5"/>
        <item x="4"/>
        <item x="6"/>
        <item x="3"/>
        <item x="9"/>
        <item x="2"/>
        <item x="0"/>
        <item t="default"/>
      </items>
    </pivotField>
    <pivotField showAll="0">
      <items count="9">
        <item x="4"/>
        <item x="7"/>
        <item x="2"/>
        <item x="1"/>
        <item x="3"/>
        <item x="6"/>
        <item x="5"/>
        <item x="0"/>
        <item t="default"/>
      </items>
    </pivotField>
    <pivotField showAll="0">
      <items count="7">
        <item x="5"/>
        <item x="2"/>
        <item x="3"/>
        <item x="4"/>
        <item x="1"/>
        <item x="0"/>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s>
  <rowFields count="1">
    <field x="15"/>
  </rowFields>
  <rowItems count="11">
    <i>
      <x/>
    </i>
    <i>
      <x v="1"/>
    </i>
    <i>
      <x v="2"/>
    </i>
    <i>
      <x v="3"/>
    </i>
    <i>
      <x v="4"/>
    </i>
    <i>
      <x v="5"/>
    </i>
    <i>
      <x v="6"/>
    </i>
    <i>
      <x v="7"/>
    </i>
    <i>
      <x v="8"/>
    </i>
    <i>
      <x v="9"/>
    </i>
    <i t="grand">
      <x/>
    </i>
  </rowItems>
  <colFields count="1">
    <field x="2"/>
  </colFields>
  <colItems count="4">
    <i>
      <x v="1"/>
    </i>
    <i>
      <x v="2"/>
    </i>
    <i>
      <x v="12"/>
    </i>
    <i t="grand">
      <x/>
    </i>
  </colItems>
  <pageFields count="1">
    <pageField fld="1" item="1" hier="-1"/>
  </pageFields>
  <dataFields count="1">
    <dataField name="Sum of Project total value" fld="26" baseField="0" baseItem="0"/>
  </dataFields>
  <formats count="3">
    <format dxfId="164">
      <pivotArea dataOnly="0" labelOnly="1" fieldPosition="0">
        <references count="1">
          <reference field="2" count="3">
            <x v="1"/>
            <x v="2"/>
            <x v="12"/>
          </reference>
        </references>
      </pivotArea>
    </format>
    <format dxfId="163">
      <pivotArea dataOnly="0" labelOnly="1" fieldPosition="0">
        <references count="1">
          <reference field="2" count="3">
            <x v="1"/>
            <x v="2"/>
            <x v="12"/>
          </reference>
        </references>
      </pivotArea>
    </format>
    <format dxfId="162">
      <pivotArea dataOnly="0" labelOnly="1" fieldPosition="0">
        <references count="1">
          <reference field="2" count="3">
            <x v="1"/>
            <x v="2"/>
            <x v="1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D445716-D549-496A-ADA0-62D77EB796CC}" name="PivotTable2" cacheId="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5:B131" firstHeaderRow="1" firstDataRow="1" firstDataCol="1" rowPageCount="3" colPageCount="1"/>
  <pivotFields count="34">
    <pivotField showAll="0"/>
    <pivotField axis="axisPage" showAll="0">
      <items count="5">
        <item x="1"/>
        <item x="2"/>
        <item x="3"/>
        <item x="0"/>
        <item t="default"/>
      </items>
    </pivotField>
    <pivotField axis="axisPage" showAll="0">
      <items count="19">
        <item x="16"/>
        <item x="14"/>
        <item x="15"/>
        <item x="17"/>
        <item x="2"/>
        <item x="9"/>
        <item x="11"/>
        <item x="7"/>
        <item x="6"/>
        <item x="10"/>
        <item x="8"/>
        <item x="5"/>
        <item x="4"/>
        <item x="1"/>
        <item x="12"/>
        <item x="13"/>
        <item x="3"/>
        <item x="0"/>
        <item t="default"/>
      </items>
    </pivotField>
    <pivotField showAll="0"/>
    <pivotField axis="axisRow" showAll="0">
      <items count="598">
        <item x="573"/>
        <item x="570"/>
        <item x="515"/>
        <item x="516"/>
        <item x="285"/>
        <item x="574"/>
        <item x="572"/>
        <item x="476"/>
        <item x="477"/>
        <item x="564"/>
        <item x="216"/>
        <item x="215"/>
        <item x="43"/>
        <item x="211"/>
        <item x="201"/>
        <item x="44"/>
        <item x="209"/>
        <item x="205"/>
        <item x="207"/>
        <item x="460"/>
        <item x="461"/>
        <item x="297"/>
        <item x="206"/>
        <item x="405"/>
        <item x="406"/>
        <item x="459"/>
        <item x="457"/>
        <item x="213"/>
        <item x="46"/>
        <item x="210"/>
        <item x="298"/>
        <item x="45"/>
        <item x="473"/>
        <item x="529"/>
        <item x="531"/>
        <item x="4"/>
        <item x="202"/>
        <item x="212"/>
        <item x="468"/>
        <item x="363"/>
        <item x="458"/>
        <item x="549"/>
        <item x="208"/>
        <item x="364"/>
        <item x="48"/>
        <item x="204"/>
        <item x="61"/>
        <item x="65"/>
        <item x="359"/>
        <item x="62"/>
        <item x="63"/>
        <item x="64"/>
        <item x="339"/>
        <item x="42"/>
        <item x="50"/>
        <item x="407"/>
        <item x="289"/>
        <item x="52"/>
        <item x="203"/>
        <item x="67"/>
        <item x="69"/>
        <item x="138"/>
        <item x="68"/>
        <item x="14"/>
        <item x="565"/>
        <item x="60"/>
        <item x="299"/>
        <item x="36"/>
        <item x="340"/>
        <item x="362"/>
        <item x="49"/>
        <item x="530"/>
        <item x="514"/>
        <item x="287"/>
        <item x="94"/>
        <item x="533"/>
        <item x="198"/>
        <item x="217"/>
        <item x="28"/>
        <item x="555"/>
        <item x="517"/>
        <item x="365"/>
        <item x="518"/>
        <item x="53"/>
        <item x="479"/>
        <item x="422"/>
        <item x="526"/>
        <item x="1"/>
        <item x="300"/>
        <item x="47"/>
        <item x="286"/>
        <item x="214"/>
        <item x="532"/>
        <item x="534"/>
        <item x="567"/>
        <item x="75"/>
        <item x="341"/>
        <item x="368"/>
        <item x="274"/>
        <item x="409"/>
        <item x="220"/>
        <item x="142"/>
        <item x="140"/>
        <item x="77"/>
        <item x="79"/>
        <item x="143"/>
        <item x="83"/>
        <item x="244"/>
        <item x="81"/>
        <item x="144"/>
        <item x="147"/>
        <item x="73"/>
        <item x="245"/>
        <item x="410"/>
        <item x="351"/>
        <item x="71"/>
        <item x="218"/>
        <item x="78"/>
        <item x="303"/>
        <item x="367"/>
        <item x="145"/>
        <item x="76"/>
        <item x="66"/>
        <item x="424"/>
        <item x="423"/>
        <item x="302"/>
        <item x="221"/>
        <item x="566"/>
        <item x="219"/>
        <item x="323"/>
        <item x="82"/>
        <item x="141"/>
        <item x="146"/>
        <item x="139"/>
        <item x="74"/>
        <item x="72"/>
        <item x="51"/>
        <item x="310"/>
        <item x="301"/>
        <item x="80"/>
        <item x="411"/>
        <item x="478"/>
        <item x="223"/>
        <item x="578"/>
        <item x="525"/>
        <item x="366"/>
        <item x="408"/>
        <item x="55"/>
        <item x="57"/>
        <item x="56"/>
        <item x="54"/>
        <item x="417"/>
        <item x="462"/>
        <item x="84"/>
        <item x="569"/>
        <item x="391"/>
        <item x="369"/>
        <item x="412"/>
        <item x="390"/>
        <item x="163"/>
        <item x="370"/>
        <item x="96"/>
        <item x="446"/>
        <item x="413"/>
        <item x="59"/>
        <item x="350"/>
        <item x="430"/>
        <item x="313"/>
        <item x="428"/>
        <item x="282"/>
        <item x="463"/>
        <item x="425"/>
        <item x="58"/>
        <item x="190"/>
        <item x="414"/>
        <item x="544"/>
        <item x="194"/>
        <item x="191"/>
        <item x="256"/>
        <item x="253"/>
        <item x="322"/>
        <item x="576"/>
        <item x="186"/>
        <item x="436"/>
        <item x="86"/>
        <item x="166"/>
        <item x="438"/>
        <item x="180"/>
        <item x="318"/>
        <item x="192"/>
        <item x="167"/>
        <item x="261"/>
        <item x="403"/>
        <item x="317"/>
        <item x="85"/>
        <item x="6"/>
        <item x="262"/>
        <item x="70"/>
        <item x="445"/>
        <item x="372"/>
        <item x="415"/>
        <item x="575"/>
        <item x="437"/>
        <item x="316"/>
        <item x="439"/>
        <item x="548"/>
        <item x="571"/>
        <item x="441"/>
        <item x="402"/>
        <item x="267"/>
        <item x="442"/>
        <item x="266"/>
        <item x="435"/>
        <item x="178"/>
        <item x="148"/>
        <item x="535"/>
        <item x="153"/>
        <item x="87"/>
        <item x="224"/>
        <item x="90"/>
        <item x="226"/>
        <item x="89"/>
        <item x="92"/>
        <item x="18"/>
        <item x="426"/>
        <item x="17"/>
        <item x="519"/>
        <item x="418"/>
        <item x="371"/>
        <item x="88"/>
        <item x="225"/>
        <item x="15"/>
        <item x="416"/>
        <item x="580"/>
        <item x="444"/>
        <item x="263"/>
        <item x="482"/>
        <item x="108"/>
        <item x="103"/>
        <item x="237"/>
        <item x="130"/>
        <item x="309"/>
        <item x="195"/>
        <item x="538"/>
        <item x="374"/>
        <item x="484"/>
        <item x="119"/>
        <item x="137"/>
        <item x="134"/>
        <item x="228"/>
        <item x="106"/>
        <item x="377"/>
        <item x="31"/>
        <item x="469"/>
        <item x="129"/>
        <item x="135"/>
        <item x="117"/>
        <item x="520"/>
        <item x="467"/>
        <item x="120"/>
        <item x="276"/>
        <item x="352"/>
        <item x="246"/>
        <item x="375"/>
        <item x="111"/>
        <item x="539"/>
        <item x="115"/>
        <item x="288"/>
        <item x="354"/>
        <item x="107"/>
        <item x="100"/>
        <item x="2"/>
        <item x="327"/>
        <item x="332"/>
        <item x="132"/>
        <item x="355"/>
        <item x="32"/>
        <item x="485"/>
        <item x="420"/>
        <item x="124"/>
        <item x="7"/>
        <item x="112"/>
        <item x="449"/>
        <item x="95"/>
        <item x="118"/>
        <item x="182"/>
        <item x="561"/>
        <item x="127"/>
        <item x="110"/>
        <item x="236"/>
        <item x="116"/>
        <item x="105"/>
        <item x="324"/>
        <item x="114"/>
        <item x="450"/>
        <item x="373"/>
        <item x="30"/>
        <item x="33"/>
        <item x="242"/>
        <item x="240"/>
        <item x="487"/>
        <item x="113"/>
        <item x="122"/>
        <item x="104"/>
        <item x="528"/>
        <item x="378"/>
        <item x="421"/>
        <item x="308"/>
        <item x="99"/>
        <item x="239"/>
        <item x="241"/>
        <item x="128"/>
        <item x="19"/>
        <item x="179"/>
        <item x="243"/>
        <item x="328"/>
        <item x="109"/>
        <item x="466"/>
        <item x="275"/>
        <item x="133"/>
        <item x="8"/>
        <item x="404"/>
        <item x="277"/>
        <item x="448"/>
        <item x="230"/>
        <item x="451"/>
        <item x="483"/>
        <item x="232"/>
        <item x="381"/>
        <item x="231"/>
        <item x="25"/>
        <item x="121"/>
        <item x="568"/>
        <item x="235"/>
        <item x="102"/>
        <item x="238"/>
        <item x="34"/>
        <item x="123"/>
        <item x="465"/>
        <item x="331"/>
        <item x="325"/>
        <item x="376"/>
        <item x="136"/>
        <item x="229"/>
        <item x="234"/>
        <item x="101"/>
        <item x="172"/>
        <item x="486"/>
        <item x="379"/>
        <item x="464"/>
        <item x="126"/>
        <item x="9"/>
        <item x="184"/>
        <item x="233"/>
        <item x="125"/>
        <item x="307"/>
        <item x="447"/>
        <item x="329"/>
        <item x="29"/>
        <item x="26"/>
        <item x="227"/>
        <item x="330"/>
        <item x="326"/>
        <item x="98"/>
        <item x="97"/>
        <item x="546"/>
        <item x="40"/>
        <item x="150"/>
        <item x="247"/>
        <item x="382"/>
        <item x="480"/>
        <item x="511"/>
        <item x="131"/>
        <item x="248"/>
        <item x="338"/>
        <item x="527"/>
        <item x="360"/>
        <item x="380"/>
        <item x="149"/>
        <item x="283"/>
        <item x="481"/>
        <item x="91"/>
        <item x="306"/>
        <item x="304"/>
        <item x="419"/>
        <item x="427"/>
        <item x="222"/>
        <item x="305"/>
        <item x="434"/>
        <item x="579"/>
        <item x="560"/>
        <item x="396"/>
        <item x="577"/>
        <item x="173"/>
        <item x="454"/>
        <item x="152"/>
        <item x="168"/>
        <item x="39"/>
        <item x="349"/>
        <item x="20"/>
        <item x="260"/>
        <item x="250"/>
        <item x="342"/>
        <item x="521"/>
        <item x="474"/>
        <item x="35"/>
        <item x="559"/>
        <item x="431"/>
        <item x="455"/>
        <item x="174"/>
        <item x="249"/>
        <item x="176"/>
        <item x="175"/>
        <item x="151"/>
        <item x="16"/>
        <item x="22"/>
        <item x="383"/>
        <item x="394"/>
        <item x="315"/>
        <item x="551"/>
        <item x="384"/>
        <item x="552"/>
        <item x="433"/>
        <item x="432"/>
        <item x="400"/>
        <item x="200"/>
        <item x="93"/>
        <item x="265"/>
        <item x="440"/>
        <item x="154"/>
        <item x="284"/>
        <item x="177"/>
        <item x="397"/>
        <item x="504"/>
        <item x="319"/>
        <item x="181"/>
        <item x="584"/>
        <item x="11"/>
        <item x="581"/>
        <item x="554"/>
        <item x="183"/>
        <item x="542"/>
        <item x="582"/>
        <item x="12"/>
        <item x="537"/>
        <item x="536"/>
        <item x="255"/>
        <item x="429"/>
        <item x="314"/>
        <item x="254"/>
        <item x="543"/>
        <item x="389"/>
        <item x="252"/>
        <item x="279"/>
        <item x="280"/>
        <item x="257"/>
        <item x="583"/>
        <item x="13"/>
        <item x="196"/>
        <item x="268"/>
        <item x="550"/>
        <item x="512"/>
        <item x="385"/>
        <item x="311"/>
        <item x="5"/>
        <item x="522"/>
        <item x="199"/>
        <item x="21"/>
        <item x="336"/>
        <item x="320"/>
        <item x="10"/>
        <item x="278"/>
        <item x="356"/>
        <item x="358"/>
        <item x="456"/>
        <item x="472"/>
        <item x="513"/>
        <item x="23"/>
        <item x="475"/>
        <item x="333"/>
        <item x="343"/>
        <item x="470"/>
        <item x="558"/>
        <item x="540"/>
        <item x="251"/>
        <item x="587"/>
        <item x="24"/>
        <item x="3"/>
        <item x="562"/>
        <item x="290"/>
        <item x="586"/>
        <item x="591"/>
        <item x="557"/>
        <item x="401"/>
        <item x="157"/>
        <item x="585"/>
        <item x="556"/>
        <item x="547"/>
        <item x="158"/>
        <item x="270"/>
        <item x="506"/>
        <item x="27"/>
        <item x="345"/>
        <item x="453"/>
        <item x="489"/>
        <item x="155"/>
        <item x="452"/>
        <item x="344"/>
        <item x="495"/>
        <item x="386"/>
        <item x="392"/>
        <item x="491"/>
        <item x="393"/>
        <item x="488"/>
        <item x="492"/>
        <item x="353"/>
        <item x="490"/>
        <item x="156"/>
        <item x="494"/>
        <item x="188"/>
        <item x="169"/>
        <item x="296"/>
        <item x="508"/>
        <item x="273"/>
        <item x="493"/>
        <item x="499"/>
        <item x="509"/>
        <item x="337"/>
        <item x="497"/>
        <item x="312"/>
        <item x="496"/>
        <item x="291"/>
        <item x="272"/>
        <item x="293"/>
        <item x="399"/>
        <item x="346"/>
        <item x="160"/>
        <item x="523"/>
        <item x="170"/>
        <item x="162"/>
        <item x="197"/>
        <item x="281"/>
        <item x="294"/>
        <item x="498"/>
        <item x="395"/>
        <item x="387"/>
        <item x="335"/>
        <item x="258"/>
        <item x="189"/>
        <item x="347"/>
        <item x="269"/>
        <item x="510"/>
        <item x="501"/>
        <item x="357"/>
        <item x="264"/>
        <item x="321"/>
        <item x="271"/>
        <item x="348"/>
        <item x="37"/>
        <item x="507"/>
        <item x="159"/>
        <item x="541"/>
        <item x="171"/>
        <item x="545"/>
        <item x="361"/>
        <item x="295"/>
        <item x="259"/>
        <item x="388"/>
        <item x="524"/>
        <item x="500"/>
        <item x="398"/>
        <item x="292"/>
        <item x="38"/>
        <item x="502"/>
        <item x="443"/>
        <item x="503"/>
        <item x="334"/>
        <item x="563"/>
        <item x="41"/>
        <item x="471"/>
        <item x="505"/>
        <item x="589"/>
        <item x="590"/>
        <item x="593"/>
        <item x="588"/>
        <item x="595"/>
        <item x="592"/>
        <item x="165"/>
        <item x="164"/>
        <item x="161"/>
        <item x="193"/>
        <item x="185"/>
        <item x="187"/>
        <item x="553"/>
        <item x="594"/>
        <item x="596"/>
        <item x="0"/>
        <item t="default"/>
      </items>
    </pivotField>
    <pivotField showAll="0"/>
    <pivotField showAll="0"/>
    <pivotField showAll="0"/>
    <pivotField showAll="0"/>
    <pivotField showAll="0"/>
    <pivotField axis="axisPage" showAll="0">
      <items count="8">
        <item x="1"/>
        <item x="2"/>
        <item x="5"/>
        <item x="3"/>
        <item x="4"/>
        <item x="6"/>
        <item x="0"/>
        <item t="default"/>
      </items>
    </pivotField>
    <pivotField showAll="0"/>
    <pivotField showAll="0"/>
    <pivotField showAll="0"/>
    <pivotField showAll="0"/>
    <pivotField showAll="0">
      <items count="12">
        <item x="7"/>
        <item x="1"/>
        <item x="8"/>
        <item x="10"/>
        <item x="5"/>
        <item x="4"/>
        <item x="6"/>
        <item x="3"/>
        <item x="9"/>
        <item x="2"/>
        <item x="0"/>
        <item t="default"/>
      </items>
    </pivotField>
    <pivotField showAll="0"/>
    <pivotField showAll="0"/>
    <pivotField showAll="0"/>
    <pivotField showAll="0"/>
    <pivotField showAll="0"/>
    <pivotField showAll="0"/>
    <pivotField showAll="0"/>
    <pivotField showAll="0"/>
    <pivotField showAll="0"/>
    <pivotField showAll="0"/>
    <pivotField dataField="1" showAll="0">
      <items count="629">
        <item x="21"/>
        <item x="36"/>
        <item x="164"/>
        <item x="315"/>
        <item x="484"/>
        <item x="229"/>
        <item x="181"/>
        <item x="571"/>
        <item x="461"/>
        <item x="158"/>
        <item x="352"/>
        <item x="424"/>
        <item x="443"/>
        <item x="425"/>
        <item x="312"/>
        <item x="176"/>
        <item x="289"/>
        <item x="435"/>
        <item x="313"/>
        <item x="204"/>
        <item x="444"/>
        <item x="458"/>
        <item x="413"/>
        <item x="99"/>
        <item x="269"/>
        <item x="307"/>
        <item x="184"/>
        <item x="539"/>
        <item x="418"/>
        <item x="324"/>
        <item x="18"/>
        <item x="266"/>
        <item x="374"/>
        <item x="326"/>
        <item x="228"/>
        <item x="436"/>
        <item x="15"/>
        <item x="67"/>
        <item x="290"/>
        <item x="271"/>
        <item x="183"/>
        <item x="264"/>
        <item x="98"/>
        <item x="433"/>
        <item x="231"/>
        <item x="270"/>
        <item x="327"/>
        <item x="314"/>
        <item x="227"/>
        <item x="94"/>
        <item x="452"/>
        <item x="562"/>
        <item x="267"/>
        <item x="230"/>
        <item x="325"/>
        <item x="573"/>
        <item x="561"/>
        <item x="222"/>
        <item x="7"/>
        <item x="68"/>
        <item x="482"/>
        <item x="22"/>
        <item x="456"/>
        <item x="559"/>
        <item x="481"/>
        <item x="194"/>
        <item x="459"/>
        <item x="416"/>
        <item x="265"/>
        <item x="558"/>
        <item x="189"/>
        <item x="46"/>
        <item x="387"/>
        <item x="549"/>
        <item x="434"/>
        <item x="20"/>
        <item x="412"/>
        <item x="100"/>
        <item x="457"/>
        <item x="455"/>
        <item x="454"/>
        <item x="453"/>
        <item x="182"/>
        <item x="97"/>
        <item x="564"/>
        <item x="499"/>
        <item x="541"/>
        <item x="386"/>
        <item x="95"/>
        <item x="502"/>
        <item x="101"/>
        <item x="188"/>
        <item x="186"/>
        <item x="557"/>
        <item x="348"/>
        <item x="19"/>
        <item x="560"/>
        <item x="2"/>
        <item x="96"/>
        <item x="483"/>
        <item x="119"/>
        <item x="134"/>
        <item x="232"/>
        <item x="40"/>
        <item x="240"/>
        <item x="122"/>
        <item x="137"/>
        <item x="553"/>
        <item x="388"/>
        <item x="291"/>
        <item x="30"/>
        <item x="238"/>
        <item x="108"/>
        <item x="308"/>
        <item x="167"/>
        <item x="287"/>
        <item x="451"/>
        <item x="111"/>
        <item x="368"/>
        <item x="367"/>
        <item x="133"/>
        <item x="260"/>
        <item x="438"/>
        <item x="144"/>
        <item x="316"/>
        <item x="76"/>
        <item x="239"/>
        <item x="394"/>
        <item x="38"/>
        <item x="129"/>
        <item x="234"/>
        <item x="39"/>
        <item x="170"/>
        <item x="116"/>
        <item x="485"/>
        <item x="448"/>
        <item x="198"/>
        <item x="34"/>
        <item x="11"/>
        <item x="281"/>
        <item x="142"/>
        <item x="245"/>
        <item x="9"/>
        <item x="321"/>
        <item x="132"/>
        <item x="141"/>
        <item x="282"/>
        <item x="445"/>
        <item x="340"/>
        <item x="569"/>
        <item x="243"/>
        <item x="563"/>
        <item x="257"/>
        <item x="447"/>
        <item x="192"/>
        <item x="171"/>
        <item x="406"/>
        <item x="407"/>
        <item x="392"/>
        <item x="193"/>
        <item x="486"/>
        <item x="543"/>
        <item x="130"/>
        <item x="467"/>
        <item x="114"/>
        <item x="12"/>
        <item x="507"/>
        <item x="112"/>
        <item x="128"/>
        <item x="131"/>
        <item x="117"/>
        <item x="110"/>
        <item x="341"/>
        <item x="139"/>
        <item x="163"/>
        <item x="120"/>
        <item x="121"/>
        <item x="334"/>
        <item x="439"/>
        <item x="396"/>
        <item x="37"/>
        <item x="567"/>
        <item x="109"/>
        <item x="395"/>
        <item x="242"/>
        <item x="391"/>
        <item x="469"/>
        <item x="125"/>
        <item x="336"/>
        <item x="72"/>
        <item x="251"/>
        <item x="71"/>
        <item x="180"/>
        <item x="338"/>
        <item x="466"/>
        <item x="179"/>
        <item x="241"/>
        <item x="195"/>
        <item x="237"/>
        <item x="23"/>
        <item x="339"/>
        <item x="196"/>
        <item x="143"/>
        <item x="463"/>
        <item x="351"/>
        <item x="462"/>
        <item x="248"/>
        <item x="118"/>
        <item x="468"/>
        <item x="115"/>
        <item x="136"/>
        <item x="508"/>
        <item x="244"/>
        <item x="104"/>
        <item x="247"/>
        <item x="595"/>
        <item x="273"/>
        <item x="333"/>
        <item x="506"/>
        <item x="55"/>
        <item x="140"/>
        <item x="31"/>
        <item x="74"/>
        <item x="263"/>
        <item x="70"/>
        <item x="295"/>
        <item x="446"/>
        <item x="389"/>
        <item x="69"/>
        <item x="127"/>
        <item x="284"/>
        <item x="124"/>
        <item x="590"/>
        <item x="113"/>
        <item x="61"/>
        <item x="75"/>
        <item x="373"/>
        <item x="236"/>
        <item x="390"/>
        <item x="145"/>
        <item x="322"/>
        <item x="258"/>
        <item x="465"/>
        <item x="405"/>
        <item x="261"/>
        <item x="393"/>
        <item x="285"/>
        <item x="256"/>
        <item x="259"/>
        <item x="504"/>
        <item x="364"/>
        <item x="505"/>
        <item x="106"/>
        <item x="138"/>
        <item x="56"/>
        <item x="73"/>
        <item x="185"/>
        <item x="102"/>
        <item x="148"/>
        <item x="397"/>
        <item x="335"/>
        <item x="87"/>
        <item x="337"/>
        <item x="146"/>
        <item x="77"/>
        <item x="166"/>
        <item x="135"/>
        <item x="426"/>
        <item x="123"/>
        <item x="105"/>
        <item x="472"/>
        <item x="568"/>
        <item x="51"/>
        <item x="126"/>
        <item x="252"/>
        <item x="488"/>
        <item x="542"/>
        <item x="360"/>
        <item x="159"/>
        <item x="323"/>
        <item x="317"/>
        <item x="187"/>
        <item x="310"/>
        <item x="35"/>
        <item x="490"/>
        <item x="233"/>
        <item x="262"/>
        <item x="349"/>
        <item x="570"/>
        <item x="10"/>
        <item x="235"/>
        <item x="540"/>
        <item x="160"/>
        <item x="219"/>
        <item x="41"/>
        <item x="604"/>
        <item x="280"/>
        <item x="107"/>
        <item x="190"/>
        <item x="430"/>
        <item x="162"/>
        <item x="370"/>
        <item x="408"/>
        <item x="547"/>
        <item x="169"/>
        <item x="501"/>
        <item x="318"/>
        <item x="380"/>
        <item x="161"/>
        <item x="86"/>
        <item x="503"/>
        <item x="500"/>
        <item x="202"/>
        <item x="515"/>
        <item x="296"/>
        <item x="293"/>
        <item x="152"/>
        <item x="294"/>
        <item x="450"/>
        <item x="301"/>
        <item x="246"/>
        <item x="477"/>
        <item x="592"/>
        <item x="47"/>
        <item x="449"/>
        <item x="437"/>
        <item x="476"/>
        <item x="471"/>
        <item x="210"/>
        <item x="311"/>
        <item x="65"/>
        <item x="350"/>
        <item x="309"/>
        <item x="54"/>
        <item x="331"/>
        <item x="279"/>
        <item x="363"/>
        <item x="156"/>
        <item x="226"/>
        <item x="460"/>
        <item x="582"/>
        <item x="594"/>
        <item x="53"/>
        <item x="213"/>
        <item x="214"/>
        <item x="60"/>
        <item x="58"/>
        <item x="62"/>
        <item x="63"/>
        <item x="59"/>
        <item x="531"/>
        <item x="64"/>
        <item x="221"/>
        <item x="220"/>
        <item x="49"/>
        <item x="555"/>
        <item x="479"/>
        <item x="165"/>
        <item x="305"/>
        <item x="423"/>
        <item x="250"/>
        <item x="537"/>
        <item x="50"/>
        <item x="480"/>
        <item x="383"/>
        <item x="556"/>
        <item x="306"/>
        <item x="554"/>
        <item x="422"/>
        <item x="212"/>
        <item x="538"/>
        <item x="211"/>
        <item x="375"/>
        <item x="377"/>
        <item x="411"/>
        <item x="52"/>
        <item x="527"/>
        <item x="149"/>
        <item x="168"/>
        <item x="103"/>
        <item x="153"/>
        <item x="88"/>
        <item x="217"/>
        <item x="216"/>
        <item x="57"/>
        <item x="429"/>
        <item x="550"/>
        <item x="5"/>
        <item x="66"/>
        <item x="215"/>
        <item x="298"/>
        <item x="200"/>
        <item x="43"/>
        <item x="218"/>
        <item x="607"/>
        <item x="414"/>
        <item x="432"/>
        <item x="173"/>
        <item x="178"/>
        <item x="362"/>
        <item x="478"/>
        <item x="576"/>
        <item x="277"/>
        <item x="415"/>
        <item x="14"/>
        <item x="83"/>
        <item x="93"/>
        <item x="268"/>
        <item x="329"/>
        <item x="297"/>
        <item x="299"/>
        <item x="25"/>
        <item x="209"/>
        <item x="495"/>
        <item x="274"/>
        <item x="489"/>
        <item x="203"/>
        <item x="354"/>
        <item x="378"/>
        <item x="379"/>
        <item x="565"/>
        <item x="275"/>
        <item x="283"/>
        <item x="343"/>
        <item x="300"/>
        <item x="207"/>
        <item x="155"/>
        <item x="32"/>
        <item x="81"/>
        <item x="410"/>
        <item x="89"/>
        <item x="172"/>
        <item x="6"/>
        <item x="545"/>
        <item x="82"/>
        <item x="28"/>
        <item x="223"/>
        <item x="404"/>
        <item x="535"/>
        <item x="497"/>
        <item x="344"/>
        <item x="369"/>
        <item x="90"/>
        <item x="376"/>
        <item x="154"/>
        <item x="157"/>
        <item x="398"/>
        <item x="621"/>
        <item x="346"/>
        <item x="78"/>
        <item x="356"/>
        <item x="357"/>
        <item x="528"/>
        <item x="381"/>
        <item x="427"/>
        <item x="551"/>
        <item x="80"/>
        <item x="225"/>
        <item x="428"/>
        <item x="249"/>
        <item x="409"/>
        <item x="382"/>
        <item x="79"/>
        <item x="440"/>
        <item x="147"/>
        <item x="84"/>
        <item x="546"/>
        <item x="441"/>
        <item x="85"/>
        <item x="332"/>
        <item x="494"/>
        <item x="596"/>
        <item x="150"/>
        <item x="151"/>
        <item x="400"/>
        <item x="302"/>
        <item x="208"/>
        <item x="342"/>
        <item x="29"/>
        <item x="255"/>
        <item x="224"/>
        <item x="597"/>
        <item x="492"/>
        <item x="591"/>
        <item x="319"/>
        <item x="3"/>
        <item x="580"/>
        <item x="470"/>
        <item x="276"/>
        <item x="372"/>
        <item x="292"/>
        <item x="1"/>
        <item x="286"/>
        <item x="13"/>
        <item x="602"/>
        <item x="303"/>
        <item x="365"/>
        <item x="33"/>
        <item x="355"/>
        <item x="175"/>
        <item x="205"/>
        <item x="575"/>
        <item x="487"/>
        <item x="44"/>
        <item x="520"/>
        <item x="526"/>
        <item x="320"/>
        <item x="516"/>
        <item x="419"/>
        <item x="525"/>
        <item x="272"/>
        <item x="579"/>
        <item x="174"/>
        <item x="529"/>
        <item x="253"/>
        <item x="191"/>
        <item x="24"/>
        <item x="8"/>
        <item x="206"/>
        <item x="552"/>
        <item x="371"/>
        <item x="521"/>
        <item x="587"/>
        <item x="177"/>
        <item x="358"/>
        <item x="544"/>
        <item x="402"/>
        <item x="509"/>
        <item x="513"/>
        <item x="524"/>
        <item x="522"/>
        <item x="523"/>
        <item x="518"/>
        <item x="530"/>
        <item x="510"/>
        <item x="511"/>
        <item x="512"/>
        <item x="403"/>
        <item x="584"/>
        <item x="401"/>
        <item x="517"/>
        <item x="514"/>
        <item x="613"/>
        <item x="577"/>
        <item x="475"/>
        <item x="359"/>
        <item x="593"/>
        <item x="566"/>
        <item x="586"/>
        <item x="353"/>
        <item x="606"/>
        <item x="42"/>
        <item x="519"/>
        <item x="199"/>
        <item x="399"/>
        <item x="26"/>
        <item x="532"/>
        <item x="608"/>
        <item x="588"/>
        <item x="4"/>
        <item x="385"/>
        <item x="536"/>
        <item x="572"/>
        <item x="498"/>
        <item x="366"/>
        <item x="201"/>
        <item x="615"/>
        <item x="622"/>
        <item x="578"/>
        <item x="473"/>
        <item x="605"/>
        <item x="533"/>
        <item x="45"/>
        <item x="610"/>
        <item x="92"/>
        <item x="599"/>
        <item x="442"/>
        <item x="616"/>
        <item x="288"/>
        <item x="431"/>
        <item x="625"/>
        <item x="620"/>
        <item x="384"/>
        <item x="254"/>
        <item x="91"/>
        <item x="626"/>
        <item x="27"/>
        <item x="583"/>
        <item x="328"/>
        <item x="417"/>
        <item x="614"/>
        <item x="345"/>
        <item x="589"/>
        <item x="491"/>
        <item x="623"/>
        <item x="474"/>
        <item x="493"/>
        <item x="585"/>
        <item x="16"/>
        <item x="304"/>
        <item x="548"/>
        <item x="603"/>
        <item x="496"/>
        <item x="574"/>
        <item x="581"/>
        <item x="48"/>
        <item x="17"/>
        <item x="361"/>
        <item x="609"/>
        <item x="612"/>
        <item x="617"/>
        <item x="611"/>
        <item x="330"/>
        <item x="347"/>
        <item x="618"/>
        <item x="619"/>
        <item x="600"/>
        <item x="598"/>
        <item x="601"/>
        <item x="420"/>
        <item x="278"/>
        <item x="534"/>
        <item x="421"/>
        <item x="197"/>
        <item x="464"/>
        <item x="624"/>
        <item x="627"/>
        <item x="0"/>
        <item t="default"/>
      </items>
    </pivotField>
    <pivotField showAll="0"/>
    <pivotField showAll="0"/>
    <pivotField showAll="0"/>
    <pivotField showAll="0"/>
    <pivotField showAll="0"/>
    <pivotField showAll="0"/>
    <pivotField showAll="0"/>
  </pivotFields>
  <rowFields count="1">
    <field x="4"/>
  </rowFields>
  <rowItems count="126">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4"/>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4"/>
    </i>
    <i>
      <x v="315"/>
    </i>
    <i>
      <x v="316"/>
    </i>
    <i>
      <x v="317"/>
    </i>
    <i>
      <x v="318"/>
    </i>
    <i>
      <x v="319"/>
    </i>
    <i>
      <x v="320"/>
    </i>
    <i>
      <x v="322"/>
    </i>
    <i>
      <x v="323"/>
    </i>
    <i>
      <x v="324"/>
    </i>
    <i>
      <x v="325"/>
    </i>
    <i>
      <x v="326"/>
    </i>
    <i>
      <x v="327"/>
    </i>
    <i>
      <x v="328"/>
    </i>
    <i>
      <x v="329"/>
    </i>
    <i>
      <x v="330"/>
    </i>
    <i>
      <x v="331"/>
    </i>
    <i>
      <x v="333"/>
    </i>
    <i>
      <x v="334"/>
    </i>
    <i>
      <x v="335"/>
    </i>
    <i>
      <x v="336"/>
    </i>
    <i>
      <x v="337"/>
    </i>
    <i>
      <x v="338"/>
    </i>
    <i>
      <x v="339"/>
    </i>
    <i>
      <x v="340"/>
    </i>
    <i>
      <x v="341"/>
    </i>
    <i>
      <x v="342"/>
    </i>
    <i>
      <x v="343"/>
    </i>
    <i>
      <x v="344"/>
    </i>
    <i>
      <x v="345"/>
    </i>
    <i>
      <x v="347"/>
    </i>
    <i>
      <x v="348"/>
    </i>
    <i>
      <x v="349"/>
    </i>
    <i>
      <x v="350"/>
    </i>
    <i>
      <x v="351"/>
    </i>
    <i>
      <x v="353"/>
    </i>
    <i>
      <x v="354"/>
    </i>
    <i>
      <x v="355"/>
    </i>
    <i>
      <x v="356"/>
    </i>
    <i>
      <x v="357"/>
    </i>
    <i>
      <x v="358"/>
    </i>
    <i>
      <x v="359"/>
    </i>
    <i>
      <x v="360"/>
    </i>
    <i>
      <x v="361"/>
    </i>
    <i>
      <x v="362"/>
    </i>
    <i>
      <x v="363"/>
    </i>
    <i>
      <x v="364"/>
    </i>
    <i>
      <x v="372"/>
    </i>
    <i>
      <x v="377"/>
    </i>
    <i>
      <x v="596"/>
    </i>
    <i t="grand">
      <x/>
    </i>
  </rowItems>
  <colItems count="1">
    <i/>
  </colItems>
  <pageFields count="3">
    <pageField fld="1" item="1" hier="-1"/>
    <pageField fld="10" item="1" hier="-1"/>
    <pageField fld="2" item="4" hier="-1"/>
  </pageFields>
  <dataFields count="1">
    <dataField name="Sum of Project total value" fld="2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A776FF8-3BE1-4742-A64C-8A516FEC8B03}" name="PivotTable3" cacheId="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112" firstHeaderRow="1" firstDataRow="1" firstDataCol="1"/>
  <pivotFields count="49">
    <pivotField showAll="0"/>
    <pivotField showAll="0"/>
    <pivotField showAll="0"/>
    <pivotField axis="axisRow" showAll="0" sortType="descending">
      <items count="109">
        <item x="38"/>
        <item x="75"/>
        <item x="5"/>
        <item x="41"/>
        <item x="4"/>
        <item x="46"/>
        <item x="88"/>
        <item x="40"/>
        <item x="0"/>
        <item x="94"/>
        <item x="39"/>
        <item x="102"/>
        <item x="36"/>
        <item x="71"/>
        <item x="44"/>
        <item x="72"/>
        <item x="7"/>
        <item x="8"/>
        <item x="104"/>
        <item x="92"/>
        <item x="27"/>
        <item x="20"/>
        <item x="97"/>
        <item x="23"/>
        <item x="47"/>
        <item x="6"/>
        <item x="80"/>
        <item x="76"/>
        <item x="70"/>
        <item x="66"/>
        <item x="64"/>
        <item x="50"/>
        <item x="19"/>
        <item x="59"/>
        <item x="100"/>
        <item x="10"/>
        <item x="30"/>
        <item x="95"/>
        <item x="86"/>
        <item x="83"/>
        <item x="32"/>
        <item x="96"/>
        <item x="91"/>
        <item x="3"/>
        <item x="67"/>
        <item x="17"/>
        <item x="79"/>
        <item x="22"/>
        <item x="43"/>
        <item x="25"/>
        <item x="1"/>
        <item x="78"/>
        <item x="65"/>
        <item x="56"/>
        <item x="81"/>
        <item x="26"/>
        <item x="28"/>
        <item x="106"/>
        <item x="37"/>
        <item x="11"/>
        <item x="73"/>
        <item x="24"/>
        <item x="9"/>
        <item x="15"/>
        <item x="74"/>
        <item x="52"/>
        <item x="18"/>
        <item x="85"/>
        <item x="54"/>
        <item x="55"/>
        <item x="68"/>
        <item x="62"/>
        <item x="84"/>
        <item x="107"/>
        <item x="57"/>
        <item x="69"/>
        <item x="53"/>
        <item x="49"/>
        <item x="21"/>
        <item x="31"/>
        <item x="61"/>
        <item x="16"/>
        <item x="42"/>
        <item x="89"/>
        <item x="82"/>
        <item x="12"/>
        <item x="103"/>
        <item x="34"/>
        <item x="63"/>
        <item x="48"/>
        <item x="29"/>
        <item x="45"/>
        <item x="105"/>
        <item x="98"/>
        <item x="77"/>
        <item x="13"/>
        <item x="93"/>
        <item x="87"/>
        <item x="35"/>
        <item x="58"/>
        <item x="33"/>
        <item x="99"/>
        <item x="14"/>
        <item x="60"/>
        <item x="51"/>
        <item x="90"/>
        <item x="101"/>
        <item x="2"/>
        <item t="default"/>
      </items>
      <autoSortScope>
        <pivotArea dataOnly="0" outline="0" fieldPosition="0">
          <references count="1">
            <reference field="4294967294" count="1" selected="0">
              <x v="0"/>
            </reference>
          </references>
        </pivotArea>
      </autoSortScope>
    </pivotField>
    <pivotField showAll="0">
      <items count="2">
        <item x="0"/>
        <item t="default"/>
      </items>
    </pivotField>
    <pivotField showAll="0">
      <items count="2">
        <item x="0"/>
        <item t="default"/>
      </items>
    </pivotField>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7" showAll="0"/>
    <pivotField showAll="0"/>
    <pivotField showAll="0"/>
    <pivotField numFmtId="167" showAll="0"/>
    <pivotField numFmtId="167" showAll="0"/>
    <pivotField numFmtId="167" showAll="0"/>
    <pivotField showAll="0"/>
  </pivotFields>
  <rowFields count="1">
    <field x="3"/>
  </rowFields>
  <rowItems count="109">
    <i>
      <x v="76"/>
    </i>
    <i>
      <x v="63"/>
    </i>
    <i>
      <x v="55"/>
    </i>
    <i>
      <x v="14"/>
    </i>
    <i>
      <x v="72"/>
    </i>
    <i>
      <x v="36"/>
    </i>
    <i>
      <x v="80"/>
    </i>
    <i>
      <x v="70"/>
    </i>
    <i>
      <x v="54"/>
    </i>
    <i>
      <x v="93"/>
    </i>
    <i>
      <x v="8"/>
    </i>
    <i>
      <x v="62"/>
    </i>
    <i>
      <x v="9"/>
    </i>
    <i>
      <x v="78"/>
    </i>
    <i>
      <x v="10"/>
    </i>
    <i>
      <x v="101"/>
    </i>
    <i>
      <x v="11"/>
    </i>
    <i>
      <x v="58"/>
    </i>
    <i>
      <x v="12"/>
    </i>
    <i>
      <x v="66"/>
    </i>
    <i>
      <x v="13"/>
    </i>
    <i>
      <x v="74"/>
    </i>
    <i>
      <x v="1"/>
    </i>
    <i>
      <x v="89"/>
    </i>
    <i>
      <x v="15"/>
    </i>
    <i>
      <x v="97"/>
    </i>
    <i>
      <x v="16"/>
    </i>
    <i>
      <x v="105"/>
    </i>
    <i>
      <x v="17"/>
    </i>
    <i>
      <x v="56"/>
    </i>
    <i>
      <x v="18"/>
    </i>
    <i>
      <x v="60"/>
    </i>
    <i>
      <x v="19"/>
    </i>
    <i>
      <x v="64"/>
    </i>
    <i>
      <x v="20"/>
    </i>
    <i>
      <x v="68"/>
    </i>
    <i>
      <x v="21"/>
    </i>
    <i>
      <x v="5"/>
    </i>
    <i>
      <x v="22"/>
    </i>
    <i>
      <x v="6"/>
    </i>
    <i>
      <x v="23"/>
    </i>
    <i>
      <x v="87"/>
    </i>
    <i>
      <x v="24"/>
    </i>
    <i>
      <x v="91"/>
    </i>
    <i>
      <x v="25"/>
    </i>
    <i>
      <x v="95"/>
    </i>
    <i>
      <x v="26"/>
    </i>
    <i>
      <x v="99"/>
    </i>
    <i>
      <x v="27"/>
    </i>
    <i>
      <x v="103"/>
    </i>
    <i>
      <x v="28"/>
    </i>
    <i>
      <x v="107"/>
    </i>
    <i>
      <x v="29"/>
    </i>
    <i>
      <x v="3"/>
    </i>
    <i>
      <x v="30"/>
    </i>
    <i>
      <x v="57"/>
    </i>
    <i>
      <x v="31"/>
    </i>
    <i>
      <x v="59"/>
    </i>
    <i>
      <x v="32"/>
    </i>
    <i>
      <x v="61"/>
    </i>
    <i>
      <x v="33"/>
    </i>
    <i>
      <x v="4"/>
    </i>
    <i>
      <x v="34"/>
    </i>
    <i>
      <x v="65"/>
    </i>
    <i>
      <x v="35"/>
    </i>
    <i>
      <x v="67"/>
    </i>
    <i>
      <x v="2"/>
    </i>
    <i>
      <x v="69"/>
    </i>
    <i>
      <x v="37"/>
    </i>
    <i>
      <x v="71"/>
    </i>
    <i>
      <x v="38"/>
    </i>
    <i>
      <x v="73"/>
    </i>
    <i>
      <x v="79"/>
    </i>
    <i>
      <x v="75"/>
    </i>
    <i>
      <x v="81"/>
    </i>
    <i>
      <x v="77"/>
    </i>
    <i>
      <x v="83"/>
    </i>
    <i>
      <x v="7"/>
    </i>
    <i>
      <x v="85"/>
    </i>
    <i>
      <x v="39"/>
    </i>
    <i>
      <x v="82"/>
    </i>
    <i>
      <x v="40"/>
    </i>
    <i>
      <x v="84"/>
    </i>
    <i>
      <x v="41"/>
    </i>
    <i>
      <x v="86"/>
    </i>
    <i>
      <x v="42"/>
    </i>
    <i>
      <x v="88"/>
    </i>
    <i>
      <x v="43"/>
    </i>
    <i>
      <x v="90"/>
    </i>
    <i>
      <x v="44"/>
    </i>
    <i>
      <x v="92"/>
    </i>
    <i>
      <x v="45"/>
    </i>
    <i>
      <x v="94"/>
    </i>
    <i>
      <x v="46"/>
    </i>
    <i>
      <x v="96"/>
    </i>
    <i>
      <x v="47"/>
    </i>
    <i>
      <x v="98"/>
    </i>
    <i>
      <x v="48"/>
    </i>
    <i>
      <x v="100"/>
    </i>
    <i>
      <x v="49"/>
    </i>
    <i>
      <x v="102"/>
    </i>
    <i>
      <x v="50"/>
    </i>
    <i>
      <x v="104"/>
    </i>
    <i>
      <x v="51"/>
    </i>
    <i>
      <x v="106"/>
    </i>
    <i>
      <x v="52"/>
    </i>
    <i>
      <x/>
    </i>
    <i>
      <x v="53"/>
    </i>
    <i t="grand">
      <x/>
    </i>
  </rowItems>
  <colItems count="1">
    <i/>
  </colItems>
  <dataFields count="1">
    <dataField name="Sum of VAL 2018"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B1A0D4A-AC7E-43D6-9E01-22C1DADFD524}" name="PivotTable5" cacheId="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48" firstHeaderRow="0" firstDataRow="1" firstDataCol="1" rowPageCount="1" colPageCount="1"/>
  <pivotFields count="34">
    <pivotField showAll="0"/>
    <pivotField axis="axisPage" showAll="0">
      <items count="5">
        <item x="1"/>
        <item x="2"/>
        <item x="3"/>
        <item x="0"/>
        <item t="default"/>
      </items>
    </pivotField>
    <pivotField axis="axisRow" showAll="0">
      <items count="19">
        <item x="16"/>
        <item x="14"/>
        <item x="15"/>
        <item x="17"/>
        <item x="2"/>
        <item x="9"/>
        <item x="11"/>
        <item x="7"/>
        <item x="6"/>
        <item x="10"/>
        <item x="8"/>
        <item x="5"/>
        <item x="4"/>
        <item x="1"/>
        <item x="12"/>
        <item x="13"/>
        <item x="3"/>
        <item x="0"/>
        <item t="default"/>
      </items>
    </pivotField>
    <pivotField axis="axisRow" showAll="0">
      <items count="35">
        <item x="31"/>
        <item x="19"/>
        <item x="16"/>
        <item x="6"/>
        <item x="13"/>
        <item x="20"/>
        <item x="28"/>
        <item x="22"/>
        <item x="21"/>
        <item x="27"/>
        <item x="23"/>
        <item x="29"/>
        <item x="30"/>
        <item x="33"/>
        <item x="25"/>
        <item x="26"/>
        <item x="32"/>
        <item x="3"/>
        <item x="2"/>
        <item x="9"/>
        <item x="17"/>
        <item x="15"/>
        <item x="1"/>
        <item x="14"/>
        <item x="12"/>
        <item x="7"/>
        <item x="4"/>
        <item x="18"/>
        <item x="8"/>
        <item x="5"/>
        <item x="10"/>
        <item x="11"/>
        <item x="24"/>
        <item x="0"/>
        <item t="default"/>
      </items>
    </pivotField>
    <pivotField showAll="0"/>
    <pivotField dataField="1" showAll="0">
      <items count="602">
        <item x="577"/>
        <item x="378"/>
        <item x="375"/>
        <item x="94"/>
        <item x="490"/>
        <item x="114"/>
        <item x="113"/>
        <item x="472"/>
        <item x="236"/>
        <item x="305"/>
        <item x="214"/>
        <item x="574"/>
        <item x="394"/>
        <item x="572"/>
        <item x="230"/>
        <item x="591"/>
        <item x="484"/>
        <item x="118"/>
        <item x="224"/>
        <item x="204"/>
        <item x="313"/>
        <item x="330"/>
        <item x="14"/>
        <item x="307"/>
        <item x="435"/>
        <item x="306"/>
        <item x="456"/>
        <item x="530"/>
        <item x="427"/>
        <item x="136"/>
        <item x="329"/>
        <item x="423"/>
        <item x="292"/>
        <item x="218"/>
        <item x="384"/>
        <item x="240"/>
        <item x="132"/>
        <item x="511"/>
        <item x="539"/>
        <item x="520"/>
        <item x="393"/>
        <item x="59"/>
        <item x="408"/>
        <item x="367"/>
        <item x="289"/>
        <item x="432"/>
        <item x="404"/>
        <item x="250"/>
        <item x="87"/>
        <item x="65"/>
        <item x="81"/>
        <item x="461"/>
        <item x="372"/>
        <item x="431"/>
        <item x="164"/>
        <item x="191"/>
        <item x="428"/>
        <item x="37"/>
        <item x="174"/>
        <item x="417"/>
        <item x="531"/>
        <item x="433"/>
        <item x="254"/>
        <item x="548"/>
        <item x="168"/>
        <item x="518"/>
        <item x="446"/>
        <item x="293"/>
        <item x="380"/>
        <item x="201"/>
        <item x="178"/>
        <item x="140"/>
        <item x="196"/>
        <item x="16"/>
        <item x="154"/>
        <item x="181"/>
        <item x="429"/>
        <item x="89"/>
        <item x="19"/>
        <item x="173"/>
        <item x="366"/>
        <item x="275"/>
        <item x="303"/>
        <item x="257"/>
        <item x="264"/>
        <item x="255"/>
        <item x="280"/>
        <item x="134"/>
        <item x="203"/>
        <item x="205"/>
        <item x="189"/>
        <item x="436"/>
        <item x="185"/>
        <item x="352"/>
        <item x="299"/>
        <item x="374"/>
        <item x="52"/>
        <item x="449"/>
        <item x="448"/>
        <item x="418"/>
        <item x="385"/>
        <item x="287"/>
        <item x="252"/>
        <item x="1"/>
        <item x="251"/>
        <item x="86"/>
        <item x="383"/>
        <item x="331"/>
        <item x="121"/>
        <item x="66"/>
        <item x="25"/>
        <item x="192"/>
        <item x="284"/>
        <item x="517"/>
        <item x="103"/>
        <item x="344"/>
        <item x="458"/>
        <item x="45"/>
        <item x="527"/>
        <item x="258"/>
        <item x="315"/>
        <item x="462"/>
        <item x="221"/>
        <item x="138"/>
        <item x="61"/>
        <item x="571"/>
        <item x="41"/>
        <item x="40"/>
        <item x="27"/>
        <item x="521"/>
        <item x="555"/>
        <item x="415"/>
        <item x="424"/>
        <item x="126"/>
        <item x="567"/>
        <item x="309"/>
        <item x="7"/>
        <item x="9"/>
        <item x="310"/>
        <item x="389"/>
        <item x="6"/>
        <item x="381"/>
        <item x="561"/>
        <item x="268"/>
        <item x="166"/>
        <item x="573"/>
        <item x="489"/>
        <item x="454"/>
        <item x="120"/>
        <item x="101"/>
        <item x="217"/>
        <item x="368"/>
        <item x="396"/>
        <item x="342"/>
        <item x="274"/>
        <item x="106"/>
        <item x="228"/>
        <item x="56"/>
        <item x="225"/>
        <item x="123"/>
        <item x="327"/>
        <item x="447"/>
        <item x="148"/>
        <item x="36"/>
        <item x="167"/>
        <item x="12"/>
        <item x="160"/>
        <item x="241"/>
        <item x="83"/>
        <item x="55"/>
        <item x="525"/>
        <item x="179"/>
        <item x="269"/>
        <item x="256"/>
        <item x="281"/>
        <item x="165"/>
        <item x="11"/>
        <item x="279"/>
        <item x="358"/>
        <item x="360"/>
        <item x="459"/>
        <item x="475"/>
        <item x="516"/>
        <item x="206"/>
        <item x="155"/>
        <item x="356"/>
        <item x="348"/>
        <item x="510"/>
        <item x="244"/>
        <item x="541"/>
        <item x="194"/>
        <item x="540"/>
        <item x="537"/>
        <item x="538"/>
        <item x="215"/>
        <item x="373"/>
        <item x="93"/>
        <item x="359"/>
        <item x="357"/>
        <item x="422"/>
        <item x="519"/>
        <item x="469"/>
        <item x="239"/>
        <item x="542"/>
        <item x="260"/>
        <item x="35"/>
        <item x="213"/>
        <item x="10"/>
        <item x="420"/>
        <item x="508"/>
        <item x="242"/>
        <item x="233"/>
        <item x="104"/>
        <item x="543"/>
        <item x="33"/>
        <item x="128"/>
        <item x="354"/>
        <item x="308"/>
        <item x="416"/>
        <item x="21"/>
        <item x="243"/>
        <item x="267"/>
        <item x="187"/>
        <item x="351"/>
        <item x="419"/>
        <item x="122"/>
        <item x="322"/>
        <item x="440"/>
        <item x="234"/>
        <item x="272"/>
        <item x="227"/>
        <item x="88"/>
        <item x="70"/>
        <item x="365"/>
        <item x="532"/>
        <item x="553"/>
        <item x="477"/>
        <item x="38"/>
        <item x="226"/>
        <item x="285"/>
        <item x="147"/>
        <item x="297"/>
        <item x="84"/>
        <item x="49"/>
        <item x="73"/>
        <item x="377"/>
        <item x="584"/>
        <item x="333"/>
        <item x="150"/>
        <item x="325"/>
        <item x="556"/>
        <item x="560"/>
        <item x="397"/>
        <item x="407"/>
        <item x="437"/>
        <item x="452"/>
        <item x="34"/>
        <item x="298"/>
        <item x="411"/>
        <item x="211"/>
        <item x="355"/>
        <item x="119"/>
        <item x="588"/>
        <item x="64"/>
        <item x="314"/>
        <item x="265"/>
        <item x="2"/>
        <item x="42"/>
        <item x="551"/>
        <item x="209"/>
        <item x="54"/>
        <item x="291"/>
        <item x="3"/>
        <item x="566"/>
        <item x="580"/>
        <item x="210"/>
        <item x="170"/>
        <item x="212"/>
        <item x="72"/>
        <item x="15"/>
        <item x="386"/>
        <item x="387"/>
        <item x="323"/>
        <item x="406"/>
        <item x="235"/>
        <item x="536"/>
        <item x="117"/>
        <item x="20"/>
        <item x="316"/>
        <item x="468"/>
        <item x="550"/>
        <item x="336"/>
        <item x="564"/>
        <item x="582"/>
        <item x="371"/>
        <item x="232"/>
        <item x="515"/>
        <item x="28"/>
        <item x="266"/>
        <item x="71"/>
        <item x="476"/>
        <item x="345"/>
        <item x="544"/>
        <item x="24"/>
        <item x="334"/>
        <item x="473"/>
        <item x="478"/>
        <item x="562"/>
        <item x="480"/>
        <item x="237"/>
        <item x="296"/>
        <item x="479"/>
        <item x="202"/>
        <item x="13"/>
        <item x="483"/>
        <item x="92"/>
        <item x="335"/>
        <item x="96"/>
        <item x="162"/>
        <item x="112"/>
        <item x="30"/>
        <item x="528"/>
        <item x="276"/>
        <item x="99"/>
        <item x="465"/>
        <item x="207"/>
        <item x="409"/>
        <item x="426"/>
        <item x="453"/>
        <item x="172"/>
        <item x="300"/>
        <item x="341"/>
        <item x="29"/>
        <item x="193"/>
        <item x="216"/>
        <item x="143"/>
        <item x="569"/>
        <item x="159"/>
        <item x="246"/>
        <item x="451"/>
        <item x="568"/>
        <item x="547"/>
        <item x="576"/>
        <item x="231"/>
        <item x="144"/>
        <item x="496"/>
        <item x="124"/>
        <item x="4"/>
        <item x="405"/>
        <item x="414"/>
        <item x="141"/>
        <item x="382"/>
        <item x="95"/>
        <item x="249"/>
        <item x="102"/>
        <item x="533"/>
        <item x="579"/>
        <item x="248"/>
        <item x="413"/>
        <item x="149"/>
        <item x="570"/>
        <item x="369"/>
        <item x="80"/>
        <item x="222"/>
        <item x="304"/>
        <item x="151"/>
        <item x="391"/>
        <item x="410"/>
        <item x="349"/>
        <item x="273"/>
        <item x="546"/>
        <item x="278"/>
        <item x="247"/>
        <item x="486"/>
        <item x="455"/>
        <item x="295"/>
        <item x="321"/>
        <item x="338"/>
        <item x="593"/>
        <item x="460"/>
        <item x="499"/>
        <item x="512"/>
        <item x="133"/>
        <item x="488"/>
        <item x="500"/>
        <item x="39"/>
        <item x="229"/>
        <item x="503"/>
        <item x="505"/>
        <item x="506"/>
        <item x="493"/>
        <item x="63"/>
        <item x="492"/>
        <item x="271"/>
        <item x="494"/>
        <item x="497"/>
        <item x="161"/>
        <item x="347"/>
        <item x="565"/>
        <item x="90"/>
        <item x="238"/>
        <item x="199"/>
        <item x="585"/>
        <item x="597"/>
        <item x="504"/>
        <item x="69"/>
        <item x="485"/>
        <item x="491"/>
        <item x="169"/>
        <item x="364"/>
        <item x="32"/>
        <item x="153"/>
        <item x="79"/>
        <item x="91"/>
        <item x="77"/>
        <item x="46"/>
        <item x="183"/>
        <item x="370"/>
        <item x="261"/>
        <item x="152"/>
        <item x="559"/>
        <item x="283"/>
        <item x="557"/>
        <item x="158"/>
        <item x="270"/>
        <item x="425"/>
        <item x="412"/>
        <item x="74"/>
        <item x="340"/>
        <item x="376"/>
        <item x="127"/>
        <item x="98"/>
        <item x="442"/>
        <item x="18"/>
        <item x="200"/>
        <item x="5"/>
        <item x="22"/>
        <item x="526"/>
        <item x="312"/>
        <item x="197"/>
        <item x="388"/>
        <item x="554"/>
        <item x="219"/>
        <item x="474"/>
        <item x="438"/>
        <item x="259"/>
        <item x="188"/>
        <item x="470"/>
        <item x="457"/>
        <item x="522"/>
        <item x="253"/>
        <item x="392"/>
        <item x="471"/>
        <item x="398"/>
        <item x="587"/>
        <item x="575"/>
        <item x="97"/>
        <item x="100"/>
        <item x="350"/>
        <item x="421"/>
        <item x="513"/>
        <item x="157"/>
        <item x="44"/>
        <item x="263"/>
        <item x="467"/>
        <item x="135"/>
        <item x="195"/>
        <item x="184"/>
        <item x="320"/>
        <item x="558"/>
        <item x="549"/>
        <item x="317"/>
        <item x="156"/>
        <item x="495"/>
        <item x="481"/>
        <item x="594"/>
        <item x="581"/>
        <item x="180"/>
        <item x="290"/>
        <item x="439"/>
        <item x="47"/>
        <item x="600"/>
        <item x="328"/>
        <item x="302"/>
        <item x="586"/>
        <item x="578"/>
        <item x="592"/>
        <item x="109"/>
        <item x="115"/>
        <item x="590"/>
        <item x="282"/>
        <item x="116"/>
        <item x="583"/>
        <item x="111"/>
        <item x="596"/>
        <item x="599"/>
        <item x="176"/>
        <item x="23"/>
        <item x="514"/>
        <item x="130"/>
        <item x="177"/>
        <item x="595"/>
        <item x="110"/>
        <item x="487"/>
        <item x="443"/>
        <item x="182"/>
        <item x="402"/>
        <item x="337"/>
        <item x="390"/>
        <item x="332"/>
        <item x="444"/>
        <item x="466"/>
        <item x="190"/>
        <item x="563"/>
        <item x="68"/>
        <item x="50"/>
        <item x="482"/>
        <item x="346"/>
        <item x="343"/>
        <item x="552"/>
        <item x="82"/>
        <item x="445"/>
        <item x="589"/>
        <item x="400"/>
        <item x="288"/>
        <item x="60"/>
        <item x="262"/>
        <item x="286"/>
        <item x="208"/>
        <item x="175"/>
        <item x="401"/>
        <item x="403"/>
        <item x="129"/>
        <item x="523"/>
        <item x="524"/>
        <item x="395"/>
        <item x="509"/>
        <item x="319"/>
        <item x="198"/>
        <item x="294"/>
        <item x="379"/>
        <item x="108"/>
        <item x="125"/>
        <item x="311"/>
        <item x="598"/>
        <item x="31"/>
        <item x="58"/>
        <item x="301"/>
        <item x="17"/>
        <item x="62"/>
        <item x="535"/>
        <item x="107"/>
        <item x="498"/>
        <item x="434"/>
        <item x="363"/>
        <item x="450"/>
        <item x="48"/>
        <item x="362"/>
        <item x="139"/>
        <item x="223"/>
        <item x="142"/>
        <item x="67"/>
        <item x="441"/>
        <item x="339"/>
        <item x="131"/>
        <item x="186"/>
        <item x="430"/>
        <item x="245"/>
        <item x="75"/>
        <item x="463"/>
        <item x="361"/>
        <item x="146"/>
        <item x="507"/>
        <item x="85"/>
        <item x="171"/>
        <item x="326"/>
        <item x="105"/>
        <item x="57"/>
        <item x="318"/>
        <item x="464"/>
        <item x="53"/>
        <item x="502"/>
        <item x="145"/>
        <item x="220"/>
        <item x="43"/>
        <item x="324"/>
        <item x="78"/>
        <item x="8"/>
        <item x="163"/>
        <item x="277"/>
        <item x="545"/>
        <item x="353"/>
        <item x="534"/>
        <item x="501"/>
        <item x="76"/>
        <item x="529"/>
        <item x="51"/>
        <item x="399"/>
        <item x="26"/>
        <item x="137"/>
        <item x="0"/>
        <item t="default"/>
      </items>
    </pivotField>
    <pivotField showAll="0"/>
    <pivotField showAll="0"/>
    <pivotField showAll="0"/>
    <pivotField showAll="0"/>
    <pivotField axis="axisRow" showAll="0">
      <items count="8">
        <item x="1"/>
        <item x="2"/>
        <item x="5"/>
        <item x="3"/>
        <item x="4"/>
        <item x="6"/>
        <item x="0"/>
        <item t="default"/>
      </items>
    </pivotField>
    <pivotField showAll="0"/>
    <pivotField showAll="0"/>
    <pivotField showAll="0"/>
    <pivotField showAll="0"/>
    <pivotField showAll="0">
      <items count="12">
        <item sd="0" x="7"/>
        <item sd="0" x="1"/>
        <item sd="0" x="8"/>
        <item sd="0" x="10"/>
        <item sd="0" x="5"/>
        <item sd="0" x="4"/>
        <item sd="0" x="6"/>
        <item sd="0" x="3"/>
        <item sd="0" x="9"/>
        <item sd="0" x="2"/>
        <item sd="0" x="0"/>
        <item t="default" sd="0"/>
      </items>
    </pivotField>
    <pivotField showAll="0"/>
    <pivotField showAll="0"/>
    <pivotField showAll="0"/>
    <pivotField showAll="0"/>
    <pivotField showAll="0"/>
    <pivotField showAll="0"/>
    <pivotField showAll="0"/>
    <pivotField showAll="0"/>
    <pivotField showAll="0"/>
    <pivotField showAll="0"/>
    <pivotField dataField="1" showAll="0">
      <items count="629">
        <item x="21"/>
        <item x="36"/>
        <item x="164"/>
        <item x="315"/>
        <item x="484"/>
        <item x="229"/>
        <item x="181"/>
        <item x="571"/>
        <item x="461"/>
        <item x="158"/>
        <item x="352"/>
        <item x="424"/>
        <item x="443"/>
        <item x="425"/>
        <item x="312"/>
        <item x="176"/>
        <item x="289"/>
        <item x="435"/>
        <item x="313"/>
        <item x="204"/>
        <item x="444"/>
        <item x="458"/>
        <item x="413"/>
        <item x="99"/>
        <item x="269"/>
        <item x="307"/>
        <item x="184"/>
        <item x="539"/>
        <item x="418"/>
        <item x="324"/>
        <item x="18"/>
        <item x="266"/>
        <item x="374"/>
        <item x="326"/>
        <item x="228"/>
        <item x="436"/>
        <item x="15"/>
        <item x="67"/>
        <item x="290"/>
        <item x="271"/>
        <item x="183"/>
        <item x="264"/>
        <item x="98"/>
        <item x="433"/>
        <item x="231"/>
        <item x="270"/>
        <item x="327"/>
        <item x="314"/>
        <item x="227"/>
        <item x="94"/>
        <item x="452"/>
        <item x="562"/>
        <item x="267"/>
        <item x="230"/>
        <item x="325"/>
        <item x="573"/>
        <item x="561"/>
        <item x="222"/>
        <item x="7"/>
        <item x="68"/>
        <item x="482"/>
        <item x="22"/>
        <item x="456"/>
        <item x="559"/>
        <item x="481"/>
        <item x="194"/>
        <item x="459"/>
        <item x="416"/>
        <item x="265"/>
        <item x="558"/>
        <item x="189"/>
        <item x="46"/>
        <item x="387"/>
        <item x="549"/>
        <item x="434"/>
        <item x="20"/>
        <item x="412"/>
        <item x="100"/>
        <item x="457"/>
        <item x="455"/>
        <item x="454"/>
        <item x="453"/>
        <item x="182"/>
        <item x="97"/>
        <item x="564"/>
        <item x="499"/>
        <item x="541"/>
        <item x="386"/>
        <item x="95"/>
        <item x="502"/>
        <item x="101"/>
        <item x="188"/>
        <item x="186"/>
        <item x="557"/>
        <item x="348"/>
        <item x="19"/>
        <item x="560"/>
        <item x="2"/>
        <item x="96"/>
        <item x="483"/>
        <item x="119"/>
        <item x="134"/>
        <item x="232"/>
        <item x="40"/>
        <item x="240"/>
        <item x="122"/>
        <item x="137"/>
        <item x="553"/>
        <item x="388"/>
        <item x="291"/>
        <item x="30"/>
        <item x="238"/>
        <item x="108"/>
        <item x="308"/>
        <item x="167"/>
        <item x="287"/>
        <item x="451"/>
        <item x="111"/>
        <item x="368"/>
        <item x="367"/>
        <item x="133"/>
        <item x="260"/>
        <item x="438"/>
        <item x="144"/>
        <item x="316"/>
        <item x="76"/>
        <item x="239"/>
        <item x="394"/>
        <item x="38"/>
        <item x="129"/>
        <item x="234"/>
        <item x="39"/>
        <item x="170"/>
        <item x="116"/>
        <item x="485"/>
        <item x="448"/>
        <item x="198"/>
        <item x="34"/>
        <item x="11"/>
        <item x="281"/>
        <item x="142"/>
        <item x="245"/>
        <item x="9"/>
        <item x="321"/>
        <item x="132"/>
        <item x="141"/>
        <item x="282"/>
        <item x="445"/>
        <item x="340"/>
        <item x="569"/>
        <item x="243"/>
        <item x="563"/>
        <item x="257"/>
        <item x="447"/>
        <item x="192"/>
        <item x="171"/>
        <item x="406"/>
        <item x="407"/>
        <item x="392"/>
        <item x="193"/>
        <item x="486"/>
        <item x="543"/>
        <item x="130"/>
        <item x="467"/>
        <item x="114"/>
        <item x="12"/>
        <item x="507"/>
        <item x="112"/>
        <item x="128"/>
        <item x="131"/>
        <item x="117"/>
        <item x="110"/>
        <item x="341"/>
        <item x="139"/>
        <item x="163"/>
        <item x="120"/>
        <item x="121"/>
        <item x="334"/>
        <item x="439"/>
        <item x="396"/>
        <item x="37"/>
        <item x="567"/>
        <item x="109"/>
        <item x="395"/>
        <item x="242"/>
        <item x="391"/>
        <item x="469"/>
        <item x="125"/>
        <item x="336"/>
        <item x="72"/>
        <item x="251"/>
        <item x="71"/>
        <item x="180"/>
        <item x="338"/>
        <item x="466"/>
        <item x="179"/>
        <item x="241"/>
        <item x="195"/>
        <item x="237"/>
        <item x="23"/>
        <item x="339"/>
        <item x="196"/>
        <item x="143"/>
        <item x="463"/>
        <item x="351"/>
        <item x="462"/>
        <item x="248"/>
        <item x="118"/>
        <item x="468"/>
        <item x="115"/>
        <item x="136"/>
        <item x="508"/>
        <item x="244"/>
        <item x="104"/>
        <item x="247"/>
        <item x="595"/>
        <item x="273"/>
        <item x="333"/>
        <item x="506"/>
        <item x="55"/>
        <item x="140"/>
        <item x="31"/>
        <item x="74"/>
        <item x="263"/>
        <item x="70"/>
        <item x="295"/>
        <item x="446"/>
        <item x="389"/>
        <item x="69"/>
        <item x="127"/>
        <item x="284"/>
        <item x="124"/>
        <item x="590"/>
        <item x="113"/>
        <item x="61"/>
        <item x="75"/>
        <item x="373"/>
        <item x="236"/>
        <item x="390"/>
        <item x="145"/>
        <item x="322"/>
        <item x="258"/>
        <item x="465"/>
        <item x="405"/>
        <item x="261"/>
        <item x="393"/>
        <item x="285"/>
        <item x="256"/>
        <item x="259"/>
        <item x="504"/>
        <item x="364"/>
        <item x="505"/>
        <item x="106"/>
        <item x="138"/>
        <item x="56"/>
        <item x="73"/>
        <item x="185"/>
        <item x="102"/>
        <item x="148"/>
        <item x="397"/>
        <item x="335"/>
        <item x="87"/>
        <item x="337"/>
        <item x="146"/>
        <item x="77"/>
        <item x="166"/>
        <item x="135"/>
        <item x="426"/>
        <item x="123"/>
        <item x="105"/>
        <item x="472"/>
        <item x="568"/>
        <item x="51"/>
        <item x="126"/>
        <item x="252"/>
        <item x="488"/>
        <item x="542"/>
        <item x="360"/>
        <item x="159"/>
        <item x="323"/>
        <item x="317"/>
        <item x="187"/>
        <item x="310"/>
        <item x="35"/>
        <item x="490"/>
        <item x="233"/>
        <item x="262"/>
        <item x="349"/>
        <item x="570"/>
        <item x="10"/>
        <item x="235"/>
        <item x="540"/>
        <item x="160"/>
        <item x="219"/>
        <item x="41"/>
        <item x="604"/>
        <item x="280"/>
        <item x="107"/>
        <item x="190"/>
        <item x="430"/>
        <item x="162"/>
        <item x="370"/>
        <item x="408"/>
        <item x="547"/>
        <item x="169"/>
        <item x="501"/>
        <item x="318"/>
        <item x="380"/>
        <item x="161"/>
        <item x="86"/>
        <item x="503"/>
        <item x="500"/>
        <item x="202"/>
        <item x="515"/>
        <item x="296"/>
        <item x="293"/>
        <item x="152"/>
        <item x="294"/>
        <item x="450"/>
        <item x="301"/>
        <item x="246"/>
        <item x="477"/>
        <item x="592"/>
        <item x="47"/>
        <item x="449"/>
        <item x="437"/>
        <item x="476"/>
        <item x="471"/>
        <item x="210"/>
        <item x="311"/>
        <item x="65"/>
        <item x="350"/>
        <item x="309"/>
        <item x="54"/>
        <item x="331"/>
        <item x="279"/>
        <item x="363"/>
        <item x="156"/>
        <item x="226"/>
        <item x="460"/>
        <item x="582"/>
        <item x="594"/>
        <item x="53"/>
        <item x="213"/>
        <item x="214"/>
        <item x="60"/>
        <item x="58"/>
        <item x="62"/>
        <item x="63"/>
        <item x="59"/>
        <item x="531"/>
        <item x="64"/>
        <item x="221"/>
        <item x="220"/>
        <item x="49"/>
        <item x="555"/>
        <item x="479"/>
        <item x="165"/>
        <item x="305"/>
        <item x="423"/>
        <item x="250"/>
        <item x="537"/>
        <item x="50"/>
        <item x="480"/>
        <item x="383"/>
        <item x="556"/>
        <item x="306"/>
        <item x="554"/>
        <item x="422"/>
        <item x="212"/>
        <item x="538"/>
        <item x="211"/>
        <item x="375"/>
        <item x="377"/>
        <item x="411"/>
        <item x="52"/>
        <item x="527"/>
        <item x="149"/>
        <item x="168"/>
        <item x="103"/>
        <item x="153"/>
        <item x="88"/>
        <item x="217"/>
        <item x="216"/>
        <item x="57"/>
        <item x="429"/>
        <item x="550"/>
        <item x="5"/>
        <item x="66"/>
        <item x="215"/>
        <item x="298"/>
        <item x="200"/>
        <item x="43"/>
        <item x="218"/>
        <item x="607"/>
        <item x="414"/>
        <item x="432"/>
        <item x="173"/>
        <item x="178"/>
        <item x="362"/>
        <item x="478"/>
        <item x="576"/>
        <item x="277"/>
        <item x="415"/>
        <item x="14"/>
        <item x="83"/>
        <item x="93"/>
        <item x="268"/>
        <item x="329"/>
        <item x="297"/>
        <item x="299"/>
        <item x="25"/>
        <item x="209"/>
        <item x="495"/>
        <item x="274"/>
        <item x="489"/>
        <item x="203"/>
        <item x="354"/>
        <item x="378"/>
        <item x="379"/>
        <item x="565"/>
        <item x="275"/>
        <item x="283"/>
        <item x="343"/>
        <item x="300"/>
        <item x="207"/>
        <item x="155"/>
        <item x="32"/>
        <item x="81"/>
        <item x="410"/>
        <item x="89"/>
        <item x="172"/>
        <item x="6"/>
        <item x="545"/>
        <item x="82"/>
        <item x="28"/>
        <item x="223"/>
        <item x="404"/>
        <item x="535"/>
        <item x="497"/>
        <item x="344"/>
        <item x="369"/>
        <item x="90"/>
        <item x="376"/>
        <item x="154"/>
        <item x="157"/>
        <item x="398"/>
        <item x="621"/>
        <item x="346"/>
        <item x="78"/>
        <item x="356"/>
        <item x="357"/>
        <item x="528"/>
        <item x="381"/>
        <item x="427"/>
        <item x="551"/>
        <item x="80"/>
        <item x="225"/>
        <item x="428"/>
        <item x="249"/>
        <item x="409"/>
        <item x="382"/>
        <item x="79"/>
        <item x="440"/>
        <item x="147"/>
        <item x="84"/>
        <item x="546"/>
        <item x="441"/>
        <item x="85"/>
        <item x="332"/>
        <item x="494"/>
        <item x="596"/>
        <item x="150"/>
        <item x="151"/>
        <item x="400"/>
        <item x="302"/>
        <item x="208"/>
        <item x="342"/>
        <item x="29"/>
        <item x="255"/>
        <item x="224"/>
        <item x="597"/>
        <item x="492"/>
        <item x="591"/>
        <item x="319"/>
        <item x="3"/>
        <item x="580"/>
        <item x="470"/>
        <item x="276"/>
        <item x="372"/>
        <item x="292"/>
        <item x="1"/>
        <item x="286"/>
        <item x="13"/>
        <item x="602"/>
        <item x="303"/>
        <item x="365"/>
        <item x="33"/>
        <item x="355"/>
        <item x="175"/>
        <item x="205"/>
        <item x="575"/>
        <item x="487"/>
        <item x="44"/>
        <item x="520"/>
        <item x="526"/>
        <item x="320"/>
        <item x="516"/>
        <item x="419"/>
        <item x="525"/>
        <item x="272"/>
        <item x="579"/>
        <item x="174"/>
        <item x="529"/>
        <item x="253"/>
        <item x="191"/>
        <item x="24"/>
        <item x="8"/>
        <item x="206"/>
        <item x="552"/>
        <item x="371"/>
        <item x="521"/>
        <item x="587"/>
        <item x="177"/>
        <item x="358"/>
        <item x="544"/>
        <item x="402"/>
        <item x="509"/>
        <item x="513"/>
        <item x="524"/>
        <item x="522"/>
        <item x="523"/>
        <item x="518"/>
        <item x="530"/>
        <item x="510"/>
        <item x="511"/>
        <item x="512"/>
        <item x="403"/>
        <item x="584"/>
        <item x="401"/>
        <item x="517"/>
        <item x="514"/>
        <item x="613"/>
        <item x="577"/>
        <item x="475"/>
        <item x="359"/>
        <item x="593"/>
        <item x="566"/>
        <item x="586"/>
        <item x="353"/>
        <item x="606"/>
        <item x="42"/>
        <item x="519"/>
        <item x="199"/>
        <item x="399"/>
        <item x="26"/>
        <item x="532"/>
        <item x="608"/>
        <item x="588"/>
        <item x="4"/>
        <item x="385"/>
        <item x="536"/>
        <item x="572"/>
        <item x="498"/>
        <item x="366"/>
        <item x="201"/>
        <item x="615"/>
        <item x="622"/>
        <item x="578"/>
        <item x="473"/>
        <item x="605"/>
        <item x="533"/>
        <item x="45"/>
        <item x="610"/>
        <item x="92"/>
        <item x="599"/>
        <item x="442"/>
        <item x="616"/>
        <item x="288"/>
        <item x="431"/>
        <item x="625"/>
        <item x="620"/>
        <item x="384"/>
        <item x="254"/>
        <item x="91"/>
        <item x="626"/>
        <item x="27"/>
        <item x="583"/>
        <item x="328"/>
        <item x="417"/>
        <item x="614"/>
        <item x="345"/>
        <item x="589"/>
        <item x="491"/>
        <item x="623"/>
        <item x="474"/>
        <item x="493"/>
        <item x="585"/>
        <item x="16"/>
        <item x="304"/>
        <item x="548"/>
        <item x="603"/>
        <item x="496"/>
        <item x="574"/>
        <item x="581"/>
        <item x="48"/>
        <item x="17"/>
        <item x="361"/>
        <item x="609"/>
        <item x="612"/>
        <item x="617"/>
        <item x="611"/>
        <item x="330"/>
        <item x="347"/>
        <item x="618"/>
        <item x="619"/>
        <item x="600"/>
        <item x="598"/>
        <item x="601"/>
        <item x="420"/>
        <item x="278"/>
        <item x="534"/>
        <item x="421"/>
        <item x="197"/>
        <item x="464"/>
        <item x="624"/>
        <item x="627"/>
        <item x="0"/>
        <item t="default"/>
      </items>
    </pivotField>
    <pivotField showAll="0"/>
    <pivotField showAll="0"/>
    <pivotField showAll="0"/>
    <pivotField showAll="0"/>
    <pivotField showAll="0"/>
    <pivotField showAll="0"/>
    <pivotField showAll="0"/>
  </pivotFields>
  <rowFields count="3">
    <field x="10"/>
    <field x="3"/>
    <field x="2"/>
  </rowFields>
  <rowItems count="45">
    <i>
      <x/>
    </i>
    <i r="1">
      <x v="7"/>
    </i>
    <i r="2">
      <x v="2"/>
    </i>
    <i r="1">
      <x v="8"/>
    </i>
    <i r="2">
      <x v="2"/>
    </i>
    <i r="1">
      <x v="33"/>
    </i>
    <i r="2">
      <x v="1"/>
    </i>
    <i r="2">
      <x v="2"/>
    </i>
    <i>
      <x v="1"/>
    </i>
    <i r="1">
      <x v="18"/>
    </i>
    <i r="2">
      <x v="4"/>
    </i>
    <i>
      <x v="2"/>
    </i>
    <i r="1">
      <x v="8"/>
    </i>
    <i r="2">
      <x v="2"/>
    </i>
    <i r="1">
      <x v="10"/>
    </i>
    <i r="2">
      <x v="2"/>
    </i>
    <i r="1">
      <x v="14"/>
    </i>
    <i r="2">
      <x v="2"/>
    </i>
    <i r="1">
      <x v="15"/>
    </i>
    <i r="2">
      <x v="2"/>
    </i>
    <i>
      <x v="3"/>
    </i>
    <i r="1">
      <x v="9"/>
    </i>
    <i r="2">
      <x v="2"/>
    </i>
    <i r="1">
      <x v="10"/>
    </i>
    <i r="2">
      <x v="2"/>
    </i>
    <i r="1">
      <x v="11"/>
    </i>
    <i r="2">
      <x v="2"/>
    </i>
    <i r="1">
      <x v="12"/>
    </i>
    <i r="2">
      <x v="2"/>
    </i>
    <i r="1">
      <x v="15"/>
    </i>
    <i r="2">
      <x v="2"/>
    </i>
    <i r="1">
      <x v="17"/>
    </i>
    <i r="2">
      <x v="4"/>
    </i>
    <i r="1">
      <x v="19"/>
    </i>
    <i r="2">
      <x v="4"/>
    </i>
    <i>
      <x v="4"/>
    </i>
    <i r="1">
      <x v="11"/>
    </i>
    <i r="2">
      <x v="2"/>
    </i>
    <i r="1">
      <x v="13"/>
    </i>
    <i r="2">
      <x v="2"/>
    </i>
    <i r="1">
      <x v="16"/>
    </i>
    <i r="2">
      <x v="2"/>
    </i>
    <i r="1">
      <x v="19"/>
    </i>
    <i r="2">
      <x v="4"/>
    </i>
    <i t="grand">
      <x/>
    </i>
  </rowItems>
  <colFields count="1">
    <field x="-2"/>
  </colFields>
  <colItems count="2">
    <i>
      <x/>
    </i>
    <i i="1">
      <x v="1"/>
    </i>
  </colItems>
  <pageFields count="1">
    <pageField fld="1" item="1" hier="-1"/>
  </pageFields>
  <dataFields count="2">
    <dataField name="Sum of Project total value" fld="26" baseField="0" baseItem="0"/>
    <dataField name="Count of Name of project"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D3AAB17-E505-458E-A4B6-73A5473495F7}" name="PivotTable2" cacheId="1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D263" firstHeaderRow="0" firstDataRow="1" firstDataCol="1" rowPageCount="1" colPageCount="1"/>
  <pivotFields count="34">
    <pivotField showAll="0"/>
    <pivotField axis="axisPage" showAll="0">
      <items count="5">
        <item x="1"/>
        <item x="2"/>
        <item x="3"/>
        <item x="0"/>
        <item t="default"/>
      </items>
    </pivotField>
    <pivotField showAll="0"/>
    <pivotField showAll="0"/>
    <pivotField showAll="0">
      <items count="598">
        <item x="573"/>
        <item x="570"/>
        <item x="515"/>
        <item x="516"/>
        <item x="285"/>
        <item x="574"/>
        <item x="572"/>
        <item x="476"/>
        <item x="477"/>
        <item x="564"/>
        <item x="216"/>
        <item x="215"/>
        <item x="43"/>
        <item x="211"/>
        <item x="201"/>
        <item x="44"/>
        <item x="209"/>
        <item x="205"/>
        <item x="207"/>
        <item x="460"/>
        <item x="461"/>
        <item x="297"/>
        <item x="206"/>
        <item x="405"/>
        <item x="406"/>
        <item x="459"/>
        <item x="457"/>
        <item x="213"/>
        <item x="46"/>
        <item x="210"/>
        <item x="298"/>
        <item x="45"/>
        <item x="473"/>
        <item x="529"/>
        <item x="531"/>
        <item x="4"/>
        <item x="202"/>
        <item x="212"/>
        <item x="468"/>
        <item x="363"/>
        <item x="458"/>
        <item x="549"/>
        <item x="208"/>
        <item x="364"/>
        <item x="48"/>
        <item x="204"/>
        <item x="61"/>
        <item x="65"/>
        <item x="359"/>
        <item x="62"/>
        <item x="63"/>
        <item x="64"/>
        <item x="339"/>
        <item x="42"/>
        <item x="50"/>
        <item x="407"/>
        <item x="289"/>
        <item x="52"/>
        <item x="203"/>
        <item x="67"/>
        <item x="69"/>
        <item x="138"/>
        <item x="68"/>
        <item x="14"/>
        <item x="565"/>
        <item x="60"/>
        <item x="299"/>
        <item x="36"/>
        <item x="340"/>
        <item x="362"/>
        <item x="49"/>
        <item x="530"/>
        <item x="514"/>
        <item x="287"/>
        <item x="94"/>
        <item x="533"/>
        <item x="198"/>
        <item x="217"/>
        <item x="28"/>
        <item x="555"/>
        <item x="517"/>
        <item x="365"/>
        <item x="518"/>
        <item x="53"/>
        <item x="479"/>
        <item x="422"/>
        <item x="526"/>
        <item x="1"/>
        <item x="300"/>
        <item x="47"/>
        <item x="286"/>
        <item x="214"/>
        <item x="532"/>
        <item x="534"/>
        <item x="567"/>
        <item x="75"/>
        <item x="341"/>
        <item x="368"/>
        <item x="274"/>
        <item x="409"/>
        <item x="220"/>
        <item x="142"/>
        <item x="140"/>
        <item x="77"/>
        <item x="79"/>
        <item x="143"/>
        <item x="83"/>
        <item x="244"/>
        <item x="81"/>
        <item x="144"/>
        <item x="147"/>
        <item x="73"/>
        <item x="245"/>
        <item x="410"/>
        <item x="351"/>
        <item x="71"/>
        <item x="218"/>
        <item x="78"/>
        <item x="303"/>
        <item x="367"/>
        <item x="145"/>
        <item x="76"/>
        <item x="66"/>
        <item x="424"/>
        <item x="423"/>
        <item x="302"/>
        <item x="221"/>
        <item x="566"/>
        <item x="219"/>
        <item x="323"/>
        <item x="82"/>
        <item x="141"/>
        <item x="146"/>
        <item x="139"/>
        <item x="74"/>
        <item x="72"/>
        <item x="51"/>
        <item x="310"/>
        <item x="301"/>
        <item x="80"/>
        <item x="411"/>
        <item x="478"/>
        <item x="223"/>
        <item x="578"/>
        <item x="525"/>
        <item x="366"/>
        <item x="408"/>
        <item x="55"/>
        <item x="57"/>
        <item x="56"/>
        <item x="54"/>
        <item x="417"/>
        <item x="462"/>
        <item x="84"/>
        <item x="569"/>
        <item x="391"/>
        <item x="369"/>
        <item x="412"/>
        <item x="390"/>
        <item x="163"/>
        <item x="370"/>
        <item x="96"/>
        <item x="446"/>
        <item x="413"/>
        <item x="59"/>
        <item x="350"/>
        <item x="430"/>
        <item x="313"/>
        <item x="428"/>
        <item x="282"/>
        <item x="463"/>
        <item x="425"/>
        <item x="58"/>
        <item x="190"/>
        <item x="414"/>
        <item x="544"/>
        <item x="194"/>
        <item x="191"/>
        <item x="256"/>
        <item x="253"/>
        <item x="322"/>
        <item x="576"/>
        <item x="186"/>
        <item x="436"/>
        <item x="86"/>
        <item x="166"/>
        <item x="438"/>
        <item x="180"/>
        <item x="318"/>
        <item x="192"/>
        <item x="167"/>
        <item x="261"/>
        <item x="403"/>
        <item x="317"/>
        <item x="85"/>
        <item x="6"/>
        <item x="262"/>
        <item x="70"/>
        <item x="445"/>
        <item x="372"/>
        <item x="415"/>
        <item x="575"/>
        <item x="437"/>
        <item x="316"/>
        <item x="439"/>
        <item x="548"/>
        <item x="571"/>
        <item x="441"/>
        <item x="402"/>
        <item x="267"/>
        <item x="442"/>
        <item x="266"/>
        <item x="435"/>
        <item x="178"/>
        <item x="148"/>
        <item x="535"/>
        <item x="153"/>
        <item x="87"/>
        <item x="224"/>
        <item x="90"/>
        <item x="226"/>
        <item x="89"/>
        <item x="92"/>
        <item x="18"/>
        <item x="426"/>
        <item x="17"/>
        <item x="519"/>
        <item x="418"/>
        <item x="371"/>
        <item x="88"/>
        <item x="225"/>
        <item x="15"/>
        <item x="416"/>
        <item x="580"/>
        <item x="444"/>
        <item x="263"/>
        <item x="482"/>
        <item x="108"/>
        <item x="103"/>
        <item x="237"/>
        <item x="130"/>
        <item x="309"/>
        <item x="195"/>
        <item x="538"/>
        <item x="374"/>
        <item x="484"/>
        <item x="119"/>
        <item x="137"/>
        <item x="134"/>
        <item x="228"/>
        <item x="106"/>
        <item x="377"/>
        <item x="31"/>
        <item x="469"/>
        <item x="129"/>
        <item x="135"/>
        <item x="117"/>
        <item x="520"/>
        <item x="467"/>
        <item x="120"/>
        <item x="276"/>
        <item x="352"/>
        <item x="246"/>
        <item x="375"/>
        <item x="111"/>
        <item x="539"/>
        <item x="115"/>
        <item x="288"/>
        <item x="354"/>
        <item x="107"/>
        <item x="100"/>
        <item x="2"/>
        <item x="327"/>
        <item x="332"/>
        <item x="132"/>
        <item x="355"/>
        <item x="32"/>
        <item x="485"/>
        <item x="420"/>
        <item x="124"/>
        <item x="7"/>
        <item x="112"/>
        <item x="449"/>
        <item x="95"/>
        <item x="118"/>
        <item x="182"/>
        <item x="561"/>
        <item x="127"/>
        <item x="110"/>
        <item x="236"/>
        <item x="116"/>
        <item x="105"/>
        <item x="324"/>
        <item x="114"/>
        <item x="450"/>
        <item x="373"/>
        <item x="30"/>
        <item x="33"/>
        <item x="242"/>
        <item x="240"/>
        <item x="487"/>
        <item x="113"/>
        <item x="122"/>
        <item x="104"/>
        <item x="528"/>
        <item x="378"/>
        <item x="421"/>
        <item x="308"/>
        <item x="99"/>
        <item x="239"/>
        <item x="241"/>
        <item x="128"/>
        <item x="19"/>
        <item x="179"/>
        <item x="243"/>
        <item x="328"/>
        <item x="109"/>
        <item x="466"/>
        <item x="275"/>
        <item x="133"/>
        <item x="8"/>
        <item x="404"/>
        <item x="277"/>
        <item x="448"/>
        <item x="230"/>
        <item x="451"/>
        <item x="483"/>
        <item x="232"/>
        <item x="381"/>
        <item x="231"/>
        <item x="25"/>
        <item x="121"/>
        <item x="568"/>
        <item x="235"/>
        <item x="102"/>
        <item x="238"/>
        <item x="34"/>
        <item x="123"/>
        <item x="465"/>
        <item x="331"/>
        <item x="325"/>
        <item x="376"/>
        <item x="136"/>
        <item x="229"/>
        <item x="234"/>
        <item x="101"/>
        <item x="172"/>
        <item x="486"/>
        <item x="379"/>
        <item x="464"/>
        <item x="126"/>
        <item x="9"/>
        <item x="184"/>
        <item x="233"/>
        <item x="125"/>
        <item x="307"/>
        <item x="447"/>
        <item x="329"/>
        <item x="29"/>
        <item x="26"/>
        <item x="227"/>
        <item x="330"/>
        <item x="326"/>
        <item x="98"/>
        <item x="97"/>
        <item x="546"/>
        <item x="40"/>
        <item x="150"/>
        <item x="247"/>
        <item x="382"/>
        <item x="480"/>
        <item x="511"/>
        <item x="131"/>
        <item x="248"/>
        <item x="338"/>
        <item x="527"/>
        <item x="360"/>
        <item x="380"/>
        <item x="149"/>
        <item x="283"/>
        <item x="481"/>
        <item x="91"/>
        <item x="306"/>
        <item x="304"/>
        <item x="419"/>
        <item x="427"/>
        <item x="222"/>
        <item x="305"/>
        <item x="434"/>
        <item x="579"/>
        <item x="560"/>
        <item x="396"/>
        <item x="577"/>
        <item x="173"/>
        <item x="454"/>
        <item x="152"/>
        <item x="168"/>
        <item x="39"/>
        <item x="349"/>
        <item x="20"/>
        <item x="260"/>
        <item x="250"/>
        <item x="342"/>
        <item x="521"/>
        <item x="474"/>
        <item x="35"/>
        <item x="559"/>
        <item x="431"/>
        <item x="455"/>
        <item x="174"/>
        <item x="249"/>
        <item x="176"/>
        <item x="175"/>
        <item x="151"/>
        <item x="16"/>
        <item x="22"/>
        <item x="383"/>
        <item x="394"/>
        <item x="315"/>
        <item x="551"/>
        <item x="384"/>
        <item x="552"/>
        <item x="433"/>
        <item x="432"/>
        <item x="400"/>
        <item x="200"/>
        <item x="93"/>
        <item x="265"/>
        <item x="440"/>
        <item x="154"/>
        <item x="284"/>
        <item x="177"/>
        <item x="397"/>
        <item x="504"/>
        <item x="319"/>
        <item x="181"/>
        <item x="584"/>
        <item x="11"/>
        <item x="581"/>
        <item x="554"/>
        <item x="183"/>
        <item x="542"/>
        <item x="582"/>
        <item x="12"/>
        <item x="537"/>
        <item x="536"/>
        <item x="255"/>
        <item x="429"/>
        <item x="314"/>
        <item x="254"/>
        <item x="543"/>
        <item x="389"/>
        <item x="252"/>
        <item x="279"/>
        <item x="280"/>
        <item x="257"/>
        <item x="583"/>
        <item x="13"/>
        <item x="196"/>
        <item x="268"/>
        <item x="550"/>
        <item x="512"/>
        <item x="385"/>
        <item x="311"/>
        <item x="5"/>
        <item x="522"/>
        <item x="199"/>
        <item x="21"/>
        <item x="336"/>
        <item x="320"/>
        <item x="10"/>
        <item x="278"/>
        <item x="356"/>
        <item x="358"/>
        <item x="456"/>
        <item x="472"/>
        <item x="513"/>
        <item x="23"/>
        <item x="475"/>
        <item x="333"/>
        <item x="343"/>
        <item x="470"/>
        <item x="558"/>
        <item x="540"/>
        <item x="251"/>
        <item x="587"/>
        <item x="24"/>
        <item x="3"/>
        <item x="562"/>
        <item x="290"/>
        <item x="586"/>
        <item x="591"/>
        <item x="557"/>
        <item x="401"/>
        <item x="157"/>
        <item x="585"/>
        <item x="556"/>
        <item x="547"/>
        <item x="158"/>
        <item x="270"/>
        <item x="506"/>
        <item x="27"/>
        <item x="345"/>
        <item x="453"/>
        <item x="489"/>
        <item x="155"/>
        <item x="452"/>
        <item x="344"/>
        <item x="495"/>
        <item x="386"/>
        <item x="392"/>
        <item x="491"/>
        <item x="393"/>
        <item x="488"/>
        <item x="492"/>
        <item x="353"/>
        <item x="490"/>
        <item x="156"/>
        <item x="494"/>
        <item x="188"/>
        <item x="169"/>
        <item x="296"/>
        <item x="508"/>
        <item x="273"/>
        <item x="493"/>
        <item x="499"/>
        <item x="509"/>
        <item x="337"/>
        <item x="497"/>
        <item x="312"/>
        <item x="496"/>
        <item x="291"/>
        <item x="272"/>
        <item x="293"/>
        <item x="399"/>
        <item x="346"/>
        <item x="160"/>
        <item x="523"/>
        <item x="170"/>
        <item x="162"/>
        <item x="197"/>
        <item x="281"/>
        <item x="294"/>
        <item x="498"/>
        <item x="395"/>
        <item x="387"/>
        <item x="335"/>
        <item x="258"/>
        <item x="189"/>
        <item x="347"/>
        <item x="269"/>
        <item x="510"/>
        <item x="501"/>
        <item x="357"/>
        <item x="264"/>
        <item x="321"/>
        <item x="271"/>
        <item x="348"/>
        <item x="37"/>
        <item x="507"/>
        <item x="159"/>
        <item x="541"/>
        <item x="171"/>
        <item x="545"/>
        <item x="361"/>
        <item x="295"/>
        <item x="259"/>
        <item x="388"/>
        <item x="524"/>
        <item x="500"/>
        <item x="398"/>
        <item x="292"/>
        <item x="38"/>
        <item x="502"/>
        <item x="443"/>
        <item x="503"/>
        <item x="334"/>
        <item x="563"/>
        <item x="41"/>
        <item x="471"/>
        <item x="505"/>
        <item x="589"/>
        <item x="590"/>
        <item x="593"/>
        <item x="588"/>
        <item x="595"/>
        <item x="592"/>
        <item x="165"/>
        <item x="164"/>
        <item x="161"/>
        <item x="193"/>
        <item x="185"/>
        <item x="187"/>
        <item x="553"/>
        <item x="594"/>
        <item x="596"/>
        <item x="0"/>
        <item t="default"/>
      </items>
    </pivotField>
    <pivotField axis="axisRow" showAll="0">
      <items count="602">
        <item x="577"/>
        <item x="378"/>
        <item x="375"/>
        <item x="94"/>
        <item x="490"/>
        <item x="114"/>
        <item x="113"/>
        <item x="472"/>
        <item x="236"/>
        <item x="305"/>
        <item x="214"/>
        <item x="574"/>
        <item x="394"/>
        <item x="572"/>
        <item x="230"/>
        <item x="591"/>
        <item x="484"/>
        <item x="118"/>
        <item x="224"/>
        <item x="204"/>
        <item x="313"/>
        <item x="330"/>
        <item x="14"/>
        <item x="307"/>
        <item x="435"/>
        <item x="306"/>
        <item x="456"/>
        <item x="530"/>
        <item x="427"/>
        <item x="136"/>
        <item x="329"/>
        <item x="423"/>
        <item x="292"/>
        <item x="218"/>
        <item x="384"/>
        <item x="240"/>
        <item x="132"/>
        <item x="511"/>
        <item x="539"/>
        <item x="520"/>
        <item x="393"/>
        <item x="59"/>
        <item x="408"/>
        <item x="367"/>
        <item x="289"/>
        <item x="432"/>
        <item x="404"/>
        <item x="250"/>
        <item x="87"/>
        <item x="65"/>
        <item x="81"/>
        <item x="461"/>
        <item x="372"/>
        <item x="431"/>
        <item x="164"/>
        <item x="191"/>
        <item x="428"/>
        <item x="37"/>
        <item x="174"/>
        <item x="417"/>
        <item x="531"/>
        <item x="433"/>
        <item x="254"/>
        <item x="548"/>
        <item x="168"/>
        <item x="518"/>
        <item x="446"/>
        <item x="293"/>
        <item x="380"/>
        <item x="201"/>
        <item x="178"/>
        <item x="140"/>
        <item x="196"/>
        <item x="16"/>
        <item x="154"/>
        <item x="181"/>
        <item x="429"/>
        <item x="89"/>
        <item x="19"/>
        <item x="173"/>
        <item x="366"/>
        <item x="275"/>
        <item x="303"/>
        <item x="257"/>
        <item x="264"/>
        <item x="255"/>
        <item x="280"/>
        <item x="134"/>
        <item x="203"/>
        <item x="205"/>
        <item x="189"/>
        <item x="436"/>
        <item x="185"/>
        <item x="352"/>
        <item x="299"/>
        <item x="374"/>
        <item x="52"/>
        <item x="449"/>
        <item x="448"/>
        <item x="418"/>
        <item x="385"/>
        <item x="287"/>
        <item x="252"/>
        <item x="1"/>
        <item x="251"/>
        <item x="86"/>
        <item x="383"/>
        <item x="331"/>
        <item x="121"/>
        <item x="66"/>
        <item x="25"/>
        <item x="192"/>
        <item x="284"/>
        <item x="517"/>
        <item x="103"/>
        <item x="344"/>
        <item x="458"/>
        <item x="45"/>
        <item x="527"/>
        <item x="258"/>
        <item x="315"/>
        <item x="462"/>
        <item x="221"/>
        <item x="138"/>
        <item x="61"/>
        <item x="571"/>
        <item x="41"/>
        <item x="40"/>
        <item x="27"/>
        <item x="521"/>
        <item x="555"/>
        <item x="415"/>
        <item x="424"/>
        <item x="126"/>
        <item x="567"/>
        <item x="309"/>
        <item x="7"/>
        <item x="9"/>
        <item x="310"/>
        <item x="389"/>
        <item x="6"/>
        <item x="381"/>
        <item x="561"/>
        <item x="268"/>
        <item x="166"/>
        <item x="573"/>
        <item x="489"/>
        <item x="454"/>
        <item x="120"/>
        <item x="101"/>
        <item x="217"/>
        <item x="368"/>
        <item x="396"/>
        <item x="342"/>
        <item x="274"/>
        <item x="106"/>
        <item x="228"/>
        <item x="56"/>
        <item x="225"/>
        <item x="123"/>
        <item x="327"/>
        <item x="447"/>
        <item x="148"/>
        <item x="36"/>
        <item x="167"/>
        <item x="12"/>
        <item x="160"/>
        <item x="241"/>
        <item x="83"/>
        <item x="55"/>
        <item x="525"/>
        <item x="179"/>
        <item x="269"/>
        <item x="256"/>
        <item x="281"/>
        <item x="165"/>
        <item x="11"/>
        <item x="279"/>
        <item x="358"/>
        <item x="360"/>
        <item x="459"/>
        <item x="475"/>
        <item x="516"/>
        <item x="206"/>
        <item x="155"/>
        <item x="356"/>
        <item x="348"/>
        <item x="510"/>
        <item x="244"/>
        <item x="541"/>
        <item x="194"/>
        <item x="540"/>
        <item x="537"/>
        <item x="538"/>
        <item x="215"/>
        <item x="373"/>
        <item x="93"/>
        <item x="359"/>
        <item x="357"/>
        <item x="422"/>
        <item x="519"/>
        <item x="469"/>
        <item x="239"/>
        <item x="542"/>
        <item x="260"/>
        <item x="35"/>
        <item x="213"/>
        <item x="10"/>
        <item x="420"/>
        <item x="508"/>
        <item x="242"/>
        <item x="233"/>
        <item x="104"/>
        <item x="543"/>
        <item x="33"/>
        <item x="128"/>
        <item x="354"/>
        <item x="308"/>
        <item x="416"/>
        <item x="21"/>
        <item x="243"/>
        <item x="267"/>
        <item x="187"/>
        <item x="351"/>
        <item x="419"/>
        <item x="122"/>
        <item x="322"/>
        <item x="440"/>
        <item x="234"/>
        <item x="272"/>
        <item x="227"/>
        <item x="88"/>
        <item x="70"/>
        <item x="365"/>
        <item x="532"/>
        <item x="553"/>
        <item x="477"/>
        <item x="38"/>
        <item x="226"/>
        <item x="285"/>
        <item x="147"/>
        <item x="297"/>
        <item x="84"/>
        <item x="49"/>
        <item x="73"/>
        <item x="377"/>
        <item x="584"/>
        <item x="333"/>
        <item x="150"/>
        <item x="325"/>
        <item x="556"/>
        <item x="560"/>
        <item x="397"/>
        <item x="407"/>
        <item x="437"/>
        <item x="452"/>
        <item x="34"/>
        <item x="298"/>
        <item x="411"/>
        <item x="211"/>
        <item x="355"/>
        <item x="119"/>
        <item x="588"/>
        <item x="64"/>
        <item x="314"/>
        <item x="265"/>
        <item x="2"/>
        <item x="42"/>
        <item x="551"/>
        <item x="209"/>
        <item x="54"/>
        <item x="291"/>
        <item x="3"/>
        <item x="566"/>
        <item x="580"/>
        <item x="210"/>
        <item x="170"/>
        <item x="212"/>
        <item x="72"/>
        <item x="15"/>
        <item x="386"/>
        <item x="387"/>
        <item x="323"/>
        <item x="406"/>
        <item x="235"/>
        <item x="536"/>
        <item x="117"/>
        <item x="20"/>
        <item x="316"/>
        <item x="468"/>
        <item x="550"/>
        <item x="336"/>
        <item x="564"/>
        <item x="582"/>
        <item x="371"/>
        <item x="232"/>
        <item x="515"/>
        <item x="28"/>
        <item x="266"/>
        <item x="71"/>
        <item x="476"/>
        <item x="345"/>
        <item x="544"/>
        <item x="24"/>
        <item x="334"/>
        <item x="473"/>
        <item x="478"/>
        <item x="562"/>
        <item x="480"/>
        <item x="237"/>
        <item x="296"/>
        <item x="479"/>
        <item x="202"/>
        <item x="13"/>
        <item x="483"/>
        <item x="92"/>
        <item x="335"/>
        <item x="96"/>
        <item x="162"/>
        <item x="112"/>
        <item x="30"/>
        <item x="528"/>
        <item x="276"/>
        <item x="99"/>
        <item x="465"/>
        <item x="207"/>
        <item x="409"/>
        <item x="426"/>
        <item x="453"/>
        <item x="172"/>
        <item x="300"/>
        <item x="341"/>
        <item x="29"/>
        <item x="193"/>
        <item x="216"/>
        <item x="143"/>
        <item x="569"/>
        <item x="159"/>
        <item x="246"/>
        <item x="451"/>
        <item x="568"/>
        <item x="547"/>
        <item x="576"/>
        <item x="231"/>
        <item x="144"/>
        <item x="496"/>
        <item x="124"/>
        <item x="4"/>
        <item x="405"/>
        <item x="414"/>
        <item x="141"/>
        <item x="382"/>
        <item x="95"/>
        <item x="249"/>
        <item x="102"/>
        <item x="533"/>
        <item x="579"/>
        <item x="248"/>
        <item x="413"/>
        <item x="149"/>
        <item x="570"/>
        <item x="369"/>
        <item x="80"/>
        <item x="222"/>
        <item x="304"/>
        <item x="151"/>
        <item x="391"/>
        <item x="410"/>
        <item x="349"/>
        <item x="273"/>
        <item x="546"/>
        <item x="278"/>
        <item x="247"/>
        <item x="486"/>
        <item x="455"/>
        <item x="295"/>
        <item x="321"/>
        <item x="338"/>
        <item x="593"/>
        <item x="460"/>
        <item x="499"/>
        <item x="512"/>
        <item x="133"/>
        <item x="488"/>
        <item x="500"/>
        <item x="39"/>
        <item x="229"/>
        <item x="503"/>
        <item x="505"/>
        <item x="506"/>
        <item x="493"/>
        <item x="63"/>
        <item x="492"/>
        <item x="271"/>
        <item x="494"/>
        <item x="497"/>
        <item x="161"/>
        <item x="347"/>
        <item x="565"/>
        <item x="90"/>
        <item x="238"/>
        <item x="199"/>
        <item x="585"/>
        <item x="597"/>
        <item x="504"/>
        <item x="69"/>
        <item x="485"/>
        <item x="491"/>
        <item x="169"/>
        <item x="364"/>
        <item x="32"/>
        <item x="153"/>
        <item x="79"/>
        <item x="91"/>
        <item x="77"/>
        <item x="46"/>
        <item x="183"/>
        <item x="370"/>
        <item x="261"/>
        <item x="152"/>
        <item x="559"/>
        <item x="283"/>
        <item x="557"/>
        <item x="158"/>
        <item x="270"/>
        <item x="425"/>
        <item x="412"/>
        <item x="74"/>
        <item x="340"/>
        <item x="376"/>
        <item x="127"/>
        <item x="98"/>
        <item x="442"/>
        <item x="18"/>
        <item x="200"/>
        <item x="5"/>
        <item x="22"/>
        <item x="526"/>
        <item x="312"/>
        <item x="197"/>
        <item x="388"/>
        <item x="554"/>
        <item x="219"/>
        <item x="474"/>
        <item x="438"/>
        <item x="259"/>
        <item x="188"/>
        <item x="470"/>
        <item x="457"/>
        <item x="522"/>
        <item x="253"/>
        <item x="392"/>
        <item x="471"/>
        <item x="398"/>
        <item x="587"/>
        <item x="575"/>
        <item x="97"/>
        <item x="100"/>
        <item x="350"/>
        <item x="421"/>
        <item x="513"/>
        <item x="157"/>
        <item x="44"/>
        <item x="263"/>
        <item x="467"/>
        <item x="135"/>
        <item x="195"/>
        <item x="184"/>
        <item x="320"/>
        <item x="558"/>
        <item x="549"/>
        <item x="317"/>
        <item x="156"/>
        <item x="495"/>
        <item x="481"/>
        <item x="594"/>
        <item x="581"/>
        <item x="180"/>
        <item x="290"/>
        <item x="439"/>
        <item x="47"/>
        <item x="600"/>
        <item x="328"/>
        <item x="302"/>
        <item x="586"/>
        <item x="578"/>
        <item x="592"/>
        <item x="109"/>
        <item x="115"/>
        <item x="590"/>
        <item x="282"/>
        <item x="116"/>
        <item x="583"/>
        <item x="111"/>
        <item x="596"/>
        <item x="599"/>
        <item x="176"/>
        <item x="23"/>
        <item x="514"/>
        <item x="130"/>
        <item x="177"/>
        <item x="595"/>
        <item x="110"/>
        <item x="487"/>
        <item x="443"/>
        <item x="182"/>
        <item x="402"/>
        <item x="337"/>
        <item x="390"/>
        <item x="332"/>
        <item x="444"/>
        <item x="466"/>
        <item x="190"/>
        <item x="563"/>
        <item x="68"/>
        <item x="50"/>
        <item x="482"/>
        <item x="346"/>
        <item x="343"/>
        <item x="552"/>
        <item x="82"/>
        <item x="445"/>
        <item x="589"/>
        <item x="400"/>
        <item x="288"/>
        <item x="60"/>
        <item x="262"/>
        <item x="286"/>
        <item x="208"/>
        <item x="175"/>
        <item x="401"/>
        <item x="403"/>
        <item x="129"/>
        <item x="523"/>
        <item x="524"/>
        <item x="395"/>
        <item x="509"/>
        <item x="319"/>
        <item x="198"/>
        <item x="294"/>
        <item x="379"/>
        <item x="108"/>
        <item x="125"/>
        <item x="311"/>
        <item x="598"/>
        <item x="31"/>
        <item x="58"/>
        <item x="301"/>
        <item x="17"/>
        <item x="62"/>
        <item x="535"/>
        <item x="107"/>
        <item x="498"/>
        <item x="434"/>
        <item x="363"/>
        <item x="450"/>
        <item x="48"/>
        <item x="362"/>
        <item x="139"/>
        <item x="223"/>
        <item x="142"/>
        <item x="67"/>
        <item x="441"/>
        <item x="339"/>
        <item x="131"/>
        <item x="186"/>
        <item x="430"/>
        <item x="245"/>
        <item x="75"/>
        <item x="463"/>
        <item x="361"/>
        <item x="146"/>
        <item x="507"/>
        <item x="85"/>
        <item x="171"/>
        <item x="326"/>
        <item x="105"/>
        <item x="57"/>
        <item x="318"/>
        <item x="464"/>
        <item x="53"/>
        <item x="502"/>
        <item x="145"/>
        <item x="220"/>
        <item x="43"/>
        <item x="324"/>
        <item x="78"/>
        <item x="8"/>
        <item x="163"/>
        <item x="277"/>
        <item x="545"/>
        <item x="353"/>
        <item x="534"/>
        <item x="501"/>
        <item x="76"/>
        <item x="529"/>
        <item x="51"/>
        <item x="399"/>
        <item x="26"/>
        <item x="137"/>
        <item x="0"/>
        <item t="default"/>
      </items>
    </pivotField>
    <pivotField showAll="0"/>
    <pivotField showAll="0">
      <items count="601">
        <item x="378"/>
        <item x="375"/>
        <item x="490"/>
        <item x="7"/>
        <item x="114"/>
        <item x="113"/>
        <item x="472"/>
        <item x="236"/>
        <item x="530"/>
        <item x="211"/>
        <item x="453"/>
        <item x="230"/>
        <item x="269"/>
        <item x="590"/>
        <item x="118"/>
        <item x="206"/>
        <item x="330"/>
        <item x="136"/>
        <item x="329"/>
        <item x="423"/>
        <item x="384"/>
        <item x="240"/>
        <item x="132"/>
        <item x="289"/>
        <item x="380"/>
        <item x="196"/>
        <item x="134"/>
        <item x="407"/>
        <item x="383"/>
        <item x="331"/>
        <item x="121"/>
        <item x="168"/>
        <item x="103"/>
        <item x="203"/>
        <item x="255"/>
        <item x="138"/>
        <item x="27"/>
        <item x="424"/>
        <item x="309"/>
        <item x="9"/>
        <item x="266"/>
        <item x="310"/>
        <item x="208"/>
        <item x="381"/>
        <item x="489"/>
        <item x="454"/>
        <item x="120"/>
        <item x="101"/>
        <item x="342"/>
        <item x="106"/>
        <item x="228"/>
        <item x="123"/>
        <item x="327"/>
        <item x="392"/>
        <item x="31"/>
        <item x="241"/>
        <item x="52"/>
        <item x="205"/>
        <item x="356"/>
        <item x="510"/>
        <item x="244"/>
        <item x="541"/>
        <item x="218"/>
        <item x="540"/>
        <item x="357"/>
        <item x="469"/>
        <item x="239"/>
        <item x="542"/>
        <item x="35"/>
        <item x="213"/>
        <item x="10"/>
        <item x="242"/>
        <item x="233"/>
        <item x="104"/>
        <item x="543"/>
        <item x="33"/>
        <item x="128"/>
        <item x="354"/>
        <item x="308"/>
        <item x="243"/>
        <item x="122"/>
        <item x="234"/>
        <item x="54"/>
        <item x="532"/>
        <item x="377"/>
        <item x="333"/>
        <item x="425"/>
        <item x="325"/>
        <item x="452"/>
        <item x="34"/>
        <item x="584"/>
        <item x="2"/>
        <item x="401"/>
        <item x="399"/>
        <item x="170"/>
        <item x="367"/>
        <item x="202"/>
        <item x="464"/>
        <item x="235"/>
        <item x="117"/>
        <item x="20"/>
        <item x="468"/>
        <item x="232"/>
        <item x="571"/>
        <item x="237"/>
        <item x="112"/>
        <item x="30"/>
        <item x="276"/>
        <item x="99"/>
        <item x="451"/>
        <item x="231"/>
        <item x="124"/>
        <item x="382"/>
        <item x="261"/>
        <item x="298"/>
        <item x="456"/>
        <item x="125"/>
        <item x="554"/>
        <item x="221"/>
        <item x="484"/>
        <item x="148"/>
        <item x="61"/>
        <item x="293"/>
        <item x="538"/>
        <item x="463"/>
        <item x="586"/>
        <item x="44"/>
        <item x="143"/>
        <item x="174"/>
        <item x="263"/>
        <item x="304"/>
        <item x="394"/>
        <item x="70"/>
        <item x="42"/>
        <item x="156"/>
        <item x="341"/>
        <item x="214"/>
        <item x="212"/>
        <item x="166"/>
        <item x="162"/>
        <item x="274"/>
        <item x="95"/>
        <item x="92"/>
        <item x="84"/>
        <item x="159"/>
        <item x="160"/>
        <item x="153"/>
        <item x="96"/>
        <item x="260"/>
        <item x="404"/>
        <item x="493"/>
        <item x="501"/>
        <item x="503"/>
        <item x="512"/>
        <item x="494"/>
        <item x="545"/>
        <item x="39"/>
        <item x="505"/>
        <item x="297"/>
        <item x="270"/>
        <item x="585"/>
        <item x="56"/>
        <item x="102"/>
        <item x="77"/>
        <item x="183"/>
        <item x="443"/>
        <item x="265"/>
        <item x="449"/>
        <item x="477"/>
        <item x="573"/>
        <item x="419"/>
        <item x="432"/>
        <item x="509"/>
        <item x="28"/>
        <item x="314"/>
        <item x="299"/>
        <item x="547"/>
        <item x="192"/>
        <item x="364"/>
        <item x="349"/>
        <item x="409"/>
        <item x="254"/>
        <item x="461"/>
        <item x="90"/>
        <item x="322"/>
        <item x="161"/>
        <item x="199"/>
        <item x="575"/>
        <item x="579"/>
        <item x="272"/>
        <item x="596"/>
        <item x="465"/>
        <item x="539"/>
        <item x="458"/>
        <item x="37"/>
        <item x="23"/>
        <item x="184"/>
        <item x="578"/>
        <item x="248"/>
        <item x="182"/>
        <item x="551"/>
        <item x="480"/>
        <item x="531"/>
        <item x="88"/>
        <item x="223"/>
        <item x="264"/>
        <item x="163"/>
        <item x="62"/>
        <item x="420"/>
        <item x="66"/>
        <item x="41"/>
        <item x="305"/>
        <item x="318"/>
        <item x="282"/>
        <item x="259"/>
        <item x="201"/>
        <item x="173"/>
        <item x="556"/>
        <item x="527"/>
        <item x="581"/>
        <item x="447"/>
        <item x="561"/>
        <item x="560"/>
        <item x="21"/>
        <item x="258"/>
        <item x="546"/>
        <item x="474"/>
        <item x="167"/>
        <item x="396"/>
        <item x="317"/>
        <item x="296"/>
        <item x="311"/>
        <item x="302"/>
        <item x="86"/>
        <item x="301"/>
        <item x="40"/>
        <item x="497"/>
        <item x="93"/>
        <item x="306"/>
        <item x="370"/>
        <item x="303"/>
        <item x="446"/>
        <item x="352"/>
        <item x="189"/>
        <item x="395"/>
        <item x="320"/>
        <item x="198"/>
        <item x="82"/>
        <item x="150"/>
        <item x="164"/>
        <item x="194"/>
        <item x="250"/>
        <item x="405"/>
        <item x="398"/>
        <item x="435"/>
        <item x="284"/>
        <item x="440"/>
        <item x="599"/>
        <item x="558"/>
        <item x="514"/>
        <item x="351"/>
        <item x="175"/>
        <item x="598"/>
        <item x="422"/>
        <item x="552"/>
        <item x="387"/>
        <item x="386"/>
        <item x="436"/>
        <item x="224"/>
        <item x="580"/>
        <item x="481"/>
        <item x="520"/>
        <item x="25"/>
        <item x="16"/>
        <item x="355"/>
        <item x="281"/>
        <item x="500"/>
        <item x="38"/>
        <item x="389"/>
        <item x="525"/>
        <item x="8"/>
        <item x="187"/>
        <item x="391"/>
        <item x="71"/>
        <item x="193"/>
        <item x="14"/>
        <item x="587"/>
        <item x="178"/>
        <item x="429"/>
        <item x="181"/>
        <item x="19"/>
        <item x="550"/>
        <item x="366"/>
        <item x="365"/>
        <item x="417"/>
        <item x="434"/>
        <item x="502"/>
        <item x="155"/>
        <item x="563"/>
        <item x="290"/>
        <item x="252"/>
        <item x="592"/>
        <item x="483"/>
        <item x="97"/>
        <item x="574"/>
        <item x="126"/>
        <item x="348"/>
        <item x="482"/>
        <item x="346"/>
        <item x="324"/>
        <item x="6"/>
        <item x="336"/>
        <item x="321"/>
        <item x="442"/>
        <item x="444"/>
        <item x="347"/>
        <item x="283"/>
        <item x="445"/>
        <item x="68"/>
        <item x="63"/>
        <item x="64"/>
        <item x="67"/>
        <item x="597"/>
        <item x="508"/>
        <item x="498"/>
        <item x="567"/>
        <item x="495"/>
        <item x="499"/>
        <item x="492"/>
        <item x="564"/>
        <item x="507"/>
        <item x="169"/>
        <item x="343"/>
        <item x="471"/>
        <item x="491"/>
        <item x="89"/>
        <item x="406"/>
        <item x="441"/>
        <item x="91"/>
        <item x="371"/>
        <item x="506"/>
        <item x="496"/>
        <item x="222"/>
        <item x="504"/>
        <item x="273"/>
        <item x="36"/>
        <item x="29"/>
        <item x="350"/>
        <item x="338"/>
        <item x="18"/>
        <item x="15"/>
        <item x="227"/>
        <item x="286"/>
        <item x="285"/>
        <item x="421"/>
        <item x="390"/>
        <item x="251"/>
        <item x="152"/>
        <item x="513"/>
        <item x="319"/>
        <item x="300"/>
        <item x="307"/>
        <item x="582"/>
        <item x="595"/>
        <item x="557"/>
        <item x="576"/>
        <item x="457"/>
        <item x="186"/>
        <item x="53"/>
        <item x="190"/>
        <item x="316"/>
        <item x="315"/>
        <item x="94"/>
        <item x="257"/>
        <item x="455"/>
        <item x="287"/>
        <item x="271"/>
        <item x="256"/>
        <item x="344"/>
        <item x="295"/>
        <item x="466"/>
        <item x="12"/>
        <item x="191"/>
        <item x="179"/>
        <item x="195"/>
        <item x="448"/>
        <item x="433"/>
        <item x="385"/>
        <item x="337"/>
        <item x="280"/>
        <item x="85"/>
        <item x="593"/>
        <item x="549"/>
        <item x="119"/>
        <item x="188"/>
        <item x="171"/>
        <item x="172"/>
        <item x="359"/>
        <item x="335"/>
        <item x="555"/>
        <item x="439"/>
        <item x="528"/>
        <item x="515"/>
        <item x="294"/>
        <item x="517"/>
        <item x="403"/>
        <item x="402"/>
        <item x="594"/>
        <item x="511"/>
        <item x="437"/>
        <item x="144"/>
        <item x="69"/>
        <item x="268"/>
        <item x="430"/>
        <item x="548"/>
        <item x="428"/>
        <item x="369"/>
        <item x="431"/>
        <item x="583"/>
        <item x="589"/>
        <item x="288"/>
        <item x="65"/>
        <item x="146"/>
        <item x="157"/>
        <item x="426"/>
        <item x="225"/>
        <item x="83"/>
        <item x="533"/>
        <item x="209"/>
        <item x="438"/>
        <item x="411"/>
        <item x="462"/>
        <item x="460"/>
        <item x="361"/>
        <item x="207"/>
        <item x="24"/>
        <item x="416"/>
        <item x="363"/>
        <item x="17"/>
        <item x="559"/>
        <item x="43"/>
        <item x="408"/>
        <item x="4"/>
        <item x="279"/>
        <item x="459"/>
        <item x="11"/>
        <item x="358"/>
        <item x="360"/>
        <item x="475"/>
        <item x="516"/>
        <item x="200"/>
        <item x="291"/>
        <item x="3"/>
        <item x="5"/>
        <item x="22"/>
        <item x="197"/>
        <item x="312"/>
        <item x="388"/>
        <item x="526"/>
        <item x="566"/>
        <item x="51"/>
        <item x="345"/>
        <item x="544"/>
        <item x="334"/>
        <item x="473"/>
        <item x="478"/>
        <item x="562"/>
        <item x="226"/>
        <item x="537"/>
        <item x="529"/>
        <item x="323"/>
        <item x="149"/>
        <item x="339"/>
        <item x="535"/>
        <item x="139"/>
        <item x="362"/>
        <item x="245"/>
        <item x="142"/>
        <item x="249"/>
        <item x="591"/>
        <item x="151"/>
        <item x="410"/>
        <item x="154"/>
        <item x="217"/>
        <item x="87"/>
        <item x="262"/>
        <item x="147"/>
        <item x="13"/>
        <item x="220"/>
        <item x="397"/>
        <item x="536"/>
        <item x="246"/>
        <item x="340"/>
        <item x="204"/>
        <item x="1"/>
        <item x="60"/>
        <item x="568"/>
        <item x="353"/>
        <item x="313"/>
        <item x="476"/>
        <item x="553"/>
        <item x="81"/>
        <item x="572"/>
        <item x="278"/>
        <item x="247"/>
        <item x="486"/>
        <item x="133"/>
        <item x="488"/>
        <item x="229"/>
        <item x="565"/>
        <item x="238"/>
        <item x="485"/>
        <item x="75"/>
        <item x="74"/>
        <item x="32"/>
        <item x="427"/>
        <item x="414"/>
        <item x="50"/>
        <item x="418"/>
        <item x="522"/>
        <item x="479"/>
        <item x="46"/>
        <item x="373"/>
        <item x="57"/>
        <item x="368"/>
        <item x="72"/>
        <item x="48"/>
        <item x="45"/>
        <item x="374"/>
        <item x="76"/>
        <item x="78"/>
        <item x="158"/>
        <item x="80"/>
        <item x="393"/>
        <item x="216"/>
        <item x="415"/>
        <item x="165"/>
        <item x="210"/>
        <item x="400"/>
        <item x="518"/>
        <item x="141"/>
        <item x="55"/>
        <item x="534"/>
        <item x="292"/>
        <item x="521"/>
        <item x="49"/>
        <item x="58"/>
        <item x="177"/>
        <item x="176"/>
        <item x="570"/>
        <item x="588"/>
        <item x="412"/>
        <item x="47"/>
        <item x="413"/>
        <item x="376"/>
        <item x="127"/>
        <item x="98"/>
        <item x="253"/>
        <item x="145"/>
        <item x="219"/>
        <item x="470"/>
        <item x="100"/>
        <item x="140"/>
        <item x="59"/>
        <item x="267"/>
        <item x="569"/>
        <item x="275"/>
        <item x="185"/>
        <item x="73"/>
        <item x="372"/>
        <item x="79"/>
        <item x="180"/>
        <item x="135"/>
        <item x="328"/>
        <item x="577"/>
        <item x="109"/>
        <item x="115"/>
        <item x="116"/>
        <item x="111"/>
        <item x="130"/>
        <item x="110"/>
        <item x="487"/>
        <item x="332"/>
        <item x="129"/>
        <item x="523"/>
        <item x="524"/>
        <item x="379"/>
        <item x="108"/>
        <item x="107"/>
        <item x="450"/>
        <item x="467"/>
        <item x="131"/>
        <item x="326"/>
        <item x="105"/>
        <item x="519"/>
        <item x="277"/>
        <item x="215"/>
        <item x="26"/>
        <item x="137"/>
        <item x="0"/>
        <item t="default"/>
      </items>
    </pivotField>
    <pivotField showAll="0"/>
    <pivotField showAll="0"/>
    <pivotField dataField="1" showAll="0"/>
    <pivotField showAll="0"/>
    <pivotField showAll="0"/>
    <pivotField dataField="1" showAll="0"/>
    <pivotField showAll="0">
      <items count="34">
        <item x="11"/>
        <item x="9"/>
        <item x="10"/>
        <item x="25"/>
        <item x="12"/>
        <item x="7"/>
        <item x="13"/>
        <item x="8"/>
        <item x="31"/>
        <item x="30"/>
        <item x="2"/>
        <item x="5"/>
        <item x="4"/>
        <item x="6"/>
        <item x="23"/>
        <item x="17"/>
        <item x="19"/>
        <item x="22"/>
        <item x="20"/>
        <item x="21"/>
        <item x="27"/>
        <item x="1"/>
        <item x="16"/>
        <item x="18"/>
        <item x="28"/>
        <item x="15"/>
        <item x="3"/>
        <item x="24"/>
        <item x="26"/>
        <item x="32"/>
        <item x="14"/>
        <item x="29"/>
        <item x="0"/>
        <item t="default"/>
      </items>
    </pivotField>
    <pivotField showAll="0">
      <items count="12">
        <item x="7"/>
        <item x="1"/>
        <item x="8"/>
        <item x="10"/>
        <item x="5"/>
        <item x="4"/>
        <item x="6"/>
        <item x="3"/>
        <item x="9"/>
        <item x="2"/>
        <item x="0"/>
        <item t="default"/>
      </items>
    </pivotField>
    <pivotField showAll="0"/>
    <pivotField showAll="0"/>
    <pivotField showAll="0"/>
    <pivotField showAll="0"/>
    <pivotField showAll="0">
      <items count="5">
        <item x="1"/>
        <item x="3"/>
        <item x="2"/>
        <item x="0"/>
        <item t="default"/>
      </items>
    </pivotField>
    <pivotField showAll="0"/>
    <pivotField showAll="0"/>
    <pivotField showAll="0"/>
    <pivotField showAll="0"/>
    <pivotField showAll="0"/>
    <pivotField dataField="1" showAll="0"/>
    <pivotField showAll="0">
      <items count="7">
        <item x="2"/>
        <item x="4"/>
        <item x="5"/>
        <item x="3"/>
        <item x="1"/>
        <item x="0"/>
        <item t="default"/>
      </items>
    </pivotField>
    <pivotField showAll="0"/>
    <pivotField showAll="0"/>
    <pivotField showAll="0"/>
    <pivotField showAll="0"/>
    <pivotField showAll="0"/>
    <pivotField showAll="0"/>
  </pivotFields>
  <rowFields count="1">
    <field x="5"/>
  </rowFields>
  <rowItems count="260">
    <i>
      <x/>
    </i>
    <i>
      <x v="1"/>
    </i>
    <i>
      <x v="2"/>
    </i>
    <i>
      <x v="4"/>
    </i>
    <i>
      <x v="5"/>
    </i>
    <i>
      <x v="6"/>
    </i>
    <i>
      <x v="7"/>
    </i>
    <i>
      <x v="8"/>
    </i>
    <i>
      <x v="14"/>
    </i>
    <i>
      <x v="15"/>
    </i>
    <i>
      <x v="17"/>
    </i>
    <i>
      <x v="20"/>
    </i>
    <i>
      <x v="21"/>
    </i>
    <i>
      <x v="26"/>
    </i>
    <i>
      <x v="29"/>
    </i>
    <i>
      <x v="30"/>
    </i>
    <i>
      <x v="31"/>
    </i>
    <i>
      <x v="32"/>
    </i>
    <i>
      <x v="34"/>
    </i>
    <i>
      <x v="35"/>
    </i>
    <i>
      <x v="36"/>
    </i>
    <i>
      <x v="37"/>
    </i>
    <i>
      <x v="44"/>
    </i>
    <i>
      <x v="66"/>
    </i>
    <i>
      <x v="67"/>
    </i>
    <i>
      <x v="68"/>
    </i>
    <i>
      <x v="72"/>
    </i>
    <i>
      <x v="87"/>
    </i>
    <i>
      <x v="90"/>
    </i>
    <i>
      <x v="102"/>
    </i>
    <i>
      <x v="106"/>
    </i>
    <i>
      <x v="107"/>
    </i>
    <i>
      <x v="108"/>
    </i>
    <i>
      <x v="110"/>
    </i>
    <i>
      <x v="114"/>
    </i>
    <i>
      <x v="118"/>
    </i>
    <i>
      <x v="123"/>
    </i>
    <i>
      <x v="128"/>
    </i>
    <i>
      <x v="132"/>
    </i>
    <i>
      <x v="133"/>
    </i>
    <i>
      <x v="134"/>
    </i>
    <i>
      <x v="135"/>
    </i>
    <i>
      <x v="136"/>
    </i>
    <i>
      <x v="137"/>
    </i>
    <i>
      <x v="138"/>
    </i>
    <i>
      <x v="139"/>
    </i>
    <i>
      <x v="141"/>
    </i>
    <i>
      <x v="146"/>
    </i>
    <i>
      <x v="147"/>
    </i>
    <i>
      <x v="148"/>
    </i>
    <i>
      <x v="149"/>
    </i>
    <i>
      <x v="152"/>
    </i>
    <i>
      <x v="153"/>
    </i>
    <i>
      <x v="154"/>
    </i>
    <i>
      <x v="155"/>
    </i>
    <i>
      <x v="156"/>
    </i>
    <i>
      <x v="159"/>
    </i>
    <i>
      <x v="160"/>
    </i>
    <i>
      <x v="167"/>
    </i>
    <i>
      <x v="176"/>
    </i>
    <i>
      <x v="177"/>
    </i>
    <i>
      <x v="178"/>
    </i>
    <i>
      <x v="179"/>
    </i>
    <i>
      <x v="180"/>
    </i>
    <i>
      <x v="181"/>
    </i>
    <i>
      <x v="182"/>
    </i>
    <i>
      <x v="185"/>
    </i>
    <i>
      <x v="186"/>
    </i>
    <i>
      <x v="187"/>
    </i>
    <i>
      <x v="188"/>
    </i>
    <i>
      <x v="197"/>
    </i>
    <i>
      <x v="198"/>
    </i>
    <i>
      <x v="201"/>
    </i>
    <i>
      <x v="202"/>
    </i>
    <i>
      <x v="203"/>
    </i>
    <i>
      <x v="204"/>
    </i>
    <i>
      <x v="205"/>
    </i>
    <i>
      <x v="207"/>
    </i>
    <i>
      <x v="209"/>
    </i>
    <i>
      <x v="210"/>
    </i>
    <i>
      <x v="211"/>
    </i>
    <i>
      <x v="212"/>
    </i>
    <i>
      <x v="213"/>
    </i>
    <i>
      <x v="214"/>
    </i>
    <i>
      <x v="215"/>
    </i>
    <i>
      <x v="216"/>
    </i>
    <i>
      <x v="217"/>
    </i>
    <i>
      <x v="220"/>
    </i>
    <i>
      <x v="225"/>
    </i>
    <i>
      <x v="226"/>
    </i>
    <i>
      <x v="228"/>
    </i>
    <i>
      <x v="229"/>
    </i>
    <i>
      <x v="234"/>
    </i>
    <i>
      <x v="237"/>
    </i>
    <i>
      <x v="241"/>
    </i>
    <i>
      <x v="245"/>
    </i>
    <i>
      <x v="246"/>
    </i>
    <i>
      <x v="247"/>
    </i>
    <i>
      <x v="249"/>
    </i>
    <i>
      <x v="255"/>
    </i>
    <i>
      <x v="256"/>
    </i>
    <i>
      <x v="260"/>
    </i>
    <i>
      <x v="261"/>
    </i>
    <i>
      <x v="262"/>
    </i>
    <i>
      <x v="265"/>
    </i>
    <i>
      <x v="266"/>
    </i>
    <i>
      <x v="267"/>
    </i>
    <i>
      <x v="271"/>
    </i>
    <i>
      <x v="272"/>
    </i>
    <i>
      <x v="273"/>
    </i>
    <i>
      <x v="274"/>
    </i>
    <i>
      <x v="276"/>
    </i>
    <i>
      <x v="284"/>
    </i>
    <i>
      <x v="286"/>
    </i>
    <i>
      <x v="287"/>
    </i>
    <i>
      <x v="289"/>
    </i>
    <i>
      <x v="291"/>
    </i>
    <i>
      <x v="295"/>
    </i>
    <i>
      <x v="297"/>
    </i>
    <i>
      <x v="301"/>
    </i>
    <i>
      <x v="302"/>
    </i>
    <i>
      <x v="303"/>
    </i>
    <i>
      <x v="304"/>
    </i>
    <i>
      <x v="305"/>
    </i>
    <i>
      <x v="306"/>
    </i>
    <i>
      <x v="307"/>
    </i>
    <i>
      <x v="309"/>
    </i>
    <i>
      <x v="310"/>
    </i>
    <i>
      <x v="316"/>
    </i>
    <i>
      <x v="319"/>
    </i>
    <i>
      <x v="320"/>
    </i>
    <i>
      <x v="321"/>
    </i>
    <i>
      <x v="322"/>
    </i>
    <i>
      <x v="323"/>
    </i>
    <i>
      <x v="328"/>
    </i>
    <i>
      <x v="329"/>
    </i>
    <i>
      <x v="339"/>
    </i>
    <i>
      <x v="342"/>
    </i>
    <i>
      <x v="343"/>
    </i>
    <i>
      <x v="345"/>
    </i>
    <i>
      <x v="346"/>
    </i>
    <i>
      <x v="351"/>
    </i>
    <i>
      <x v="354"/>
    </i>
    <i>
      <x v="356"/>
    </i>
    <i>
      <x v="366"/>
    </i>
    <i>
      <x v="368"/>
    </i>
    <i>
      <x v="369"/>
    </i>
    <i>
      <x v="371"/>
    </i>
    <i>
      <x v="372"/>
    </i>
    <i>
      <x v="373"/>
    </i>
    <i>
      <x v="374"/>
    </i>
    <i>
      <x v="375"/>
    </i>
    <i>
      <x v="377"/>
    </i>
    <i>
      <x v="378"/>
    </i>
    <i>
      <x v="380"/>
    </i>
    <i>
      <x v="381"/>
    </i>
    <i>
      <x v="382"/>
    </i>
    <i>
      <x v="383"/>
    </i>
    <i>
      <x v="384"/>
    </i>
    <i>
      <x v="385"/>
    </i>
    <i>
      <x v="386"/>
    </i>
    <i>
      <x v="387"/>
    </i>
    <i>
      <x v="388"/>
    </i>
    <i>
      <x v="389"/>
    </i>
    <i>
      <x v="390"/>
    </i>
    <i>
      <x v="392"/>
    </i>
    <i>
      <x v="393"/>
    </i>
    <i>
      <x v="394"/>
    </i>
    <i>
      <x v="395"/>
    </i>
    <i>
      <x v="396"/>
    </i>
    <i>
      <x v="397"/>
    </i>
    <i>
      <x v="398"/>
    </i>
    <i>
      <x v="400"/>
    </i>
    <i>
      <x v="402"/>
    </i>
    <i>
      <x v="403"/>
    </i>
    <i>
      <x v="404"/>
    </i>
    <i>
      <x v="406"/>
    </i>
    <i>
      <x v="407"/>
    </i>
    <i>
      <x v="410"/>
    </i>
    <i>
      <x v="424"/>
    </i>
    <i>
      <x v="429"/>
    </i>
    <i>
      <x v="430"/>
    </i>
    <i>
      <x v="431"/>
    </i>
    <i>
      <x v="434"/>
    </i>
    <i>
      <x v="435"/>
    </i>
    <i>
      <x v="436"/>
    </i>
    <i>
      <x v="437"/>
    </i>
    <i>
      <x v="438"/>
    </i>
    <i>
      <x v="439"/>
    </i>
    <i>
      <x v="440"/>
    </i>
    <i>
      <x v="441"/>
    </i>
    <i>
      <x v="443"/>
    </i>
    <i>
      <x v="445"/>
    </i>
    <i>
      <x v="447"/>
    </i>
    <i>
      <x v="453"/>
    </i>
    <i>
      <x v="455"/>
    </i>
    <i>
      <x v="457"/>
    </i>
    <i>
      <x v="458"/>
    </i>
    <i>
      <x v="460"/>
    </i>
    <i>
      <x v="461"/>
    </i>
    <i>
      <x v="464"/>
    </i>
    <i>
      <x v="465"/>
    </i>
    <i>
      <x v="470"/>
    </i>
    <i>
      <x v="472"/>
    </i>
    <i>
      <x v="473"/>
    </i>
    <i>
      <x v="475"/>
    </i>
    <i>
      <x v="476"/>
    </i>
    <i>
      <x v="481"/>
    </i>
    <i>
      <x v="482"/>
    </i>
    <i>
      <x v="484"/>
    </i>
    <i>
      <x v="485"/>
    </i>
    <i>
      <x v="486"/>
    </i>
    <i>
      <x v="487"/>
    </i>
    <i>
      <x v="488"/>
    </i>
    <i>
      <x v="489"/>
    </i>
    <i>
      <x v="490"/>
    </i>
    <i>
      <x v="491"/>
    </i>
    <i>
      <x v="492"/>
    </i>
    <i>
      <x v="493"/>
    </i>
    <i>
      <x v="494"/>
    </i>
    <i>
      <x v="495"/>
    </i>
    <i>
      <x v="499"/>
    </i>
    <i>
      <x v="501"/>
    </i>
    <i>
      <x v="502"/>
    </i>
    <i>
      <x v="503"/>
    </i>
    <i>
      <x v="506"/>
    </i>
    <i>
      <x v="508"/>
    </i>
    <i>
      <x v="509"/>
    </i>
    <i>
      <x v="512"/>
    </i>
    <i>
      <x v="517"/>
    </i>
    <i>
      <x v="522"/>
    </i>
    <i>
      <x v="530"/>
    </i>
    <i>
      <x v="532"/>
    </i>
    <i>
      <x v="533"/>
    </i>
    <i>
      <x v="534"/>
    </i>
    <i>
      <x v="535"/>
    </i>
    <i>
      <x v="536"/>
    </i>
    <i>
      <x v="538"/>
    </i>
    <i>
      <x v="539"/>
    </i>
    <i>
      <x v="540"/>
    </i>
    <i>
      <x v="541"/>
    </i>
    <i>
      <x v="542"/>
    </i>
    <i>
      <x v="545"/>
    </i>
    <i>
      <x v="551"/>
    </i>
    <i>
      <x v="552"/>
    </i>
    <i>
      <x v="554"/>
    </i>
    <i>
      <x v="555"/>
    </i>
    <i>
      <x v="564"/>
    </i>
    <i>
      <x v="574"/>
    </i>
    <i>
      <x v="575"/>
    </i>
    <i>
      <x v="576"/>
    </i>
    <i>
      <x v="581"/>
    </i>
    <i>
      <x v="587"/>
    </i>
    <i>
      <x v="588"/>
    </i>
    <i>
      <x v="589"/>
    </i>
    <i>
      <x v="590"/>
    </i>
    <i>
      <x v="593"/>
    </i>
    <i>
      <x v="598"/>
    </i>
    <i>
      <x v="599"/>
    </i>
    <i t="grand">
      <x/>
    </i>
  </rowItems>
  <colFields count="1">
    <field x="-2"/>
  </colFields>
  <colItems count="3">
    <i>
      <x/>
    </i>
    <i i="1">
      <x v="1"/>
    </i>
    <i i="2">
      <x v="2"/>
    </i>
  </colItems>
  <pageFields count="1">
    <pageField fld="1" item="1" hier="-1"/>
  </pageFields>
  <dataFields count="3">
    <dataField name="Sum of Project Starting Year" fld="10" baseField="0" baseItem="0"/>
    <dataField name="Sum of Project End Year" fld="13" baseField="0" baseItem="0"/>
    <dataField name="Sum of Project total value" fld="2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C7A58531-56E0-4948-BDA0-8B03C1318A43}" name="PivotTable1" cacheId="3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C681:E698" firstHeaderRow="1" firstDataRow="1" firstDataCol="0"/>
  <pivotFields count="3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7A9E17ED-FE83-42F9-88EC-919FF1619A24}" name="PivotTable6"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5">
  <location ref="A3:B14" firstHeaderRow="1" firstDataRow="1" firstDataCol="1" rowPageCount="1" colPageCount="1"/>
  <pivotFields count="33">
    <pivotField showAll="0"/>
    <pivotField axis="axisPage" showAll="0">
      <items count="5">
        <item x="1"/>
        <item x="2"/>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2">
        <item x="7"/>
        <item x="1"/>
        <item x="8"/>
        <item n="National" x="10"/>
        <item x="5"/>
        <item x="4"/>
        <item x="6"/>
        <item x="3"/>
        <item x="9"/>
        <item x="2"/>
        <item h="1" x="0"/>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s>
  <rowFields count="1">
    <field x="15"/>
  </rowFields>
  <rowItems count="11">
    <i>
      <x/>
    </i>
    <i>
      <x v="1"/>
    </i>
    <i>
      <x v="2"/>
    </i>
    <i>
      <x v="3"/>
    </i>
    <i>
      <x v="4"/>
    </i>
    <i>
      <x v="5"/>
    </i>
    <i>
      <x v="6"/>
    </i>
    <i>
      <x v="7"/>
    </i>
    <i>
      <x v="8"/>
    </i>
    <i>
      <x v="9"/>
    </i>
    <i t="grand">
      <x/>
    </i>
  </rowItems>
  <colItems count="1">
    <i/>
  </colItems>
  <pageFields count="1">
    <pageField fld="1" item="1" hier="-1"/>
  </pageFields>
  <dataFields count="1">
    <dataField name="Sum of Project total value" fld="26" showDataAs="percentOfTotal" baseField="15" baseItem="7" numFmtId="10"/>
  </dataFields>
  <chartFormats count="24">
    <chartFormat chart="0" format="5" series="1">
      <pivotArea type="data" outline="0" fieldPosition="0">
        <references count="1">
          <reference field="4294967294" count="1" selected="0">
            <x v="0"/>
          </reference>
        </references>
      </pivotArea>
    </chartFormat>
    <chartFormat chart="22" format="0" series="1">
      <pivotArea type="data" outline="0" fieldPosition="0">
        <references count="1">
          <reference field="4294967294" count="1" selected="0">
            <x v="0"/>
          </reference>
        </references>
      </pivotArea>
    </chartFormat>
    <chartFormat chart="23" format="0" series="1">
      <pivotArea type="data" outline="0" fieldPosition="0">
        <references count="1">
          <reference field="4294967294" count="1" selected="0">
            <x v="0"/>
          </reference>
        </references>
      </pivotArea>
    </chartFormat>
    <chartFormat chart="24" format="1" series="1">
      <pivotArea type="data" outline="0" fieldPosition="0">
        <references count="1">
          <reference field="4294967294" count="1" selected="0">
            <x v="0"/>
          </reference>
        </references>
      </pivotArea>
    </chartFormat>
    <chartFormat chart="24" format="2">
      <pivotArea type="data" outline="0" fieldPosition="0">
        <references count="2">
          <reference field="4294967294" count="1" selected="0">
            <x v="0"/>
          </reference>
          <reference field="15" count="1" selected="0">
            <x v="0"/>
          </reference>
        </references>
      </pivotArea>
    </chartFormat>
    <chartFormat chart="24" format="3">
      <pivotArea type="data" outline="0" fieldPosition="0">
        <references count="2">
          <reference field="4294967294" count="1" selected="0">
            <x v="0"/>
          </reference>
          <reference field="15" count="1" selected="0">
            <x v="1"/>
          </reference>
        </references>
      </pivotArea>
    </chartFormat>
    <chartFormat chart="24" format="4">
      <pivotArea type="data" outline="0" fieldPosition="0">
        <references count="2">
          <reference field="4294967294" count="1" selected="0">
            <x v="0"/>
          </reference>
          <reference field="15" count="1" selected="0">
            <x v="2"/>
          </reference>
        </references>
      </pivotArea>
    </chartFormat>
    <chartFormat chart="24" format="5">
      <pivotArea type="data" outline="0" fieldPosition="0">
        <references count="2">
          <reference field="4294967294" count="1" selected="0">
            <x v="0"/>
          </reference>
          <reference field="15" count="1" selected="0">
            <x v="3"/>
          </reference>
        </references>
      </pivotArea>
    </chartFormat>
    <chartFormat chart="24" format="6">
      <pivotArea type="data" outline="0" fieldPosition="0">
        <references count="2">
          <reference field="4294967294" count="1" selected="0">
            <x v="0"/>
          </reference>
          <reference field="15" count="1" selected="0">
            <x v="4"/>
          </reference>
        </references>
      </pivotArea>
    </chartFormat>
    <chartFormat chart="24" format="7">
      <pivotArea type="data" outline="0" fieldPosition="0">
        <references count="2">
          <reference field="4294967294" count="1" selected="0">
            <x v="0"/>
          </reference>
          <reference field="15" count="1" selected="0">
            <x v="5"/>
          </reference>
        </references>
      </pivotArea>
    </chartFormat>
    <chartFormat chart="24" format="8">
      <pivotArea type="data" outline="0" fieldPosition="0">
        <references count="2">
          <reference field="4294967294" count="1" selected="0">
            <x v="0"/>
          </reference>
          <reference field="15" count="1" selected="0">
            <x v="6"/>
          </reference>
        </references>
      </pivotArea>
    </chartFormat>
    <chartFormat chart="24" format="9">
      <pivotArea type="data" outline="0" fieldPosition="0">
        <references count="2">
          <reference field="4294967294" count="1" selected="0">
            <x v="0"/>
          </reference>
          <reference field="15" count="1" selected="0">
            <x v="7"/>
          </reference>
        </references>
      </pivotArea>
    </chartFormat>
    <chartFormat chart="24" format="10">
      <pivotArea type="data" outline="0" fieldPosition="0">
        <references count="2">
          <reference field="4294967294" count="1" selected="0">
            <x v="0"/>
          </reference>
          <reference field="15" count="1" selected="0">
            <x v="8"/>
          </reference>
        </references>
      </pivotArea>
    </chartFormat>
    <chartFormat chart="24" format="11">
      <pivotArea type="data" outline="0" fieldPosition="0">
        <references count="2">
          <reference field="4294967294" count="1" selected="0">
            <x v="0"/>
          </reference>
          <reference field="15" count="1" selected="0">
            <x v="9"/>
          </reference>
        </references>
      </pivotArea>
    </chartFormat>
    <chartFormat chart="23" format="1">
      <pivotArea type="data" outline="0" fieldPosition="0">
        <references count="2">
          <reference field="4294967294" count="1" selected="0">
            <x v="0"/>
          </reference>
          <reference field="15" count="1" selected="0">
            <x v="0"/>
          </reference>
        </references>
      </pivotArea>
    </chartFormat>
    <chartFormat chart="23" format="2">
      <pivotArea type="data" outline="0" fieldPosition="0">
        <references count="2">
          <reference field="4294967294" count="1" selected="0">
            <x v="0"/>
          </reference>
          <reference field="15" count="1" selected="0">
            <x v="1"/>
          </reference>
        </references>
      </pivotArea>
    </chartFormat>
    <chartFormat chart="23" format="3">
      <pivotArea type="data" outline="0" fieldPosition="0">
        <references count="2">
          <reference field="4294967294" count="1" selected="0">
            <x v="0"/>
          </reference>
          <reference field="15" count="1" selected="0">
            <x v="2"/>
          </reference>
        </references>
      </pivotArea>
    </chartFormat>
    <chartFormat chart="23" format="4">
      <pivotArea type="data" outline="0" fieldPosition="0">
        <references count="2">
          <reference field="4294967294" count="1" selected="0">
            <x v="0"/>
          </reference>
          <reference field="15" count="1" selected="0">
            <x v="3"/>
          </reference>
        </references>
      </pivotArea>
    </chartFormat>
    <chartFormat chart="23" format="5">
      <pivotArea type="data" outline="0" fieldPosition="0">
        <references count="2">
          <reference field="4294967294" count="1" selected="0">
            <x v="0"/>
          </reference>
          <reference field="15" count="1" selected="0">
            <x v="4"/>
          </reference>
        </references>
      </pivotArea>
    </chartFormat>
    <chartFormat chart="23" format="6">
      <pivotArea type="data" outline="0" fieldPosition="0">
        <references count="2">
          <reference field="4294967294" count="1" selected="0">
            <x v="0"/>
          </reference>
          <reference field="15" count="1" selected="0">
            <x v="5"/>
          </reference>
        </references>
      </pivotArea>
    </chartFormat>
    <chartFormat chart="23" format="7">
      <pivotArea type="data" outline="0" fieldPosition="0">
        <references count="2">
          <reference field="4294967294" count="1" selected="0">
            <x v="0"/>
          </reference>
          <reference field="15" count="1" selected="0">
            <x v="6"/>
          </reference>
        </references>
      </pivotArea>
    </chartFormat>
    <chartFormat chart="23" format="8">
      <pivotArea type="data" outline="0" fieldPosition="0">
        <references count="2">
          <reference field="4294967294" count="1" selected="0">
            <x v="0"/>
          </reference>
          <reference field="15" count="1" selected="0">
            <x v="7"/>
          </reference>
        </references>
      </pivotArea>
    </chartFormat>
    <chartFormat chart="23" format="9">
      <pivotArea type="data" outline="0" fieldPosition="0">
        <references count="2">
          <reference field="4294967294" count="1" selected="0">
            <x v="0"/>
          </reference>
          <reference field="15" count="1" selected="0">
            <x v="8"/>
          </reference>
        </references>
      </pivotArea>
    </chartFormat>
    <chartFormat chart="23" format="10">
      <pivotArea type="data" outline="0" fieldPosition="0">
        <references count="2">
          <reference field="4294967294" count="1" selected="0">
            <x v="0"/>
          </reference>
          <reference field="15"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2C2F52D-895D-42D8-8285-91F095239967}" name="Table1" displayName="Table1" ref="A1:AW109" totalsRowShown="0" headerRowDxfId="161">
  <autoFilter ref="A1:AW109" xr:uid="{A308722E-C016-4827-8264-C85FFF879860}"/>
  <tableColumns count="49">
    <tableColumn id="1" xr3:uid="{BA60D8C1-E94D-43AF-8B29-3431A8BD816B}" name="PO" dataDxfId="160"/>
    <tableColumn id="2" xr3:uid="{3E827A72-5DCD-4D81-BD9E-A9CBEC920810}" name="COD APEL" dataDxfId="159"/>
    <tableColumn id="3" xr3:uid="{A112C626-CA73-4E32-87C1-89FA722E58AC}" name="AXA PRIORITARA" dataDxfId="158"/>
    <tableColumn id="4" xr3:uid="{0FD58EF7-D286-4DD8-B2BF-6767DD83A5D7}" name="COD SMIS" dataDxfId="157"/>
    <tableColumn id="5" xr3:uid="{CDA538FD-7666-4215-B71B-46571793C98D}" name="INDICATOR NAME" dataDxfId="156"/>
    <tableColumn id="6" xr3:uid="{14FF27C5-99D9-46ED-A176-75D94BF4499C}" name="COMMON OUT IND CODE" dataDxfId="155"/>
    <tableColumn id="7" xr3:uid="{70FBD227-61B3-4CEA-A21C-FA342E5F22A6}" name="MEASURING UNIT" dataDxfId="154"/>
    <tableColumn id="8" xr3:uid="{251F64BD-EB5A-4640-ABB7-4F569952A5E3}" name="TARGET TOTAL VALUE" dataDxfId="153"/>
    <tableColumn id="9" xr3:uid="{6030B620-2978-438B-B6EA-5A24AC6CD875}" name="VAL 2014" dataDxfId="152"/>
    <tableColumn id="10" xr3:uid="{04065E37-93DD-425D-AFA7-9119F1C98B22}" name="VAL 2014 FEMEI" dataDxfId="151"/>
    <tableColumn id="11" xr3:uid="{6A6ABF34-1BE7-408C-99F2-27FD69E2A1E8}" name="VAL 2014 BARBATI" dataDxfId="150"/>
    <tableColumn id="12" xr3:uid="{A4AE2BFA-D376-438B-9533-24970006B214}" name="VAL 2015" dataDxfId="149"/>
    <tableColumn id="13" xr3:uid="{97A0D946-1D8B-4960-9A30-DCF521D87DF4}" name="VAL 2015 FEMEI" dataDxfId="148"/>
    <tableColumn id="14" xr3:uid="{53D0569F-375C-4322-B720-5DECDC8EE0D7}" name="VAL 2015 BARBATI" dataDxfId="147"/>
    <tableColumn id="15" xr3:uid="{60C2A525-3DCE-4C16-A136-3E1E12EC4318}" name="VAL 2016" dataDxfId="146"/>
    <tableColumn id="16" xr3:uid="{4A9026CF-3BDA-472E-B9F3-F69F75C9E506}" name="VAL 2016 FEMEI" dataDxfId="145"/>
    <tableColumn id="17" xr3:uid="{9BFBAAFC-9063-46A8-95F4-BC8385BCFE81}" name="VAL 2016 BARBATI" dataDxfId="144"/>
    <tableColumn id="18" xr3:uid="{136B9D74-6C11-4F6B-A256-7C9BA016137E}" name="VAL 2017" dataDxfId="143"/>
    <tableColumn id="19" xr3:uid="{7B48F4A2-59BB-4530-BE2C-099D795C8477}" name="VAL 2017 FEMEI" dataDxfId="142"/>
    <tableColumn id="20" xr3:uid="{3B61D3D6-9175-4A0B-ADA2-5DEE9ABEECD9}" name="VAL 2017 BARBATI" dataDxfId="141"/>
    <tableColumn id="21" xr3:uid="{1761D57A-DFE7-45EA-99BE-2358A592DEEF}" name="VAL 2018" dataDxfId="140"/>
    <tableColumn id="22" xr3:uid="{E8988D11-4F16-454C-AA55-8DB2499E3B1A}" name="VAL 2018 FEMEI" dataDxfId="139"/>
    <tableColumn id="23" xr3:uid="{07D5D7A3-D3EE-4C77-9075-163026A6B2CC}" name="VAL 2018 BARBATI" dataDxfId="138"/>
    <tableColumn id="24" xr3:uid="{7E799B54-F88B-4584-BA25-4A1A2FCC0271}" name="VAL 2019" dataDxfId="137"/>
    <tableColumn id="25" xr3:uid="{10890B4C-CCE8-45F3-8975-83D21CDEA6D2}" name="VAL 2019 FEMEI" dataDxfId="136"/>
    <tableColumn id="26" xr3:uid="{8BD6C746-3AC1-4FF4-8ED1-38AF0FBA87EB}" name="VAL 2019 BARBATI" dataDxfId="135"/>
    <tableColumn id="27" xr3:uid="{7EEACE1D-6A2D-4934-9880-BF5DA41C1600}" name="VAL 2020" dataDxfId="134"/>
    <tableColumn id="28" xr3:uid="{FB25C694-BA77-47CD-A58F-17449CAE0839}" name="VAL 2020 FEMEI" dataDxfId="133"/>
    <tableColumn id="29" xr3:uid="{72479295-5BD2-4283-9407-7D538D65D6CE}" name="VAL 2020 BARBATI" dataDxfId="132"/>
    <tableColumn id="30" xr3:uid="{72553FFC-1E59-4C2E-A118-BD18B7DDF125}" name="VAL 2021" dataDxfId="131"/>
    <tableColumn id="31" xr3:uid="{894CBDD4-4257-432A-BA95-A4771FA347E1}" name="VAL 2021 FEMEI" dataDxfId="130"/>
    <tableColumn id="32" xr3:uid="{5444F045-BF70-4490-B07E-632A008371A2}" name="VAL 2021 BARBATI" dataDxfId="129"/>
    <tableColumn id="33" xr3:uid="{8EBFDFBD-B89F-4C6A-981C-B2A1CAC16627}" name="VAL 2022" dataDxfId="128"/>
    <tableColumn id="34" xr3:uid="{CEF70CFD-70FD-4FCC-8665-DCE9A337BD37}" name="VAL 2022 FEMEI" dataDxfId="127"/>
    <tableColumn id="35" xr3:uid="{DD10D6EB-DE78-4F35-8B62-699D1A331690}" name="VAL 2022 BARBATI" dataDxfId="126"/>
    <tableColumn id="36" xr3:uid="{F8D932CC-FDCB-45BD-8010-57AE8711DB6C}" name="VAL 2023" dataDxfId="125"/>
    <tableColumn id="37" xr3:uid="{B26A74B8-568B-405C-BB01-7E8AABCAEA46}" name="VAL 2023 FEMEI" dataDxfId="124"/>
    <tableColumn id="38" xr3:uid="{DE4C99FF-133F-4D35-9AA3-E653C5F3BB3C}" name="VAL 2023 BARBATI" dataDxfId="123"/>
    <tableColumn id="39" xr3:uid="{45157E93-8ED6-43BA-933B-2773B05D9AFE}" name="CUI LIDER"/>
    <tableColumn id="40" xr3:uid="{7775F0C3-3924-440B-82F2-9AECCB1924CD}" name="NUME LIDER" dataDxfId="122"/>
    <tableColumn id="41" xr3:uid="{9D0567E1-F708-41BC-900A-D2E6C0504E1E}" name="COD OBIECTIV SPECIFIC" dataDxfId="121"/>
    <tableColumn id="42" xr3:uid="{B78BBC88-7DEE-4CDC-87E6-11F7571DDD97}" name="NR RAPORT PROGRES" dataDxfId="120"/>
    <tableColumn id="43" xr3:uid="{804F5C8C-C207-47AA-B64C-D14659AE680F}" name="DATA ATING INDIC" dataDxfId="119"/>
    <tableColumn id="44" xr3:uid="{C35473F1-714A-42C5-BBEC-936DB0FF136F}" name="DATA PR FIN DPDV FIZ MT" dataDxfId="118"/>
    <tableColumn id="45" xr3:uid="{A32B4BB9-2FD7-4926-8FD3-0903A603ABBA}" name="LESS PERC" dataDxfId="117"/>
    <tableColumn id="46" xr3:uid="{4DA1FCAB-80A8-45AA-97D6-662DD2C190D8}" name="DATA INCEPERE PRJ" dataDxfId="116"/>
    <tableColumn id="47" xr3:uid="{08225307-6825-412F-8092-A03F00A4E73F}" name="DATA INCHEIERE PRJ" dataDxfId="115"/>
    <tableColumn id="48" xr3:uid="{EC5086BF-93EE-4C38-A94B-BFAD450201BE}" name="DATA REALA INCHEIERE" dataDxfId="114"/>
    <tableColumn id="49" xr3:uid="{83838FB0-A50B-4BAD-B9C4-D2C64FFB0DD7}" name="REGIUNI IMPLEMENTARE" dataDxfId="11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0.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1.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ivotTable" Target="../pivotTables/pivotTable12.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pivotTable" Target="../pivotTables/pivotTable14.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2.xml"/></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15.xm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1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C175B-69B6-4DA7-B1EB-59BA807264E7}">
  <dimension ref="A1:B6"/>
  <sheetViews>
    <sheetView workbookViewId="0">
      <selection activeCell="A3" sqref="A3:B6"/>
    </sheetView>
  </sheetViews>
  <sheetFormatPr defaultRowHeight="14.5" x14ac:dyDescent="0.35"/>
  <cols>
    <col min="1" max="1" width="13.1796875" bestFit="1" customWidth="1"/>
    <col min="2" max="2" width="18.54296875" bestFit="1" customWidth="1"/>
  </cols>
  <sheetData>
    <row r="1" spans="1:2" x14ac:dyDescent="0.35">
      <c r="A1" s="85" t="s">
        <v>0</v>
      </c>
      <c r="B1" t="s">
        <v>1</v>
      </c>
    </row>
    <row r="3" spans="1:2" x14ac:dyDescent="0.35">
      <c r="A3" s="85" t="s">
        <v>2</v>
      </c>
      <c r="B3" t="s">
        <v>3</v>
      </c>
    </row>
    <row r="4" spans="1:2" x14ac:dyDescent="0.35">
      <c r="A4" s="86" t="s">
        <v>4</v>
      </c>
      <c r="B4" s="92">
        <v>0.50540340182145993</v>
      </c>
    </row>
    <row r="5" spans="1:2" x14ac:dyDescent="0.35">
      <c r="A5" s="86" t="s">
        <v>5</v>
      </c>
      <c r="B5" s="92">
        <v>0.49459659817854007</v>
      </c>
    </row>
    <row r="6" spans="1:2" x14ac:dyDescent="0.35">
      <c r="A6" s="86" t="s">
        <v>6</v>
      </c>
      <c r="B6" s="92">
        <v>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57330-5F6D-40B8-AED4-82CE2258DF68}">
  <dimension ref="A1:D263"/>
  <sheetViews>
    <sheetView workbookViewId="0">
      <selection activeCell="A3" sqref="A3:D263"/>
    </sheetView>
  </sheetViews>
  <sheetFormatPr defaultRowHeight="14.5" x14ac:dyDescent="0.35"/>
  <cols>
    <col min="1" max="1" width="227" bestFit="1" customWidth="1"/>
    <col min="2" max="2" width="24.54296875" bestFit="1" customWidth="1"/>
    <col min="3" max="3" width="21.1796875" bestFit="1" customWidth="1"/>
    <col min="4" max="4" width="22.7265625" bestFit="1" customWidth="1"/>
    <col min="5" max="5" width="63.54296875" bestFit="1" customWidth="1"/>
    <col min="6" max="6" width="14.81640625" bestFit="1" customWidth="1"/>
    <col min="7" max="7" width="6.81640625" bestFit="1" customWidth="1"/>
    <col min="8" max="8" width="22.7265625" bestFit="1" customWidth="1"/>
    <col min="9" max="9" width="14.81640625" bestFit="1" customWidth="1"/>
    <col min="10" max="10" width="11.81640625" bestFit="1" customWidth="1"/>
    <col min="11" max="11" width="29.453125" bestFit="1" customWidth="1"/>
    <col min="12" max="12" width="26" bestFit="1" customWidth="1"/>
    <col min="13" max="13" width="27.54296875" bestFit="1" customWidth="1"/>
    <col min="14" max="14" width="7.81640625" bestFit="1" customWidth="1"/>
    <col min="15" max="15" width="6.81640625" bestFit="1" customWidth="1"/>
    <col min="16" max="16" width="10.90625" bestFit="1" customWidth="1"/>
    <col min="17" max="17" width="37.54296875" bestFit="1" customWidth="1"/>
    <col min="18" max="18" width="29.453125" bestFit="1" customWidth="1"/>
    <col min="19" max="19" width="26" bestFit="1" customWidth="1"/>
    <col min="20" max="20" width="9.81640625" bestFit="1" customWidth="1"/>
    <col min="21" max="23" width="11.81640625" bestFit="1" customWidth="1"/>
    <col min="24" max="27" width="7.81640625" bestFit="1" customWidth="1"/>
    <col min="28" max="28" width="10.81640625" bestFit="1" customWidth="1"/>
    <col min="29" max="29" width="7.81640625" bestFit="1" customWidth="1"/>
    <col min="30" max="30" width="11.81640625" bestFit="1" customWidth="1"/>
    <col min="31" max="32" width="10.81640625" bestFit="1" customWidth="1"/>
    <col min="33" max="36" width="11.81640625" bestFit="1" customWidth="1"/>
    <col min="37" max="37" width="10.81640625" bestFit="1" customWidth="1"/>
    <col min="38" max="38" width="9.81640625" bestFit="1" customWidth="1"/>
    <col min="39" max="40" width="10.81640625" bestFit="1" customWidth="1"/>
    <col min="41" max="42" width="11.81640625" bestFit="1" customWidth="1"/>
    <col min="43" max="43" width="10.81640625" bestFit="1" customWidth="1"/>
    <col min="44" max="44" width="11.81640625" bestFit="1" customWidth="1"/>
    <col min="45" max="45" width="10.81640625" bestFit="1" customWidth="1"/>
    <col min="46" max="46" width="9.81640625" bestFit="1" customWidth="1"/>
    <col min="47" max="47" width="11.81640625" bestFit="1" customWidth="1"/>
    <col min="48" max="48" width="10.81640625" bestFit="1" customWidth="1"/>
    <col min="49" max="49" width="8.81640625" bestFit="1" customWidth="1"/>
    <col min="50" max="51" width="9.81640625" bestFit="1" customWidth="1"/>
    <col min="52" max="52" width="10.81640625" bestFit="1" customWidth="1"/>
    <col min="53" max="53" width="6.81640625" bestFit="1" customWidth="1"/>
    <col min="54" max="54" width="11.81640625" bestFit="1" customWidth="1"/>
    <col min="55" max="55" width="7.81640625" bestFit="1" customWidth="1"/>
    <col min="56" max="56" width="11.81640625" bestFit="1" customWidth="1"/>
    <col min="57" max="57" width="8.81640625" bestFit="1" customWidth="1"/>
    <col min="58" max="58" width="11.81640625" bestFit="1" customWidth="1"/>
    <col min="59" max="59" width="7.81640625" bestFit="1" customWidth="1"/>
    <col min="60" max="60" width="11.81640625" bestFit="1" customWidth="1"/>
    <col min="61" max="61" width="8.81640625" bestFit="1" customWidth="1"/>
    <col min="62" max="62" width="9.81640625" bestFit="1" customWidth="1"/>
    <col min="63" max="63" width="6.81640625" bestFit="1" customWidth="1"/>
    <col min="64" max="64" width="8.81640625" bestFit="1" customWidth="1"/>
    <col min="65" max="66" width="11.81640625" bestFit="1" customWidth="1"/>
    <col min="67" max="68" width="9.81640625" bestFit="1" customWidth="1"/>
    <col min="69" max="69" width="10.81640625" bestFit="1" customWidth="1"/>
    <col min="70" max="70" width="7.81640625" bestFit="1" customWidth="1"/>
    <col min="71" max="72" width="10.81640625" bestFit="1" customWidth="1"/>
    <col min="73" max="74" width="11.81640625" bestFit="1" customWidth="1"/>
    <col min="75" max="75" width="7.81640625" bestFit="1" customWidth="1"/>
    <col min="76" max="76" width="8.81640625" bestFit="1" customWidth="1"/>
    <col min="77" max="77" width="9.81640625" bestFit="1" customWidth="1"/>
    <col min="78" max="78" width="6.81640625" bestFit="1" customWidth="1"/>
    <col min="79" max="79" width="10.81640625" bestFit="1" customWidth="1"/>
    <col min="80" max="80" width="9.81640625" bestFit="1" customWidth="1"/>
    <col min="81" max="81" width="10.81640625" bestFit="1" customWidth="1"/>
    <col min="82" max="82" width="11.81640625" bestFit="1" customWidth="1"/>
    <col min="83" max="83" width="9.81640625" bestFit="1" customWidth="1"/>
    <col min="84" max="84" width="8.81640625" bestFit="1" customWidth="1"/>
    <col min="85" max="85" width="9.81640625" bestFit="1" customWidth="1"/>
    <col min="86" max="86" width="10.81640625" bestFit="1" customWidth="1"/>
    <col min="87" max="87" width="11.81640625" bestFit="1" customWidth="1"/>
    <col min="88" max="90" width="10.81640625" bestFit="1" customWidth="1"/>
    <col min="91" max="91" width="11.81640625" bestFit="1" customWidth="1"/>
    <col min="92" max="93" width="9.81640625" bestFit="1" customWidth="1"/>
    <col min="94" max="94" width="8.81640625" bestFit="1" customWidth="1"/>
    <col min="95" max="96" width="9.81640625" bestFit="1" customWidth="1"/>
    <col min="97" max="97" width="11.81640625" bestFit="1" customWidth="1"/>
    <col min="98" max="98" width="8.81640625" bestFit="1" customWidth="1"/>
    <col min="99" max="99" width="9.81640625" bestFit="1" customWidth="1"/>
    <col min="100" max="101" width="11.81640625" bestFit="1" customWidth="1"/>
    <col min="102" max="102" width="7.81640625" bestFit="1" customWidth="1"/>
    <col min="103" max="105" width="11.81640625" bestFit="1" customWidth="1"/>
    <col min="106" max="107" width="7.81640625" bestFit="1" customWidth="1"/>
    <col min="108" max="108" width="9.81640625" bestFit="1" customWidth="1"/>
    <col min="109" max="109" width="11.81640625" bestFit="1" customWidth="1"/>
    <col min="110" max="110" width="10.81640625" bestFit="1" customWidth="1"/>
    <col min="111" max="111" width="7.81640625" bestFit="1" customWidth="1"/>
    <col min="112" max="113" width="11.81640625" bestFit="1" customWidth="1"/>
    <col min="114" max="114" width="9.81640625" bestFit="1" customWidth="1"/>
    <col min="115" max="115" width="7.81640625" bestFit="1" customWidth="1"/>
    <col min="116" max="120" width="11.81640625" bestFit="1" customWidth="1"/>
    <col min="121" max="121" width="7.81640625" bestFit="1" customWidth="1"/>
    <col min="122" max="123" width="9.81640625" bestFit="1" customWidth="1"/>
    <col min="124" max="124" width="10.81640625" bestFit="1" customWidth="1"/>
    <col min="125" max="126" width="7.81640625" bestFit="1" customWidth="1"/>
    <col min="127" max="131" width="11.81640625" bestFit="1" customWidth="1"/>
    <col min="132" max="132" width="10.81640625" bestFit="1" customWidth="1"/>
    <col min="133" max="133" width="8.81640625" bestFit="1" customWidth="1"/>
    <col min="134" max="134" width="9.81640625" bestFit="1" customWidth="1"/>
    <col min="135" max="135" width="8.81640625" bestFit="1" customWidth="1"/>
    <col min="136" max="136" width="11.81640625" bestFit="1" customWidth="1"/>
    <col min="137" max="138" width="7.81640625" bestFit="1" customWidth="1"/>
    <col min="139" max="140" width="11.81640625" bestFit="1" customWidth="1"/>
    <col min="141" max="141" width="6.81640625" bestFit="1" customWidth="1"/>
    <col min="142" max="142" width="10.81640625" bestFit="1" customWidth="1"/>
    <col min="143" max="143" width="11.81640625" bestFit="1" customWidth="1"/>
    <col min="144" max="144" width="9.81640625" bestFit="1" customWidth="1"/>
    <col min="145" max="146" width="10.81640625" bestFit="1" customWidth="1"/>
    <col min="147" max="147" width="11.81640625" bestFit="1" customWidth="1"/>
    <col min="148" max="148" width="8.81640625" bestFit="1" customWidth="1"/>
    <col min="149" max="149" width="11.81640625" bestFit="1" customWidth="1"/>
    <col min="150" max="151" width="7.81640625" bestFit="1" customWidth="1"/>
    <col min="152" max="152" width="9.81640625" bestFit="1" customWidth="1"/>
    <col min="153" max="153" width="8.81640625" bestFit="1" customWidth="1"/>
    <col min="154" max="154" width="9.81640625" bestFit="1" customWidth="1"/>
    <col min="155" max="155" width="11.81640625" bestFit="1" customWidth="1"/>
    <col min="156" max="156" width="10.81640625" bestFit="1" customWidth="1"/>
    <col min="157" max="157" width="9.81640625" bestFit="1" customWidth="1"/>
    <col min="158" max="158" width="11.81640625" bestFit="1" customWidth="1"/>
    <col min="159" max="159" width="7.81640625" bestFit="1" customWidth="1"/>
    <col min="160" max="160" width="6.81640625" bestFit="1" customWidth="1"/>
    <col min="161" max="161" width="10.81640625" bestFit="1" customWidth="1"/>
    <col min="162" max="162" width="7.81640625" bestFit="1" customWidth="1"/>
    <col min="163" max="163" width="10.81640625" bestFit="1" customWidth="1"/>
    <col min="164" max="164" width="6.81640625" bestFit="1" customWidth="1"/>
    <col min="165" max="165" width="9.81640625" bestFit="1" customWidth="1"/>
    <col min="166" max="166" width="10.81640625" bestFit="1" customWidth="1"/>
    <col min="167" max="167" width="8.81640625" bestFit="1" customWidth="1"/>
    <col min="168" max="169" width="9.81640625" bestFit="1" customWidth="1"/>
    <col min="170" max="170" width="8.81640625" bestFit="1" customWidth="1"/>
    <col min="171" max="171" width="6.81640625" bestFit="1" customWidth="1"/>
    <col min="172" max="172" width="9.81640625" bestFit="1" customWidth="1"/>
    <col min="173" max="173" width="11.81640625" bestFit="1" customWidth="1"/>
    <col min="174" max="174" width="10.81640625" bestFit="1" customWidth="1"/>
    <col min="175" max="175" width="8.81640625" bestFit="1" customWidth="1"/>
    <col min="176" max="176" width="11.81640625" bestFit="1" customWidth="1"/>
    <col min="177" max="177" width="8.81640625" bestFit="1" customWidth="1"/>
    <col min="178" max="178" width="9.81640625" bestFit="1" customWidth="1"/>
    <col min="179" max="180" width="8.81640625" bestFit="1" customWidth="1"/>
    <col min="181" max="181" width="9.81640625" bestFit="1" customWidth="1"/>
    <col min="182" max="182" width="10.81640625" bestFit="1" customWidth="1"/>
    <col min="183" max="184" width="9.81640625" bestFit="1" customWidth="1"/>
    <col min="185" max="185" width="6.81640625" bestFit="1" customWidth="1"/>
    <col min="186" max="190" width="9.81640625" bestFit="1" customWidth="1"/>
    <col min="191" max="191" width="6.81640625" bestFit="1" customWidth="1"/>
    <col min="192" max="193" width="9.81640625" bestFit="1" customWidth="1"/>
    <col min="194" max="194" width="10.81640625" bestFit="1" customWidth="1"/>
    <col min="195" max="195" width="9.81640625" bestFit="1" customWidth="1"/>
    <col min="196" max="196" width="11.81640625" bestFit="1" customWidth="1"/>
    <col min="197" max="199" width="9.81640625" bestFit="1" customWidth="1"/>
    <col min="200" max="200" width="6.81640625" bestFit="1" customWidth="1"/>
    <col min="201" max="201" width="8.81640625" bestFit="1" customWidth="1"/>
    <col min="202" max="202" width="10.81640625" bestFit="1" customWidth="1"/>
    <col min="203" max="203" width="9.81640625" bestFit="1" customWidth="1"/>
    <col min="204" max="204" width="6.81640625" bestFit="1" customWidth="1"/>
    <col min="205" max="207" width="9.81640625" bestFit="1" customWidth="1"/>
    <col min="208" max="208" width="11.81640625" bestFit="1" customWidth="1"/>
    <col min="209" max="214" width="9.81640625" bestFit="1" customWidth="1"/>
    <col min="215" max="215" width="8.81640625" bestFit="1" customWidth="1"/>
    <col min="216" max="216" width="9.81640625" bestFit="1" customWidth="1"/>
    <col min="217" max="217" width="8.81640625" bestFit="1" customWidth="1"/>
    <col min="218" max="219" width="6.81640625" bestFit="1" customWidth="1"/>
    <col min="220" max="226" width="9.81640625" bestFit="1" customWidth="1"/>
    <col min="227" max="227" width="8.81640625" bestFit="1" customWidth="1"/>
    <col min="228" max="228" width="9.81640625" bestFit="1" customWidth="1"/>
    <col min="229" max="229" width="8.81640625" bestFit="1" customWidth="1"/>
    <col min="230" max="234" width="9.81640625" bestFit="1" customWidth="1"/>
    <col min="235" max="235" width="10.81640625" bestFit="1" customWidth="1"/>
    <col min="236" max="240" width="9.81640625" bestFit="1" customWidth="1"/>
    <col min="241" max="241" width="8.81640625" bestFit="1" customWidth="1"/>
    <col min="242" max="244" width="9.81640625" bestFit="1" customWidth="1"/>
    <col min="245" max="245" width="8.81640625" bestFit="1" customWidth="1"/>
    <col min="246" max="247" width="9.81640625" bestFit="1" customWidth="1"/>
    <col min="248" max="248" width="6.81640625" bestFit="1" customWidth="1"/>
    <col min="249" max="253" width="9.81640625" bestFit="1" customWidth="1"/>
    <col min="254" max="254" width="6.81640625" bestFit="1" customWidth="1"/>
    <col min="255" max="256" width="9.81640625" bestFit="1" customWidth="1"/>
    <col min="257" max="257" width="8.81640625" bestFit="1" customWidth="1"/>
    <col min="258" max="260" width="9.81640625" bestFit="1" customWidth="1"/>
    <col min="261" max="261" width="8.81640625" bestFit="1" customWidth="1"/>
    <col min="262" max="266" width="9.81640625" bestFit="1" customWidth="1"/>
    <col min="267" max="267" width="7.81640625" bestFit="1" customWidth="1"/>
    <col min="268" max="269" width="9.81640625" bestFit="1" customWidth="1"/>
    <col min="270" max="270" width="8.81640625" bestFit="1" customWidth="1"/>
    <col min="271" max="284" width="9.81640625" bestFit="1" customWidth="1"/>
    <col min="285" max="285" width="7.81640625" bestFit="1" customWidth="1"/>
    <col min="286" max="286" width="9.81640625" bestFit="1" customWidth="1"/>
    <col min="287" max="287" width="8.81640625" bestFit="1" customWidth="1"/>
    <col min="288" max="289" width="9.81640625" bestFit="1" customWidth="1"/>
    <col min="290" max="290" width="6.81640625" bestFit="1" customWidth="1"/>
    <col min="291" max="297" width="9.81640625" bestFit="1" customWidth="1"/>
    <col min="298" max="298" width="8.81640625" bestFit="1" customWidth="1"/>
    <col min="299" max="304" width="9.81640625" bestFit="1" customWidth="1"/>
    <col min="305" max="305" width="6.81640625" bestFit="1" customWidth="1"/>
    <col min="306" max="307" width="9.81640625" bestFit="1" customWidth="1"/>
    <col min="308" max="308" width="8.81640625" bestFit="1" customWidth="1"/>
    <col min="309" max="309" width="9.81640625" bestFit="1" customWidth="1"/>
    <col min="310" max="310" width="8.81640625" bestFit="1" customWidth="1"/>
    <col min="311" max="311" width="9.81640625" bestFit="1" customWidth="1"/>
    <col min="312" max="312" width="8.81640625" bestFit="1" customWidth="1"/>
    <col min="313" max="314" width="9.81640625" bestFit="1" customWidth="1"/>
    <col min="315" max="315" width="8.81640625" bestFit="1" customWidth="1"/>
    <col min="316" max="320" width="9.81640625" bestFit="1" customWidth="1"/>
    <col min="321" max="321" width="8.81640625" bestFit="1" customWidth="1"/>
    <col min="322" max="322" width="9.81640625" bestFit="1" customWidth="1"/>
    <col min="323" max="323" width="11.81640625" bestFit="1" customWidth="1"/>
    <col min="324" max="325" width="9.81640625" bestFit="1" customWidth="1"/>
    <col min="326" max="326" width="8.81640625" bestFit="1" customWidth="1"/>
    <col min="327" max="333" width="9.81640625" bestFit="1" customWidth="1"/>
    <col min="334" max="334" width="8.81640625" bestFit="1" customWidth="1"/>
    <col min="335" max="335" width="9.81640625" bestFit="1" customWidth="1"/>
    <col min="336" max="337" width="8.81640625" bestFit="1" customWidth="1"/>
    <col min="338" max="338" width="9.81640625" bestFit="1" customWidth="1"/>
    <col min="339" max="339" width="6.81640625" bestFit="1" customWidth="1"/>
    <col min="340" max="340" width="8.81640625" bestFit="1" customWidth="1"/>
    <col min="341" max="341" width="9.81640625" bestFit="1" customWidth="1"/>
    <col min="342" max="342" width="6.81640625" bestFit="1" customWidth="1"/>
    <col min="343" max="343" width="9.81640625" bestFit="1" customWidth="1"/>
    <col min="344" max="344" width="8.81640625" bestFit="1" customWidth="1"/>
    <col min="345" max="345" width="9.81640625" bestFit="1" customWidth="1"/>
    <col min="346" max="346" width="6.81640625" bestFit="1" customWidth="1"/>
    <col min="347" max="347" width="8.81640625" bestFit="1" customWidth="1"/>
    <col min="348" max="351" width="9.81640625" bestFit="1" customWidth="1"/>
    <col min="352" max="352" width="8.81640625" bestFit="1" customWidth="1"/>
    <col min="353" max="356" width="9.81640625" bestFit="1" customWidth="1"/>
    <col min="357" max="358" width="8.81640625" bestFit="1" customWidth="1"/>
    <col min="359" max="362" width="9.81640625" bestFit="1" customWidth="1"/>
    <col min="363" max="363" width="8.81640625" bestFit="1" customWidth="1"/>
    <col min="364" max="366" width="9.81640625" bestFit="1" customWidth="1"/>
    <col min="367" max="367" width="8.81640625" bestFit="1" customWidth="1"/>
    <col min="368" max="368" width="9.81640625" bestFit="1" customWidth="1"/>
    <col min="369" max="369" width="11.81640625" bestFit="1" customWidth="1"/>
    <col min="370" max="370" width="9.81640625" bestFit="1" customWidth="1"/>
    <col min="371" max="371" width="7.81640625" bestFit="1" customWidth="1"/>
    <col min="372" max="373" width="10.81640625" bestFit="1" customWidth="1"/>
    <col min="374" max="375" width="9.81640625" bestFit="1" customWidth="1"/>
    <col min="376" max="376" width="11.81640625" bestFit="1" customWidth="1"/>
    <col min="377" max="377" width="10.81640625" bestFit="1" customWidth="1"/>
    <col min="378" max="379" width="9.81640625" bestFit="1" customWidth="1"/>
    <col min="380" max="380" width="11.81640625" bestFit="1" customWidth="1"/>
    <col min="381" max="382" width="9.81640625" bestFit="1" customWidth="1"/>
    <col min="383" max="383" width="8.81640625" bestFit="1" customWidth="1"/>
    <col min="384" max="387" width="9.81640625" bestFit="1" customWidth="1"/>
    <col min="388" max="388" width="8.81640625" bestFit="1" customWidth="1"/>
    <col min="389" max="390" width="9.81640625" bestFit="1" customWidth="1"/>
    <col min="391" max="391" width="11.81640625" bestFit="1" customWidth="1"/>
    <col min="392" max="392" width="10.81640625" bestFit="1" customWidth="1"/>
    <col min="393" max="393" width="8.81640625" bestFit="1" customWidth="1"/>
    <col min="394" max="395" width="10.81640625" bestFit="1" customWidth="1"/>
    <col min="396" max="396" width="9.81640625" bestFit="1" customWidth="1"/>
    <col min="397" max="397" width="7.81640625" bestFit="1" customWidth="1"/>
    <col min="398" max="399" width="10.81640625" bestFit="1" customWidth="1"/>
    <col min="400" max="400" width="9.81640625" bestFit="1" customWidth="1"/>
    <col min="401" max="401" width="10.81640625" bestFit="1" customWidth="1"/>
    <col min="402" max="402" width="8.81640625" bestFit="1" customWidth="1"/>
    <col min="403" max="405" width="10.81640625" bestFit="1" customWidth="1"/>
    <col min="406" max="407" width="9.81640625" bestFit="1" customWidth="1"/>
    <col min="408" max="408" width="10.81640625" bestFit="1" customWidth="1"/>
    <col min="409" max="409" width="6.81640625" bestFit="1" customWidth="1"/>
    <col min="410" max="410" width="9.81640625" bestFit="1" customWidth="1"/>
    <col min="411" max="412" width="10.81640625" bestFit="1" customWidth="1"/>
    <col min="413" max="413" width="8.81640625" bestFit="1" customWidth="1"/>
    <col min="414" max="414" width="9.81640625" bestFit="1" customWidth="1"/>
    <col min="415" max="415" width="6.81640625" bestFit="1" customWidth="1"/>
    <col min="416" max="416" width="8.81640625" bestFit="1" customWidth="1"/>
    <col min="417" max="419" width="10.81640625" bestFit="1" customWidth="1"/>
    <col min="420" max="422" width="9.81640625" bestFit="1" customWidth="1"/>
    <col min="423" max="423" width="10.81640625" bestFit="1" customWidth="1"/>
    <col min="424" max="424" width="6.81640625" bestFit="1" customWidth="1"/>
    <col min="425" max="426" width="8.81640625" bestFit="1" customWidth="1"/>
    <col min="427" max="430" width="9.81640625" bestFit="1" customWidth="1"/>
    <col min="431" max="431" width="10.81640625" bestFit="1" customWidth="1"/>
    <col min="432" max="434" width="9.81640625" bestFit="1" customWidth="1"/>
    <col min="435" max="435" width="10.81640625" bestFit="1" customWidth="1"/>
    <col min="436" max="436" width="9.81640625" bestFit="1" customWidth="1"/>
    <col min="437" max="437" width="8.81640625" bestFit="1" customWidth="1"/>
    <col min="438" max="438" width="11.81640625" bestFit="1" customWidth="1"/>
    <col min="439" max="439" width="8.81640625" bestFit="1" customWidth="1"/>
    <col min="440" max="440" width="11.81640625" bestFit="1" customWidth="1"/>
    <col min="441" max="441" width="10.81640625" bestFit="1" customWidth="1"/>
    <col min="442" max="443" width="8.81640625" bestFit="1" customWidth="1"/>
    <col min="444" max="444" width="11.81640625" bestFit="1" customWidth="1"/>
    <col min="445" max="445" width="9.81640625" bestFit="1" customWidth="1"/>
    <col min="446" max="446" width="10.81640625" bestFit="1" customWidth="1"/>
    <col min="447" max="447" width="11.81640625" bestFit="1" customWidth="1"/>
    <col min="448" max="448" width="6.81640625" bestFit="1" customWidth="1"/>
    <col min="449" max="450" width="9.81640625" bestFit="1" customWidth="1"/>
    <col min="451" max="451" width="6.81640625" bestFit="1" customWidth="1"/>
    <col min="452" max="457" width="9.81640625" bestFit="1" customWidth="1"/>
    <col min="458" max="458" width="10.81640625" bestFit="1" customWidth="1"/>
    <col min="459" max="459" width="8.81640625" bestFit="1" customWidth="1"/>
    <col min="460" max="461" width="9.81640625" bestFit="1" customWidth="1"/>
    <col min="462" max="469" width="10.81640625" bestFit="1" customWidth="1"/>
    <col min="470" max="471" width="11.81640625" bestFit="1" customWidth="1"/>
    <col min="472" max="486" width="10.81640625" bestFit="1" customWidth="1"/>
    <col min="487" max="487" width="11.81640625" bestFit="1" customWidth="1"/>
    <col min="488" max="491" width="10.81640625" bestFit="1" customWidth="1"/>
    <col min="492" max="492" width="9.81640625" bestFit="1" customWidth="1"/>
    <col min="493" max="494" width="10.81640625" bestFit="1" customWidth="1"/>
    <col min="495" max="495" width="11.81640625" bestFit="1" customWidth="1"/>
    <col min="496" max="496" width="8.81640625" bestFit="1" customWidth="1"/>
    <col min="497" max="497" width="10.81640625" bestFit="1" customWidth="1"/>
    <col min="498" max="498" width="11.81640625" bestFit="1" customWidth="1"/>
    <col min="499" max="499" width="10.81640625" bestFit="1" customWidth="1"/>
    <col min="500" max="500" width="7.81640625" bestFit="1" customWidth="1"/>
    <col min="501" max="502" width="9.81640625" bestFit="1" customWidth="1"/>
    <col min="503" max="504" width="10.81640625" bestFit="1" customWidth="1"/>
    <col min="505" max="505" width="9.81640625" bestFit="1" customWidth="1"/>
    <col min="506" max="506" width="10.81640625" bestFit="1" customWidth="1"/>
    <col min="507" max="507" width="9.81640625" bestFit="1" customWidth="1"/>
    <col min="508" max="510" width="10.81640625" bestFit="1" customWidth="1"/>
    <col min="511" max="511" width="7.81640625" bestFit="1" customWidth="1"/>
    <col min="512" max="513" width="9.81640625" bestFit="1" customWidth="1"/>
    <col min="514" max="514" width="10.81640625" bestFit="1" customWidth="1"/>
    <col min="515" max="515" width="7.81640625" bestFit="1" customWidth="1"/>
    <col min="516" max="517" width="10.81640625" bestFit="1" customWidth="1"/>
    <col min="518" max="518" width="9.81640625" bestFit="1" customWidth="1"/>
    <col min="519" max="519" width="8.81640625" bestFit="1" customWidth="1"/>
    <col min="520" max="521" width="9.81640625" bestFit="1" customWidth="1"/>
    <col min="522" max="525" width="10.81640625" bestFit="1" customWidth="1"/>
    <col min="526" max="526" width="9.81640625" bestFit="1" customWidth="1"/>
    <col min="527" max="531" width="10.81640625" bestFit="1" customWidth="1"/>
    <col min="532" max="532" width="9.81640625" bestFit="1" customWidth="1"/>
    <col min="533" max="535" width="10.81640625" bestFit="1" customWidth="1"/>
    <col min="536" max="536" width="9.81640625" bestFit="1" customWidth="1"/>
    <col min="537" max="540" width="10.81640625" bestFit="1" customWidth="1"/>
    <col min="541" max="541" width="9.81640625" bestFit="1" customWidth="1"/>
    <col min="542" max="542" width="8.81640625" bestFit="1" customWidth="1"/>
    <col min="543" max="543" width="10.81640625" bestFit="1" customWidth="1"/>
    <col min="544" max="544" width="6.81640625" bestFit="1" customWidth="1"/>
    <col min="545" max="545" width="10.81640625" bestFit="1" customWidth="1"/>
    <col min="546" max="546" width="7.81640625" bestFit="1" customWidth="1"/>
    <col min="547" max="548" width="10.81640625" bestFit="1" customWidth="1"/>
    <col min="549" max="549" width="9.81640625" bestFit="1" customWidth="1"/>
    <col min="550" max="550" width="10.81640625" bestFit="1" customWidth="1"/>
    <col min="551" max="553" width="9.81640625" bestFit="1" customWidth="1"/>
    <col min="554" max="554" width="10.81640625" bestFit="1" customWidth="1"/>
    <col min="555" max="556" width="9.81640625" bestFit="1" customWidth="1"/>
    <col min="557" max="559" width="10.81640625" bestFit="1" customWidth="1"/>
    <col min="560" max="560" width="9.81640625" bestFit="1" customWidth="1"/>
    <col min="561" max="561" width="10.81640625" bestFit="1" customWidth="1"/>
    <col min="562" max="562" width="7.81640625" bestFit="1" customWidth="1"/>
    <col min="563" max="564" width="10.81640625" bestFit="1" customWidth="1"/>
    <col min="565" max="568" width="9.81640625" bestFit="1" customWidth="1"/>
    <col min="569" max="569" width="10.81640625" bestFit="1" customWidth="1"/>
    <col min="570" max="572" width="9.81640625" bestFit="1" customWidth="1"/>
    <col min="573" max="576" width="10.81640625" bestFit="1" customWidth="1"/>
    <col min="577" max="577" width="9.81640625" bestFit="1" customWidth="1"/>
    <col min="578" max="578" width="10.81640625" bestFit="1" customWidth="1"/>
    <col min="579" max="581" width="9.81640625" bestFit="1" customWidth="1"/>
    <col min="582" max="582" width="10.81640625" bestFit="1" customWidth="1"/>
    <col min="583" max="586" width="11.81640625" bestFit="1" customWidth="1"/>
    <col min="587" max="587" width="9.81640625" bestFit="1" customWidth="1"/>
    <col min="588" max="589" width="10.81640625" bestFit="1" customWidth="1"/>
    <col min="590" max="591" width="7.81640625" bestFit="1" customWidth="1"/>
    <col min="592" max="592" width="9.81640625" bestFit="1" customWidth="1"/>
    <col min="593" max="594" width="7.81640625" bestFit="1" customWidth="1"/>
    <col min="595" max="595" width="10.81640625" bestFit="1" customWidth="1"/>
    <col min="596" max="596" width="6.81640625" bestFit="1" customWidth="1"/>
    <col min="597" max="597" width="11.81640625" bestFit="1" customWidth="1"/>
    <col min="598" max="598" width="10.81640625" bestFit="1" customWidth="1"/>
    <col min="599" max="599" width="11.81640625" bestFit="1" customWidth="1"/>
  </cols>
  <sheetData>
    <row r="1" spans="1:4" x14ac:dyDescent="0.35">
      <c r="A1" s="85" t="s">
        <v>0</v>
      </c>
      <c r="B1" t="s">
        <v>1</v>
      </c>
    </row>
    <row r="3" spans="1:4" x14ac:dyDescent="0.35">
      <c r="A3" s="85" t="s">
        <v>2</v>
      </c>
      <c r="B3" t="s">
        <v>2419</v>
      </c>
      <c r="C3" t="s">
        <v>2420</v>
      </c>
      <c r="D3" t="s">
        <v>2243</v>
      </c>
    </row>
    <row r="4" spans="1:4" x14ac:dyDescent="0.35">
      <c r="A4" s="86" t="s">
        <v>2108</v>
      </c>
      <c r="B4" s="87">
        <v>2016</v>
      </c>
      <c r="C4" s="87">
        <v>2019</v>
      </c>
      <c r="D4" s="87">
        <v>142071000</v>
      </c>
    </row>
    <row r="5" spans="1:4" x14ac:dyDescent="0.35">
      <c r="A5" s="86" t="s">
        <v>1357</v>
      </c>
      <c r="B5" s="87">
        <v>2017</v>
      </c>
      <c r="C5" s="87">
        <v>2019</v>
      </c>
      <c r="D5" s="87">
        <v>4144962.92</v>
      </c>
    </row>
    <row r="6" spans="1:4" x14ac:dyDescent="0.35">
      <c r="A6" s="86" t="s">
        <v>1350</v>
      </c>
      <c r="B6" s="87">
        <v>2017</v>
      </c>
      <c r="C6" s="87">
        <v>2019</v>
      </c>
      <c r="D6" s="87">
        <v>1832859.02</v>
      </c>
    </row>
    <row r="7" spans="1:4" x14ac:dyDescent="0.35">
      <c r="A7" s="86" t="s">
        <v>1755</v>
      </c>
      <c r="B7" s="87">
        <v>2017</v>
      </c>
      <c r="C7" s="87">
        <v>2019</v>
      </c>
      <c r="D7" s="87">
        <v>4572636.47</v>
      </c>
    </row>
    <row r="8" spans="1:4" x14ac:dyDescent="0.35">
      <c r="A8" s="86" t="s">
        <v>467</v>
      </c>
      <c r="B8" s="87">
        <v>2017</v>
      </c>
      <c r="C8" s="87">
        <v>2020</v>
      </c>
      <c r="D8" s="87">
        <v>3823797.23</v>
      </c>
    </row>
    <row r="9" spans="1:4" x14ac:dyDescent="0.35">
      <c r="A9" s="86" t="s">
        <v>465</v>
      </c>
      <c r="B9" s="87">
        <v>2017</v>
      </c>
      <c r="C9" s="87">
        <v>2020</v>
      </c>
      <c r="D9" s="87">
        <v>1291037.9999999998</v>
      </c>
    </row>
    <row r="10" spans="1:4" x14ac:dyDescent="0.35">
      <c r="A10" s="86" t="s">
        <v>1697</v>
      </c>
      <c r="B10" s="87">
        <v>2017</v>
      </c>
      <c r="C10" s="87">
        <v>2020</v>
      </c>
      <c r="D10" s="87">
        <v>5886918.2199999997</v>
      </c>
    </row>
    <row r="11" spans="1:4" x14ac:dyDescent="0.35">
      <c r="A11" s="86" t="s">
        <v>864</v>
      </c>
      <c r="B11" s="87">
        <v>2017</v>
      </c>
      <c r="C11" s="87">
        <v>2019</v>
      </c>
      <c r="D11" s="87">
        <v>1522369</v>
      </c>
    </row>
    <row r="12" spans="1:4" x14ac:dyDescent="0.35">
      <c r="A12" s="86" t="s">
        <v>850</v>
      </c>
      <c r="B12" s="87">
        <v>2017</v>
      </c>
      <c r="C12" s="87">
        <v>2019</v>
      </c>
      <c r="D12" s="87">
        <v>2480127.5499999993</v>
      </c>
    </row>
    <row r="13" spans="1:4" x14ac:dyDescent="0.35">
      <c r="A13" s="86" t="s">
        <v>2165</v>
      </c>
      <c r="B13" s="87">
        <v>2019</v>
      </c>
      <c r="C13" s="87">
        <v>2022</v>
      </c>
      <c r="D13" s="87">
        <v>206698950</v>
      </c>
    </row>
    <row r="14" spans="1:4" x14ac:dyDescent="0.35">
      <c r="A14" s="86" t="s">
        <v>475</v>
      </c>
      <c r="B14" s="87">
        <v>2017</v>
      </c>
      <c r="C14" s="87">
        <v>2019</v>
      </c>
      <c r="D14" s="87">
        <v>4849709.5</v>
      </c>
    </row>
    <row r="15" spans="1:4" x14ac:dyDescent="0.35">
      <c r="A15" s="86" t="s">
        <v>1128</v>
      </c>
      <c r="B15" s="87">
        <v>2020</v>
      </c>
      <c r="C15" s="87">
        <v>2022</v>
      </c>
      <c r="D15" s="87">
        <v>21384683.789999999</v>
      </c>
    </row>
    <row r="16" spans="1:4" x14ac:dyDescent="0.35">
      <c r="A16" s="86" t="s">
        <v>1187</v>
      </c>
      <c r="B16" s="87">
        <v>2017</v>
      </c>
      <c r="C16" s="87">
        <v>2020</v>
      </c>
      <c r="D16" s="87">
        <v>4369740.1500000004</v>
      </c>
    </row>
    <row r="17" spans="1:4" x14ac:dyDescent="0.35">
      <c r="A17" s="86" t="s">
        <v>1643</v>
      </c>
      <c r="B17" s="87">
        <v>2020</v>
      </c>
      <c r="C17" s="87">
        <v>2022</v>
      </c>
      <c r="D17" s="87">
        <v>7977612.7799999993</v>
      </c>
    </row>
    <row r="18" spans="1:4" x14ac:dyDescent="0.35">
      <c r="A18" s="86" t="s">
        <v>514</v>
      </c>
      <c r="B18" s="87">
        <v>2017</v>
      </c>
      <c r="C18" s="87">
        <v>2019</v>
      </c>
      <c r="D18" s="87">
        <v>2726785.4</v>
      </c>
    </row>
    <row r="19" spans="1:4" x14ac:dyDescent="0.35">
      <c r="A19" s="86" t="s">
        <v>1185</v>
      </c>
      <c r="B19" s="87">
        <v>2017</v>
      </c>
      <c r="C19" s="87">
        <v>2020</v>
      </c>
      <c r="D19" s="87">
        <v>5471054.4500000002</v>
      </c>
    </row>
    <row r="20" spans="1:4" x14ac:dyDescent="0.35">
      <c r="A20" s="86" t="s">
        <v>1517</v>
      </c>
      <c r="B20" s="87">
        <v>2017</v>
      </c>
      <c r="C20" s="87">
        <v>2019</v>
      </c>
      <c r="D20" s="87">
        <v>7873996.5099999998</v>
      </c>
    </row>
    <row r="21" spans="1:4" x14ac:dyDescent="0.35">
      <c r="A21" s="86" t="s">
        <v>1059</v>
      </c>
      <c r="B21" s="87">
        <v>2020</v>
      </c>
      <c r="C21" s="87">
        <v>2023</v>
      </c>
      <c r="D21" s="87">
        <v>9353955.1099999994</v>
      </c>
    </row>
    <row r="22" spans="1:4" x14ac:dyDescent="0.35">
      <c r="A22" s="86" t="s">
        <v>1370</v>
      </c>
      <c r="B22" s="87">
        <v>2017</v>
      </c>
      <c r="C22" s="87">
        <v>2019</v>
      </c>
      <c r="D22" s="87">
        <v>5405561.5800000001</v>
      </c>
    </row>
    <row r="23" spans="1:4" x14ac:dyDescent="0.35">
      <c r="A23" s="86" t="s">
        <v>873</v>
      </c>
      <c r="B23" s="87">
        <v>2017</v>
      </c>
      <c r="C23" s="87">
        <v>2020</v>
      </c>
      <c r="D23" s="87">
        <v>4599043.29</v>
      </c>
    </row>
    <row r="24" spans="1:4" x14ac:dyDescent="0.35">
      <c r="A24" s="86" t="s">
        <v>506</v>
      </c>
      <c r="B24" s="87">
        <v>2017</v>
      </c>
      <c r="C24" s="87">
        <v>2020</v>
      </c>
      <c r="D24" s="87">
        <v>5150052.33</v>
      </c>
    </row>
    <row r="25" spans="1:4" x14ac:dyDescent="0.35">
      <c r="A25" s="86" t="s">
        <v>1836</v>
      </c>
      <c r="B25" s="87">
        <v>2020</v>
      </c>
      <c r="C25" s="87">
        <v>2022</v>
      </c>
      <c r="D25" s="87">
        <v>23524461.449999999</v>
      </c>
    </row>
    <row r="26" spans="1:4" x14ac:dyDescent="0.35">
      <c r="A26" s="86" t="s">
        <v>1050</v>
      </c>
      <c r="B26" s="87">
        <v>2017</v>
      </c>
      <c r="C26" s="87">
        <v>2018</v>
      </c>
      <c r="D26" s="87">
        <v>4800782.2800000012</v>
      </c>
    </row>
    <row r="27" spans="1:4" x14ac:dyDescent="0.35">
      <c r="A27" s="86" t="s">
        <v>1606</v>
      </c>
      <c r="B27" s="87">
        <v>2020</v>
      </c>
      <c r="C27" s="87">
        <v>2023</v>
      </c>
      <c r="D27" s="87">
        <v>8486080.9600000009</v>
      </c>
    </row>
    <row r="28" spans="1:4" x14ac:dyDescent="0.35">
      <c r="A28" s="86" t="s">
        <v>1064</v>
      </c>
      <c r="B28" s="87">
        <v>2020</v>
      </c>
      <c r="C28" s="87">
        <v>2023</v>
      </c>
      <c r="D28" s="87">
        <v>11483726.74</v>
      </c>
    </row>
    <row r="29" spans="1:4" x14ac:dyDescent="0.35">
      <c r="A29" s="86" t="s">
        <v>1361</v>
      </c>
      <c r="B29" s="87">
        <v>2017</v>
      </c>
      <c r="C29" s="87">
        <v>2020</v>
      </c>
      <c r="D29" s="87">
        <v>5017329.4400000004</v>
      </c>
    </row>
    <row r="30" spans="1:4" x14ac:dyDescent="0.35">
      <c r="A30" s="86" t="s">
        <v>739</v>
      </c>
      <c r="B30" s="87">
        <v>2017</v>
      </c>
      <c r="C30" s="87">
        <v>2020</v>
      </c>
      <c r="D30" s="87">
        <v>2663578.15</v>
      </c>
    </row>
    <row r="31" spans="1:4" x14ac:dyDescent="0.35">
      <c r="A31" s="86" t="s">
        <v>510</v>
      </c>
      <c r="B31" s="87">
        <v>2017</v>
      </c>
      <c r="C31" s="87">
        <v>2019</v>
      </c>
      <c r="D31" s="87">
        <v>4696454.5</v>
      </c>
    </row>
    <row r="32" spans="1:4" x14ac:dyDescent="0.35">
      <c r="A32" s="86" t="s">
        <v>700</v>
      </c>
      <c r="B32" s="87">
        <v>2020</v>
      </c>
      <c r="C32" s="87">
        <v>2022</v>
      </c>
      <c r="D32" s="87">
        <v>6816925.1100000003</v>
      </c>
    </row>
    <row r="33" spans="1:4" x14ac:dyDescent="0.35">
      <c r="A33" s="86" t="s">
        <v>902</v>
      </c>
      <c r="B33" s="87">
        <v>2019</v>
      </c>
      <c r="C33" s="87">
        <v>2022</v>
      </c>
      <c r="D33" s="87">
        <v>17826164.879999999</v>
      </c>
    </row>
    <row r="34" spans="1:4" x14ac:dyDescent="0.35">
      <c r="A34" s="86" t="s">
        <v>1368</v>
      </c>
      <c r="B34" s="87">
        <v>2017</v>
      </c>
      <c r="C34" s="87">
        <v>2019</v>
      </c>
      <c r="D34" s="87">
        <v>4021445.5399999996</v>
      </c>
    </row>
    <row r="35" spans="1:4" x14ac:dyDescent="0.35">
      <c r="A35" s="86" t="s">
        <v>1189</v>
      </c>
      <c r="B35" s="87">
        <v>2017</v>
      </c>
      <c r="C35" s="87">
        <v>2020</v>
      </c>
      <c r="D35" s="87">
        <v>4474522.16</v>
      </c>
    </row>
    <row r="36" spans="1:4" x14ac:dyDescent="0.35">
      <c r="A36" s="86" t="s">
        <v>482</v>
      </c>
      <c r="B36" s="87">
        <v>2017</v>
      </c>
      <c r="C36" s="87">
        <v>2019</v>
      </c>
      <c r="D36" s="87">
        <v>4825730.4800000004</v>
      </c>
    </row>
    <row r="37" spans="1:4" x14ac:dyDescent="0.35">
      <c r="A37" s="86" t="s">
        <v>187</v>
      </c>
      <c r="B37" s="87">
        <v>2019</v>
      </c>
      <c r="C37" s="87">
        <v>2022</v>
      </c>
      <c r="D37" s="87">
        <v>17806543.059999999</v>
      </c>
    </row>
    <row r="38" spans="1:4" x14ac:dyDescent="0.35">
      <c r="A38" s="86" t="s">
        <v>445</v>
      </c>
      <c r="B38" s="87">
        <v>2017</v>
      </c>
      <c r="C38" s="87">
        <v>2019</v>
      </c>
      <c r="D38" s="87">
        <v>4103713.36</v>
      </c>
    </row>
    <row r="39" spans="1:4" x14ac:dyDescent="0.35">
      <c r="A39" s="86" t="s">
        <v>1893</v>
      </c>
      <c r="B39" s="87">
        <v>2020</v>
      </c>
      <c r="C39" s="87">
        <v>2023</v>
      </c>
      <c r="D39" s="87">
        <v>16060935.42</v>
      </c>
    </row>
    <row r="40" spans="1:4" x14ac:dyDescent="0.35">
      <c r="A40" s="86" t="s">
        <v>518</v>
      </c>
      <c r="B40" s="87">
        <v>2017</v>
      </c>
      <c r="C40" s="87">
        <v>2020</v>
      </c>
      <c r="D40" s="87">
        <v>2310209.62</v>
      </c>
    </row>
    <row r="41" spans="1:4" x14ac:dyDescent="0.35">
      <c r="A41" s="86" t="s">
        <v>198</v>
      </c>
      <c r="B41" s="87">
        <v>2017</v>
      </c>
      <c r="C41" s="87">
        <v>2020</v>
      </c>
      <c r="D41" s="87">
        <v>4760231.0300000012</v>
      </c>
    </row>
    <row r="42" spans="1:4" x14ac:dyDescent="0.35">
      <c r="A42" s="86" t="s">
        <v>1519</v>
      </c>
      <c r="B42" s="87">
        <v>2017</v>
      </c>
      <c r="C42" s="87">
        <v>2020</v>
      </c>
      <c r="D42" s="87">
        <v>2290843.5</v>
      </c>
    </row>
    <row r="43" spans="1:4" x14ac:dyDescent="0.35">
      <c r="A43" s="86" t="s">
        <v>493</v>
      </c>
      <c r="B43" s="87">
        <v>2017</v>
      </c>
      <c r="C43" s="87">
        <v>2019</v>
      </c>
      <c r="D43" s="87">
        <v>2834085.45</v>
      </c>
    </row>
    <row r="44" spans="1:4" x14ac:dyDescent="0.35">
      <c r="A44" s="86" t="s">
        <v>2056</v>
      </c>
      <c r="B44" s="87">
        <v>2020</v>
      </c>
      <c r="C44" s="87">
        <v>2023</v>
      </c>
      <c r="D44" s="87">
        <v>7831523.7899999991</v>
      </c>
    </row>
    <row r="45" spans="1:4" x14ac:dyDescent="0.35">
      <c r="A45" s="86" t="s">
        <v>1119</v>
      </c>
      <c r="B45" s="87">
        <v>2017</v>
      </c>
      <c r="C45" s="87">
        <v>2020</v>
      </c>
      <c r="D45" s="87">
        <v>2332202</v>
      </c>
    </row>
    <row r="46" spans="1:4" x14ac:dyDescent="0.35">
      <c r="A46" s="86" t="s">
        <v>99</v>
      </c>
      <c r="B46" s="87">
        <v>2017</v>
      </c>
      <c r="C46" s="87">
        <v>2020</v>
      </c>
      <c r="D46" s="87">
        <v>2818880.38</v>
      </c>
    </row>
    <row r="47" spans="1:4" x14ac:dyDescent="0.35">
      <c r="A47" s="86" t="s">
        <v>111</v>
      </c>
      <c r="B47" s="87">
        <v>2017</v>
      </c>
      <c r="C47" s="87">
        <v>2018</v>
      </c>
      <c r="D47" s="87">
        <v>2694453.74</v>
      </c>
    </row>
    <row r="48" spans="1:4" x14ac:dyDescent="0.35">
      <c r="A48" s="86" t="s">
        <v>1121</v>
      </c>
      <c r="B48" s="87">
        <v>2017</v>
      </c>
      <c r="C48" s="87">
        <v>2019</v>
      </c>
      <c r="D48" s="87">
        <v>6120068.6100000003</v>
      </c>
    </row>
    <row r="49" spans="1:4" x14ac:dyDescent="0.35">
      <c r="A49" s="86" t="s">
        <v>1384</v>
      </c>
      <c r="B49" s="87">
        <v>2019</v>
      </c>
      <c r="C49" s="87">
        <v>2022</v>
      </c>
      <c r="D49" s="87">
        <v>26807246.57</v>
      </c>
    </row>
    <row r="50" spans="1:4" x14ac:dyDescent="0.35">
      <c r="A50" s="86" t="s">
        <v>1363</v>
      </c>
      <c r="B50" s="87">
        <v>2017</v>
      </c>
      <c r="C50" s="87">
        <v>2019</v>
      </c>
      <c r="D50" s="87">
        <v>2375155.96</v>
      </c>
    </row>
    <row r="51" spans="1:4" x14ac:dyDescent="0.35">
      <c r="A51" s="86" t="s">
        <v>1753</v>
      </c>
      <c r="B51" s="87">
        <v>2017</v>
      </c>
      <c r="C51" s="87">
        <v>2020</v>
      </c>
      <c r="D51" s="87">
        <v>3337057.19</v>
      </c>
    </row>
    <row r="52" spans="1:4" x14ac:dyDescent="0.35">
      <c r="A52" s="86" t="s">
        <v>1637</v>
      </c>
      <c r="B52" s="87">
        <v>2017</v>
      </c>
      <c r="C52" s="87">
        <v>2020</v>
      </c>
      <c r="D52" s="87">
        <v>4156342.59</v>
      </c>
    </row>
    <row r="53" spans="1:4" x14ac:dyDescent="0.35">
      <c r="A53" s="86" t="s">
        <v>480</v>
      </c>
      <c r="B53" s="87">
        <v>2017</v>
      </c>
      <c r="C53" s="87">
        <v>2020</v>
      </c>
      <c r="D53" s="87">
        <v>5743905.3300000001</v>
      </c>
    </row>
    <row r="54" spans="1:4" x14ac:dyDescent="0.35">
      <c r="A54" s="86" t="s">
        <v>439</v>
      </c>
      <c r="B54" s="87">
        <v>2017</v>
      </c>
      <c r="C54" s="87">
        <v>2020</v>
      </c>
      <c r="D54" s="87">
        <v>6805370.3499999996</v>
      </c>
    </row>
    <row r="55" spans="1:4" x14ac:dyDescent="0.35">
      <c r="A55" s="86" t="s">
        <v>1413</v>
      </c>
      <c r="B55" s="87">
        <v>2020</v>
      </c>
      <c r="C55" s="87">
        <v>2023</v>
      </c>
      <c r="D55" s="87">
        <v>15777515.33</v>
      </c>
    </row>
    <row r="56" spans="1:4" x14ac:dyDescent="0.35">
      <c r="A56" s="86" t="s">
        <v>1227</v>
      </c>
      <c r="B56" s="87">
        <v>2017</v>
      </c>
      <c r="C56" s="87">
        <v>2019</v>
      </c>
      <c r="D56" s="87">
        <v>4508607.49</v>
      </c>
    </row>
    <row r="57" spans="1:4" x14ac:dyDescent="0.35">
      <c r="A57" s="86" t="s">
        <v>992</v>
      </c>
      <c r="B57" s="87">
        <v>2020</v>
      </c>
      <c r="C57" s="87">
        <v>2022</v>
      </c>
      <c r="D57" s="87">
        <v>10621974.23</v>
      </c>
    </row>
    <row r="58" spans="1:4" x14ac:dyDescent="0.35">
      <c r="A58" s="86" t="s">
        <v>451</v>
      </c>
      <c r="B58" s="87">
        <v>2017</v>
      </c>
      <c r="C58" s="87">
        <v>2019</v>
      </c>
      <c r="D58" s="87">
        <v>3445731.82</v>
      </c>
    </row>
    <row r="59" spans="1:4" x14ac:dyDescent="0.35">
      <c r="A59" s="86" t="s">
        <v>846</v>
      </c>
      <c r="B59" s="87">
        <v>2017</v>
      </c>
      <c r="C59" s="87">
        <v>2020</v>
      </c>
      <c r="D59" s="87">
        <v>1369812.37</v>
      </c>
    </row>
    <row r="60" spans="1:4" x14ac:dyDescent="0.35">
      <c r="A60" s="86" t="s">
        <v>486</v>
      </c>
      <c r="B60" s="87">
        <v>2017</v>
      </c>
      <c r="C60" s="87">
        <v>2019</v>
      </c>
      <c r="D60" s="87">
        <v>2451588.36</v>
      </c>
    </row>
    <row r="61" spans="1:4" x14ac:dyDescent="0.35">
      <c r="A61" s="86" t="s">
        <v>1181</v>
      </c>
      <c r="B61" s="87">
        <v>2017</v>
      </c>
      <c r="C61" s="87">
        <v>2019</v>
      </c>
      <c r="D61" s="87">
        <v>5421040.5</v>
      </c>
    </row>
    <row r="62" spans="1:4" x14ac:dyDescent="0.35">
      <c r="A62" s="86" t="s">
        <v>875</v>
      </c>
      <c r="B62" s="87">
        <v>2017</v>
      </c>
      <c r="C62" s="87">
        <v>2019</v>
      </c>
      <c r="D62" s="87">
        <v>2804275.54</v>
      </c>
    </row>
    <row r="63" spans="1:4" x14ac:dyDescent="0.35">
      <c r="A63" s="86" t="s">
        <v>117</v>
      </c>
      <c r="B63" s="87">
        <v>2019</v>
      </c>
      <c r="C63" s="87">
        <v>2022</v>
      </c>
      <c r="D63" s="87">
        <v>19715832.700000003</v>
      </c>
    </row>
    <row r="64" spans="1:4" x14ac:dyDescent="0.35">
      <c r="A64" s="86" t="s">
        <v>1008</v>
      </c>
      <c r="B64" s="87">
        <v>2019</v>
      </c>
      <c r="C64" s="87">
        <v>2022</v>
      </c>
      <c r="D64" s="87">
        <v>12587138.450000001</v>
      </c>
    </row>
    <row r="65" spans="1:4" x14ac:dyDescent="0.35">
      <c r="A65" s="86" t="s">
        <v>1287</v>
      </c>
      <c r="B65" s="87">
        <v>2019</v>
      </c>
      <c r="C65" s="87">
        <v>2022</v>
      </c>
      <c r="D65" s="87">
        <v>14542798.02</v>
      </c>
    </row>
    <row r="66" spans="1:4" x14ac:dyDescent="0.35">
      <c r="A66" s="86" t="s">
        <v>1296</v>
      </c>
      <c r="B66" s="87">
        <v>2019</v>
      </c>
      <c r="C66" s="87">
        <v>2022</v>
      </c>
      <c r="D66" s="87">
        <v>19112483.359999999</v>
      </c>
    </row>
    <row r="67" spans="1:4" x14ac:dyDescent="0.35">
      <c r="A67" s="86" t="s">
        <v>1658</v>
      </c>
      <c r="B67" s="87">
        <v>2019</v>
      </c>
      <c r="C67" s="87">
        <v>2022</v>
      </c>
      <c r="D67" s="87">
        <v>29513506.640000001</v>
      </c>
    </row>
    <row r="68" spans="1:4" x14ac:dyDescent="0.35">
      <c r="A68" s="86" t="s">
        <v>1707</v>
      </c>
      <c r="B68" s="87">
        <v>2019</v>
      </c>
      <c r="C68" s="87">
        <v>2022</v>
      </c>
      <c r="D68" s="87">
        <v>17961423.710000001</v>
      </c>
    </row>
    <row r="69" spans="1:4" x14ac:dyDescent="0.35">
      <c r="A69" s="86" t="s">
        <v>1859</v>
      </c>
      <c r="B69" s="87">
        <v>2019</v>
      </c>
      <c r="C69" s="87">
        <v>2022</v>
      </c>
      <c r="D69" s="87">
        <v>14246778.59</v>
      </c>
    </row>
    <row r="70" spans="1:4" x14ac:dyDescent="0.35">
      <c r="A70" s="86" t="s">
        <v>1282</v>
      </c>
      <c r="B70" s="87">
        <v>2017</v>
      </c>
      <c r="C70" s="87">
        <v>2020</v>
      </c>
      <c r="D70" s="87">
        <v>2245906.16</v>
      </c>
    </row>
    <row r="71" spans="1:4" x14ac:dyDescent="0.35">
      <c r="A71" s="86" t="s">
        <v>1249</v>
      </c>
      <c r="B71" s="87">
        <v>2020</v>
      </c>
      <c r="C71" s="87">
        <v>2023</v>
      </c>
      <c r="D71" s="87">
        <v>15148326.6</v>
      </c>
    </row>
    <row r="72" spans="1:4" x14ac:dyDescent="0.35">
      <c r="A72" s="86" t="s">
        <v>1833</v>
      </c>
      <c r="B72" s="87">
        <v>2020</v>
      </c>
      <c r="C72" s="87">
        <v>2023</v>
      </c>
      <c r="D72" s="87">
        <v>15265296.229999999</v>
      </c>
    </row>
    <row r="73" spans="1:4" x14ac:dyDescent="0.35">
      <c r="A73" s="86" t="s">
        <v>881</v>
      </c>
      <c r="B73" s="87">
        <v>2017</v>
      </c>
      <c r="C73" s="87">
        <v>2019</v>
      </c>
      <c r="D73" s="87">
        <v>4524459.54</v>
      </c>
    </row>
    <row r="74" spans="1:4" x14ac:dyDescent="0.35">
      <c r="A74" s="86" t="s">
        <v>1290</v>
      </c>
      <c r="B74" s="87">
        <v>2020</v>
      </c>
      <c r="C74" s="87">
        <v>2023</v>
      </c>
      <c r="D74" s="87">
        <v>6932772.4800000004</v>
      </c>
    </row>
    <row r="75" spans="1:4" x14ac:dyDescent="0.35">
      <c r="A75" s="86" t="s">
        <v>1285</v>
      </c>
      <c r="B75" s="87">
        <v>2017</v>
      </c>
      <c r="C75" s="87">
        <v>2019</v>
      </c>
      <c r="D75" s="87">
        <v>2123378.3199999998</v>
      </c>
    </row>
    <row r="76" spans="1:4" x14ac:dyDescent="0.35">
      <c r="A76" s="86" t="s">
        <v>1689</v>
      </c>
      <c r="B76" s="87">
        <v>2017</v>
      </c>
      <c r="C76" s="87">
        <v>2020</v>
      </c>
      <c r="D76" s="87">
        <v>2614709.48</v>
      </c>
    </row>
    <row r="77" spans="1:4" x14ac:dyDescent="0.35">
      <c r="A77" s="86" t="s">
        <v>871</v>
      </c>
      <c r="B77" s="87">
        <v>2017</v>
      </c>
      <c r="C77" s="87">
        <v>2019</v>
      </c>
      <c r="D77" s="87">
        <v>2955199.2</v>
      </c>
    </row>
    <row r="78" spans="1:4" x14ac:dyDescent="0.35">
      <c r="A78" s="86" t="s">
        <v>1946</v>
      </c>
      <c r="B78" s="87">
        <v>2017</v>
      </c>
      <c r="C78" s="87">
        <v>2020</v>
      </c>
      <c r="D78" s="87">
        <v>2962478.55</v>
      </c>
    </row>
    <row r="79" spans="1:4" x14ac:dyDescent="0.35">
      <c r="A79" s="86" t="s">
        <v>935</v>
      </c>
      <c r="B79" s="87">
        <v>2020</v>
      </c>
      <c r="C79" s="87">
        <v>2021</v>
      </c>
      <c r="D79" s="87">
        <v>4765691.03</v>
      </c>
    </row>
    <row r="80" spans="1:4" x14ac:dyDescent="0.35">
      <c r="A80" s="86" t="s">
        <v>228</v>
      </c>
      <c r="B80" s="87">
        <v>2017</v>
      </c>
      <c r="C80" s="87">
        <v>2019</v>
      </c>
      <c r="D80" s="87">
        <v>1371578.58</v>
      </c>
    </row>
    <row r="81" spans="1:4" x14ac:dyDescent="0.35">
      <c r="A81" s="86" t="s">
        <v>115</v>
      </c>
      <c r="B81" s="87">
        <v>2017</v>
      </c>
      <c r="C81" s="87">
        <v>2019</v>
      </c>
      <c r="D81" s="87">
        <v>3262873.87</v>
      </c>
    </row>
    <row r="82" spans="1:4" x14ac:dyDescent="0.35">
      <c r="A82" s="86" t="s">
        <v>1825</v>
      </c>
      <c r="B82" s="87">
        <v>2020</v>
      </c>
      <c r="C82" s="87">
        <v>2022</v>
      </c>
      <c r="D82" s="87">
        <v>21374687.41</v>
      </c>
    </row>
    <row r="83" spans="1:4" x14ac:dyDescent="0.35">
      <c r="A83" s="86" t="s">
        <v>877</v>
      </c>
      <c r="B83" s="87">
        <v>2017</v>
      </c>
      <c r="C83" s="87">
        <v>2020</v>
      </c>
      <c r="D83" s="87">
        <v>7799589.6399999997</v>
      </c>
    </row>
    <row r="84" spans="1:4" x14ac:dyDescent="0.35">
      <c r="A84" s="86" t="s">
        <v>857</v>
      </c>
      <c r="B84" s="87">
        <v>2017</v>
      </c>
      <c r="C84" s="87">
        <v>2019</v>
      </c>
      <c r="D84" s="87">
        <v>4431018.2</v>
      </c>
    </row>
    <row r="85" spans="1:4" x14ac:dyDescent="0.35">
      <c r="A85" s="86" t="s">
        <v>447</v>
      </c>
      <c r="B85" s="87">
        <v>2017</v>
      </c>
      <c r="C85" s="87">
        <v>2019</v>
      </c>
      <c r="D85" s="87">
        <v>3709668.22</v>
      </c>
    </row>
    <row r="86" spans="1:4" x14ac:dyDescent="0.35">
      <c r="A86" s="86" t="s">
        <v>1949</v>
      </c>
      <c r="B86" s="87">
        <v>2017</v>
      </c>
      <c r="C86" s="87">
        <v>2020</v>
      </c>
      <c r="D86" s="87">
        <v>1050958.7</v>
      </c>
    </row>
    <row r="87" spans="1:4" x14ac:dyDescent="0.35">
      <c r="A87" s="86" t="s">
        <v>224</v>
      </c>
      <c r="B87" s="87">
        <v>2017</v>
      </c>
      <c r="C87" s="87">
        <v>2018</v>
      </c>
      <c r="D87" s="87">
        <v>2444257.9500000002</v>
      </c>
    </row>
    <row r="88" spans="1:4" x14ac:dyDescent="0.35">
      <c r="A88" s="86" t="s">
        <v>498</v>
      </c>
      <c r="B88" s="87">
        <v>2017</v>
      </c>
      <c r="C88" s="87">
        <v>2019</v>
      </c>
      <c r="D88" s="87">
        <v>1328651.19</v>
      </c>
    </row>
    <row r="89" spans="1:4" x14ac:dyDescent="0.35">
      <c r="A89" s="86" t="s">
        <v>1275</v>
      </c>
      <c r="B89" s="87">
        <v>2017</v>
      </c>
      <c r="C89" s="87">
        <v>2020</v>
      </c>
      <c r="D89" s="87">
        <v>5101514.55</v>
      </c>
    </row>
    <row r="90" spans="1:4" x14ac:dyDescent="0.35">
      <c r="A90" s="86" t="s">
        <v>1117</v>
      </c>
      <c r="B90" s="87">
        <v>2017</v>
      </c>
      <c r="C90" s="87">
        <v>2019</v>
      </c>
      <c r="D90" s="87">
        <v>480910.64999999997</v>
      </c>
    </row>
    <row r="91" spans="1:4" x14ac:dyDescent="0.35">
      <c r="A91" s="86" t="s">
        <v>879</v>
      </c>
      <c r="B91" s="87">
        <v>2017</v>
      </c>
      <c r="C91" s="87">
        <v>2020</v>
      </c>
      <c r="D91" s="87">
        <v>4614125</v>
      </c>
    </row>
    <row r="92" spans="1:4" x14ac:dyDescent="0.35">
      <c r="A92" s="86" t="s">
        <v>484</v>
      </c>
      <c r="B92" s="87">
        <v>2017</v>
      </c>
      <c r="C92" s="87">
        <v>2019</v>
      </c>
      <c r="D92" s="87">
        <v>3493765.65</v>
      </c>
    </row>
    <row r="93" spans="1:4" x14ac:dyDescent="0.35">
      <c r="A93" s="86" t="s">
        <v>1163</v>
      </c>
      <c r="B93" s="87">
        <v>2020</v>
      </c>
      <c r="C93" s="87">
        <v>2023</v>
      </c>
      <c r="D93" s="87">
        <v>11194043.27</v>
      </c>
    </row>
    <row r="94" spans="1:4" x14ac:dyDescent="0.35">
      <c r="A94" s="86" t="s">
        <v>859</v>
      </c>
      <c r="B94" s="87">
        <v>2017</v>
      </c>
      <c r="C94" s="87">
        <v>2019</v>
      </c>
      <c r="D94" s="87">
        <v>1905884.9800000002</v>
      </c>
    </row>
    <row r="95" spans="1:4" x14ac:dyDescent="0.35">
      <c r="A95" s="86" t="s">
        <v>983</v>
      </c>
      <c r="B95" s="87">
        <v>2020</v>
      </c>
      <c r="C95" s="87">
        <v>2023</v>
      </c>
      <c r="D95" s="87">
        <v>12553395.789999999</v>
      </c>
    </row>
    <row r="96" spans="1:4" x14ac:dyDescent="0.35">
      <c r="A96" s="86" t="s">
        <v>1915</v>
      </c>
      <c r="B96" s="87">
        <v>2017</v>
      </c>
      <c r="C96" s="87">
        <v>2019</v>
      </c>
      <c r="D96" s="87">
        <v>1729180.55</v>
      </c>
    </row>
    <row r="97" spans="1:4" x14ac:dyDescent="0.35">
      <c r="A97" s="86" t="s">
        <v>236</v>
      </c>
      <c r="B97" s="87">
        <v>2020</v>
      </c>
      <c r="C97" s="87">
        <v>2022</v>
      </c>
      <c r="D97" s="87">
        <v>9454151.5999999996</v>
      </c>
    </row>
    <row r="98" spans="1:4" x14ac:dyDescent="0.35">
      <c r="A98" s="86" t="s">
        <v>1082</v>
      </c>
      <c r="B98" s="87">
        <v>2020</v>
      </c>
      <c r="C98" s="87">
        <v>2022</v>
      </c>
      <c r="D98" s="87">
        <v>19822248.25</v>
      </c>
    </row>
    <row r="99" spans="1:4" x14ac:dyDescent="0.35">
      <c r="A99" s="86" t="s">
        <v>1355</v>
      </c>
      <c r="B99" s="87">
        <v>2017</v>
      </c>
      <c r="C99" s="87">
        <v>2020</v>
      </c>
      <c r="D99" s="87">
        <v>4923682.33</v>
      </c>
    </row>
    <row r="100" spans="1:4" x14ac:dyDescent="0.35">
      <c r="A100" s="86" t="s">
        <v>2134</v>
      </c>
      <c r="B100" s="87">
        <v>2018</v>
      </c>
      <c r="C100" s="87">
        <v>2022</v>
      </c>
      <c r="D100" s="87">
        <v>53242265.319999993</v>
      </c>
    </row>
    <row r="101" spans="1:4" x14ac:dyDescent="0.35">
      <c r="A101" s="86" t="s">
        <v>1193</v>
      </c>
      <c r="B101" s="87">
        <v>2017</v>
      </c>
      <c r="C101" s="87">
        <v>2019</v>
      </c>
      <c r="D101" s="87">
        <v>3751246.5</v>
      </c>
    </row>
    <row r="102" spans="1:4" x14ac:dyDescent="0.35">
      <c r="A102" s="86" t="s">
        <v>1177</v>
      </c>
      <c r="B102" s="87">
        <v>2017</v>
      </c>
      <c r="C102" s="87">
        <v>2019</v>
      </c>
      <c r="D102" s="87">
        <v>4643087.16</v>
      </c>
    </row>
    <row r="103" spans="1:4" x14ac:dyDescent="0.35">
      <c r="A103" s="86" t="s">
        <v>1631</v>
      </c>
      <c r="B103" s="87">
        <v>2017</v>
      </c>
      <c r="C103" s="87">
        <v>2020</v>
      </c>
      <c r="D103" s="87">
        <v>3168487.34</v>
      </c>
    </row>
    <row r="104" spans="1:4" x14ac:dyDescent="0.35">
      <c r="A104" s="86" t="s">
        <v>226</v>
      </c>
      <c r="B104" s="87">
        <v>2017</v>
      </c>
      <c r="C104" s="87">
        <v>2019</v>
      </c>
      <c r="D104" s="87">
        <v>2532680.12</v>
      </c>
    </row>
    <row r="105" spans="1:4" x14ac:dyDescent="0.35">
      <c r="A105" s="86" t="s">
        <v>1277</v>
      </c>
      <c r="B105" s="87">
        <v>2020</v>
      </c>
      <c r="C105" s="87">
        <v>2023</v>
      </c>
      <c r="D105" s="87">
        <v>19823840.489999998</v>
      </c>
    </row>
    <row r="106" spans="1:4" x14ac:dyDescent="0.35">
      <c r="A106" s="86" t="s">
        <v>477</v>
      </c>
      <c r="B106" s="87">
        <v>2017</v>
      </c>
      <c r="C106" s="87">
        <v>2019</v>
      </c>
      <c r="D106" s="87">
        <v>4232805.1500000004</v>
      </c>
    </row>
    <row r="107" spans="1:4" x14ac:dyDescent="0.35">
      <c r="A107" s="86" t="s">
        <v>2153</v>
      </c>
      <c r="B107" s="87">
        <v>2019</v>
      </c>
      <c r="C107" s="87">
        <v>2023</v>
      </c>
      <c r="D107" s="87">
        <v>90000000</v>
      </c>
    </row>
    <row r="108" spans="1:4" x14ac:dyDescent="0.35">
      <c r="A108" s="86" t="s">
        <v>955</v>
      </c>
      <c r="B108" s="87">
        <v>2020</v>
      </c>
      <c r="C108" s="87">
        <v>2023</v>
      </c>
      <c r="D108" s="87">
        <v>11169711.859999999</v>
      </c>
    </row>
    <row r="109" spans="1:4" x14ac:dyDescent="0.35">
      <c r="A109" s="86" t="s">
        <v>56</v>
      </c>
      <c r="B109" s="87">
        <v>2017</v>
      </c>
      <c r="C109" s="87">
        <v>2019</v>
      </c>
      <c r="D109" s="87">
        <v>1220763.81</v>
      </c>
    </row>
    <row r="110" spans="1:4" x14ac:dyDescent="0.35">
      <c r="A110" s="86" t="s">
        <v>254</v>
      </c>
      <c r="B110" s="87">
        <v>2020</v>
      </c>
      <c r="C110" s="87">
        <v>2023</v>
      </c>
      <c r="D110" s="87">
        <v>7845084.7999999998</v>
      </c>
    </row>
    <row r="111" spans="1:4" x14ac:dyDescent="0.35">
      <c r="A111" s="86" t="s">
        <v>1056</v>
      </c>
      <c r="B111" s="87">
        <v>2019</v>
      </c>
      <c r="C111" s="87">
        <v>2022</v>
      </c>
      <c r="D111" s="87">
        <v>11349488.42</v>
      </c>
    </row>
    <row r="112" spans="1:4" x14ac:dyDescent="0.35">
      <c r="A112" s="86" t="s">
        <v>65</v>
      </c>
      <c r="B112" s="87">
        <v>2019</v>
      </c>
      <c r="C112" s="87">
        <v>2022</v>
      </c>
      <c r="D112" s="87">
        <v>18646963.800000001</v>
      </c>
    </row>
    <row r="113" spans="1:4" x14ac:dyDescent="0.35">
      <c r="A113" s="86" t="s">
        <v>2053</v>
      </c>
      <c r="B113" s="87">
        <v>2019</v>
      </c>
      <c r="C113" s="87">
        <v>2022</v>
      </c>
      <c r="D113" s="87">
        <v>18041385.27</v>
      </c>
    </row>
    <row r="114" spans="1:4" x14ac:dyDescent="0.35">
      <c r="A114" s="86" t="s">
        <v>2118</v>
      </c>
      <c r="B114" s="87">
        <v>2018</v>
      </c>
      <c r="C114" s="87">
        <v>2021</v>
      </c>
      <c r="D114" s="87">
        <v>31436638.210000001</v>
      </c>
    </row>
    <row r="115" spans="1:4" x14ac:dyDescent="0.35">
      <c r="A115" s="86" t="s">
        <v>625</v>
      </c>
      <c r="B115" s="87">
        <v>2020</v>
      </c>
      <c r="C115" s="87">
        <v>2022</v>
      </c>
      <c r="D115" s="87">
        <v>9952844.0199999996</v>
      </c>
    </row>
    <row r="116" spans="1:4" x14ac:dyDescent="0.35">
      <c r="A116" s="86" t="s">
        <v>861</v>
      </c>
      <c r="B116" s="87">
        <v>2017</v>
      </c>
      <c r="C116" s="87">
        <v>2019</v>
      </c>
      <c r="D116" s="87">
        <v>2350794.0299999998</v>
      </c>
    </row>
    <row r="117" spans="1:4" x14ac:dyDescent="0.35">
      <c r="A117" s="86" t="s">
        <v>473</v>
      </c>
      <c r="B117" s="87">
        <v>2017</v>
      </c>
      <c r="C117" s="87">
        <v>2019</v>
      </c>
      <c r="D117" s="87">
        <v>5676979.2000000002</v>
      </c>
    </row>
    <row r="118" spans="1:4" x14ac:dyDescent="0.35">
      <c r="A118" s="86" t="s">
        <v>164</v>
      </c>
      <c r="B118" s="87">
        <v>2017</v>
      </c>
      <c r="C118" s="87">
        <v>2020</v>
      </c>
      <c r="D118" s="87">
        <v>4458492.93</v>
      </c>
    </row>
    <row r="119" spans="1:4" x14ac:dyDescent="0.35">
      <c r="A119" s="86" t="s">
        <v>1686</v>
      </c>
      <c r="B119" s="87">
        <v>2017</v>
      </c>
      <c r="C119" s="87">
        <v>2019</v>
      </c>
      <c r="D119" s="87">
        <v>760267.28</v>
      </c>
    </row>
    <row r="120" spans="1:4" x14ac:dyDescent="0.35">
      <c r="A120" s="86" t="s">
        <v>1202</v>
      </c>
      <c r="B120" s="87">
        <v>2020</v>
      </c>
      <c r="C120" s="87">
        <v>2023</v>
      </c>
      <c r="D120" s="87">
        <v>14375852.149999999</v>
      </c>
    </row>
    <row r="121" spans="1:4" x14ac:dyDescent="0.35">
      <c r="A121" s="86" t="s">
        <v>854</v>
      </c>
      <c r="B121" s="87">
        <v>2017</v>
      </c>
      <c r="C121" s="87">
        <v>2019</v>
      </c>
      <c r="D121" s="87">
        <v>4917034.97</v>
      </c>
    </row>
    <row r="122" spans="1:4" x14ac:dyDescent="0.35">
      <c r="A122" s="86" t="s">
        <v>201</v>
      </c>
      <c r="B122" s="87">
        <v>2020</v>
      </c>
      <c r="C122" s="87">
        <v>2023</v>
      </c>
      <c r="D122" s="87">
        <v>13191969.109999999</v>
      </c>
    </row>
    <row r="123" spans="1:4" x14ac:dyDescent="0.35">
      <c r="A123" s="86" t="s">
        <v>1238</v>
      </c>
      <c r="B123" s="87">
        <v>2019</v>
      </c>
      <c r="C123" s="87">
        <v>2022</v>
      </c>
      <c r="D123" s="87">
        <v>12096172.34</v>
      </c>
    </row>
    <row r="124" spans="1:4" x14ac:dyDescent="0.35">
      <c r="A124" s="86" t="s">
        <v>1952</v>
      </c>
      <c r="B124" s="87">
        <v>2019</v>
      </c>
      <c r="C124" s="87">
        <v>2022</v>
      </c>
      <c r="D124" s="87">
        <v>12432823.99</v>
      </c>
    </row>
    <row r="125" spans="1:4" x14ac:dyDescent="0.35">
      <c r="A125" s="86" t="s">
        <v>181</v>
      </c>
      <c r="B125" s="87">
        <v>2019</v>
      </c>
      <c r="C125" s="87">
        <v>2022</v>
      </c>
      <c r="D125" s="87">
        <v>13912407.58</v>
      </c>
    </row>
    <row r="126" spans="1:4" x14ac:dyDescent="0.35">
      <c r="A126" s="86" t="s">
        <v>1195</v>
      </c>
      <c r="B126" s="87">
        <v>2019</v>
      </c>
      <c r="C126" s="87">
        <v>2022</v>
      </c>
      <c r="D126" s="87">
        <v>17787137.260000002</v>
      </c>
    </row>
    <row r="127" spans="1:4" x14ac:dyDescent="0.35">
      <c r="A127" s="86" t="s">
        <v>1699</v>
      </c>
      <c r="B127" s="87">
        <v>2019</v>
      </c>
      <c r="C127" s="87">
        <v>2022</v>
      </c>
      <c r="D127" s="87">
        <v>11767157.380000001</v>
      </c>
    </row>
    <row r="128" spans="1:4" x14ac:dyDescent="0.35">
      <c r="A128" s="86" t="s">
        <v>1719</v>
      </c>
      <c r="B128" s="87">
        <v>2019</v>
      </c>
      <c r="C128" s="87">
        <v>2022</v>
      </c>
      <c r="D128" s="87">
        <v>11598571.799999999</v>
      </c>
    </row>
    <row r="129" spans="1:4" x14ac:dyDescent="0.35">
      <c r="A129" s="86" t="s">
        <v>2036</v>
      </c>
      <c r="B129" s="87">
        <v>2019</v>
      </c>
      <c r="C129" s="87">
        <v>2022</v>
      </c>
      <c r="D129" s="87">
        <v>31104653.440000001</v>
      </c>
    </row>
    <row r="130" spans="1:4" x14ac:dyDescent="0.35">
      <c r="A130" s="86" t="s">
        <v>866</v>
      </c>
      <c r="B130" s="87">
        <v>2017</v>
      </c>
      <c r="C130" s="87">
        <v>2019</v>
      </c>
      <c r="D130" s="87">
        <v>4395973.7</v>
      </c>
    </row>
    <row r="131" spans="1:4" x14ac:dyDescent="0.35">
      <c r="A131" s="86" t="s">
        <v>1078</v>
      </c>
      <c r="B131" s="87">
        <v>2020</v>
      </c>
      <c r="C131" s="87">
        <v>2023</v>
      </c>
      <c r="D131" s="87">
        <v>17252280.629999999</v>
      </c>
    </row>
    <row r="132" spans="1:4" x14ac:dyDescent="0.35">
      <c r="A132" s="86" t="s">
        <v>1198</v>
      </c>
      <c r="B132" s="87">
        <v>2020</v>
      </c>
      <c r="C132" s="87">
        <v>2023</v>
      </c>
      <c r="D132" s="87">
        <v>12778116.48</v>
      </c>
    </row>
    <row r="133" spans="1:4" x14ac:dyDescent="0.35">
      <c r="A133" s="86" t="s">
        <v>463</v>
      </c>
      <c r="B133" s="87">
        <v>2017</v>
      </c>
      <c r="C133" s="87">
        <v>2019</v>
      </c>
      <c r="D133" s="87">
        <v>4532994.9499999993</v>
      </c>
    </row>
    <row r="134" spans="1:4" x14ac:dyDescent="0.35">
      <c r="A134" s="86" t="s">
        <v>216</v>
      </c>
      <c r="B134" s="87">
        <v>2017</v>
      </c>
      <c r="C134" s="87">
        <v>2019</v>
      </c>
      <c r="D134" s="87">
        <v>6237336.2800000003</v>
      </c>
    </row>
    <row r="135" spans="1:4" x14ac:dyDescent="0.35">
      <c r="A135" s="86" t="s">
        <v>1897</v>
      </c>
      <c r="B135" s="87">
        <v>2020</v>
      </c>
      <c r="C135" s="87">
        <v>2023</v>
      </c>
      <c r="D135" s="87">
        <v>7020703.7699999996</v>
      </c>
    </row>
    <row r="136" spans="1:4" x14ac:dyDescent="0.35">
      <c r="A136" s="86" t="s">
        <v>1001</v>
      </c>
      <c r="B136" s="87">
        <v>2017</v>
      </c>
      <c r="C136" s="87">
        <v>2020</v>
      </c>
      <c r="D136" s="87">
        <v>6750312.5</v>
      </c>
    </row>
    <row r="137" spans="1:4" x14ac:dyDescent="0.35">
      <c r="A137" s="86" t="s">
        <v>434</v>
      </c>
      <c r="B137" s="87">
        <v>2017</v>
      </c>
      <c r="C137" s="87">
        <v>2020</v>
      </c>
      <c r="D137" s="87">
        <v>5688082.3299999991</v>
      </c>
    </row>
    <row r="138" spans="1:4" x14ac:dyDescent="0.35">
      <c r="A138" s="86" t="s">
        <v>1634</v>
      </c>
      <c r="B138" s="87">
        <v>2017</v>
      </c>
      <c r="C138" s="87">
        <v>2019</v>
      </c>
      <c r="D138" s="87">
        <v>4539837.93</v>
      </c>
    </row>
    <row r="139" spans="1:4" x14ac:dyDescent="0.35">
      <c r="A139" s="86" t="s">
        <v>636</v>
      </c>
      <c r="B139" s="87">
        <v>2020</v>
      </c>
      <c r="C139" s="87">
        <v>2023</v>
      </c>
      <c r="D139" s="87">
        <v>20078620.490000002</v>
      </c>
    </row>
    <row r="140" spans="1:4" x14ac:dyDescent="0.35">
      <c r="A140" s="86" t="s">
        <v>1629</v>
      </c>
      <c r="B140" s="87">
        <v>2017</v>
      </c>
      <c r="C140" s="87">
        <v>2020</v>
      </c>
      <c r="D140" s="87">
        <v>4372791.5</v>
      </c>
    </row>
    <row r="141" spans="1:4" x14ac:dyDescent="0.35">
      <c r="A141" s="86" t="s">
        <v>2102</v>
      </c>
      <c r="B141" s="87">
        <v>2016</v>
      </c>
      <c r="C141" s="87">
        <v>2017</v>
      </c>
      <c r="D141" s="87">
        <v>19793396.800000001</v>
      </c>
    </row>
    <row r="142" spans="1:4" x14ac:dyDescent="0.35">
      <c r="A142" s="86" t="s">
        <v>852</v>
      </c>
      <c r="B142" s="87">
        <v>2017</v>
      </c>
      <c r="C142" s="87">
        <v>2020</v>
      </c>
      <c r="D142" s="87">
        <v>6645116</v>
      </c>
    </row>
    <row r="143" spans="1:4" x14ac:dyDescent="0.35">
      <c r="A143" s="86" t="s">
        <v>1775</v>
      </c>
      <c r="B143" s="87">
        <v>2019</v>
      </c>
      <c r="C143" s="87">
        <v>2021</v>
      </c>
      <c r="D143" s="87">
        <v>28561361.690000001</v>
      </c>
    </row>
    <row r="144" spans="1:4" x14ac:dyDescent="0.35">
      <c r="A144" s="86" t="s">
        <v>488</v>
      </c>
      <c r="B144" s="87">
        <v>2017</v>
      </c>
      <c r="C144" s="87">
        <v>2019</v>
      </c>
      <c r="D144" s="87">
        <v>3145760.7</v>
      </c>
    </row>
    <row r="145" spans="1:4" x14ac:dyDescent="0.35">
      <c r="A145" s="86" t="s">
        <v>1366</v>
      </c>
      <c r="B145" s="87">
        <v>2017</v>
      </c>
      <c r="C145" s="87">
        <v>2020</v>
      </c>
      <c r="D145" s="87">
        <v>4133308.3</v>
      </c>
    </row>
    <row r="146" spans="1:4" x14ac:dyDescent="0.35">
      <c r="A146" s="86" t="s">
        <v>441</v>
      </c>
      <c r="B146" s="87">
        <v>2017</v>
      </c>
      <c r="C146" s="87">
        <v>2020</v>
      </c>
      <c r="D146" s="87">
        <v>1926857.55</v>
      </c>
    </row>
    <row r="147" spans="1:4" x14ac:dyDescent="0.35">
      <c r="A147" s="86" t="s">
        <v>2115</v>
      </c>
      <c r="B147" s="87">
        <v>2018</v>
      </c>
      <c r="C147" s="87">
        <v>2022</v>
      </c>
      <c r="D147" s="87">
        <v>50681629.590000004</v>
      </c>
    </row>
    <row r="148" spans="1:4" x14ac:dyDescent="0.35">
      <c r="A148" s="86" t="s">
        <v>1392</v>
      </c>
      <c r="B148" s="87">
        <v>2020</v>
      </c>
      <c r="C148" s="87">
        <v>2022</v>
      </c>
      <c r="D148" s="87">
        <v>14222573.899999999</v>
      </c>
    </row>
    <row r="149" spans="1:4" x14ac:dyDescent="0.35">
      <c r="A149" s="86" t="s">
        <v>1254</v>
      </c>
      <c r="B149" s="87">
        <v>2020</v>
      </c>
      <c r="C149" s="87">
        <v>2022</v>
      </c>
      <c r="D149" s="87">
        <v>26589160</v>
      </c>
    </row>
    <row r="150" spans="1:4" x14ac:dyDescent="0.35">
      <c r="A150" s="86" t="s">
        <v>988</v>
      </c>
      <c r="B150" s="87">
        <v>2020</v>
      </c>
      <c r="C150" s="87">
        <v>2023</v>
      </c>
      <c r="D150" s="87">
        <v>19098704.960000001</v>
      </c>
    </row>
    <row r="151" spans="1:4" x14ac:dyDescent="0.35">
      <c r="A151" s="86" t="s">
        <v>1005</v>
      </c>
      <c r="B151" s="87">
        <v>2017</v>
      </c>
      <c r="C151" s="87">
        <v>2020</v>
      </c>
      <c r="D151" s="87">
        <v>2912814.34</v>
      </c>
    </row>
    <row r="152" spans="1:4" x14ac:dyDescent="0.35">
      <c r="A152" s="86" t="s">
        <v>889</v>
      </c>
      <c r="B152" s="87">
        <v>2017</v>
      </c>
      <c r="C152" s="87">
        <v>2019</v>
      </c>
      <c r="D152" s="87">
        <v>4295185.34</v>
      </c>
    </row>
    <row r="153" spans="1:4" x14ac:dyDescent="0.35">
      <c r="A153" s="86" t="s">
        <v>1747</v>
      </c>
      <c r="B153" s="87">
        <v>2017</v>
      </c>
      <c r="C153" s="87">
        <v>2019</v>
      </c>
      <c r="D153" s="87">
        <v>5064739.96</v>
      </c>
    </row>
    <row r="154" spans="1:4" x14ac:dyDescent="0.35">
      <c r="A154" s="86" t="s">
        <v>1639</v>
      </c>
      <c r="B154" s="87">
        <v>2019</v>
      </c>
      <c r="C154" s="87">
        <v>2021</v>
      </c>
      <c r="D154" s="87">
        <v>19047685.030000001</v>
      </c>
    </row>
    <row r="155" spans="1:4" x14ac:dyDescent="0.35">
      <c r="A155" s="86" t="s">
        <v>1074</v>
      </c>
      <c r="B155" s="87">
        <v>2020</v>
      </c>
      <c r="C155" s="87">
        <v>2022</v>
      </c>
      <c r="D155" s="87">
        <v>7786246</v>
      </c>
    </row>
    <row r="156" spans="1:4" x14ac:dyDescent="0.35">
      <c r="A156" s="86" t="s">
        <v>1209</v>
      </c>
      <c r="B156" s="87">
        <v>2020</v>
      </c>
      <c r="C156" s="87">
        <v>2023</v>
      </c>
      <c r="D156" s="87">
        <v>14956876.629999999</v>
      </c>
    </row>
    <row r="157" spans="1:4" x14ac:dyDescent="0.35">
      <c r="A157" s="86" t="s">
        <v>2171</v>
      </c>
      <c r="B157" s="87">
        <v>2019</v>
      </c>
      <c r="C157" s="87">
        <v>2021</v>
      </c>
      <c r="D157" s="87">
        <v>230753402.64000002</v>
      </c>
    </row>
    <row r="158" spans="1:4" x14ac:dyDescent="0.35">
      <c r="A158" s="86" t="s">
        <v>1789</v>
      </c>
      <c r="B158" s="87">
        <v>2020</v>
      </c>
      <c r="C158" s="87">
        <v>2022</v>
      </c>
      <c r="D158" s="87">
        <v>28433027</v>
      </c>
    </row>
    <row r="159" spans="1:4" x14ac:dyDescent="0.35">
      <c r="A159" s="86" t="s">
        <v>1840</v>
      </c>
      <c r="B159" s="87">
        <v>2020</v>
      </c>
      <c r="C159" s="87">
        <v>2022</v>
      </c>
      <c r="D159" s="87">
        <v>27610766.75</v>
      </c>
    </row>
    <row r="160" spans="1:4" x14ac:dyDescent="0.35">
      <c r="A160" s="86" t="s">
        <v>508</v>
      </c>
      <c r="B160" s="87">
        <v>2017</v>
      </c>
      <c r="C160" s="87">
        <v>2020</v>
      </c>
      <c r="D160" s="87">
        <v>3815137.5</v>
      </c>
    </row>
    <row r="161" spans="1:4" x14ac:dyDescent="0.35">
      <c r="A161" s="86" t="s">
        <v>1751</v>
      </c>
      <c r="B161" s="87">
        <v>2017</v>
      </c>
      <c r="C161" s="87">
        <v>2020</v>
      </c>
      <c r="D161" s="87">
        <v>4660607.04</v>
      </c>
    </row>
    <row r="162" spans="1:4" x14ac:dyDescent="0.35">
      <c r="A162" s="86" t="s">
        <v>1793</v>
      </c>
      <c r="B162" s="87">
        <v>2020</v>
      </c>
      <c r="C162" s="87">
        <v>2022</v>
      </c>
      <c r="D162" s="87">
        <v>27553765.75</v>
      </c>
    </row>
    <row r="163" spans="1:4" x14ac:dyDescent="0.35">
      <c r="A163" s="86" t="s">
        <v>241</v>
      </c>
      <c r="B163" s="87">
        <v>2020</v>
      </c>
      <c r="C163" s="87">
        <v>2022</v>
      </c>
      <c r="D163" s="87">
        <v>21209362.5</v>
      </c>
    </row>
    <row r="164" spans="1:4" x14ac:dyDescent="0.35">
      <c r="A164" s="86" t="s">
        <v>848</v>
      </c>
      <c r="B164" s="87">
        <v>2017</v>
      </c>
      <c r="C164" s="87">
        <v>2019</v>
      </c>
      <c r="D164" s="87">
        <v>6397893.9900000002</v>
      </c>
    </row>
    <row r="165" spans="1:4" x14ac:dyDescent="0.35">
      <c r="A165" s="86" t="s">
        <v>1806</v>
      </c>
      <c r="B165" s="87">
        <v>2020</v>
      </c>
      <c r="C165" s="87">
        <v>2022</v>
      </c>
      <c r="D165" s="87">
        <v>26002297.300000001</v>
      </c>
    </row>
    <row r="166" spans="1:4" x14ac:dyDescent="0.35">
      <c r="A166" s="86" t="s">
        <v>1813</v>
      </c>
      <c r="B166" s="87">
        <v>2020</v>
      </c>
      <c r="C166" s="87">
        <v>2022</v>
      </c>
      <c r="D166" s="87">
        <v>27457766.07</v>
      </c>
    </row>
    <row r="167" spans="1:4" x14ac:dyDescent="0.35">
      <c r="A167" s="86" t="s">
        <v>1817</v>
      </c>
      <c r="B167" s="87">
        <v>2020</v>
      </c>
      <c r="C167" s="87">
        <v>2022</v>
      </c>
      <c r="D167" s="87">
        <v>27345426.5</v>
      </c>
    </row>
    <row r="168" spans="1:4" x14ac:dyDescent="0.35">
      <c r="A168" s="86" t="s">
        <v>1764</v>
      </c>
      <c r="B168" s="87">
        <v>2019</v>
      </c>
      <c r="C168" s="87">
        <v>2021</v>
      </c>
      <c r="D168" s="87">
        <v>28216589.800000001</v>
      </c>
    </row>
    <row r="169" spans="1:4" x14ac:dyDescent="0.35">
      <c r="A169" s="86" t="s">
        <v>1761</v>
      </c>
      <c r="B169" s="87">
        <v>2019</v>
      </c>
      <c r="C169" s="87">
        <v>2021</v>
      </c>
      <c r="D169" s="87">
        <v>27721553.369999997</v>
      </c>
    </row>
    <row r="170" spans="1:4" x14ac:dyDescent="0.35">
      <c r="A170" s="86" t="s">
        <v>979</v>
      </c>
      <c r="B170" s="87">
        <v>2020</v>
      </c>
      <c r="C170" s="87">
        <v>2022</v>
      </c>
      <c r="D170" s="87">
        <v>11694652.57</v>
      </c>
    </row>
    <row r="171" spans="1:4" x14ac:dyDescent="0.35">
      <c r="A171" s="86" t="s">
        <v>1768</v>
      </c>
      <c r="B171" s="87">
        <v>2019</v>
      </c>
      <c r="C171" s="87">
        <v>2021</v>
      </c>
      <c r="D171" s="87">
        <v>28217839.300000001</v>
      </c>
    </row>
    <row r="172" spans="1:4" x14ac:dyDescent="0.35">
      <c r="A172" s="86" t="s">
        <v>1780</v>
      </c>
      <c r="B172" s="87">
        <v>2020</v>
      </c>
      <c r="C172" s="87">
        <v>2022</v>
      </c>
      <c r="D172" s="87">
        <v>7362317.8100000005</v>
      </c>
    </row>
    <row r="173" spans="1:4" x14ac:dyDescent="0.35">
      <c r="A173" s="86" t="s">
        <v>588</v>
      </c>
      <c r="B173" s="87">
        <v>2020</v>
      </c>
      <c r="C173" s="87">
        <v>2023</v>
      </c>
      <c r="D173" s="87">
        <v>8806599.9700000007</v>
      </c>
    </row>
    <row r="174" spans="1:4" x14ac:dyDescent="0.35">
      <c r="A174" s="86" t="s">
        <v>1245</v>
      </c>
      <c r="B174" s="87">
        <v>2020</v>
      </c>
      <c r="C174" s="87">
        <v>2023</v>
      </c>
      <c r="D174" s="87">
        <v>15120124.91</v>
      </c>
    </row>
    <row r="175" spans="1:4" x14ac:dyDescent="0.35">
      <c r="A175" s="86" t="s">
        <v>2050</v>
      </c>
      <c r="B175" s="87">
        <v>2017</v>
      </c>
      <c r="C175" s="87">
        <v>2020</v>
      </c>
      <c r="D175" s="87">
        <v>4873660.99</v>
      </c>
    </row>
    <row r="176" spans="1:4" x14ac:dyDescent="0.35">
      <c r="A176" s="86" t="s">
        <v>868</v>
      </c>
      <c r="B176" s="87">
        <v>2017</v>
      </c>
      <c r="C176" s="87">
        <v>2020</v>
      </c>
      <c r="D176" s="87">
        <v>4141014</v>
      </c>
    </row>
    <row r="177" spans="1:4" x14ac:dyDescent="0.35">
      <c r="A177" s="86" t="s">
        <v>2140</v>
      </c>
      <c r="B177" s="87">
        <v>2018</v>
      </c>
      <c r="C177" s="87">
        <v>2021</v>
      </c>
      <c r="D177" s="87">
        <v>209920728.97</v>
      </c>
    </row>
    <row r="178" spans="1:4" x14ac:dyDescent="0.35">
      <c r="A178" s="86" t="s">
        <v>2183</v>
      </c>
      <c r="B178" s="87">
        <v>2020</v>
      </c>
      <c r="C178" s="87">
        <v>2023</v>
      </c>
      <c r="D178" s="87">
        <v>99939410</v>
      </c>
    </row>
    <row r="179" spans="1:4" x14ac:dyDescent="0.35">
      <c r="A179" s="86" t="s">
        <v>1810</v>
      </c>
      <c r="B179" s="87">
        <v>2020</v>
      </c>
      <c r="C179" s="87">
        <v>2022</v>
      </c>
      <c r="D179" s="87">
        <v>27447736.75</v>
      </c>
    </row>
    <row r="180" spans="1:4" x14ac:dyDescent="0.35">
      <c r="A180" s="86" t="s">
        <v>1745</v>
      </c>
      <c r="B180" s="87">
        <v>2017</v>
      </c>
      <c r="C180" s="87">
        <v>2019</v>
      </c>
      <c r="D180" s="87">
        <v>7333870.3399999999</v>
      </c>
    </row>
    <row r="181" spans="1:4" x14ac:dyDescent="0.35">
      <c r="A181" s="86" t="s">
        <v>1757</v>
      </c>
      <c r="B181" s="87">
        <v>2019</v>
      </c>
      <c r="C181" s="87">
        <v>2021</v>
      </c>
      <c r="D181" s="87">
        <v>27081425</v>
      </c>
    </row>
    <row r="182" spans="1:4" x14ac:dyDescent="0.35">
      <c r="A182" s="86" t="s">
        <v>221</v>
      </c>
      <c r="B182" s="87">
        <v>2017</v>
      </c>
      <c r="C182" s="87">
        <v>2020</v>
      </c>
      <c r="D182" s="87">
        <v>4046360</v>
      </c>
    </row>
    <row r="183" spans="1:4" x14ac:dyDescent="0.35">
      <c r="A183" s="86" t="s">
        <v>975</v>
      </c>
      <c r="B183" s="87">
        <v>2020</v>
      </c>
      <c r="C183" s="87">
        <v>2021</v>
      </c>
      <c r="D183" s="87">
        <v>4637666.66</v>
      </c>
    </row>
    <row r="184" spans="1:4" x14ac:dyDescent="0.35">
      <c r="A184" s="86" t="s">
        <v>1352</v>
      </c>
      <c r="B184" s="87">
        <v>2017</v>
      </c>
      <c r="C184" s="87">
        <v>2020</v>
      </c>
      <c r="D184" s="87">
        <v>4820400.41</v>
      </c>
    </row>
    <row r="185" spans="1:4" x14ac:dyDescent="0.35">
      <c r="A185" s="86" t="s">
        <v>496</v>
      </c>
      <c r="B185" s="87">
        <v>2017</v>
      </c>
      <c r="C185" s="87">
        <v>2019</v>
      </c>
      <c r="D185" s="87">
        <v>2248446.67</v>
      </c>
    </row>
    <row r="186" spans="1:4" x14ac:dyDescent="0.35">
      <c r="A186" s="86" t="s">
        <v>431</v>
      </c>
      <c r="B186" s="87">
        <v>2017</v>
      </c>
      <c r="C186" s="87">
        <v>2019</v>
      </c>
      <c r="D186" s="87">
        <v>4606414.9800000004</v>
      </c>
    </row>
    <row r="187" spans="1:4" x14ac:dyDescent="0.35">
      <c r="A187" s="86" t="s">
        <v>757</v>
      </c>
      <c r="B187" s="87">
        <v>2019</v>
      </c>
      <c r="C187" s="87">
        <v>2022</v>
      </c>
      <c r="D187" s="87">
        <v>11787622.01</v>
      </c>
    </row>
    <row r="188" spans="1:4" x14ac:dyDescent="0.35">
      <c r="A188" s="86" t="s">
        <v>84</v>
      </c>
      <c r="B188" s="87">
        <v>2019</v>
      </c>
      <c r="C188" s="87">
        <v>2022</v>
      </c>
      <c r="D188" s="87">
        <v>13805317.359999999</v>
      </c>
    </row>
    <row r="189" spans="1:4" x14ac:dyDescent="0.35">
      <c r="A189" s="86" t="s">
        <v>172</v>
      </c>
      <c r="B189" s="87">
        <v>2019</v>
      </c>
      <c r="C189" s="87">
        <v>2022</v>
      </c>
      <c r="D189" s="87">
        <v>11543625.01</v>
      </c>
    </row>
    <row r="190" spans="1:4" x14ac:dyDescent="0.35">
      <c r="A190" s="86" t="s">
        <v>1890</v>
      </c>
      <c r="B190" s="87">
        <v>2019</v>
      </c>
      <c r="C190" s="87">
        <v>2022</v>
      </c>
      <c r="D190" s="87">
        <v>13833750.460000001</v>
      </c>
    </row>
    <row r="191" spans="1:4" x14ac:dyDescent="0.35">
      <c r="A191" s="86" t="s">
        <v>1125</v>
      </c>
      <c r="B191" s="87">
        <v>2019</v>
      </c>
      <c r="C191" s="87">
        <v>2022</v>
      </c>
      <c r="D191" s="87">
        <v>18246023.260000002</v>
      </c>
    </row>
    <row r="192" spans="1:4" x14ac:dyDescent="0.35">
      <c r="A192" s="86" t="s">
        <v>742</v>
      </c>
      <c r="B192" s="87">
        <v>2019</v>
      </c>
      <c r="C192" s="87">
        <v>2022</v>
      </c>
      <c r="D192" s="87">
        <v>32684258.289999999</v>
      </c>
    </row>
    <row r="193" spans="1:4" x14ac:dyDescent="0.35">
      <c r="A193" s="86" t="s">
        <v>1381</v>
      </c>
      <c r="B193" s="87">
        <v>2019</v>
      </c>
      <c r="C193" s="87">
        <v>2022</v>
      </c>
      <c r="D193" s="87">
        <v>28331083.48</v>
      </c>
    </row>
    <row r="194" spans="1:4" x14ac:dyDescent="0.35">
      <c r="A194" s="86" t="s">
        <v>1994</v>
      </c>
      <c r="B194" s="87">
        <v>2019</v>
      </c>
      <c r="C194" s="87">
        <v>2021</v>
      </c>
      <c r="D194" s="87">
        <v>10569609.380000001</v>
      </c>
    </row>
    <row r="195" spans="1:4" x14ac:dyDescent="0.35">
      <c r="A195" s="86" t="s">
        <v>1702</v>
      </c>
      <c r="B195" s="87">
        <v>2020</v>
      </c>
      <c r="C195" s="87">
        <v>2023</v>
      </c>
      <c r="D195" s="87">
        <v>6306623.1300000008</v>
      </c>
    </row>
    <row r="196" spans="1:4" x14ac:dyDescent="0.35">
      <c r="A196" s="86" t="s">
        <v>931</v>
      </c>
      <c r="B196" s="87">
        <v>2020</v>
      </c>
      <c r="C196" s="87">
        <v>2023</v>
      </c>
      <c r="D196" s="87">
        <v>6420254.4299999997</v>
      </c>
    </row>
    <row r="197" spans="1:4" x14ac:dyDescent="0.35">
      <c r="A197" s="86" t="s">
        <v>1692</v>
      </c>
      <c r="B197" s="87">
        <v>2017</v>
      </c>
      <c r="C197" s="87">
        <v>2020</v>
      </c>
      <c r="D197" s="87">
        <v>3118199.72</v>
      </c>
    </row>
    <row r="198" spans="1:4" x14ac:dyDescent="0.35">
      <c r="A198" s="86" t="s">
        <v>1422</v>
      </c>
      <c r="B198" s="87">
        <v>2020</v>
      </c>
      <c r="C198" s="87">
        <v>2023</v>
      </c>
      <c r="D198" s="87">
        <v>8972830</v>
      </c>
    </row>
    <row r="199" spans="1:4" x14ac:dyDescent="0.35">
      <c r="A199" s="86" t="s">
        <v>2094</v>
      </c>
      <c r="B199" s="87">
        <v>2016</v>
      </c>
      <c r="C199" s="87">
        <v>2021</v>
      </c>
      <c r="D199" s="87">
        <v>294753178.91000003</v>
      </c>
    </row>
    <row r="200" spans="1:4" x14ac:dyDescent="0.35">
      <c r="A200" s="86" t="s">
        <v>437</v>
      </c>
      <c r="B200" s="87">
        <v>2017</v>
      </c>
      <c r="C200" s="87">
        <v>2020</v>
      </c>
      <c r="D200" s="87">
        <v>5147684.1399999997</v>
      </c>
    </row>
    <row r="201" spans="1:4" x14ac:dyDescent="0.35">
      <c r="A201" s="86" t="s">
        <v>1258</v>
      </c>
      <c r="B201" s="87">
        <v>2020</v>
      </c>
      <c r="C201" s="87">
        <v>2022</v>
      </c>
      <c r="D201" s="87">
        <v>29864764.989999998</v>
      </c>
    </row>
    <row r="202" spans="1:4" x14ac:dyDescent="0.35">
      <c r="A202" s="86" t="s">
        <v>1843</v>
      </c>
      <c r="B202" s="87">
        <v>2020</v>
      </c>
      <c r="C202" s="87">
        <v>2023</v>
      </c>
      <c r="D202" s="87">
        <v>8664515.9699999988</v>
      </c>
    </row>
    <row r="203" spans="1:4" x14ac:dyDescent="0.35">
      <c r="A203" s="86" t="s">
        <v>576</v>
      </c>
      <c r="B203" s="87">
        <v>2019</v>
      </c>
      <c r="C203" s="87">
        <v>2020</v>
      </c>
      <c r="D203" s="87">
        <v>3816428.25</v>
      </c>
    </row>
    <row r="204" spans="1:4" x14ac:dyDescent="0.35">
      <c r="A204" s="86" t="s">
        <v>1683</v>
      </c>
      <c r="B204" s="87">
        <v>2017</v>
      </c>
      <c r="C204" s="87">
        <v>2019</v>
      </c>
      <c r="D204" s="87">
        <v>1277314.9200000002</v>
      </c>
    </row>
    <row r="205" spans="1:4" x14ac:dyDescent="0.35">
      <c r="A205" s="86" t="s">
        <v>512</v>
      </c>
      <c r="B205" s="87">
        <v>2017</v>
      </c>
      <c r="C205" s="87">
        <v>2019</v>
      </c>
      <c r="D205" s="87">
        <v>2891448.58</v>
      </c>
    </row>
    <row r="206" spans="1:4" x14ac:dyDescent="0.35">
      <c r="A206" s="86" t="s">
        <v>1970</v>
      </c>
      <c r="B206" s="87">
        <v>2020</v>
      </c>
      <c r="C206" s="87">
        <v>2022</v>
      </c>
      <c r="D206" s="87">
        <v>6566786.8499999996</v>
      </c>
    </row>
    <row r="207" spans="1:4" x14ac:dyDescent="0.35">
      <c r="A207" s="86" t="s">
        <v>572</v>
      </c>
      <c r="B207" s="87">
        <v>2019</v>
      </c>
      <c r="C207" s="87">
        <v>2021</v>
      </c>
      <c r="D207" s="87">
        <v>6855070.5</v>
      </c>
    </row>
    <row r="208" spans="1:4" x14ac:dyDescent="0.35">
      <c r="A208" s="86" t="s">
        <v>1772</v>
      </c>
      <c r="B208" s="87">
        <v>2019</v>
      </c>
      <c r="C208" s="87">
        <v>2021</v>
      </c>
      <c r="D208" s="87">
        <v>27280036</v>
      </c>
    </row>
    <row r="209" spans="1:4" x14ac:dyDescent="0.35">
      <c r="A209" s="86" t="s">
        <v>2173</v>
      </c>
      <c r="B209" s="87">
        <v>2019</v>
      </c>
      <c r="C209" s="87">
        <v>2022</v>
      </c>
      <c r="D209" s="87">
        <v>69623544</v>
      </c>
    </row>
    <row r="210" spans="1:4" x14ac:dyDescent="0.35">
      <c r="A210" s="86" t="s">
        <v>2122</v>
      </c>
      <c r="B210" s="87">
        <v>2018</v>
      </c>
      <c r="C210" s="87">
        <v>2021</v>
      </c>
      <c r="D210" s="87">
        <v>9814178.3999999985</v>
      </c>
    </row>
    <row r="211" spans="1:4" x14ac:dyDescent="0.35">
      <c r="A211" s="86" t="s">
        <v>2203</v>
      </c>
      <c r="B211" s="87">
        <v>2020</v>
      </c>
      <c r="C211" s="87">
        <v>2021</v>
      </c>
      <c r="D211" s="87">
        <v>77992576.799999997</v>
      </c>
    </row>
    <row r="212" spans="1:4" x14ac:dyDescent="0.35">
      <c r="A212" s="86" t="s">
        <v>1183</v>
      </c>
      <c r="B212" s="87">
        <v>2017</v>
      </c>
      <c r="C212" s="87">
        <v>2019</v>
      </c>
      <c r="D212" s="87">
        <v>4251229.41</v>
      </c>
    </row>
    <row r="213" spans="1:4" x14ac:dyDescent="0.35">
      <c r="A213" s="86" t="s">
        <v>2146</v>
      </c>
      <c r="B213" s="87">
        <v>2019</v>
      </c>
      <c r="C213" s="87">
        <v>2022</v>
      </c>
      <c r="D213" s="87">
        <v>189384127.86000001</v>
      </c>
    </row>
    <row r="214" spans="1:4" x14ac:dyDescent="0.35">
      <c r="A214" s="86" t="s">
        <v>2113</v>
      </c>
      <c r="B214" s="87">
        <v>2016</v>
      </c>
      <c r="C214" s="87">
        <v>2018</v>
      </c>
      <c r="D214" s="87">
        <v>6722201.3400000008</v>
      </c>
    </row>
    <row r="215" spans="1:4" x14ac:dyDescent="0.35">
      <c r="A215" s="86" t="s">
        <v>2168</v>
      </c>
      <c r="B215" s="87">
        <v>2019</v>
      </c>
      <c r="C215" s="87">
        <v>2022</v>
      </c>
      <c r="D215" s="87">
        <v>225432883.14999998</v>
      </c>
    </row>
    <row r="216" spans="1:4" x14ac:dyDescent="0.35">
      <c r="A216" s="86" t="s">
        <v>457</v>
      </c>
      <c r="B216" s="87">
        <v>2017</v>
      </c>
      <c r="C216" s="87">
        <v>2020</v>
      </c>
      <c r="D216" s="87">
        <v>4557762.9399999995</v>
      </c>
    </row>
    <row r="217" spans="1:4" x14ac:dyDescent="0.35">
      <c r="A217" s="86" t="s">
        <v>469</v>
      </c>
      <c r="B217" s="87">
        <v>2017</v>
      </c>
      <c r="C217" s="87">
        <v>2019</v>
      </c>
      <c r="D217" s="87">
        <v>3875804.78</v>
      </c>
    </row>
    <row r="218" spans="1:4" x14ac:dyDescent="0.35">
      <c r="A218" s="86" t="s">
        <v>2161</v>
      </c>
      <c r="B218" s="87">
        <v>2019</v>
      </c>
      <c r="C218" s="87">
        <v>2021</v>
      </c>
      <c r="D218" s="87">
        <v>62615921.950000003</v>
      </c>
    </row>
    <row r="219" spans="1:4" x14ac:dyDescent="0.35">
      <c r="A219" s="86" t="s">
        <v>1019</v>
      </c>
      <c r="B219" s="87">
        <v>2020</v>
      </c>
      <c r="C219" s="87">
        <v>2022</v>
      </c>
      <c r="D219" s="87">
        <v>19593396.710000001</v>
      </c>
    </row>
    <row r="220" spans="1:4" x14ac:dyDescent="0.35">
      <c r="A220" s="86" t="s">
        <v>471</v>
      </c>
      <c r="B220" s="87">
        <v>2017</v>
      </c>
      <c r="C220" s="87">
        <v>2019</v>
      </c>
      <c r="D220" s="87">
        <v>1649654.65</v>
      </c>
    </row>
    <row r="221" spans="1:4" x14ac:dyDescent="0.35">
      <c r="A221" s="86" t="s">
        <v>2130</v>
      </c>
      <c r="B221" s="87">
        <v>2018</v>
      </c>
      <c r="C221" s="87">
        <v>2022</v>
      </c>
      <c r="D221" s="87">
        <v>184920864.06</v>
      </c>
    </row>
    <row r="222" spans="1:4" x14ac:dyDescent="0.35">
      <c r="A222" s="86" t="s">
        <v>461</v>
      </c>
      <c r="B222" s="87">
        <v>2017</v>
      </c>
      <c r="C222" s="87">
        <v>2019</v>
      </c>
      <c r="D222" s="87">
        <v>3644570.1</v>
      </c>
    </row>
    <row r="223" spans="1:4" x14ac:dyDescent="0.35">
      <c r="A223" s="86" t="s">
        <v>2179</v>
      </c>
      <c r="B223" s="87">
        <v>2019</v>
      </c>
      <c r="C223" s="87">
        <v>2021</v>
      </c>
      <c r="D223" s="87">
        <v>45970431.719999999</v>
      </c>
    </row>
    <row r="224" spans="1:4" x14ac:dyDescent="0.35">
      <c r="A224" s="86" t="s">
        <v>2196</v>
      </c>
      <c r="B224" s="87">
        <v>2020</v>
      </c>
      <c r="C224" s="87">
        <v>2023</v>
      </c>
      <c r="D224" s="87">
        <v>67591875.799999997</v>
      </c>
    </row>
    <row r="225" spans="1:4" x14ac:dyDescent="0.35">
      <c r="A225" s="86" t="s">
        <v>502</v>
      </c>
      <c r="B225" s="87">
        <v>2017</v>
      </c>
      <c r="C225" s="87">
        <v>2020</v>
      </c>
      <c r="D225" s="87">
        <v>4562068.67</v>
      </c>
    </row>
    <row r="226" spans="1:4" x14ac:dyDescent="0.35">
      <c r="A226" s="86" t="s">
        <v>2176</v>
      </c>
      <c r="B226" s="87">
        <v>2019</v>
      </c>
      <c r="C226" s="87">
        <v>2021</v>
      </c>
      <c r="D226" s="87">
        <v>14925994.07</v>
      </c>
    </row>
    <row r="227" spans="1:4" x14ac:dyDescent="0.35">
      <c r="A227" s="86" t="s">
        <v>459</v>
      </c>
      <c r="B227" s="87">
        <v>2017</v>
      </c>
      <c r="C227" s="87">
        <v>2019</v>
      </c>
      <c r="D227" s="87">
        <v>2574967.7899999996</v>
      </c>
    </row>
    <row r="228" spans="1:4" x14ac:dyDescent="0.35">
      <c r="A228" s="86" t="s">
        <v>1749</v>
      </c>
      <c r="B228" s="87">
        <v>2017</v>
      </c>
      <c r="C228" s="87">
        <v>2019</v>
      </c>
      <c r="D228" s="87">
        <v>5137064.34</v>
      </c>
    </row>
    <row r="229" spans="1:4" x14ac:dyDescent="0.35">
      <c r="A229" s="86" t="s">
        <v>1437</v>
      </c>
      <c r="B229" s="87">
        <v>2020</v>
      </c>
      <c r="C229" s="87">
        <v>2022</v>
      </c>
      <c r="D229" s="87">
        <v>10643668.789999999</v>
      </c>
    </row>
    <row r="230" spans="1:4" x14ac:dyDescent="0.35">
      <c r="A230" s="86" t="s">
        <v>1388</v>
      </c>
      <c r="B230" s="87">
        <v>2020</v>
      </c>
      <c r="C230" s="87">
        <v>2022</v>
      </c>
      <c r="D230" s="87">
        <v>28248850.699999999</v>
      </c>
    </row>
    <row r="231" spans="1:4" x14ac:dyDescent="0.35">
      <c r="A231" s="86" t="s">
        <v>1191</v>
      </c>
      <c r="B231" s="87">
        <v>2017</v>
      </c>
      <c r="C231" s="87">
        <v>2020</v>
      </c>
      <c r="D231" s="87">
        <v>2932067.7900000005</v>
      </c>
    </row>
    <row r="232" spans="1:4" x14ac:dyDescent="0.35">
      <c r="A232" s="86" t="s">
        <v>705</v>
      </c>
      <c r="B232" s="87">
        <v>2020</v>
      </c>
      <c r="C232" s="87">
        <v>2023</v>
      </c>
      <c r="D232" s="87">
        <v>23654502.030000001</v>
      </c>
    </row>
    <row r="233" spans="1:4" x14ac:dyDescent="0.35">
      <c r="A233" s="86" t="s">
        <v>1242</v>
      </c>
      <c r="B233" s="87">
        <v>2019</v>
      </c>
      <c r="C233" s="87">
        <v>2021</v>
      </c>
      <c r="D233" s="87">
        <v>20016004.279999997</v>
      </c>
    </row>
    <row r="234" spans="1:4" x14ac:dyDescent="0.35">
      <c r="A234" s="86" t="s">
        <v>2157</v>
      </c>
      <c r="B234" s="87">
        <v>2019</v>
      </c>
      <c r="C234" s="87">
        <v>2021</v>
      </c>
      <c r="D234" s="87">
        <v>45042464</v>
      </c>
    </row>
    <row r="235" spans="1:4" x14ac:dyDescent="0.35">
      <c r="A235" s="86" t="s">
        <v>1434</v>
      </c>
      <c r="B235" s="87">
        <v>2020</v>
      </c>
      <c r="C235" s="87">
        <v>2022</v>
      </c>
      <c r="D235" s="87">
        <v>9881476.6600000001</v>
      </c>
    </row>
    <row r="236" spans="1:4" x14ac:dyDescent="0.35">
      <c r="A236" s="86" t="s">
        <v>500</v>
      </c>
      <c r="B236" s="87">
        <v>2017</v>
      </c>
      <c r="C236" s="87">
        <v>2019</v>
      </c>
      <c r="D236" s="87">
        <v>5652872.79</v>
      </c>
    </row>
    <row r="237" spans="1:4" x14ac:dyDescent="0.35">
      <c r="A237" s="86" t="s">
        <v>1883</v>
      </c>
      <c r="B237" s="87">
        <v>2017</v>
      </c>
      <c r="C237" s="87">
        <v>2019</v>
      </c>
      <c r="D237" s="87">
        <v>5981489</v>
      </c>
    </row>
    <row r="238" spans="1:4" x14ac:dyDescent="0.35">
      <c r="A238" s="86" t="s">
        <v>1885</v>
      </c>
      <c r="B238" s="87">
        <v>2017</v>
      </c>
      <c r="C238" s="87">
        <v>2019</v>
      </c>
      <c r="D238" s="87">
        <v>3140927.71</v>
      </c>
    </row>
    <row r="239" spans="1:4" x14ac:dyDescent="0.35">
      <c r="A239" s="86" t="s">
        <v>1408</v>
      </c>
      <c r="B239" s="87">
        <v>2020</v>
      </c>
      <c r="C239" s="87">
        <v>2022</v>
      </c>
      <c r="D239" s="87">
        <v>7014114.8700000001</v>
      </c>
    </row>
    <row r="240" spans="1:4" x14ac:dyDescent="0.35">
      <c r="A240" s="86" t="s">
        <v>1829</v>
      </c>
      <c r="B240" s="87">
        <v>2020</v>
      </c>
      <c r="C240" s="87">
        <v>2023</v>
      </c>
      <c r="D240" s="87">
        <v>8989568.1799999997</v>
      </c>
    </row>
    <row r="241" spans="1:4" x14ac:dyDescent="0.35">
      <c r="A241" s="86" t="s">
        <v>745</v>
      </c>
      <c r="B241" s="87">
        <v>2020</v>
      </c>
      <c r="C241" s="87">
        <v>2022</v>
      </c>
      <c r="D241" s="87">
        <v>9399133.1799999997</v>
      </c>
    </row>
    <row r="242" spans="1:4" x14ac:dyDescent="0.35">
      <c r="A242" s="86" t="s">
        <v>1069</v>
      </c>
      <c r="B242" s="87">
        <v>2020</v>
      </c>
      <c r="C242" s="87">
        <v>2022</v>
      </c>
      <c r="D242" s="87">
        <v>12969972.660000002</v>
      </c>
    </row>
    <row r="243" spans="1:4" x14ac:dyDescent="0.35">
      <c r="A243" s="86" t="s">
        <v>1359</v>
      </c>
      <c r="B243" s="87">
        <v>2017</v>
      </c>
      <c r="C243" s="87">
        <v>2018</v>
      </c>
      <c r="D243" s="87">
        <v>3048080.65</v>
      </c>
    </row>
    <row r="244" spans="1:4" x14ac:dyDescent="0.35">
      <c r="A244" s="86" t="s">
        <v>455</v>
      </c>
      <c r="B244" s="87">
        <v>2017</v>
      </c>
      <c r="C244" s="87">
        <v>2020</v>
      </c>
      <c r="D244" s="87">
        <v>3221652.8</v>
      </c>
    </row>
    <row r="245" spans="1:4" x14ac:dyDescent="0.35">
      <c r="A245" s="86" t="s">
        <v>490</v>
      </c>
      <c r="B245" s="87">
        <v>2017</v>
      </c>
      <c r="C245" s="87">
        <v>2019</v>
      </c>
      <c r="D245" s="87">
        <v>3557577.52</v>
      </c>
    </row>
    <row r="246" spans="1:4" x14ac:dyDescent="0.35">
      <c r="A246" s="86" t="s">
        <v>218</v>
      </c>
      <c r="B246" s="87">
        <v>2017</v>
      </c>
      <c r="C246" s="87">
        <v>2018</v>
      </c>
      <c r="D246" s="87">
        <v>377508.39999999997</v>
      </c>
    </row>
    <row r="247" spans="1:4" x14ac:dyDescent="0.35">
      <c r="A247" s="86" t="s">
        <v>453</v>
      </c>
      <c r="B247" s="87">
        <v>2017</v>
      </c>
      <c r="C247" s="87">
        <v>2019</v>
      </c>
      <c r="D247" s="87">
        <v>4885534.6500000004</v>
      </c>
    </row>
    <row r="248" spans="1:4" x14ac:dyDescent="0.35">
      <c r="A248" s="86" t="s">
        <v>1785</v>
      </c>
      <c r="B248" s="87">
        <v>2020</v>
      </c>
      <c r="C248" s="87">
        <v>2022</v>
      </c>
      <c r="D248" s="87">
        <v>21902085.890000001</v>
      </c>
    </row>
    <row r="249" spans="1:4" x14ac:dyDescent="0.35">
      <c r="A249" s="86" t="s">
        <v>1308</v>
      </c>
      <c r="B249" s="87">
        <v>2020</v>
      </c>
      <c r="C249" s="87">
        <v>2022</v>
      </c>
      <c r="D249" s="87">
        <v>8937229.2299999986</v>
      </c>
    </row>
    <row r="250" spans="1:4" x14ac:dyDescent="0.35">
      <c r="A250" s="86" t="s">
        <v>1626</v>
      </c>
      <c r="B250" s="87">
        <v>2017</v>
      </c>
      <c r="C250" s="87">
        <v>2019</v>
      </c>
      <c r="D250" s="87">
        <v>4961519.95</v>
      </c>
    </row>
    <row r="251" spans="1:4" x14ac:dyDescent="0.35">
      <c r="A251" s="86" t="s">
        <v>504</v>
      </c>
      <c r="B251" s="87">
        <v>2017</v>
      </c>
      <c r="C251" s="87">
        <v>2019</v>
      </c>
      <c r="D251" s="87">
        <v>1692355.93</v>
      </c>
    </row>
    <row r="252" spans="1:4" x14ac:dyDescent="0.35">
      <c r="A252" s="86" t="s">
        <v>632</v>
      </c>
      <c r="B252" s="87">
        <v>2020</v>
      </c>
      <c r="C252" s="87">
        <v>2023</v>
      </c>
      <c r="D252" s="87">
        <v>22711124.329999998</v>
      </c>
    </row>
    <row r="253" spans="1:4" x14ac:dyDescent="0.35">
      <c r="A253" s="86" t="s">
        <v>1179</v>
      </c>
      <c r="B253" s="87">
        <v>2017</v>
      </c>
      <c r="C253" s="87">
        <v>2020</v>
      </c>
      <c r="D253" s="87">
        <v>3879567.5100000002</v>
      </c>
    </row>
    <row r="254" spans="1:4" x14ac:dyDescent="0.35">
      <c r="A254" s="86" t="s">
        <v>449</v>
      </c>
      <c r="B254" s="87">
        <v>2017</v>
      </c>
      <c r="C254" s="87">
        <v>2020</v>
      </c>
      <c r="D254" s="87">
        <v>2097522</v>
      </c>
    </row>
    <row r="255" spans="1:4" x14ac:dyDescent="0.35">
      <c r="A255" s="86" t="s">
        <v>1802</v>
      </c>
      <c r="B255" s="87">
        <v>2020</v>
      </c>
      <c r="C255" s="87">
        <v>2023</v>
      </c>
      <c r="D255" s="87">
        <v>21312808.640000001</v>
      </c>
    </row>
    <row r="256" spans="1:4" x14ac:dyDescent="0.35">
      <c r="A256" s="86" t="s">
        <v>106</v>
      </c>
      <c r="B256" s="87">
        <v>2017</v>
      </c>
      <c r="C256" s="87">
        <v>2019</v>
      </c>
      <c r="D256" s="87">
        <v>6573845.9199999999</v>
      </c>
    </row>
    <row r="257" spans="1:4" x14ac:dyDescent="0.35">
      <c r="A257" s="86" t="s">
        <v>595</v>
      </c>
      <c r="B257" s="87">
        <v>2020</v>
      </c>
      <c r="C257" s="87">
        <v>2022</v>
      </c>
      <c r="D257" s="87">
        <v>5594742</v>
      </c>
    </row>
    <row r="258" spans="1:4" x14ac:dyDescent="0.35">
      <c r="A258" s="86" t="s">
        <v>1003</v>
      </c>
      <c r="B258" s="87">
        <v>2017</v>
      </c>
      <c r="C258" s="87">
        <v>2019</v>
      </c>
      <c r="D258" s="87">
        <v>2721418.3200000003</v>
      </c>
    </row>
    <row r="259" spans="1:4" x14ac:dyDescent="0.35">
      <c r="A259" s="86" t="s">
        <v>1955</v>
      </c>
      <c r="B259" s="87">
        <v>2020</v>
      </c>
      <c r="C259" s="87">
        <v>2023</v>
      </c>
      <c r="D259" s="87">
        <v>30878884.52</v>
      </c>
    </row>
    <row r="260" spans="1:4" x14ac:dyDescent="0.35">
      <c r="A260" s="86" t="s">
        <v>1797</v>
      </c>
      <c r="B260" s="87">
        <v>2020</v>
      </c>
      <c r="C260" s="87">
        <v>2022</v>
      </c>
      <c r="D260" s="87">
        <v>32205171.109999999</v>
      </c>
    </row>
    <row r="261" spans="1:4" x14ac:dyDescent="0.35">
      <c r="A261" s="86" t="s">
        <v>194</v>
      </c>
      <c r="B261" s="87">
        <v>2017</v>
      </c>
      <c r="C261" s="87">
        <v>2020</v>
      </c>
      <c r="D261" s="87">
        <v>1888136</v>
      </c>
    </row>
    <row r="262" spans="1:4" x14ac:dyDescent="0.35">
      <c r="A262" s="86" t="s">
        <v>516</v>
      </c>
      <c r="B262" s="87">
        <v>2017</v>
      </c>
      <c r="C262" s="87">
        <v>2019</v>
      </c>
      <c r="D262" s="87">
        <v>4495753.67</v>
      </c>
    </row>
    <row r="263" spans="1:4" x14ac:dyDescent="0.35">
      <c r="A263" s="86" t="s">
        <v>6</v>
      </c>
      <c r="B263" s="87">
        <v>522720</v>
      </c>
      <c r="C263" s="87">
        <v>523361</v>
      </c>
      <c r="D263" s="87">
        <v>4696537248.5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76716-D751-4591-BF09-1C5882C40BE5}">
  <dimension ref="A1:E261"/>
  <sheetViews>
    <sheetView workbookViewId="0">
      <selection sqref="A1:E260"/>
    </sheetView>
  </sheetViews>
  <sheetFormatPr defaultColWidth="48.54296875" defaultRowHeight="14.5" x14ac:dyDescent="0.35"/>
  <cols>
    <col min="1" max="1" width="6.6328125" style="120" customWidth="1"/>
    <col min="2" max="2" width="6.7265625" style="120" customWidth="1"/>
    <col min="3" max="3" width="69.54296875" style="120" customWidth="1"/>
    <col min="4" max="4" width="7" style="120" customWidth="1"/>
    <col min="5" max="5" width="15.54296875" style="127" customWidth="1"/>
    <col min="6" max="16384" width="48.54296875" style="120"/>
  </cols>
  <sheetData>
    <row r="1" spans="1:5" ht="43.5" x14ac:dyDescent="0.35">
      <c r="A1" s="120" t="s">
        <v>2422</v>
      </c>
      <c r="B1" s="121" t="s">
        <v>2423</v>
      </c>
      <c r="C1" s="121" t="s">
        <v>2421</v>
      </c>
      <c r="D1" s="121" t="s">
        <v>19</v>
      </c>
      <c r="E1" s="126" t="s">
        <v>2424</v>
      </c>
    </row>
    <row r="2" spans="1:5" ht="29" x14ac:dyDescent="0.35">
      <c r="A2" s="120">
        <v>1</v>
      </c>
      <c r="B2" s="122">
        <v>2016</v>
      </c>
      <c r="C2" s="123" t="s">
        <v>2108</v>
      </c>
      <c r="D2" s="122">
        <v>2019</v>
      </c>
      <c r="E2" s="127">
        <v>142071000</v>
      </c>
    </row>
    <row r="3" spans="1:5" ht="43.5" x14ac:dyDescent="0.35">
      <c r="A3" s="120">
        <v>2</v>
      </c>
      <c r="B3" s="122">
        <v>2016</v>
      </c>
      <c r="C3" s="123" t="s">
        <v>2102</v>
      </c>
      <c r="D3" s="122">
        <v>2017</v>
      </c>
      <c r="E3" s="127">
        <v>19793396.800000001</v>
      </c>
    </row>
    <row r="4" spans="1:5" ht="29" x14ac:dyDescent="0.35">
      <c r="A4" s="120">
        <v>3</v>
      </c>
      <c r="B4" s="122">
        <v>2016</v>
      </c>
      <c r="C4" s="123" t="s">
        <v>2094</v>
      </c>
      <c r="D4" s="122">
        <v>2021</v>
      </c>
      <c r="E4" s="127">
        <v>294753178.91000003</v>
      </c>
    </row>
    <row r="5" spans="1:5" ht="29" x14ac:dyDescent="0.35">
      <c r="A5" s="120">
        <v>4</v>
      </c>
      <c r="B5" s="122">
        <v>2016</v>
      </c>
      <c r="C5" s="123" t="s">
        <v>2113</v>
      </c>
      <c r="D5" s="122">
        <v>2018</v>
      </c>
      <c r="E5" s="127">
        <v>6722201.3400000008</v>
      </c>
    </row>
    <row r="6" spans="1:5" ht="43.5" x14ac:dyDescent="0.35">
      <c r="A6" s="120">
        <v>5</v>
      </c>
      <c r="B6" s="122">
        <v>2017</v>
      </c>
      <c r="C6" s="123" t="s">
        <v>1357</v>
      </c>
      <c r="D6" s="122">
        <v>2019</v>
      </c>
      <c r="E6" s="127">
        <v>4144962.92</v>
      </c>
    </row>
    <row r="7" spans="1:5" ht="29" x14ac:dyDescent="0.35">
      <c r="A7" s="120">
        <v>6</v>
      </c>
      <c r="B7" s="122">
        <v>2017</v>
      </c>
      <c r="C7" s="123" t="s">
        <v>1350</v>
      </c>
      <c r="D7" s="122">
        <v>2019</v>
      </c>
      <c r="E7" s="127">
        <v>1832859.02</v>
      </c>
    </row>
    <row r="8" spans="1:5" ht="29" x14ac:dyDescent="0.35">
      <c r="A8" s="120">
        <v>7</v>
      </c>
      <c r="B8" s="122">
        <v>2017</v>
      </c>
      <c r="C8" s="123" t="s">
        <v>1755</v>
      </c>
      <c r="D8" s="122">
        <v>2019</v>
      </c>
      <c r="E8" s="127">
        <v>4572636.47</v>
      </c>
    </row>
    <row r="9" spans="1:5" ht="29" x14ac:dyDescent="0.35">
      <c r="A9" s="120">
        <v>8</v>
      </c>
      <c r="B9" s="122">
        <v>2017</v>
      </c>
      <c r="C9" s="123" t="s">
        <v>467</v>
      </c>
      <c r="D9" s="122">
        <v>2020</v>
      </c>
      <c r="E9" s="127">
        <v>3823797.23</v>
      </c>
    </row>
    <row r="10" spans="1:5" ht="29" x14ac:dyDescent="0.35">
      <c r="A10" s="120">
        <v>9</v>
      </c>
      <c r="B10" s="122">
        <v>2017</v>
      </c>
      <c r="C10" s="123" t="s">
        <v>465</v>
      </c>
      <c r="D10" s="122">
        <v>2020</v>
      </c>
      <c r="E10" s="127">
        <v>1291037.9999999998</v>
      </c>
    </row>
    <row r="11" spans="1:5" ht="43.5" x14ac:dyDescent="0.35">
      <c r="A11" s="120">
        <v>10</v>
      </c>
      <c r="B11" s="122">
        <v>2017</v>
      </c>
      <c r="C11" s="123" t="s">
        <v>1697</v>
      </c>
      <c r="D11" s="122">
        <v>2020</v>
      </c>
      <c r="E11" s="127">
        <v>5886918.2199999997</v>
      </c>
    </row>
    <row r="12" spans="1:5" ht="29" x14ac:dyDescent="0.35">
      <c r="A12" s="120">
        <v>11</v>
      </c>
      <c r="B12" s="122">
        <v>2017</v>
      </c>
      <c r="C12" s="123" t="s">
        <v>864</v>
      </c>
      <c r="D12" s="122">
        <v>2019</v>
      </c>
      <c r="E12" s="127">
        <v>1522369</v>
      </c>
    </row>
    <row r="13" spans="1:5" x14ac:dyDescent="0.35">
      <c r="A13" s="120">
        <v>12</v>
      </c>
      <c r="B13" s="122">
        <v>2017</v>
      </c>
      <c r="C13" s="123" t="s">
        <v>850</v>
      </c>
      <c r="D13" s="122">
        <v>2019</v>
      </c>
      <c r="E13" s="127">
        <v>2480127.5499999993</v>
      </c>
    </row>
    <row r="14" spans="1:5" x14ac:dyDescent="0.35">
      <c r="A14" s="120">
        <v>13</v>
      </c>
      <c r="B14" s="122">
        <v>2017</v>
      </c>
      <c r="C14" s="123" t="s">
        <v>475</v>
      </c>
      <c r="D14" s="122">
        <v>2019</v>
      </c>
      <c r="E14" s="127">
        <v>4849709.5</v>
      </c>
    </row>
    <row r="15" spans="1:5" ht="29" x14ac:dyDescent="0.35">
      <c r="A15" s="120">
        <v>14</v>
      </c>
      <c r="B15" s="122">
        <v>2017</v>
      </c>
      <c r="C15" s="123" t="s">
        <v>1187</v>
      </c>
      <c r="D15" s="122">
        <v>2020</v>
      </c>
      <c r="E15" s="127">
        <v>4369740.1500000004</v>
      </c>
    </row>
    <row r="16" spans="1:5" ht="29" x14ac:dyDescent="0.35">
      <c r="A16" s="120">
        <v>15</v>
      </c>
      <c r="B16" s="122">
        <v>2017</v>
      </c>
      <c r="C16" s="123" t="s">
        <v>514</v>
      </c>
      <c r="D16" s="122">
        <v>2019</v>
      </c>
      <c r="E16" s="127">
        <v>2726785.4</v>
      </c>
    </row>
    <row r="17" spans="1:5" ht="29" x14ac:dyDescent="0.35">
      <c r="A17" s="120">
        <v>16</v>
      </c>
      <c r="B17" s="122">
        <v>2017</v>
      </c>
      <c r="C17" s="123" t="s">
        <v>1185</v>
      </c>
      <c r="D17" s="122">
        <v>2020</v>
      </c>
      <c r="E17" s="127">
        <v>5471054.4500000002</v>
      </c>
    </row>
    <row r="18" spans="1:5" x14ac:dyDescent="0.35">
      <c r="A18" s="120">
        <v>17</v>
      </c>
      <c r="B18" s="122">
        <v>2017</v>
      </c>
      <c r="C18" s="123" t="s">
        <v>1517</v>
      </c>
      <c r="D18" s="122">
        <v>2019</v>
      </c>
      <c r="E18" s="127">
        <v>7873996.5099999998</v>
      </c>
    </row>
    <row r="19" spans="1:5" ht="43.5" x14ac:dyDescent="0.35">
      <c r="A19" s="120">
        <v>18</v>
      </c>
      <c r="B19" s="122">
        <v>2017</v>
      </c>
      <c r="C19" s="123" t="s">
        <v>1370</v>
      </c>
      <c r="D19" s="122">
        <v>2019</v>
      </c>
      <c r="E19" s="127">
        <v>5405561.5800000001</v>
      </c>
    </row>
    <row r="20" spans="1:5" x14ac:dyDescent="0.35">
      <c r="A20" s="120">
        <v>19</v>
      </c>
      <c r="B20" s="122">
        <v>2017</v>
      </c>
      <c r="C20" s="123" t="s">
        <v>873</v>
      </c>
      <c r="D20" s="122">
        <v>2020</v>
      </c>
      <c r="E20" s="127">
        <v>4599043.29</v>
      </c>
    </row>
    <row r="21" spans="1:5" x14ac:dyDescent="0.35">
      <c r="A21" s="120">
        <v>20</v>
      </c>
      <c r="B21" s="122">
        <v>2017</v>
      </c>
      <c r="C21" s="123" t="s">
        <v>506</v>
      </c>
      <c r="D21" s="122">
        <v>2020</v>
      </c>
      <c r="E21" s="127">
        <v>5150052.33</v>
      </c>
    </row>
    <row r="22" spans="1:5" x14ac:dyDescent="0.35">
      <c r="A22" s="120">
        <v>21</v>
      </c>
      <c r="B22" s="122">
        <v>2017</v>
      </c>
      <c r="C22" s="123" t="s">
        <v>1050</v>
      </c>
      <c r="D22" s="122">
        <v>2018</v>
      </c>
      <c r="E22" s="127">
        <v>4800782.2800000012</v>
      </c>
    </row>
    <row r="23" spans="1:5" ht="43.5" x14ac:dyDescent="0.35">
      <c r="A23" s="120">
        <v>22</v>
      </c>
      <c r="B23" s="122">
        <v>2017</v>
      </c>
      <c r="C23" s="123" t="s">
        <v>1361</v>
      </c>
      <c r="D23" s="122">
        <v>2020</v>
      </c>
      <c r="E23" s="127">
        <v>5017329.4400000004</v>
      </c>
    </row>
    <row r="24" spans="1:5" ht="43.5" x14ac:dyDescent="0.35">
      <c r="A24" s="120">
        <v>23</v>
      </c>
      <c r="B24" s="122">
        <v>2017</v>
      </c>
      <c r="C24" s="123" t="s">
        <v>739</v>
      </c>
      <c r="D24" s="122">
        <v>2020</v>
      </c>
      <c r="E24" s="127">
        <v>2663578.15</v>
      </c>
    </row>
    <row r="25" spans="1:5" x14ac:dyDescent="0.35">
      <c r="A25" s="120">
        <v>24</v>
      </c>
      <c r="B25" s="122">
        <v>2017</v>
      </c>
      <c r="C25" s="123" t="s">
        <v>510</v>
      </c>
      <c r="D25" s="122">
        <v>2019</v>
      </c>
      <c r="E25" s="127">
        <v>4696454.5</v>
      </c>
    </row>
    <row r="26" spans="1:5" x14ac:dyDescent="0.35">
      <c r="A26" s="120">
        <v>25</v>
      </c>
      <c r="B26" s="122">
        <v>2017</v>
      </c>
      <c r="C26" s="123" t="s">
        <v>1368</v>
      </c>
      <c r="D26" s="122">
        <v>2019</v>
      </c>
      <c r="E26" s="127">
        <v>4021445.5399999996</v>
      </c>
    </row>
    <row r="27" spans="1:5" x14ac:dyDescent="0.35">
      <c r="A27" s="120">
        <v>26</v>
      </c>
      <c r="B27" s="122">
        <v>2017</v>
      </c>
      <c r="C27" s="123" t="s">
        <v>1189</v>
      </c>
      <c r="D27" s="122">
        <v>2020</v>
      </c>
      <c r="E27" s="127">
        <v>4474522.16</v>
      </c>
    </row>
    <row r="28" spans="1:5" x14ac:dyDescent="0.35">
      <c r="A28" s="120">
        <v>27</v>
      </c>
      <c r="B28" s="122">
        <v>2017</v>
      </c>
      <c r="C28" s="123" t="s">
        <v>482</v>
      </c>
      <c r="D28" s="122">
        <v>2019</v>
      </c>
      <c r="E28" s="127">
        <v>4825730.4800000004</v>
      </c>
    </row>
    <row r="29" spans="1:5" x14ac:dyDescent="0.35">
      <c r="A29" s="120">
        <v>28</v>
      </c>
      <c r="B29" s="122">
        <v>2017</v>
      </c>
      <c r="C29" s="123" t="s">
        <v>445</v>
      </c>
      <c r="D29" s="122">
        <v>2019</v>
      </c>
      <c r="E29" s="127">
        <v>4103713.36</v>
      </c>
    </row>
    <row r="30" spans="1:5" ht="43.5" x14ac:dyDescent="0.35">
      <c r="A30" s="120">
        <v>29</v>
      </c>
      <c r="B30" s="122">
        <v>2017</v>
      </c>
      <c r="C30" s="123" t="s">
        <v>518</v>
      </c>
      <c r="D30" s="122">
        <v>2020</v>
      </c>
      <c r="E30" s="127">
        <v>2310209.62</v>
      </c>
    </row>
    <row r="31" spans="1:5" ht="43.5" x14ac:dyDescent="0.35">
      <c r="A31" s="120">
        <v>30</v>
      </c>
      <c r="B31" s="122">
        <v>2017</v>
      </c>
      <c r="C31" s="123" t="s">
        <v>198</v>
      </c>
      <c r="D31" s="122">
        <v>2020</v>
      </c>
      <c r="E31" s="127">
        <v>4760231.0300000012</v>
      </c>
    </row>
    <row r="32" spans="1:5" ht="29" x14ac:dyDescent="0.35">
      <c r="A32" s="120">
        <v>31</v>
      </c>
      <c r="B32" s="122">
        <v>2017</v>
      </c>
      <c r="C32" s="123" t="s">
        <v>1519</v>
      </c>
      <c r="D32" s="122">
        <v>2020</v>
      </c>
      <c r="E32" s="127">
        <v>2290843.5</v>
      </c>
    </row>
    <row r="33" spans="1:5" ht="29" x14ac:dyDescent="0.35">
      <c r="A33" s="120">
        <v>32</v>
      </c>
      <c r="B33" s="122">
        <v>2017</v>
      </c>
      <c r="C33" s="123" t="s">
        <v>493</v>
      </c>
      <c r="D33" s="122">
        <v>2019</v>
      </c>
      <c r="E33" s="127">
        <v>2834085.45</v>
      </c>
    </row>
    <row r="34" spans="1:5" ht="29" x14ac:dyDescent="0.35">
      <c r="A34" s="120">
        <v>33</v>
      </c>
      <c r="B34" s="122">
        <v>2017</v>
      </c>
      <c r="C34" s="123" t="s">
        <v>1119</v>
      </c>
      <c r="D34" s="122">
        <v>2020</v>
      </c>
      <c r="E34" s="127">
        <v>2332202</v>
      </c>
    </row>
    <row r="35" spans="1:5" ht="29" x14ac:dyDescent="0.35">
      <c r="A35" s="120">
        <v>34</v>
      </c>
      <c r="B35" s="122">
        <v>2017</v>
      </c>
      <c r="C35" s="123" t="s">
        <v>99</v>
      </c>
      <c r="D35" s="122">
        <v>2020</v>
      </c>
      <c r="E35" s="127">
        <v>2818880.38</v>
      </c>
    </row>
    <row r="36" spans="1:5" ht="43.5" x14ac:dyDescent="0.35">
      <c r="A36" s="120">
        <v>35</v>
      </c>
      <c r="B36" s="122">
        <v>2017</v>
      </c>
      <c r="C36" s="123" t="s">
        <v>111</v>
      </c>
      <c r="D36" s="122">
        <v>2018</v>
      </c>
      <c r="E36" s="127">
        <v>2694453.74</v>
      </c>
    </row>
    <row r="37" spans="1:5" ht="43.5" x14ac:dyDescent="0.35">
      <c r="A37" s="120">
        <v>36</v>
      </c>
      <c r="B37" s="122">
        <v>2017</v>
      </c>
      <c r="C37" s="123" t="s">
        <v>1121</v>
      </c>
      <c r="D37" s="122">
        <v>2019</v>
      </c>
      <c r="E37" s="127">
        <v>6120068.6100000003</v>
      </c>
    </row>
    <row r="38" spans="1:5" ht="29" x14ac:dyDescent="0.35">
      <c r="A38" s="120">
        <v>37</v>
      </c>
      <c r="B38" s="122">
        <v>2017</v>
      </c>
      <c r="C38" s="123" t="s">
        <v>1363</v>
      </c>
      <c r="D38" s="122">
        <v>2019</v>
      </c>
      <c r="E38" s="127">
        <v>2375155.96</v>
      </c>
    </row>
    <row r="39" spans="1:5" ht="29" x14ac:dyDescent="0.35">
      <c r="A39" s="120">
        <v>38</v>
      </c>
      <c r="B39" s="122">
        <v>2017</v>
      </c>
      <c r="C39" s="123" t="s">
        <v>1753</v>
      </c>
      <c r="D39" s="122">
        <v>2020</v>
      </c>
      <c r="E39" s="127">
        <v>3337057.19</v>
      </c>
    </row>
    <row r="40" spans="1:5" x14ac:dyDescent="0.35">
      <c r="A40" s="120">
        <v>39</v>
      </c>
      <c r="B40" s="122">
        <v>2017</v>
      </c>
      <c r="C40" s="123" t="s">
        <v>1637</v>
      </c>
      <c r="D40" s="122">
        <v>2020</v>
      </c>
      <c r="E40" s="127">
        <v>4156342.59</v>
      </c>
    </row>
    <row r="41" spans="1:5" ht="29" x14ac:dyDescent="0.35">
      <c r="A41" s="120">
        <v>40</v>
      </c>
      <c r="B41" s="122">
        <v>2017</v>
      </c>
      <c r="C41" s="123" t="s">
        <v>480</v>
      </c>
      <c r="D41" s="122">
        <v>2020</v>
      </c>
      <c r="E41" s="127">
        <v>5743905.3300000001</v>
      </c>
    </row>
    <row r="42" spans="1:5" x14ac:dyDescent="0.35">
      <c r="A42" s="120">
        <v>41</v>
      </c>
      <c r="B42" s="122">
        <v>2017</v>
      </c>
      <c r="C42" s="123" t="s">
        <v>439</v>
      </c>
      <c r="D42" s="122">
        <v>2020</v>
      </c>
      <c r="E42" s="127">
        <v>6805370.3499999996</v>
      </c>
    </row>
    <row r="43" spans="1:5" x14ac:dyDescent="0.35">
      <c r="A43" s="120">
        <v>42</v>
      </c>
      <c r="B43" s="122">
        <v>2017</v>
      </c>
      <c r="C43" s="123" t="s">
        <v>1227</v>
      </c>
      <c r="D43" s="122">
        <v>2019</v>
      </c>
      <c r="E43" s="127">
        <v>4508607.49</v>
      </c>
    </row>
    <row r="44" spans="1:5" x14ac:dyDescent="0.35">
      <c r="A44" s="120">
        <v>43</v>
      </c>
      <c r="B44" s="122">
        <v>2017</v>
      </c>
      <c r="C44" s="123" t="s">
        <v>451</v>
      </c>
      <c r="D44" s="122">
        <v>2019</v>
      </c>
      <c r="E44" s="127">
        <v>3445731.82</v>
      </c>
    </row>
    <row r="45" spans="1:5" ht="29" x14ac:dyDescent="0.35">
      <c r="A45" s="120">
        <v>44</v>
      </c>
      <c r="B45" s="122">
        <v>2017</v>
      </c>
      <c r="C45" s="123" t="s">
        <v>846</v>
      </c>
      <c r="D45" s="122">
        <v>2020</v>
      </c>
      <c r="E45" s="127">
        <v>1369812.37</v>
      </c>
    </row>
    <row r="46" spans="1:5" ht="43.5" x14ac:dyDescent="0.35">
      <c r="A46" s="120">
        <v>45</v>
      </c>
      <c r="B46" s="122">
        <v>2017</v>
      </c>
      <c r="C46" s="123" t="s">
        <v>486</v>
      </c>
      <c r="D46" s="122">
        <v>2019</v>
      </c>
      <c r="E46" s="127">
        <v>2451588.36</v>
      </c>
    </row>
    <row r="47" spans="1:5" ht="29" x14ac:dyDescent="0.35">
      <c r="A47" s="120">
        <v>46</v>
      </c>
      <c r="B47" s="122">
        <v>2017</v>
      </c>
      <c r="C47" s="123" t="s">
        <v>1181</v>
      </c>
      <c r="D47" s="122">
        <v>2019</v>
      </c>
      <c r="E47" s="127">
        <v>5421040.5</v>
      </c>
    </row>
    <row r="48" spans="1:5" x14ac:dyDescent="0.35">
      <c r="A48" s="120">
        <v>47</v>
      </c>
      <c r="B48" s="122">
        <v>2017</v>
      </c>
      <c r="C48" s="123" t="s">
        <v>875</v>
      </c>
      <c r="D48" s="122">
        <v>2019</v>
      </c>
      <c r="E48" s="127">
        <v>2804275.54</v>
      </c>
    </row>
    <row r="49" spans="1:5" x14ac:dyDescent="0.35">
      <c r="A49" s="120">
        <v>48</v>
      </c>
      <c r="B49" s="122">
        <v>2017</v>
      </c>
      <c r="C49" s="123" t="s">
        <v>1282</v>
      </c>
      <c r="D49" s="122">
        <v>2020</v>
      </c>
      <c r="E49" s="127">
        <v>2245906.16</v>
      </c>
    </row>
    <row r="50" spans="1:5" ht="58" x14ac:dyDescent="0.35">
      <c r="A50" s="120">
        <v>49</v>
      </c>
      <c r="B50" s="122">
        <v>2017</v>
      </c>
      <c r="C50" s="123" t="s">
        <v>881</v>
      </c>
      <c r="D50" s="122">
        <v>2019</v>
      </c>
      <c r="E50" s="127">
        <v>4524459.54</v>
      </c>
    </row>
    <row r="51" spans="1:5" x14ac:dyDescent="0.35">
      <c r="A51" s="120">
        <v>50</v>
      </c>
      <c r="B51" s="122">
        <v>2017</v>
      </c>
      <c r="C51" s="123" t="s">
        <v>1285</v>
      </c>
      <c r="D51" s="122">
        <v>2019</v>
      </c>
      <c r="E51" s="127">
        <v>2123378.3199999998</v>
      </c>
    </row>
    <row r="52" spans="1:5" ht="29" x14ac:dyDescent="0.35">
      <c r="A52" s="120">
        <v>51</v>
      </c>
      <c r="B52" s="122">
        <v>2017</v>
      </c>
      <c r="C52" s="123" t="s">
        <v>1689</v>
      </c>
      <c r="D52" s="122">
        <v>2020</v>
      </c>
      <c r="E52" s="127">
        <v>2614709.48</v>
      </c>
    </row>
    <row r="53" spans="1:5" ht="29" x14ac:dyDescent="0.35">
      <c r="A53" s="120">
        <v>52</v>
      </c>
      <c r="B53" s="122">
        <v>2017</v>
      </c>
      <c r="C53" s="123" t="s">
        <v>871</v>
      </c>
      <c r="D53" s="122">
        <v>2019</v>
      </c>
      <c r="E53" s="127">
        <v>2955199.2</v>
      </c>
    </row>
    <row r="54" spans="1:5" x14ac:dyDescent="0.35">
      <c r="A54" s="120">
        <v>53</v>
      </c>
      <c r="B54" s="122">
        <v>2017</v>
      </c>
      <c r="C54" s="123" t="s">
        <v>1946</v>
      </c>
      <c r="D54" s="122">
        <v>2020</v>
      </c>
      <c r="E54" s="127">
        <v>2962478.55</v>
      </c>
    </row>
    <row r="55" spans="1:5" ht="29" x14ac:dyDescent="0.35">
      <c r="A55" s="120">
        <v>54</v>
      </c>
      <c r="B55" s="122">
        <v>2017</v>
      </c>
      <c r="C55" s="123" t="s">
        <v>228</v>
      </c>
      <c r="D55" s="122">
        <v>2019</v>
      </c>
      <c r="E55" s="127">
        <v>1371578.58</v>
      </c>
    </row>
    <row r="56" spans="1:5" ht="29" x14ac:dyDescent="0.35">
      <c r="A56" s="120">
        <v>55</v>
      </c>
      <c r="B56" s="122">
        <v>2017</v>
      </c>
      <c r="C56" s="123" t="s">
        <v>115</v>
      </c>
      <c r="D56" s="122">
        <v>2019</v>
      </c>
      <c r="E56" s="127">
        <v>3262873.87</v>
      </c>
    </row>
    <row r="57" spans="1:5" ht="29" x14ac:dyDescent="0.35">
      <c r="A57" s="120">
        <v>56</v>
      </c>
      <c r="B57" s="122">
        <v>2017</v>
      </c>
      <c r="C57" s="123" t="s">
        <v>877</v>
      </c>
      <c r="D57" s="122">
        <v>2020</v>
      </c>
      <c r="E57" s="127">
        <v>7799589.6399999997</v>
      </c>
    </row>
    <row r="58" spans="1:5" ht="29" x14ac:dyDescent="0.35">
      <c r="A58" s="120">
        <v>57</v>
      </c>
      <c r="B58" s="122">
        <v>2017</v>
      </c>
      <c r="C58" s="123" t="s">
        <v>857</v>
      </c>
      <c r="D58" s="122">
        <v>2019</v>
      </c>
      <c r="E58" s="127">
        <v>4431018.2</v>
      </c>
    </row>
    <row r="59" spans="1:5" ht="29" x14ac:dyDescent="0.35">
      <c r="A59" s="120">
        <v>58</v>
      </c>
      <c r="B59" s="122">
        <v>2017</v>
      </c>
      <c r="C59" s="123" t="s">
        <v>447</v>
      </c>
      <c r="D59" s="122">
        <v>2019</v>
      </c>
      <c r="E59" s="127">
        <v>3709668.22</v>
      </c>
    </row>
    <row r="60" spans="1:5" ht="29" x14ac:dyDescent="0.35">
      <c r="A60" s="120">
        <v>59</v>
      </c>
      <c r="B60" s="122">
        <v>2017</v>
      </c>
      <c r="C60" s="123" t="s">
        <v>1949</v>
      </c>
      <c r="D60" s="122">
        <v>2020</v>
      </c>
      <c r="E60" s="127">
        <v>1050958.7</v>
      </c>
    </row>
    <row r="61" spans="1:5" ht="29" x14ac:dyDescent="0.35">
      <c r="A61" s="120">
        <v>60</v>
      </c>
      <c r="B61" s="122">
        <v>2017</v>
      </c>
      <c r="C61" s="123" t="s">
        <v>224</v>
      </c>
      <c r="D61" s="122">
        <v>2018</v>
      </c>
      <c r="E61" s="127">
        <v>2444257.9500000002</v>
      </c>
    </row>
    <row r="62" spans="1:5" ht="29" x14ac:dyDescent="0.35">
      <c r="A62" s="120">
        <v>61</v>
      </c>
      <c r="B62" s="122">
        <v>2017</v>
      </c>
      <c r="C62" s="123" t="s">
        <v>498</v>
      </c>
      <c r="D62" s="122">
        <v>2019</v>
      </c>
      <c r="E62" s="127">
        <v>1328651.19</v>
      </c>
    </row>
    <row r="63" spans="1:5" ht="29" x14ac:dyDescent="0.35">
      <c r="A63" s="120">
        <v>62</v>
      </c>
      <c r="B63" s="122">
        <v>2017</v>
      </c>
      <c r="C63" s="123" t="s">
        <v>1275</v>
      </c>
      <c r="D63" s="122">
        <v>2020</v>
      </c>
      <c r="E63" s="127">
        <v>5101514.55</v>
      </c>
    </row>
    <row r="64" spans="1:5" ht="43.5" x14ac:dyDescent="0.35">
      <c r="A64" s="120">
        <v>63</v>
      </c>
      <c r="B64" s="122">
        <v>2017</v>
      </c>
      <c r="C64" s="123" t="s">
        <v>1117</v>
      </c>
      <c r="D64" s="122">
        <v>2019</v>
      </c>
      <c r="E64" s="127">
        <v>480910.64999999997</v>
      </c>
    </row>
    <row r="65" spans="1:5" ht="43.5" x14ac:dyDescent="0.35">
      <c r="A65" s="120">
        <v>64</v>
      </c>
      <c r="B65" s="122">
        <v>2017</v>
      </c>
      <c r="C65" s="123" t="s">
        <v>879</v>
      </c>
      <c r="D65" s="122">
        <v>2020</v>
      </c>
      <c r="E65" s="127">
        <v>4614125</v>
      </c>
    </row>
    <row r="66" spans="1:5" ht="29" x14ac:dyDescent="0.35">
      <c r="A66" s="120">
        <v>65</v>
      </c>
      <c r="B66" s="122">
        <v>2017</v>
      </c>
      <c r="C66" s="123" t="s">
        <v>484</v>
      </c>
      <c r="D66" s="122">
        <v>2019</v>
      </c>
      <c r="E66" s="127">
        <v>3493765.65</v>
      </c>
    </row>
    <row r="67" spans="1:5" ht="29" x14ac:dyDescent="0.35">
      <c r="A67" s="120">
        <v>66</v>
      </c>
      <c r="B67" s="122">
        <v>2017</v>
      </c>
      <c r="C67" s="123" t="s">
        <v>859</v>
      </c>
      <c r="D67" s="122">
        <v>2019</v>
      </c>
      <c r="E67" s="127">
        <v>1905884.9800000002</v>
      </c>
    </row>
    <row r="68" spans="1:5" x14ac:dyDescent="0.35">
      <c r="A68" s="120">
        <v>67</v>
      </c>
      <c r="B68" s="122">
        <v>2017</v>
      </c>
      <c r="C68" s="123" t="s">
        <v>1915</v>
      </c>
      <c r="D68" s="122">
        <v>2019</v>
      </c>
      <c r="E68" s="127">
        <v>1729180.55</v>
      </c>
    </row>
    <row r="69" spans="1:5" ht="29" x14ac:dyDescent="0.35">
      <c r="A69" s="120">
        <v>68</v>
      </c>
      <c r="B69" s="122">
        <v>2017</v>
      </c>
      <c r="C69" s="123" t="s">
        <v>1355</v>
      </c>
      <c r="D69" s="122">
        <v>2020</v>
      </c>
      <c r="E69" s="127">
        <v>4923682.33</v>
      </c>
    </row>
    <row r="70" spans="1:5" ht="29" x14ac:dyDescent="0.35">
      <c r="A70" s="120">
        <v>69</v>
      </c>
      <c r="B70" s="122">
        <v>2017</v>
      </c>
      <c r="C70" s="123" t="s">
        <v>1193</v>
      </c>
      <c r="D70" s="122">
        <v>2019</v>
      </c>
      <c r="E70" s="127">
        <v>3751246.5</v>
      </c>
    </row>
    <row r="71" spans="1:5" x14ac:dyDescent="0.35">
      <c r="A71" s="120">
        <v>70</v>
      </c>
      <c r="B71" s="122">
        <v>2017</v>
      </c>
      <c r="C71" s="123" t="s">
        <v>1177</v>
      </c>
      <c r="D71" s="122">
        <v>2019</v>
      </c>
      <c r="E71" s="127">
        <v>4643087.16</v>
      </c>
    </row>
    <row r="72" spans="1:5" ht="29" x14ac:dyDescent="0.35">
      <c r="A72" s="120">
        <v>71</v>
      </c>
      <c r="B72" s="122">
        <v>2017</v>
      </c>
      <c r="C72" s="123" t="s">
        <v>1631</v>
      </c>
      <c r="D72" s="122">
        <v>2020</v>
      </c>
      <c r="E72" s="127">
        <v>3168487.34</v>
      </c>
    </row>
    <row r="73" spans="1:5" x14ac:dyDescent="0.35">
      <c r="A73" s="120">
        <v>72</v>
      </c>
      <c r="B73" s="122">
        <v>2017</v>
      </c>
      <c r="C73" s="123" t="s">
        <v>226</v>
      </c>
      <c r="D73" s="122">
        <v>2019</v>
      </c>
      <c r="E73" s="127">
        <v>2532680.12</v>
      </c>
    </row>
    <row r="74" spans="1:5" x14ac:dyDescent="0.35">
      <c r="A74" s="120">
        <v>73</v>
      </c>
      <c r="B74" s="122">
        <v>2017</v>
      </c>
      <c r="C74" s="123" t="s">
        <v>477</v>
      </c>
      <c r="D74" s="122">
        <v>2019</v>
      </c>
      <c r="E74" s="127">
        <v>4232805.1500000004</v>
      </c>
    </row>
    <row r="75" spans="1:5" x14ac:dyDescent="0.35">
      <c r="A75" s="120">
        <v>74</v>
      </c>
      <c r="B75" s="122">
        <v>2017</v>
      </c>
      <c r="C75" s="123" t="s">
        <v>56</v>
      </c>
      <c r="D75" s="122">
        <v>2019</v>
      </c>
      <c r="E75" s="127">
        <v>1220763.81</v>
      </c>
    </row>
    <row r="76" spans="1:5" x14ac:dyDescent="0.35">
      <c r="A76" s="120">
        <v>75</v>
      </c>
      <c r="B76" s="122">
        <v>2017</v>
      </c>
      <c r="C76" s="123" t="s">
        <v>861</v>
      </c>
      <c r="D76" s="122">
        <v>2019</v>
      </c>
      <c r="E76" s="127">
        <v>2350794.0299999998</v>
      </c>
    </row>
    <row r="77" spans="1:5" x14ac:dyDescent="0.35">
      <c r="A77" s="120">
        <v>76</v>
      </c>
      <c r="B77" s="122">
        <v>2017</v>
      </c>
      <c r="C77" s="123" t="s">
        <v>473</v>
      </c>
      <c r="D77" s="122">
        <v>2019</v>
      </c>
      <c r="E77" s="127">
        <v>5676979.2000000002</v>
      </c>
    </row>
    <row r="78" spans="1:5" ht="43.5" x14ac:dyDescent="0.35">
      <c r="A78" s="120">
        <v>77</v>
      </c>
      <c r="B78" s="122">
        <v>2017</v>
      </c>
      <c r="C78" s="123" t="s">
        <v>164</v>
      </c>
      <c r="D78" s="122">
        <v>2020</v>
      </c>
      <c r="E78" s="127">
        <v>4458492.93</v>
      </c>
    </row>
    <row r="79" spans="1:5" ht="43.5" x14ac:dyDescent="0.35">
      <c r="A79" s="120">
        <v>78</v>
      </c>
      <c r="B79" s="122">
        <v>2017</v>
      </c>
      <c r="C79" s="123" t="s">
        <v>1686</v>
      </c>
      <c r="D79" s="122">
        <v>2019</v>
      </c>
      <c r="E79" s="127">
        <v>760267.28</v>
      </c>
    </row>
    <row r="80" spans="1:5" ht="29" x14ac:dyDescent="0.35">
      <c r="A80" s="120">
        <v>79</v>
      </c>
      <c r="B80" s="122">
        <v>2017</v>
      </c>
      <c r="C80" s="123" t="s">
        <v>854</v>
      </c>
      <c r="D80" s="122">
        <v>2019</v>
      </c>
      <c r="E80" s="127">
        <v>4917034.97</v>
      </c>
    </row>
    <row r="81" spans="1:5" ht="29" x14ac:dyDescent="0.35">
      <c r="A81" s="120">
        <v>80</v>
      </c>
      <c r="B81" s="122">
        <v>2017</v>
      </c>
      <c r="C81" s="123" t="s">
        <v>866</v>
      </c>
      <c r="D81" s="122">
        <v>2019</v>
      </c>
      <c r="E81" s="127">
        <v>4395973.7</v>
      </c>
    </row>
    <row r="82" spans="1:5" x14ac:dyDescent="0.35">
      <c r="A82" s="120">
        <v>81</v>
      </c>
      <c r="B82" s="122">
        <v>2017</v>
      </c>
      <c r="C82" s="123" t="s">
        <v>463</v>
      </c>
      <c r="D82" s="122">
        <v>2019</v>
      </c>
      <c r="E82" s="127">
        <v>4532994.9499999993</v>
      </c>
    </row>
    <row r="83" spans="1:5" x14ac:dyDescent="0.35">
      <c r="A83" s="120">
        <v>82</v>
      </c>
      <c r="B83" s="122">
        <v>2017</v>
      </c>
      <c r="C83" s="123" t="s">
        <v>216</v>
      </c>
      <c r="D83" s="122">
        <v>2019</v>
      </c>
      <c r="E83" s="127">
        <v>6237336.2800000003</v>
      </c>
    </row>
    <row r="84" spans="1:5" x14ac:dyDescent="0.35">
      <c r="A84" s="120">
        <v>83</v>
      </c>
      <c r="B84" s="122">
        <v>2017</v>
      </c>
      <c r="C84" s="123" t="s">
        <v>1001</v>
      </c>
      <c r="D84" s="122">
        <v>2020</v>
      </c>
      <c r="E84" s="127">
        <v>6750312.5</v>
      </c>
    </row>
    <row r="85" spans="1:5" ht="58" x14ac:dyDescent="0.35">
      <c r="A85" s="120">
        <v>84</v>
      </c>
      <c r="B85" s="122">
        <v>2017</v>
      </c>
      <c r="C85" s="123" t="s">
        <v>434</v>
      </c>
      <c r="D85" s="122">
        <v>2020</v>
      </c>
      <c r="E85" s="127">
        <v>5688082.3299999991</v>
      </c>
    </row>
    <row r="86" spans="1:5" ht="29" x14ac:dyDescent="0.35">
      <c r="A86" s="120">
        <v>85</v>
      </c>
      <c r="B86" s="122">
        <v>2017</v>
      </c>
      <c r="C86" s="123" t="s">
        <v>1634</v>
      </c>
      <c r="D86" s="122">
        <v>2019</v>
      </c>
      <c r="E86" s="127">
        <v>4539837.93</v>
      </c>
    </row>
    <row r="87" spans="1:5" ht="29" x14ac:dyDescent="0.35">
      <c r="A87" s="120">
        <v>86</v>
      </c>
      <c r="B87" s="122">
        <v>2017</v>
      </c>
      <c r="C87" s="123" t="s">
        <v>1629</v>
      </c>
      <c r="D87" s="122">
        <v>2020</v>
      </c>
      <c r="E87" s="127">
        <v>4372791.5</v>
      </c>
    </row>
    <row r="88" spans="1:5" ht="43.5" x14ac:dyDescent="0.35">
      <c r="A88" s="120">
        <v>87</v>
      </c>
      <c r="B88" s="122">
        <v>2017</v>
      </c>
      <c r="C88" s="123" t="s">
        <v>852</v>
      </c>
      <c r="D88" s="122">
        <v>2020</v>
      </c>
      <c r="E88" s="127">
        <v>6645116</v>
      </c>
    </row>
    <row r="89" spans="1:5" x14ac:dyDescent="0.35">
      <c r="A89" s="120">
        <v>88</v>
      </c>
      <c r="B89" s="122">
        <v>2017</v>
      </c>
      <c r="C89" s="123" t="s">
        <v>488</v>
      </c>
      <c r="D89" s="122">
        <v>2019</v>
      </c>
      <c r="E89" s="127">
        <v>3145760.7</v>
      </c>
    </row>
    <row r="90" spans="1:5" ht="29" x14ac:dyDescent="0.35">
      <c r="A90" s="120">
        <v>89</v>
      </c>
      <c r="B90" s="122">
        <v>2017</v>
      </c>
      <c r="C90" s="123" t="s">
        <v>1366</v>
      </c>
      <c r="D90" s="122">
        <v>2020</v>
      </c>
      <c r="E90" s="127">
        <v>4133308.3</v>
      </c>
    </row>
    <row r="91" spans="1:5" x14ac:dyDescent="0.35">
      <c r="A91" s="120">
        <v>90</v>
      </c>
      <c r="B91" s="122">
        <v>2017</v>
      </c>
      <c r="C91" s="123" t="s">
        <v>441</v>
      </c>
      <c r="D91" s="122">
        <v>2020</v>
      </c>
      <c r="E91" s="127">
        <v>1926857.55</v>
      </c>
    </row>
    <row r="92" spans="1:5" ht="29" x14ac:dyDescent="0.35">
      <c r="A92" s="120">
        <v>91</v>
      </c>
      <c r="B92" s="122">
        <v>2017</v>
      </c>
      <c r="C92" s="123" t="s">
        <v>1005</v>
      </c>
      <c r="D92" s="122">
        <v>2020</v>
      </c>
      <c r="E92" s="127">
        <v>2912814.34</v>
      </c>
    </row>
    <row r="93" spans="1:5" x14ac:dyDescent="0.35">
      <c r="A93" s="120">
        <v>92</v>
      </c>
      <c r="B93" s="122">
        <v>2017</v>
      </c>
      <c r="C93" s="123" t="s">
        <v>889</v>
      </c>
      <c r="D93" s="122">
        <v>2019</v>
      </c>
      <c r="E93" s="127">
        <v>4295185.34</v>
      </c>
    </row>
    <row r="94" spans="1:5" x14ac:dyDescent="0.35">
      <c r="A94" s="120">
        <v>93</v>
      </c>
      <c r="B94" s="122">
        <v>2017</v>
      </c>
      <c r="C94" s="123" t="s">
        <v>1747</v>
      </c>
      <c r="D94" s="122">
        <v>2019</v>
      </c>
      <c r="E94" s="127">
        <v>5064739.96</v>
      </c>
    </row>
    <row r="95" spans="1:5" ht="29" x14ac:dyDescent="0.35">
      <c r="A95" s="120">
        <v>94</v>
      </c>
      <c r="B95" s="122">
        <v>2017</v>
      </c>
      <c r="C95" s="123" t="s">
        <v>508</v>
      </c>
      <c r="D95" s="122">
        <v>2020</v>
      </c>
      <c r="E95" s="127">
        <v>3815137.5</v>
      </c>
    </row>
    <row r="96" spans="1:5" ht="29" x14ac:dyDescent="0.35">
      <c r="A96" s="120">
        <v>95</v>
      </c>
      <c r="B96" s="122">
        <v>2017</v>
      </c>
      <c r="C96" s="123" t="s">
        <v>1751</v>
      </c>
      <c r="D96" s="122">
        <v>2020</v>
      </c>
      <c r="E96" s="127">
        <v>4660607.04</v>
      </c>
    </row>
    <row r="97" spans="1:5" x14ac:dyDescent="0.35">
      <c r="A97" s="120">
        <v>96</v>
      </c>
      <c r="B97" s="122">
        <v>2017</v>
      </c>
      <c r="C97" s="123" t="s">
        <v>848</v>
      </c>
      <c r="D97" s="122">
        <v>2019</v>
      </c>
      <c r="E97" s="127">
        <v>6397893.9900000002</v>
      </c>
    </row>
    <row r="98" spans="1:5" x14ac:dyDescent="0.35">
      <c r="A98" s="120">
        <v>97</v>
      </c>
      <c r="B98" s="122">
        <v>2017</v>
      </c>
      <c r="C98" s="123" t="s">
        <v>2050</v>
      </c>
      <c r="D98" s="122">
        <v>2020</v>
      </c>
      <c r="E98" s="127">
        <v>4873660.99</v>
      </c>
    </row>
    <row r="99" spans="1:5" ht="29" x14ac:dyDescent="0.35">
      <c r="A99" s="120">
        <v>98</v>
      </c>
      <c r="B99" s="122">
        <v>2017</v>
      </c>
      <c r="C99" s="123" t="s">
        <v>868</v>
      </c>
      <c r="D99" s="122">
        <v>2020</v>
      </c>
      <c r="E99" s="127">
        <v>4141014</v>
      </c>
    </row>
    <row r="100" spans="1:5" x14ac:dyDescent="0.35">
      <c r="A100" s="120">
        <v>99</v>
      </c>
      <c r="B100" s="122">
        <v>2017</v>
      </c>
      <c r="C100" s="123" t="s">
        <v>1745</v>
      </c>
      <c r="D100" s="122">
        <v>2019</v>
      </c>
      <c r="E100" s="127">
        <v>7333870.3399999999</v>
      </c>
    </row>
    <row r="101" spans="1:5" x14ac:dyDescent="0.35">
      <c r="A101" s="120">
        <v>100</v>
      </c>
      <c r="B101" s="122">
        <v>2017</v>
      </c>
      <c r="C101" s="123" t="s">
        <v>221</v>
      </c>
      <c r="D101" s="122">
        <v>2020</v>
      </c>
      <c r="E101" s="127">
        <v>4046360</v>
      </c>
    </row>
    <row r="102" spans="1:5" x14ac:dyDescent="0.35">
      <c r="A102" s="120">
        <v>101</v>
      </c>
      <c r="B102" s="122">
        <v>2017</v>
      </c>
      <c r="C102" s="123" t="s">
        <v>1352</v>
      </c>
      <c r="D102" s="122">
        <v>2020</v>
      </c>
      <c r="E102" s="127">
        <v>4820400.41</v>
      </c>
    </row>
    <row r="103" spans="1:5" x14ac:dyDescent="0.35">
      <c r="A103" s="120">
        <v>102</v>
      </c>
      <c r="B103" s="122">
        <v>2017</v>
      </c>
      <c r="C103" s="123" t="s">
        <v>496</v>
      </c>
      <c r="D103" s="122">
        <v>2019</v>
      </c>
      <c r="E103" s="127">
        <v>2248446.67</v>
      </c>
    </row>
    <row r="104" spans="1:5" ht="29" x14ac:dyDescent="0.35">
      <c r="A104" s="120">
        <v>103</v>
      </c>
      <c r="B104" s="122">
        <v>2017</v>
      </c>
      <c r="C104" s="123" t="s">
        <v>431</v>
      </c>
      <c r="D104" s="122">
        <v>2019</v>
      </c>
      <c r="E104" s="127">
        <v>4606414.9800000004</v>
      </c>
    </row>
    <row r="105" spans="1:5" ht="43.5" x14ac:dyDescent="0.35">
      <c r="A105" s="120">
        <v>104</v>
      </c>
      <c r="B105" s="122">
        <v>2017</v>
      </c>
      <c r="C105" s="123" t="s">
        <v>1692</v>
      </c>
      <c r="D105" s="122">
        <v>2020</v>
      </c>
      <c r="E105" s="127">
        <v>3118199.72</v>
      </c>
    </row>
    <row r="106" spans="1:5" x14ac:dyDescent="0.35">
      <c r="A106" s="120">
        <v>105</v>
      </c>
      <c r="B106" s="122">
        <v>2017</v>
      </c>
      <c r="C106" s="123" t="s">
        <v>437</v>
      </c>
      <c r="D106" s="122">
        <v>2020</v>
      </c>
      <c r="E106" s="127">
        <v>5147684.1399999997</v>
      </c>
    </row>
    <row r="107" spans="1:5" x14ac:dyDescent="0.35">
      <c r="A107" s="120">
        <v>106</v>
      </c>
      <c r="B107" s="122">
        <v>2017</v>
      </c>
      <c r="C107" s="123" t="s">
        <v>1683</v>
      </c>
      <c r="D107" s="122">
        <v>2019</v>
      </c>
      <c r="E107" s="127">
        <v>1277314.9200000002</v>
      </c>
    </row>
    <row r="108" spans="1:5" ht="29" x14ac:dyDescent="0.35">
      <c r="A108" s="120">
        <v>107</v>
      </c>
      <c r="B108" s="122">
        <v>2017</v>
      </c>
      <c r="C108" s="123" t="s">
        <v>512</v>
      </c>
      <c r="D108" s="122">
        <v>2019</v>
      </c>
      <c r="E108" s="127">
        <v>2891448.58</v>
      </c>
    </row>
    <row r="109" spans="1:5" x14ac:dyDescent="0.35">
      <c r="A109" s="120">
        <v>108</v>
      </c>
      <c r="B109" s="122">
        <v>2017</v>
      </c>
      <c r="C109" s="123" t="s">
        <v>1183</v>
      </c>
      <c r="D109" s="122">
        <v>2019</v>
      </c>
      <c r="E109" s="127">
        <v>4251229.41</v>
      </c>
    </row>
    <row r="110" spans="1:5" ht="29" x14ac:dyDescent="0.35">
      <c r="A110" s="120">
        <v>109</v>
      </c>
      <c r="B110" s="122">
        <v>2017</v>
      </c>
      <c r="C110" s="123" t="s">
        <v>457</v>
      </c>
      <c r="D110" s="122">
        <v>2020</v>
      </c>
      <c r="E110" s="127">
        <v>4557762.9399999995</v>
      </c>
    </row>
    <row r="111" spans="1:5" x14ac:dyDescent="0.35">
      <c r="A111" s="120">
        <v>110</v>
      </c>
      <c r="B111" s="122">
        <v>2017</v>
      </c>
      <c r="C111" s="123" t="s">
        <v>469</v>
      </c>
      <c r="D111" s="122">
        <v>2019</v>
      </c>
      <c r="E111" s="127">
        <v>3875804.78</v>
      </c>
    </row>
    <row r="112" spans="1:5" ht="29" x14ac:dyDescent="0.35">
      <c r="A112" s="120">
        <v>111</v>
      </c>
      <c r="B112" s="122">
        <v>2017</v>
      </c>
      <c r="C112" s="123" t="s">
        <v>471</v>
      </c>
      <c r="D112" s="122">
        <v>2019</v>
      </c>
      <c r="E112" s="127">
        <v>1649654.65</v>
      </c>
    </row>
    <row r="113" spans="1:5" ht="43.5" x14ac:dyDescent="0.35">
      <c r="A113" s="120">
        <v>112</v>
      </c>
      <c r="B113" s="122">
        <v>2017</v>
      </c>
      <c r="C113" s="123" t="s">
        <v>461</v>
      </c>
      <c r="D113" s="122">
        <v>2019</v>
      </c>
      <c r="E113" s="127">
        <v>3644570.1</v>
      </c>
    </row>
    <row r="114" spans="1:5" ht="43.5" x14ac:dyDescent="0.35">
      <c r="A114" s="120">
        <v>113</v>
      </c>
      <c r="B114" s="122">
        <v>2017</v>
      </c>
      <c r="C114" s="123" t="s">
        <v>502</v>
      </c>
      <c r="D114" s="122">
        <v>2020</v>
      </c>
      <c r="E114" s="127">
        <v>4562068.67</v>
      </c>
    </row>
    <row r="115" spans="1:5" ht="29" x14ac:dyDescent="0.35">
      <c r="A115" s="120">
        <v>114</v>
      </c>
      <c r="B115" s="122">
        <v>2017</v>
      </c>
      <c r="C115" s="123" t="s">
        <v>459</v>
      </c>
      <c r="D115" s="122">
        <v>2019</v>
      </c>
      <c r="E115" s="127">
        <v>2574967.7899999996</v>
      </c>
    </row>
    <row r="116" spans="1:5" ht="29" x14ac:dyDescent="0.35">
      <c r="A116" s="120">
        <v>115</v>
      </c>
      <c r="B116" s="122">
        <v>2017</v>
      </c>
      <c r="C116" s="123" t="s">
        <v>1749</v>
      </c>
      <c r="D116" s="122">
        <v>2019</v>
      </c>
      <c r="E116" s="127">
        <v>5137064.34</v>
      </c>
    </row>
    <row r="117" spans="1:5" ht="58" x14ac:dyDescent="0.35">
      <c r="A117" s="120">
        <v>116</v>
      </c>
      <c r="B117" s="122">
        <v>2017</v>
      </c>
      <c r="C117" s="123" t="s">
        <v>1191</v>
      </c>
      <c r="D117" s="122">
        <v>2020</v>
      </c>
      <c r="E117" s="127">
        <v>2932067.7900000005</v>
      </c>
    </row>
    <row r="118" spans="1:5" x14ac:dyDescent="0.35">
      <c r="A118" s="120">
        <v>117</v>
      </c>
      <c r="B118" s="122">
        <v>2017</v>
      </c>
      <c r="C118" s="123" t="s">
        <v>500</v>
      </c>
      <c r="D118" s="122">
        <v>2019</v>
      </c>
      <c r="E118" s="127">
        <v>5652872.79</v>
      </c>
    </row>
    <row r="119" spans="1:5" ht="29" x14ac:dyDescent="0.35">
      <c r="A119" s="120">
        <v>118</v>
      </c>
      <c r="B119" s="122">
        <v>2017</v>
      </c>
      <c r="C119" s="123" t="s">
        <v>1883</v>
      </c>
      <c r="D119" s="122">
        <v>2019</v>
      </c>
      <c r="E119" s="127">
        <v>5981489</v>
      </c>
    </row>
    <row r="120" spans="1:5" ht="29" x14ac:dyDescent="0.35">
      <c r="A120" s="120">
        <v>119</v>
      </c>
      <c r="B120" s="122">
        <v>2017</v>
      </c>
      <c r="C120" s="123" t="s">
        <v>1885</v>
      </c>
      <c r="D120" s="122">
        <v>2019</v>
      </c>
      <c r="E120" s="127">
        <v>3140927.71</v>
      </c>
    </row>
    <row r="121" spans="1:5" ht="29" x14ac:dyDescent="0.35">
      <c r="A121" s="120">
        <v>120</v>
      </c>
      <c r="B121" s="122">
        <v>2017</v>
      </c>
      <c r="C121" s="123" t="s">
        <v>1359</v>
      </c>
      <c r="D121" s="122">
        <v>2018</v>
      </c>
      <c r="E121" s="127">
        <v>3048080.65</v>
      </c>
    </row>
    <row r="122" spans="1:5" ht="43.5" x14ac:dyDescent="0.35">
      <c r="A122" s="120">
        <v>121</v>
      </c>
      <c r="B122" s="122">
        <v>2017</v>
      </c>
      <c r="C122" s="123" t="s">
        <v>455</v>
      </c>
      <c r="D122" s="122">
        <v>2020</v>
      </c>
      <c r="E122" s="127">
        <v>3221652.8</v>
      </c>
    </row>
    <row r="123" spans="1:5" ht="29" x14ac:dyDescent="0.35">
      <c r="A123" s="120">
        <v>122</v>
      </c>
      <c r="B123" s="122">
        <v>2017</v>
      </c>
      <c r="C123" s="123" t="s">
        <v>490</v>
      </c>
      <c r="D123" s="122">
        <v>2019</v>
      </c>
      <c r="E123" s="127">
        <v>3557577.52</v>
      </c>
    </row>
    <row r="124" spans="1:5" ht="29" x14ac:dyDescent="0.35">
      <c r="A124" s="120">
        <v>123</v>
      </c>
      <c r="B124" s="122">
        <v>2017</v>
      </c>
      <c r="C124" s="123" t="s">
        <v>218</v>
      </c>
      <c r="D124" s="122">
        <v>2018</v>
      </c>
      <c r="E124" s="127">
        <v>377508.39999999997</v>
      </c>
    </row>
    <row r="125" spans="1:5" x14ac:dyDescent="0.35">
      <c r="A125" s="120">
        <v>124</v>
      </c>
      <c r="B125" s="122">
        <v>2017</v>
      </c>
      <c r="C125" s="123" t="s">
        <v>453</v>
      </c>
      <c r="D125" s="122">
        <v>2019</v>
      </c>
      <c r="E125" s="127">
        <v>4885534.6500000004</v>
      </c>
    </row>
    <row r="126" spans="1:5" x14ac:dyDescent="0.35">
      <c r="A126" s="120">
        <v>125</v>
      </c>
      <c r="B126" s="122">
        <v>2017</v>
      </c>
      <c r="C126" s="123" t="s">
        <v>1626</v>
      </c>
      <c r="D126" s="122">
        <v>2019</v>
      </c>
      <c r="E126" s="127">
        <v>4961519.95</v>
      </c>
    </row>
    <row r="127" spans="1:5" x14ac:dyDescent="0.35">
      <c r="A127" s="120">
        <v>126</v>
      </c>
      <c r="B127" s="122">
        <v>2017</v>
      </c>
      <c r="C127" s="123" t="s">
        <v>504</v>
      </c>
      <c r="D127" s="122">
        <v>2019</v>
      </c>
      <c r="E127" s="127">
        <v>1692355.93</v>
      </c>
    </row>
    <row r="128" spans="1:5" ht="29" x14ac:dyDescent="0.35">
      <c r="A128" s="120">
        <v>127</v>
      </c>
      <c r="B128" s="122">
        <v>2017</v>
      </c>
      <c r="C128" s="123" t="s">
        <v>1179</v>
      </c>
      <c r="D128" s="122">
        <v>2020</v>
      </c>
      <c r="E128" s="127">
        <v>3879567.5100000002</v>
      </c>
    </row>
    <row r="129" spans="1:5" x14ac:dyDescent="0.35">
      <c r="A129" s="120">
        <v>128</v>
      </c>
      <c r="B129" s="122">
        <v>2017</v>
      </c>
      <c r="C129" s="123" t="s">
        <v>449</v>
      </c>
      <c r="D129" s="122">
        <v>2020</v>
      </c>
      <c r="E129" s="127">
        <v>2097522</v>
      </c>
    </row>
    <row r="130" spans="1:5" x14ac:dyDescent="0.35">
      <c r="A130" s="120">
        <v>129</v>
      </c>
      <c r="B130" s="122">
        <v>2017</v>
      </c>
      <c r="C130" s="123" t="s">
        <v>106</v>
      </c>
      <c r="D130" s="122">
        <v>2019</v>
      </c>
      <c r="E130" s="127">
        <v>6573845.9199999999</v>
      </c>
    </row>
    <row r="131" spans="1:5" x14ac:dyDescent="0.35">
      <c r="A131" s="120">
        <v>130</v>
      </c>
      <c r="B131" s="122">
        <v>2017</v>
      </c>
      <c r="C131" s="123" t="s">
        <v>1003</v>
      </c>
      <c r="D131" s="122">
        <v>2019</v>
      </c>
      <c r="E131" s="127">
        <v>2721418.3200000003</v>
      </c>
    </row>
    <row r="132" spans="1:5" ht="29" x14ac:dyDescent="0.35">
      <c r="A132" s="120">
        <v>131</v>
      </c>
      <c r="B132" s="122">
        <v>2017</v>
      </c>
      <c r="C132" s="123" t="s">
        <v>194</v>
      </c>
      <c r="D132" s="122">
        <v>2020</v>
      </c>
      <c r="E132" s="127">
        <v>1888136</v>
      </c>
    </row>
    <row r="133" spans="1:5" x14ac:dyDescent="0.35">
      <c r="A133" s="120">
        <v>132</v>
      </c>
      <c r="B133" s="122">
        <v>2017</v>
      </c>
      <c r="C133" s="123" t="s">
        <v>516</v>
      </c>
      <c r="D133" s="122">
        <v>2019</v>
      </c>
      <c r="E133" s="127">
        <v>4495753.67</v>
      </c>
    </row>
    <row r="134" spans="1:5" x14ac:dyDescent="0.35">
      <c r="A134" s="120">
        <v>133</v>
      </c>
      <c r="B134" s="122">
        <v>2018</v>
      </c>
      <c r="C134" s="123" t="s">
        <v>2134</v>
      </c>
      <c r="D134" s="122">
        <v>2022</v>
      </c>
      <c r="E134" s="127">
        <v>53242265.319999993</v>
      </c>
    </row>
    <row r="135" spans="1:5" ht="29" x14ac:dyDescent="0.35">
      <c r="A135" s="120">
        <v>134</v>
      </c>
      <c r="B135" s="122">
        <v>2018</v>
      </c>
      <c r="C135" s="123" t="s">
        <v>2118</v>
      </c>
      <c r="D135" s="122">
        <v>2021</v>
      </c>
      <c r="E135" s="127">
        <v>31436638.210000001</v>
      </c>
    </row>
    <row r="136" spans="1:5" ht="43.5" x14ac:dyDescent="0.35">
      <c r="A136" s="120">
        <v>135</v>
      </c>
      <c r="B136" s="122">
        <v>2018</v>
      </c>
      <c r="C136" s="123" t="s">
        <v>2115</v>
      </c>
      <c r="D136" s="122">
        <v>2022</v>
      </c>
      <c r="E136" s="127">
        <v>50681629.590000004</v>
      </c>
    </row>
    <row r="137" spans="1:5" x14ac:dyDescent="0.35">
      <c r="A137" s="120">
        <v>136</v>
      </c>
      <c r="B137" s="122">
        <v>2018</v>
      </c>
      <c r="C137" s="123" t="s">
        <v>2140</v>
      </c>
      <c r="D137" s="122">
        <v>2021</v>
      </c>
      <c r="E137" s="127">
        <v>209920728.97</v>
      </c>
    </row>
    <row r="138" spans="1:5" x14ac:dyDescent="0.35">
      <c r="A138" s="120">
        <v>137</v>
      </c>
      <c r="B138" s="122">
        <v>2018</v>
      </c>
      <c r="C138" s="123" t="s">
        <v>2122</v>
      </c>
      <c r="D138" s="122">
        <v>2021</v>
      </c>
      <c r="E138" s="127">
        <v>9814178.3999999985</v>
      </c>
    </row>
    <row r="139" spans="1:5" x14ac:dyDescent="0.35">
      <c r="A139" s="120">
        <v>138</v>
      </c>
      <c r="B139" s="122">
        <v>2018</v>
      </c>
      <c r="C139" s="123" t="s">
        <v>2130</v>
      </c>
      <c r="D139" s="122">
        <v>2022</v>
      </c>
      <c r="E139" s="127">
        <v>184920864.06</v>
      </c>
    </row>
    <row r="140" spans="1:5" ht="43.5" x14ac:dyDescent="0.35">
      <c r="A140" s="120">
        <v>139</v>
      </c>
      <c r="B140" s="122">
        <v>2019</v>
      </c>
      <c r="C140" s="123" t="s">
        <v>2165</v>
      </c>
      <c r="D140" s="122">
        <v>2022</v>
      </c>
      <c r="E140" s="127">
        <v>206698950</v>
      </c>
    </row>
    <row r="141" spans="1:5" ht="29" x14ac:dyDescent="0.35">
      <c r="A141" s="120">
        <v>140</v>
      </c>
      <c r="B141" s="122">
        <v>2019</v>
      </c>
      <c r="C141" s="123" t="s">
        <v>902</v>
      </c>
      <c r="D141" s="122">
        <v>2022</v>
      </c>
      <c r="E141" s="127">
        <v>17826164.879999999</v>
      </c>
    </row>
    <row r="142" spans="1:5" x14ac:dyDescent="0.35">
      <c r="A142" s="120">
        <v>141</v>
      </c>
      <c r="B142" s="122">
        <v>2019</v>
      </c>
      <c r="C142" s="123" t="s">
        <v>187</v>
      </c>
      <c r="D142" s="122">
        <v>2022</v>
      </c>
      <c r="E142" s="127">
        <v>17806543.059999999</v>
      </c>
    </row>
    <row r="143" spans="1:5" ht="43.5" x14ac:dyDescent="0.35">
      <c r="A143" s="120">
        <v>142</v>
      </c>
      <c r="B143" s="122">
        <v>2019</v>
      </c>
      <c r="C143" s="123" t="s">
        <v>1384</v>
      </c>
      <c r="D143" s="122">
        <v>2022</v>
      </c>
      <c r="E143" s="127">
        <v>26807246.57</v>
      </c>
    </row>
    <row r="144" spans="1:5" ht="29" x14ac:dyDescent="0.35">
      <c r="A144" s="120">
        <v>143</v>
      </c>
      <c r="B144" s="122">
        <v>2019</v>
      </c>
      <c r="C144" s="123" t="s">
        <v>117</v>
      </c>
      <c r="D144" s="122">
        <v>2022</v>
      </c>
      <c r="E144" s="127">
        <v>19715832.700000003</v>
      </c>
    </row>
    <row r="145" spans="1:5" ht="29" x14ac:dyDescent="0.35">
      <c r="A145" s="120">
        <v>144</v>
      </c>
      <c r="B145" s="122">
        <v>2019</v>
      </c>
      <c r="C145" s="123" t="s">
        <v>1008</v>
      </c>
      <c r="D145" s="122">
        <v>2022</v>
      </c>
      <c r="E145" s="127">
        <v>12587138.450000001</v>
      </c>
    </row>
    <row r="146" spans="1:5" ht="29" x14ac:dyDescent="0.35">
      <c r="A146" s="120">
        <v>145</v>
      </c>
      <c r="B146" s="122">
        <v>2019</v>
      </c>
      <c r="C146" s="123" t="s">
        <v>1287</v>
      </c>
      <c r="D146" s="122">
        <v>2022</v>
      </c>
      <c r="E146" s="127">
        <v>14542798.02</v>
      </c>
    </row>
    <row r="147" spans="1:5" ht="29" x14ac:dyDescent="0.35">
      <c r="A147" s="120">
        <v>146</v>
      </c>
      <c r="B147" s="122">
        <v>2019</v>
      </c>
      <c r="C147" s="123" t="s">
        <v>1296</v>
      </c>
      <c r="D147" s="122">
        <v>2022</v>
      </c>
      <c r="E147" s="127">
        <v>19112483.359999999</v>
      </c>
    </row>
    <row r="148" spans="1:5" ht="29" x14ac:dyDescent="0.35">
      <c r="A148" s="120">
        <v>147</v>
      </c>
      <c r="B148" s="122">
        <v>2019</v>
      </c>
      <c r="C148" s="123" t="s">
        <v>1658</v>
      </c>
      <c r="D148" s="122">
        <v>2022</v>
      </c>
      <c r="E148" s="127">
        <v>29513506.640000001</v>
      </c>
    </row>
    <row r="149" spans="1:5" ht="29" x14ac:dyDescent="0.35">
      <c r="A149" s="120">
        <v>148</v>
      </c>
      <c r="B149" s="122">
        <v>2019</v>
      </c>
      <c r="C149" s="123" t="s">
        <v>1707</v>
      </c>
      <c r="D149" s="122">
        <v>2022</v>
      </c>
      <c r="E149" s="127">
        <v>17961423.710000001</v>
      </c>
    </row>
    <row r="150" spans="1:5" ht="29" x14ac:dyDescent="0.35">
      <c r="A150" s="120">
        <v>149</v>
      </c>
      <c r="B150" s="122">
        <v>2019</v>
      </c>
      <c r="C150" s="123" t="s">
        <v>1859</v>
      </c>
      <c r="D150" s="122">
        <v>2022</v>
      </c>
      <c r="E150" s="127">
        <v>14246778.59</v>
      </c>
    </row>
    <row r="151" spans="1:5" ht="29" x14ac:dyDescent="0.35">
      <c r="A151" s="120">
        <v>150</v>
      </c>
      <c r="B151" s="122">
        <v>2019</v>
      </c>
      <c r="C151" s="123" t="s">
        <v>2153</v>
      </c>
      <c r="D151" s="122">
        <v>2023</v>
      </c>
      <c r="E151" s="127">
        <v>90000000</v>
      </c>
    </row>
    <row r="152" spans="1:5" ht="29" x14ac:dyDescent="0.35">
      <c r="A152" s="120">
        <v>151</v>
      </c>
      <c r="B152" s="122">
        <v>2019</v>
      </c>
      <c r="C152" s="123" t="s">
        <v>1056</v>
      </c>
      <c r="D152" s="122">
        <v>2022</v>
      </c>
      <c r="E152" s="127">
        <v>11349488.42</v>
      </c>
    </row>
    <row r="153" spans="1:5" ht="29" x14ac:dyDescent="0.35">
      <c r="A153" s="120">
        <v>152</v>
      </c>
      <c r="B153" s="122">
        <v>2019</v>
      </c>
      <c r="C153" s="123" t="s">
        <v>65</v>
      </c>
      <c r="D153" s="122">
        <v>2022</v>
      </c>
      <c r="E153" s="127">
        <v>18646963.800000001</v>
      </c>
    </row>
    <row r="154" spans="1:5" ht="29" x14ac:dyDescent="0.35">
      <c r="A154" s="120">
        <v>153</v>
      </c>
      <c r="B154" s="122">
        <v>2019</v>
      </c>
      <c r="C154" s="123" t="s">
        <v>2053</v>
      </c>
      <c r="D154" s="122">
        <v>2022</v>
      </c>
      <c r="E154" s="127">
        <v>18041385.27</v>
      </c>
    </row>
    <row r="155" spans="1:5" x14ac:dyDescent="0.35">
      <c r="A155" s="120">
        <v>154</v>
      </c>
      <c r="B155" s="122">
        <v>2019</v>
      </c>
      <c r="C155" s="123" t="s">
        <v>1238</v>
      </c>
      <c r="D155" s="122">
        <v>2022</v>
      </c>
      <c r="E155" s="127">
        <v>12096172.34</v>
      </c>
    </row>
    <row r="156" spans="1:5" x14ac:dyDescent="0.35">
      <c r="A156" s="120">
        <v>155</v>
      </c>
      <c r="B156" s="122">
        <v>2019</v>
      </c>
      <c r="C156" s="123" t="s">
        <v>1952</v>
      </c>
      <c r="D156" s="122">
        <v>2022</v>
      </c>
      <c r="E156" s="127">
        <v>12432823.99</v>
      </c>
    </row>
    <row r="157" spans="1:5" x14ac:dyDescent="0.35">
      <c r="A157" s="120">
        <v>156</v>
      </c>
      <c r="B157" s="122">
        <v>2019</v>
      </c>
      <c r="C157" s="123" t="s">
        <v>181</v>
      </c>
      <c r="D157" s="122">
        <v>2022</v>
      </c>
      <c r="E157" s="127">
        <v>13912407.58</v>
      </c>
    </row>
    <row r="158" spans="1:5" x14ac:dyDescent="0.35">
      <c r="A158" s="120">
        <v>157</v>
      </c>
      <c r="B158" s="122">
        <v>2019</v>
      </c>
      <c r="C158" s="123" t="s">
        <v>1195</v>
      </c>
      <c r="D158" s="122">
        <v>2022</v>
      </c>
      <c r="E158" s="127">
        <v>17787137.260000002</v>
      </c>
    </row>
    <row r="159" spans="1:5" x14ac:dyDescent="0.35">
      <c r="A159" s="120">
        <v>158</v>
      </c>
      <c r="B159" s="122">
        <v>2019</v>
      </c>
      <c r="C159" s="123" t="s">
        <v>1699</v>
      </c>
      <c r="D159" s="122">
        <v>2022</v>
      </c>
      <c r="E159" s="127">
        <v>11767157.380000001</v>
      </c>
    </row>
    <row r="160" spans="1:5" x14ac:dyDescent="0.35">
      <c r="A160" s="120">
        <v>159</v>
      </c>
      <c r="B160" s="122">
        <v>2019</v>
      </c>
      <c r="C160" s="123" t="s">
        <v>1719</v>
      </c>
      <c r="D160" s="122">
        <v>2022</v>
      </c>
      <c r="E160" s="127">
        <v>11598571.799999999</v>
      </c>
    </row>
    <row r="161" spans="1:5" x14ac:dyDescent="0.35">
      <c r="A161" s="120">
        <v>160</v>
      </c>
      <c r="B161" s="122">
        <v>2019</v>
      </c>
      <c r="C161" s="123" t="s">
        <v>2036</v>
      </c>
      <c r="D161" s="122">
        <v>2022</v>
      </c>
      <c r="E161" s="127">
        <v>31104653.440000001</v>
      </c>
    </row>
    <row r="162" spans="1:5" ht="29" x14ac:dyDescent="0.35">
      <c r="A162" s="120">
        <v>161</v>
      </c>
      <c r="B162" s="122">
        <v>2019</v>
      </c>
      <c r="C162" s="123" t="s">
        <v>1775</v>
      </c>
      <c r="D162" s="122">
        <v>2021</v>
      </c>
      <c r="E162" s="127">
        <v>28561361.690000001</v>
      </c>
    </row>
    <row r="163" spans="1:5" ht="43.5" x14ac:dyDescent="0.35">
      <c r="A163" s="120">
        <v>162</v>
      </c>
      <c r="B163" s="122">
        <v>2019</v>
      </c>
      <c r="C163" s="123" t="s">
        <v>1639</v>
      </c>
      <c r="D163" s="122">
        <v>2021</v>
      </c>
      <c r="E163" s="127">
        <v>19047685.030000001</v>
      </c>
    </row>
    <row r="164" spans="1:5" x14ac:dyDescent="0.35">
      <c r="A164" s="120">
        <v>163</v>
      </c>
      <c r="B164" s="122">
        <v>2019</v>
      </c>
      <c r="C164" s="123" t="s">
        <v>2171</v>
      </c>
      <c r="D164" s="122">
        <v>2021</v>
      </c>
      <c r="E164" s="127">
        <v>230753402.64000002</v>
      </c>
    </row>
    <row r="165" spans="1:5" ht="29" x14ac:dyDescent="0.35">
      <c r="A165" s="120">
        <v>164</v>
      </c>
      <c r="B165" s="122">
        <v>2019</v>
      </c>
      <c r="C165" s="123" t="s">
        <v>1764</v>
      </c>
      <c r="D165" s="122">
        <v>2021</v>
      </c>
      <c r="E165" s="127">
        <v>28216589.800000001</v>
      </c>
    </row>
    <row r="166" spans="1:5" ht="29" x14ac:dyDescent="0.35">
      <c r="A166" s="120">
        <v>165</v>
      </c>
      <c r="B166" s="122">
        <v>2019</v>
      </c>
      <c r="C166" s="123" t="s">
        <v>1761</v>
      </c>
      <c r="D166" s="122">
        <v>2021</v>
      </c>
      <c r="E166" s="127">
        <v>27721553.369999997</v>
      </c>
    </row>
    <row r="167" spans="1:5" x14ac:dyDescent="0.35">
      <c r="A167" s="120">
        <v>166</v>
      </c>
      <c r="B167" s="122">
        <v>2019</v>
      </c>
      <c r="C167" s="123" t="s">
        <v>1768</v>
      </c>
      <c r="D167" s="122">
        <v>2021</v>
      </c>
      <c r="E167" s="127">
        <v>28217839.300000001</v>
      </c>
    </row>
    <row r="168" spans="1:5" x14ac:dyDescent="0.35">
      <c r="A168" s="120">
        <v>167</v>
      </c>
      <c r="B168" s="122">
        <v>2019</v>
      </c>
      <c r="C168" s="123" t="s">
        <v>1757</v>
      </c>
      <c r="D168" s="122">
        <v>2021</v>
      </c>
      <c r="E168" s="127">
        <v>27081425</v>
      </c>
    </row>
    <row r="169" spans="1:5" ht="29" x14ac:dyDescent="0.35">
      <c r="A169" s="120">
        <v>168</v>
      </c>
      <c r="B169" s="122">
        <v>2019</v>
      </c>
      <c r="C169" s="123" t="s">
        <v>757</v>
      </c>
      <c r="D169" s="122">
        <v>2022</v>
      </c>
      <c r="E169" s="127">
        <v>11787622.01</v>
      </c>
    </row>
    <row r="170" spans="1:5" x14ac:dyDescent="0.35">
      <c r="A170" s="120">
        <v>169</v>
      </c>
      <c r="B170" s="122">
        <v>2019</v>
      </c>
      <c r="C170" s="123" t="s">
        <v>84</v>
      </c>
      <c r="D170" s="122">
        <v>2022</v>
      </c>
      <c r="E170" s="127">
        <v>13805317.359999999</v>
      </c>
    </row>
    <row r="171" spans="1:5" x14ac:dyDescent="0.35">
      <c r="A171" s="120">
        <v>170</v>
      </c>
      <c r="B171" s="122">
        <v>2019</v>
      </c>
      <c r="C171" s="123" t="s">
        <v>172</v>
      </c>
      <c r="D171" s="122">
        <v>2022</v>
      </c>
      <c r="E171" s="127">
        <v>11543625.01</v>
      </c>
    </row>
    <row r="172" spans="1:5" x14ac:dyDescent="0.35">
      <c r="A172" s="120">
        <v>171</v>
      </c>
      <c r="B172" s="122">
        <v>2019</v>
      </c>
      <c r="C172" s="123" t="s">
        <v>1890</v>
      </c>
      <c r="D172" s="122">
        <v>2022</v>
      </c>
      <c r="E172" s="127">
        <v>13833750.460000001</v>
      </c>
    </row>
    <row r="173" spans="1:5" x14ac:dyDescent="0.35">
      <c r="A173" s="120">
        <v>172</v>
      </c>
      <c r="B173" s="122">
        <v>2019</v>
      </c>
      <c r="C173" s="123" t="s">
        <v>1125</v>
      </c>
      <c r="D173" s="122">
        <v>2022</v>
      </c>
      <c r="E173" s="127">
        <v>18246023.260000002</v>
      </c>
    </row>
    <row r="174" spans="1:5" x14ac:dyDescent="0.35">
      <c r="A174" s="120">
        <v>173</v>
      </c>
      <c r="B174" s="122">
        <v>2019</v>
      </c>
      <c r="C174" s="123" t="s">
        <v>742</v>
      </c>
      <c r="D174" s="122">
        <v>2022</v>
      </c>
      <c r="E174" s="127">
        <v>32684258.289999999</v>
      </c>
    </row>
    <row r="175" spans="1:5" x14ac:dyDescent="0.35">
      <c r="A175" s="120">
        <v>174</v>
      </c>
      <c r="B175" s="122">
        <v>2019</v>
      </c>
      <c r="C175" s="123" t="s">
        <v>1381</v>
      </c>
      <c r="D175" s="122">
        <v>2022</v>
      </c>
      <c r="E175" s="127">
        <v>28331083.48</v>
      </c>
    </row>
    <row r="176" spans="1:5" ht="29" x14ac:dyDescent="0.35">
      <c r="A176" s="120">
        <v>175</v>
      </c>
      <c r="B176" s="122">
        <v>2019</v>
      </c>
      <c r="C176" s="123" t="s">
        <v>1994</v>
      </c>
      <c r="D176" s="122">
        <v>2021</v>
      </c>
      <c r="E176" s="127">
        <v>10569609.380000001</v>
      </c>
    </row>
    <row r="177" spans="1:5" ht="29" x14ac:dyDescent="0.35">
      <c r="A177" s="120">
        <v>176</v>
      </c>
      <c r="B177" s="122">
        <v>2019</v>
      </c>
      <c r="C177" s="123" t="s">
        <v>576</v>
      </c>
      <c r="D177" s="122">
        <v>2020</v>
      </c>
      <c r="E177" s="127">
        <v>3816428.25</v>
      </c>
    </row>
    <row r="178" spans="1:5" ht="43.5" x14ac:dyDescent="0.35">
      <c r="A178" s="120">
        <v>177</v>
      </c>
      <c r="B178" s="122">
        <v>2019</v>
      </c>
      <c r="C178" s="123" t="s">
        <v>572</v>
      </c>
      <c r="D178" s="122">
        <v>2021</v>
      </c>
      <c r="E178" s="127">
        <v>6855070.5</v>
      </c>
    </row>
    <row r="179" spans="1:5" ht="29" x14ac:dyDescent="0.35">
      <c r="A179" s="120">
        <v>178</v>
      </c>
      <c r="B179" s="122">
        <v>2019</v>
      </c>
      <c r="C179" s="123" t="s">
        <v>1772</v>
      </c>
      <c r="D179" s="122">
        <v>2021</v>
      </c>
      <c r="E179" s="127">
        <v>27280036</v>
      </c>
    </row>
    <row r="180" spans="1:5" x14ac:dyDescent="0.35">
      <c r="A180" s="120">
        <v>179</v>
      </c>
      <c r="B180" s="122">
        <v>2019</v>
      </c>
      <c r="C180" s="123" t="s">
        <v>2173</v>
      </c>
      <c r="D180" s="122">
        <v>2022</v>
      </c>
      <c r="E180" s="127">
        <v>69623544</v>
      </c>
    </row>
    <row r="181" spans="1:5" ht="29" x14ac:dyDescent="0.35">
      <c r="A181" s="120">
        <v>180</v>
      </c>
      <c r="B181" s="122">
        <v>2019</v>
      </c>
      <c r="C181" s="123" t="s">
        <v>2146</v>
      </c>
      <c r="D181" s="122">
        <v>2022</v>
      </c>
      <c r="E181" s="127">
        <v>189384127.86000001</v>
      </c>
    </row>
    <row r="182" spans="1:5" x14ac:dyDescent="0.35">
      <c r="A182" s="120">
        <v>181</v>
      </c>
      <c r="B182" s="122">
        <v>2019</v>
      </c>
      <c r="C182" s="123" t="s">
        <v>2168</v>
      </c>
      <c r="D182" s="122">
        <v>2022</v>
      </c>
      <c r="E182" s="127">
        <v>225432883.14999998</v>
      </c>
    </row>
    <row r="183" spans="1:5" ht="43.5" x14ac:dyDescent="0.35">
      <c r="A183" s="120">
        <v>182</v>
      </c>
      <c r="B183" s="122">
        <v>2019</v>
      </c>
      <c r="C183" s="123" t="s">
        <v>2161</v>
      </c>
      <c r="D183" s="122">
        <v>2021</v>
      </c>
      <c r="E183" s="127">
        <v>62615921.950000003</v>
      </c>
    </row>
    <row r="184" spans="1:5" x14ac:dyDescent="0.35">
      <c r="A184" s="120">
        <v>183</v>
      </c>
      <c r="B184" s="122">
        <v>2019</v>
      </c>
      <c r="C184" s="123" t="s">
        <v>2179</v>
      </c>
      <c r="D184" s="122">
        <v>2021</v>
      </c>
      <c r="E184" s="127">
        <v>45970431.719999999</v>
      </c>
    </row>
    <row r="185" spans="1:5" ht="29" x14ac:dyDescent="0.35">
      <c r="A185" s="120">
        <v>184</v>
      </c>
      <c r="B185" s="122">
        <v>2019</v>
      </c>
      <c r="C185" s="123" t="s">
        <v>2176</v>
      </c>
      <c r="D185" s="122">
        <v>2021</v>
      </c>
      <c r="E185" s="127">
        <v>14925994.07</v>
      </c>
    </row>
    <row r="186" spans="1:5" ht="43.5" x14ac:dyDescent="0.35">
      <c r="A186" s="120">
        <v>185</v>
      </c>
      <c r="B186" s="122">
        <v>2019</v>
      </c>
      <c r="C186" s="123" t="s">
        <v>1242</v>
      </c>
      <c r="D186" s="122">
        <v>2021</v>
      </c>
      <c r="E186" s="127">
        <v>20016004.279999997</v>
      </c>
    </row>
    <row r="187" spans="1:5" x14ac:dyDescent="0.35">
      <c r="A187" s="120">
        <v>186</v>
      </c>
      <c r="B187" s="122">
        <v>2019</v>
      </c>
      <c r="C187" s="123" t="s">
        <v>2157</v>
      </c>
      <c r="D187" s="122">
        <v>2021</v>
      </c>
      <c r="E187" s="127">
        <v>45042464</v>
      </c>
    </row>
    <row r="188" spans="1:5" ht="29" x14ac:dyDescent="0.35">
      <c r="A188" s="120">
        <v>187</v>
      </c>
      <c r="B188" s="122">
        <v>2020</v>
      </c>
      <c r="C188" s="123" t="s">
        <v>1128</v>
      </c>
      <c r="D188" s="122">
        <v>2022</v>
      </c>
      <c r="E188" s="127">
        <v>21384683.789999999</v>
      </c>
    </row>
    <row r="189" spans="1:5" ht="29" x14ac:dyDescent="0.35">
      <c r="A189" s="120">
        <v>188</v>
      </c>
      <c r="B189" s="122">
        <v>2020</v>
      </c>
      <c r="C189" s="123" t="s">
        <v>1643</v>
      </c>
      <c r="D189" s="122">
        <v>2022</v>
      </c>
      <c r="E189" s="127">
        <v>7977612.7799999993</v>
      </c>
    </row>
    <row r="190" spans="1:5" ht="29" x14ac:dyDescent="0.35">
      <c r="A190" s="120">
        <v>189</v>
      </c>
      <c r="B190" s="122">
        <v>2020</v>
      </c>
      <c r="C190" s="123" t="s">
        <v>1059</v>
      </c>
      <c r="D190" s="122">
        <v>2023</v>
      </c>
      <c r="E190" s="127">
        <v>9353955.1099999994</v>
      </c>
    </row>
    <row r="191" spans="1:5" x14ac:dyDescent="0.35">
      <c r="A191" s="120">
        <v>190</v>
      </c>
      <c r="B191" s="122">
        <v>2020</v>
      </c>
      <c r="C191" s="123" t="s">
        <v>1836</v>
      </c>
      <c r="D191" s="122">
        <v>2022</v>
      </c>
      <c r="E191" s="127">
        <v>23524461.449999999</v>
      </c>
    </row>
    <row r="192" spans="1:5" ht="43.5" x14ac:dyDescent="0.35">
      <c r="A192" s="120">
        <v>191</v>
      </c>
      <c r="B192" s="122">
        <v>2020</v>
      </c>
      <c r="C192" s="123" t="s">
        <v>1606</v>
      </c>
      <c r="D192" s="122">
        <v>2023</v>
      </c>
      <c r="E192" s="127">
        <v>8486080.9600000009</v>
      </c>
    </row>
    <row r="193" spans="1:5" ht="43.5" x14ac:dyDescent="0.35">
      <c r="A193" s="120">
        <v>192</v>
      </c>
      <c r="B193" s="122">
        <v>2020</v>
      </c>
      <c r="C193" s="123" t="s">
        <v>1064</v>
      </c>
      <c r="D193" s="122">
        <v>2023</v>
      </c>
      <c r="E193" s="127">
        <v>11483726.74</v>
      </c>
    </row>
    <row r="194" spans="1:5" ht="29" x14ac:dyDescent="0.35">
      <c r="A194" s="120">
        <v>193</v>
      </c>
      <c r="B194" s="122">
        <v>2020</v>
      </c>
      <c r="C194" s="123" t="s">
        <v>700</v>
      </c>
      <c r="D194" s="122">
        <v>2022</v>
      </c>
      <c r="E194" s="127">
        <v>6816925.1100000003</v>
      </c>
    </row>
    <row r="195" spans="1:5" ht="58" x14ac:dyDescent="0.35">
      <c r="A195" s="120">
        <v>194</v>
      </c>
      <c r="B195" s="122">
        <v>2020</v>
      </c>
      <c r="C195" s="123" t="s">
        <v>1893</v>
      </c>
      <c r="D195" s="122">
        <v>2023</v>
      </c>
      <c r="E195" s="127">
        <v>16060935.42</v>
      </c>
    </row>
    <row r="196" spans="1:5" ht="29" x14ac:dyDescent="0.35">
      <c r="A196" s="120">
        <v>195</v>
      </c>
      <c r="B196" s="122">
        <v>2020</v>
      </c>
      <c r="C196" s="123" t="s">
        <v>2056</v>
      </c>
      <c r="D196" s="122">
        <v>2023</v>
      </c>
      <c r="E196" s="127">
        <v>7831523.7899999991</v>
      </c>
    </row>
    <row r="197" spans="1:5" x14ac:dyDescent="0.35">
      <c r="A197" s="120">
        <v>196</v>
      </c>
      <c r="B197" s="122">
        <v>2020</v>
      </c>
      <c r="C197" s="123" t="s">
        <v>1413</v>
      </c>
      <c r="D197" s="122">
        <v>2023</v>
      </c>
      <c r="E197" s="127">
        <v>15777515.33</v>
      </c>
    </row>
    <row r="198" spans="1:5" x14ac:dyDescent="0.35">
      <c r="A198" s="120">
        <v>197</v>
      </c>
      <c r="B198" s="122">
        <v>2020</v>
      </c>
      <c r="C198" s="123" t="s">
        <v>992</v>
      </c>
      <c r="D198" s="122">
        <v>2022</v>
      </c>
      <c r="E198" s="127">
        <v>10621974.23</v>
      </c>
    </row>
    <row r="199" spans="1:5" ht="29" x14ac:dyDescent="0.35">
      <c r="A199" s="120">
        <v>198</v>
      </c>
      <c r="B199" s="122">
        <v>2020</v>
      </c>
      <c r="C199" s="123" t="s">
        <v>1249</v>
      </c>
      <c r="D199" s="122">
        <v>2023</v>
      </c>
      <c r="E199" s="127">
        <v>15148326.6</v>
      </c>
    </row>
    <row r="200" spans="1:5" ht="43.5" x14ac:dyDescent="0.35">
      <c r="A200" s="120">
        <v>199</v>
      </c>
      <c r="B200" s="122">
        <v>2020</v>
      </c>
      <c r="C200" s="123" t="s">
        <v>1833</v>
      </c>
      <c r="D200" s="122">
        <v>2023</v>
      </c>
      <c r="E200" s="127">
        <v>15265296.229999999</v>
      </c>
    </row>
    <row r="201" spans="1:5" ht="29" x14ac:dyDescent="0.35">
      <c r="A201" s="120">
        <v>200</v>
      </c>
      <c r="B201" s="122">
        <v>2020</v>
      </c>
      <c r="C201" s="123" t="s">
        <v>1290</v>
      </c>
      <c r="D201" s="122">
        <v>2023</v>
      </c>
      <c r="E201" s="127">
        <v>6932772.4800000004</v>
      </c>
    </row>
    <row r="202" spans="1:5" ht="29" x14ac:dyDescent="0.35">
      <c r="A202" s="120">
        <v>201</v>
      </c>
      <c r="B202" s="122">
        <v>2020</v>
      </c>
      <c r="C202" s="123" t="s">
        <v>935</v>
      </c>
      <c r="D202" s="122">
        <v>2021</v>
      </c>
      <c r="E202" s="127">
        <v>4765691.03</v>
      </c>
    </row>
    <row r="203" spans="1:5" ht="43.5" x14ac:dyDescent="0.35">
      <c r="A203" s="120">
        <v>202</v>
      </c>
      <c r="B203" s="122">
        <v>2020</v>
      </c>
      <c r="C203" s="123" t="s">
        <v>1825</v>
      </c>
      <c r="D203" s="122">
        <v>2022</v>
      </c>
      <c r="E203" s="127">
        <v>21374687.41</v>
      </c>
    </row>
    <row r="204" spans="1:5" ht="29" x14ac:dyDescent="0.35">
      <c r="A204" s="120">
        <v>203</v>
      </c>
      <c r="B204" s="122">
        <v>2020</v>
      </c>
      <c r="C204" s="123" t="s">
        <v>1163</v>
      </c>
      <c r="D204" s="122">
        <v>2023</v>
      </c>
      <c r="E204" s="127">
        <v>11194043.27</v>
      </c>
    </row>
    <row r="205" spans="1:5" ht="58" x14ac:dyDescent="0.35">
      <c r="A205" s="120">
        <v>204</v>
      </c>
      <c r="B205" s="122">
        <v>2020</v>
      </c>
      <c r="C205" s="123" t="s">
        <v>983</v>
      </c>
      <c r="D205" s="122">
        <v>2023</v>
      </c>
      <c r="E205" s="127">
        <v>12553395.789999999</v>
      </c>
    </row>
    <row r="206" spans="1:5" x14ac:dyDescent="0.35">
      <c r="A206" s="120">
        <v>205</v>
      </c>
      <c r="B206" s="122">
        <v>2020</v>
      </c>
      <c r="C206" s="123" t="s">
        <v>236</v>
      </c>
      <c r="D206" s="122">
        <v>2022</v>
      </c>
      <c r="E206" s="127">
        <v>9454151.5999999996</v>
      </c>
    </row>
    <row r="207" spans="1:5" x14ac:dyDescent="0.35">
      <c r="A207" s="120">
        <v>206</v>
      </c>
      <c r="B207" s="122">
        <v>2020</v>
      </c>
      <c r="C207" s="123" t="s">
        <v>1082</v>
      </c>
      <c r="D207" s="122">
        <v>2022</v>
      </c>
      <c r="E207" s="127">
        <v>19822248.25</v>
      </c>
    </row>
    <row r="208" spans="1:5" ht="29" x14ac:dyDescent="0.35">
      <c r="A208" s="120">
        <v>207</v>
      </c>
      <c r="B208" s="122">
        <v>2020</v>
      </c>
      <c r="C208" s="123" t="s">
        <v>1277</v>
      </c>
      <c r="D208" s="122">
        <v>2023</v>
      </c>
      <c r="E208" s="127">
        <v>19823840.489999998</v>
      </c>
    </row>
    <row r="209" spans="1:5" x14ac:dyDescent="0.35">
      <c r="A209" s="120">
        <v>208</v>
      </c>
      <c r="B209" s="122">
        <v>2020</v>
      </c>
      <c r="C209" s="123" t="s">
        <v>955</v>
      </c>
      <c r="D209" s="122">
        <v>2023</v>
      </c>
      <c r="E209" s="127">
        <v>11169711.859999999</v>
      </c>
    </row>
    <row r="210" spans="1:5" ht="29" x14ac:dyDescent="0.35">
      <c r="A210" s="120">
        <v>209</v>
      </c>
      <c r="B210" s="122">
        <v>2020</v>
      </c>
      <c r="C210" s="123" t="s">
        <v>254</v>
      </c>
      <c r="D210" s="122">
        <v>2023</v>
      </c>
      <c r="E210" s="127">
        <v>7845084.7999999998</v>
      </c>
    </row>
    <row r="211" spans="1:5" ht="29" x14ac:dyDescent="0.35">
      <c r="A211" s="120">
        <v>210</v>
      </c>
      <c r="B211" s="122">
        <v>2020</v>
      </c>
      <c r="C211" s="123" t="s">
        <v>625</v>
      </c>
      <c r="D211" s="122">
        <v>2022</v>
      </c>
      <c r="E211" s="127">
        <v>9952844.0199999996</v>
      </c>
    </row>
    <row r="212" spans="1:5" ht="29" x14ac:dyDescent="0.35">
      <c r="A212" s="120">
        <v>211</v>
      </c>
      <c r="B212" s="122">
        <v>2020</v>
      </c>
      <c r="C212" s="123" t="s">
        <v>1202</v>
      </c>
      <c r="D212" s="122">
        <v>2023</v>
      </c>
      <c r="E212" s="127">
        <v>14375852.149999999</v>
      </c>
    </row>
    <row r="213" spans="1:5" ht="29" x14ac:dyDescent="0.35">
      <c r="A213" s="120">
        <v>212</v>
      </c>
      <c r="B213" s="122">
        <v>2020</v>
      </c>
      <c r="C213" s="123" t="s">
        <v>201</v>
      </c>
      <c r="D213" s="122">
        <v>2023</v>
      </c>
      <c r="E213" s="127">
        <v>13191969.109999999</v>
      </c>
    </row>
    <row r="214" spans="1:5" x14ac:dyDescent="0.35">
      <c r="A214" s="120">
        <v>213</v>
      </c>
      <c r="B214" s="122">
        <v>2020</v>
      </c>
      <c r="C214" s="123" t="s">
        <v>1078</v>
      </c>
      <c r="D214" s="122">
        <v>2023</v>
      </c>
      <c r="E214" s="127">
        <v>17252280.629999999</v>
      </c>
    </row>
    <row r="215" spans="1:5" ht="29" x14ac:dyDescent="0.35">
      <c r="A215" s="120">
        <v>214</v>
      </c>
      <c r="B215" s="122">
        <v>2020</v>
      </c>
      <c r="C215" s="123" t="s">
        <v>1198</v>
      </c>
      <c r="D215" s="122">
        <v>2023</v>
      </c>
      <c r="E215" s="127">
        <v>12778116.48</v>
      </c>
    </row>
    <row r="216" spans="1:5" ht="29" x14ac:dyDescent="0.35">
      <c r="A216" s="120">
        <v>215</v>
      </c>
      <c r="B216" s="122">
        <v>2020</v>
      </c>
      <c r="C216" s="123" t="s">
        <v>1897</v>
      </c>
      <c r="D216" s="122">
        <v>2023</v>
      </c>
      <c r="E216" s="127">
        <v>7020703.7699999996</v>
      </c>
    </row>
    <row r="217" spans="1:5" ht="29" x14ac:dyDescent="0.35">
      <c r="A217" s="120">
        <v>216</v>
      </c>
      <c r="B217" s="122">
        <v>2020</v>
      </c>
      <c r="C217" s="123" t="s">
        <v>636</v>
      </c>
      <c r="D217" s="122">
        <v>2023</v>
      </c>
      <c r="E217" s="127">
        <v>20078620.490000002</v>
      </c>
    </row>
    <row r="218" spans="1:5" x14ac:dyDescent="0.35">
      <c r="A218" s="120">
        <v>217</v>
      </c>
      <c r="B218" s="122">
        <v>2020</v>
      </c>
      <c r="C218" s="123" t="s">
        <v>1392</v>
      </c>
      <c r="D218" s="122">
        <v>2022</v>
      </c>
      <c r="E218" s="127">
        <v>14222573.899999999</v>
      </c>
    </row>
    <row r="219" spans="1:5" ht="29" x14ac:dyDescent="0.35">
      <c r="A219" s="120">
        <v>218</v>
      </c>
      <c r="B219" s="122">
        <v>2020</v>
      </c>
      <c r="C219" s="123" t="s">
        <v>1254</v>
      </c>
      <c r="D219" s="122">
        <v>2022</v>
      </c>
      <c r="E219" s="127">
        <v>26589160</v>
      </c>
    </row>
    <row r="220" spans="1:5" ht="29" x14ac:dyDescent="0.35">
      <c r="A220" s="120">
        <v>219</v>
      </c>
      <c r="B220" s="122">
        <v>2020</v>
      </c>
      <c r="C220" s="123" t="s">
        <v>988</v>
      </c>
      <c r="D220" s="122">
        <v>2023</v>
      </c>
      <c r="E220" s="127">
        <v>19098704.960000001</v>
      </c>
    </row>
    <row r="221" spans="1:5" ht="29" x14ac:dyDescent="0.35">
      <c r="A221" s="120">
        <v>220</v>
      </c>
      <c r="B221" s="122">
        <v>2020</v>
      </c>
      <c r="C221" s="123" t="s">
        <v>1074</v>
      </c>
      <c r="D221" s="122">
        <v>2022</v>
      </c>
      <c r="E221" s="127">
        <v>7786246</v>
      </c>
    </row>
    <row r="222" spans="1:5" ht="29" x14ac:dyDescent="0.35">
      <c r="A222" s="120">
        <v>221</v>
      </c>
      <c r="B222" s="122">
        <v>2020</v>
      </c>
      <c r="C222" s="123" t="s">
        <v>1209</v>
      </c>
      <c r="D222" s="122">
        <v>2023</v>
      </c>
      <c r="E222" s="127">
        <v>14956876.629999999</v>
      </c>
    </row>
    <row r="223" spans="1:5" x14ac:dyDescent="0.35">
      <c r="A223" s="120">
        <v>222</v>
      </c>
      <c r="B223" s="122">
        <v>2020</v>
      </c>
      <c r="C223" s="123" t="s">
        <v>1789</v>
      </c>
      <c r="D223" s="122">
        <v>2022</v>
      </c>
      <c r="E223" s="127">
        <v>28433027</v>
      </c>
    </row>
    <row r="224" spans="1:5" ht="29" x14ac:dyDescent="0.35">
      <c r="A224" s="120">
        <v>223</v>
      </c>
      <c r="B224" s="122">
        <v>2020</v>
      </c>
      <c r="C224" s="123" t="s">
        <v>1840</v>
      </c>
      <c r="D224" s="122">
        <v>2022</v>
      </c>
      <c r="E224" s="127">
        <v>27610766.75</v>
      </c>
    </row>
    <row r="225" spans="1:5" ht="29" x14ac:dyDescent="0.35">
      <c r="A225" s="120">
        <v>224</v>
      </c>
      <c r="B225" s="122">
        <v>2020</v>
      </c>
      <c r="C225" s="123" t="s">
        <v>1793</v>
      </c>
      <c r="D225" s="122">
        <v>2022</v>
      </c>
      <c r="E225" s="127">
        <v>27553765.75</v>
      </c>
    </row>
    <row r="226" spans="1:5" ht="29" x14ac:dyDescent="0.35">
      <c r="A226" s="120">
        <v>225</v>
      </c>
      <c r="B226" s="122">
        <v>2020</v>
      </c>
      <c r="C226" s="123" t="s">
        <v>241</v>
      </c>
      <c r="D226" s="122">
        <v>2022</v>
      </c>
      <c r="E226" s="127">
        <v>21209362.5</v>
      </c>
    </row>
    <row r="227" spans="1:5" x14ac:dyDescent="0.35">
      <c r="A227" s="120">
        <v>226</v>
      </c>
      <c r="B227" s="122">
        <v>2020</v>
      </c>
      <c r="C227" s="123" t="s">
        <v>1806</v>
      </c>
      <c r="D227" s="122">
        <v>2022</v>
      </c>
      <c r="E227" s="127">
        <v>26002297.300000001</v>
      </c>
    </row>
    <row r="228" spans="1:5" x14ac:dyDescent="0.35">
      <c r="A228" s="120">
        <v>227</v>
      </c>
      <c r="B228" s="122">
        <v>2020</v>
      </c>
      <c r="C228" s="123" t="s">
        <v>1813</v>
      </c>
      <c r="D228" s="122">
        <v>2022</v>
      </c>
      <c r="E228" s="127">
        <v>27457766.07</v>
      </c>
    </row>
    <row r="229" spans="1:5" x14ac:dyDescent="0.35">
      <c r="A229" s="120">
        <v>228</v>
      </c>
      <c r="B229" s="122">
        <v>2020</v>
      </c>
      <c r="C229" s="123" t="s">
        <v>1817</v>
      </c>
      <c r="D229" s="122">
        <v>2022</v>
      </c>
      <c r="E229" s="127">
        <v>27345426.5</v>
      </c>
    </row>
    <row r="230" spans="1:5" ht="29" x14ac:dyDescent="0.35">
      <c r="A230" s="120">
        <v>229</v>
      </c>
      <c r="B230" s="122">
        <v>2020</v>
      </c>
      <c r="C230" s="123" t="s">
        <v>979</v>
      </c>
      <c r="D230" s="122">
        <v>2022</v>
      </c>
      <c r="E230" s="127">
        <v>11694652.57</v>
      </c>
    </row>
    <row r="231" spans="1:5" ht="29" x14ac:dyDescent="0.35">
      <c r="A231" s="120">
        <v>230</v>
      </c>
      <c r="B231" s="122">
        <v>2020</v>
      </c>
      <c r="C231" s="123" t="s">
        <v>1780</v>
      </c>
      <c r="D231" s="122">
        <v>2022</v>
      </c>
      <c r="E231" s="127">
        <v>7362317.8100000005</v>
      </c>
    </row>
    <row r="232" spans="1:5" ht="29" x14ac:dyDescent="0.35">
      <c r="A232" s="120">
        <v>231</v>
      </c>
      <c r="B232" s="122">
        <v>2020</v>
      </c>
      <c r="C232" s="123" t="s">
        <v>588</v>
      </c>
      <c r="D232" s="122">
        <v>2023</v>
      </c>
      <c r="E232" s="127">
        <v>8806599.9700000007</v>
      </c>
    </row>
    <row r="233" spans="1:5" ht="29" x14ac:dyDescent="0.35">
      <c r="A233" s="120">
        <v>232</v>
      </c>
      <c r="B233" s="122">
        <v>2020</v>
      </c>
      <c r="C233" s="123" t="s">
        <v>1245</v>
      </c>
      <c r="D233" s="122">
        <v>2023</v>
      </c>
      <c r="E233" s="127">
        <v>15120124.91</v>
      </c>
    </row>
    <row r="234" spans="1:5" x14ac:dyDescent="0.35">
      <c r="A234" s="120">
        <v>233</v>
      </c>
      <c r="B234" s="122">
        <v>2020</v>
      </c>
      <c r="C234" s="123" t="s">
        <v>2183</v>
      </c>
      <c r="D234" s="122">
        <v>2023</v>
      </c>
      <c r="E234" s="127">
        <v>99939410</v>
      </c>
    </row>
    <row r="235" spans="1:5" x14ac:dyDescent="0.35">
      <c r="A235" s="120">
        <v>234</v>
      </c>
      <c r="B235" s="122">
        <v>2020</v>
      </c>
      <c r="C235" s="123" t="s">
        <v>1810</v>
      </c>
      <c r="D235" s="122">
        <v>2022</v>
      </c>
      <c r="E235" s="127">
        <v>27447736.75</v>
      </c>
    </row>
    <row r="236" spans="1:5" ht="29" x14ac:dyDescent="0.35">
      <c r="A236" s="120">
        <v>235</v>
      </c>
      <c r="B236" s="122">
        <v>2020</v>
      </c>
      <c r="C236" s="123" t="s">
        <v>975</v>
      </c>
      <c r="D236" s="122">
        <v>2021</v>
      </c>
      <c r="E236" s="127">
        <v>4637666.66</v>
      </c>
    </row>
    <row r="237" spans="1:5" x14ac:dyDescent="0.35">
      <c r="A237" s="120">
        <v>236</v>
      </c>
      <c r="B237" s="122">
        <v>2020</v>
      </c>
      <c r="C237" s="123" t="s">
        <v>1702</v>
      </c>
      <c r="D237" s="122">
        <v>2023</v>
      </c>
      <c r="E237" s="127">
        <v>6306623.1300000008</v>
      </c>
    </row>
    <row r="238" spans="1:5" ht="29" x14ac:dyDescent="0.35">
      <c r="A238" s="120">
        <v>237</v>
      </c>
      <c r="B238" s="122">
        <v>2020</v>
      </c>
      <c r="C238" s="123" t="s">
        <v>931</v>
      </c>
      <c r="D238" s="122">
        <v>2023</v>
      </c>
      <c r="E238" s="127">
        <v>6420254.4299999997</v>
      </c>
    </row>
    <row r="239" spans="1:5" x14ac:dyDescent="0.35">
      <c r="A239" s="120">
        <v>238</v>
      </c>
      <c r="B239" s="122">
        <v>2020</v>
      </c>
      <c r="C239" s="123" t="s">
        <v>1422</v>
      </c>
      <c r="D239" s="122">
        <v>2023</v>
      </c>
      <c r="E239" s="127">
        <v>8972830</v>
      </c>
    </row>
    <row r="240" spans="1:5" x14ac:dyDescent="0.35">
      <c r="A240" s="120">
        <v>239</v>
      </c>
      <c r="B240" s="122">
        <v>2020</v>
      </c>
      <c r="C240" s="123" t="s">
        <v>1258</v>
      </c>
      <c r="D240" s="122">
        <v>2022</v>
      </c>
      <c r="E240" s="127">
        <v>29864764.989999998</v>
      </c>
    </row>
    <row r="241" spans="1:5" x14ac:dyDescent="0.35">
      <c r="A241" s="120">
        <v>240</v>
      </c>
      <c r="B241" s="122">
        <v>2020</v>
      </c>
      <c r="C241" s="123" t="s">
        <v>1843</v>
      </c>
      <c r="D241" s="122">
        <v>2023</v>
      </c>
      <c r="E241" s="127">
        <v>8664515.9699999988</v>
      </c>
    </row>
    <row r="242" spans="1:5" x14ac:dyDescent="0.35">
      <c r="A242" s="120">
        <v>241</v>
      </c>
      <c r="B242" s="122">
        <v>2020</v>
      </c>
      <c r="C242" s="123" t="s">
        <v>1970</v>
      </c>
      <c r="D242" s="122">
        <v>2022</v>
      </c>
      <c r="E242" s="127">
        <v>6566786.8499999996</v>
      </c>
    </row>
    <row r="243" spans="1:5" ht="29" x14ac:dyDescent="0.35">
      <c r="A243" s="120">
        <v>242</v>
      </c>
      <c r="B243" s="122">
        <v>2020</v>
      </c>
      <c r="C243" s="123" t="s">
        <v>2203</v>
      </c>
      <c r="D243" s="122">
        <v>2021</v>
      </c>
      <c r="E243" s="127">
        <v>77992576.799999997</v>
      </c>
    </row>
    <row r="244" spans="1:5" ht="29" x14ac:dyDescent="0.35">
      <c r="A244" s="120">
        <v>243</v>
      </c>
      <c r="B244" s="122">
        <v>2020</v>
      </c>
      <c r="C244" s="123" t="s">
        <v>1019</v>
      </c>
      <c r="D244" s="122">
        <v>2022</v>
      </c>
      <c r="E244" s="127">
        <v>19593396.710000001</v>
      </c>
    </row>
    <row r="245" spans="1:5" x14ac:dyDescent="0.35">
      <c r="A245" s="120">
        <v>244</v>
      </c>
      <c r="B245" s="122">
        <v>2020</v>
      </c>
      <c r="C245" s="123" t="s">
        <v>2196</v>
      </c>
      <c r="D245" s="122">
        <v>2023</v>
      </c>
      <c r="E245" s="127">
        <v>67591875.799999997</v>
      </c>
    </row>
    <row r="246" spans="1:5" ht="29" x14ac:dyDescent="0.35">
      <c r="A246" s="120">
        <v>245</v>
      </c>
      <c r="B246" s="122">
        <v>2020</v>
      </c>
      <c r="C246" s="123" t="s">
        <v>1437</v>
      </c>
      <c r="D246" s="122">
        <v>2022</v>
      </c>
      <c r="E246" s="127">
        <v>10643668.789999999</v>
      </c>
    </row>
    <row r="247" spans="1:5" ht="43.5" x14ac:dyDescent="0.35">
      <c r="A247" s="120">
        <v>246</v>
      </c>
      <c r="B247" s="122">
        <v>2020</v>
      </c>
      <c r="C247" s="123" t="s">
        <v>1388</v>
      </c>
      <c r="D247" s="122">
        <v>2022</v>
      </c>
      <c r="E247" s="127">
        <v>28248850.699999999</v>
      </c>
    </row>
    <row r="248" spans="1:5" x14ac:dyDescent="0.35">
      <c r="A248" s="120">
        <v>247</v>
      </c>
      <c r="B248" s="122">
        <v>2020</v>
      </c>
      <c r="C248" s="123" t="s">
        <v>705</v>
      </c>
      <c r="D248" s="122">
        <v>2023</v>
      </c>
      <c r="E248" s="127">
        <v>23654502.030000001</v>
      </c>
    </row>
    <row r="249" spans="1:5" ht="58" x14ac:dyDescent="0.35">
      <c r="A249" s="120">
        <v>248</v>
      </c>
      <c r="B249" s="122">
        <v>2020</v>
      </c>
      <c r="C249" s="123" t="s">
        <v>1434</v>
      </c>
      <c r="D249" s="122">
        <v>2022</v>
      </c>
      <c r="E249" s="127">
        <v>9881476.6600000001</v>
      </c>
    </row>
    <row r="250" spans="1:5" ht="29" x14ac:dyDescent="0.35">
      <c r="A250" s="120">
        <v>249</v>
      </c>
      <c r="B250" s="122">
        <v>2020</v>
      </c>
      <c r="C250" s="123" t="s">
        <v>1408</v>
      </c>
      <c r="D250" s="122">
        <v>2022</v>
      </c>
      <c r="E250" s="127">
        <v>7014114.8700000001</v>
      </c>
    </row>
    <row r="251" spans="1:5" ht="43.5" x14ac:dyDescent="0.35">
      <c r="A251" s="120">
        <v>250</v>
      </c>
      <c r="B251" s="122">
        <v>2020</v>
      </c>
      <c r="C251" s="123" t="s">
        <v>1829</v>
      </c>
      <c r="D251" s="122">
        <v>2023</v>
      </c>
      <c r="E251" s="127">
        <v>8989568.1799999997</v>
      </c>
    </row>
    <row r="252" spans="1:5" ht="43.5" x14ac:dyDescent="0.35">
      <c r="A252" s="120">
        <v>251</v>
      </c>
      <c r="B252" s="122">
        <v>2020</v>
      </c>
      <c r="C252" s="123" t="s">
        <v>745</v>
      </c>
      <c r="D252" s="122">
        <v>2022</v>
      </c>
      <c r="E252" s="127">
        <v>9399133.1799999997</v>
      </c>
    </row>
    <row r="253" spans="1:5" ht="29" x14ac:dyDescent="0.35">
      <c r="A253" s="120">
        <v>252</v>
      </c>
      <c r="B253" s="122">
        <v>2020</v>
      </c>
      <c r="C253" s="123" t="s">
        <v>1069</v>
      </c>
      <c r="D253" s="122">
        <v>2022</v>
      </c>
      <c r="E253" s="127">
        <v>12969972.660000002</v>
      </c>
    </row>
    <row r="254" spans="1:5" ht="43.5" x14ac:dyDescent="0.35">
      <c r="A254" s="120">
        <v>253</v>
      </c>
      <c r="B254" s="122">
        <v>2020</v>
      </c>
      <c r="C254" s="123" t="s">
        <v>1785</v>
      </c>
      <c r="D254" s="122">
        <v>2022</v>
      </c>
      <c r="E254" s="127">
        <v>21902085.890000001</v>
      </c>
    </row>
    <row r="255" spans="1:5" x14ac:dyDescent="0.35">
      <c r="A255" s="120">
        <v>254</v>
      </c>
      <c r="B255" s="122">
        <v>2020</v>
      </c>
      <c r="C255" s="123" t="s">
        <v>1308</v>
      </c>
      <c r="D255" s="122">
        <v>2022</v>
      </c>
      <c r="E255" s="127">
        <v>8937229.2299999986</v>
      </c>
    </row>
    <row r="256" spans="1:5" x14ac:dyDescent="0.35">
      <c r="A256" s="120">
        <v>255</v>
      </c>
      <c r="B256" s="122">
        <v>2020</v>
      </c>
      <c r="C256" s="123" t="s">
        <v>632</v>
      </c>
      <c r="D256" s="122">
        <v>2023</v>
      </c>
      <c r="E256" s="127">
        <v>22711124.329999998</v>
      </c>
    </row>
    <row r="257" spans="1:5" ht="29" x14ac:dyDescent="0.35">
      <c r="A257" s="120">
        <v>256</v>
      </c>
      <c r="B257" s="122">
        <v>2020</v>
      </c>
      <c r="C257" s="123" t="s">
        <v>1802</v>
      </c>
      <c r="D257" s="122">
        <v>2023</v>
      </c>
      <c r="E257" s="127">
        <v>21312808.640000001</v>
      </c>
    </row>
    <row r="258" spans="1:5" ht="43.5" x14ac:dyDescent="0.35">
      <c r="A258" s="120">
        <v>257</v>
      </c>
      <c r="B258" s="122">
        <v>2020</v>
      </c>
      <c r="C258" s="123" t="s">
        <v>595</v>
      </c>
      <c r="D258" s="122">
        <v>2022</v>
      </c>
      <c r="E258" s="127">
        <v>5594742</v>
      </c>
    </row>
    <row r="259" spans="1:5" ht="29" x14ac:dyDescent="0.35">
      <c r="A259" s="120">
        <v>258</v>
      </c>
      <c r="B259" s="122">
        <v>2020</v>
      </c>
      <c r="C259" s="123" t="s">
        <v>1955</v>
      </c>
      <c r="D259" s="122">
        <v>2023</v>
      </c>
      <c r="E259" s="127">
        <v>30878884.52</v>
      </c>
    </row>
    <row r="260" spans="1:5" ht="29" x14ac:dyDescent="0.35">
      <c r="A260" s="120">
        <v>259</v>
      </c>
      <c r="B260" s="122">
        <v>2020</v>
      </c>
      <c r="C260" s="123" t="s">
        <v>1797</v>
      </c>
      <c r="D260" s="122">
        <v>2022</v>
      </c>
      <c r="E260" s="127">
        <v>32205171.109999999</v>
      </c>
    </row>
    <row r="261" spans="1:5" x14ac:dyDescent="0.35">
      <c r="B261" s="124">
        <v>522720</v>
      </c>
      <c r="C261" s="125" t="s">
        <v>6</v>
      </c>
      <c r="D261" s="124">
        <v>523361</v>
      </c>
      <c r="E261" s="128">
        <v>4696537248.5</v>
      </c>
    </row>
  </sheetData>
  <sortState xmlns:xlrd2="http://schemas.microsoft.com/office/spreadsheetml/2017/richdata2" ref="A2:E261">
    <sortCondition ref="B2:B261"/>
  </sortState>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698"/>
  <sheetViews>
    <sheetView zoomScale="80" zoomScaleNormal="80" workbookViewId="0">
      <selection activeCell="L9" sqref="L9"/>
    </sheetView>
  </sheetViews>
  <sheetFormatPr defaultColWidth="9.1796875" defaultRowHeight="14.5" x14ac:dyDescent="0.35"/>
  <cols>
    <col min="1" max="1" width="5" customWidth="1"/>
    <col min="2" max="4" width="12.7265625" customWidth="1"/>
    <col min="5" max="5" width="9.1796875" customWidth="1"/>
    <col min="6" max="6" width="14.1796875" customWidth="1"/>
    <col min="7" max="8" width="13.26953125" customWidth="1"/>
    <col min="9" max="9" width="12.453125" style="89" customWidth="1"/>
    <col min="10" max="11" width="12.453125" style="87" customWidth="1"/>
    <col min="12" max="12" width="12.7265625" style="89" customWidth="1"/>
    <col min="13" max="14" width="12.7265625" style="87" customWidth="1"/>
    <col min="15" max="15" width="9.1796875" customWidth="1"/>
    <col min="16" max="19" width="11.1796875" customWidth="1"/>
    <col min="20" max="20" width="12.7265625" customWidth="1"/>
    <col min="21" max="21" width="5.81640625" customWidth="1"/>
    <col min="22" max="22" width="5.7265625" customWidth="1"/>
    <col min="23" max="23" width="21.54296875" customWidth="1"/>
    <col min="24" max="24" width="18.1796875" customWidth="1"/>
    <col min="25" max="25" width="19" customWidth="1"/>
    <col min="26" max="26" width="16.26953125" customWidth="1"/>
    <col min="27" max="27" width="20.81640625" customWidth="1"/>
    <col min="28" max="28" width="13.453125" customWidth="1"/>
    <col min="29" max="29" width="7.453125" customWidth="1"/>
    <col min="30" max="30" width="20.7265625" customWidth="1"/>
    <col min="31" max="31" width="19.54296875" customWidth="1"/>
    <col min="32" max="32" width="4.7265625" customWidth="1"/>
    <col min="33" max="33" width="3.1796875" customWidth="1"/>
    <col min="34" max="34" width="5.54296875" customWidth="1"/>
    <col min="35" max="35" width="9.1796875" customWidth="1"/>
    <col min="36" max="36" width="15" customWidth="1"/>
    <col min="37" max="37" width="12.453125" customWidth="1"/>
    <col min="38" max="38" width="10.26953125" customWidth="1"/>
    <col min="39" max="39" width="4.453125" customWidth="1"/>
  </cols>
  <sheetData>
    <row r="1" spans="1:35" ht="36" customHeight="1" x14ac:dyDescent="0.35">
      <c r="A1" t="s">
        <v>7</v>
      </c>
      <c r="B1" t="s">
        <v>0</v>
      </c>
      <c r="C1" t="s">
        <v>8</v>
      </c>
      <c r="D1" t="s">
        <v>9</v>
      </c>
      <c r="E1" t="s">
        <v>10</v>
      </c>
      <c r="F1" t="s">
        <v>11</v>
      </c>
      <c r="G1" t="s">
        <v>12</v>
      </c>
      <c r="H1" t="s">
        <v>13</v>
      </c>
      <c r="I1" s="90" t="s">
        <v>14</v>
      </c>
      <c r="J1" s="87" t="s">
        <v>15</v>
      </c>
      <c r="K1" s="87" t="s">
        <v>16</v>
      </c>
      <c r="L1" s="90" t="s">
        <v>17</v>
      </c>
      <c r="M1" s="87" t="s">
        <v>18</v>
      </c>
      <c r="N1" s="87" t="s">
        <v>19</v>
      </c>
      <c r="O1" t="s">
        <v>20</v>
      </c>
      <c r="P1" s="90" t="s">
        <v>21</v>
      </c>
      <c r="Q1" s="90" t="s">
        <v>22</v>
      </c>
      <c r="R1" s="90" t="s">
        <v>23</v>
      </c>
      <c r="S1" s="90" t="s">
        <v>24</v>
      </c>
      <c r="T1" t="s">
        <v>25</v>
      </c>
      <c r="U1" t="s">
        <v>26</v>
      </c>
      <c r="V1" t="s">
        <v>27</v>
      </c>
      <c r="W1" t="s">
        <v>28</v>
      </c>
      <c r="X1" t="s">
        <v>29</v>
      </c>
      <c r="Y1" t="s">
        <v>30</v>
      </c>
      <c r="Z1" t="s">
        <v>31</v>
      </c>
      <c r="AA1" t="s">
        <v>32</v>
      </c>
      <c r="AB1" t="s">
        <v>33</v>
      </c>
      <c r="AC1" t="s">
        <v>34</v>
      </c>
      <c r="AD1" t="s">
        <v>35</v>
      </c>
      <c r="AE1" t="s">
        <v>36</v>
      </c>
      <c r="AF1" t="s">
        <v>37</v>
      </c>
      <c r="AG1" t="s">
        <v>38</v>
      </c>
      <c r="AH1" t="s">
        <v>39</v>
      </c>
    </row>
    <row r="2" spans="1:35" ht="21" customHeight="1" x14ac:dyDescent="0.35">
      <c r="A2" t="s">
        <v>40</v>
      </c>
    </row>
    <row r="3" spans="1:35" ht="45" customHeight="1" x14ac:dyDescent="0.35">
      <c r="A3">
        <v>1</v>
      </c>
      <c r="B3" t="s">
        <v>41</v>
      </c>
      <c r="C3" t="s">
        <v>42</v>
      </c>
      <c r="D3" t="s">
        <v>43</v>
      </c>
      <c r="E3">
        <v>105070</v>
      </c>
      <c r="F3" t="s">
        <v>44</v>
      </c>
      <c r="G3" t="s">
        <v>45</v>
      </c>
      <c r="H3" t="s">
        <v>46</v>
      </c>
      <c r="I3" s="90" t="s">
        <v>47</v>
      </c>
      <c r="J3" s="87">
        <v>9</v>
      </c>
      <c r="K3" s="87">
        <v>2016</v>
      </c>
      <c r="L3" s="90" t="s">
        <v>47</v>
      </c>
      <c r="M3" s="87">
        <v>8</v>
      </c>
      <c r="N3" s="87">
        <v>2019</v>
      </c>
      <c r="O3">
        <v>85</v>
      </c>
      <c r="P3" s="90" t="s">
        <v>48</v>
      </c>
      <c r="Q3" s="90" t="s">
        <v>48</v>
      </c>
      <c r="T3" t="s">
        <v>49</v>
      </c>
      <c r="U3" t="s">
        <v>4</v>
      </c>
      <c r="V3" t="s">
        <v>50</v>
      </c>
      <c r="W3">
        <v>5478429.0439999998</v>
      </c>
      <c r="X3">
        <v>966781.5959999999</v>
      </c>
      <c r="Y3">
        <v>6445210.6500000004</v>
      </c>
      <c r="Z3">
        <v>6688878.2000000002</v>
      </c>
      <c r="AA3">
        <f>SUBTOTAL(9,W3:Z3)</f>
        <v>19579299.489999998</v>
      </c>
      <c r="AB3" t="s">
        <v>51</v>
      </c>
      <c r="AD3">
        <v>0</v>
      </c>
      <c r="AE3">
        <v>0</v>
      </c>
      <c r="AF3" t="s">
        <v>52</v>
      </c>
      <c r="AG3">
        <v>1</v>
      </c>
      <c r="AH3" t="s">
        <v>53</v>
      </c>
    </row>
    <row r="4" spans="1:35" ht="45" customHeight="1" x14ac:dyDescent="0.35">
      <c r="A4">
        <v>2</v>
      </c>
      <c r="B4" t="s">
        <v>1</v>
      </c>
      <c r="C4" t="s">
        <v>54</v>
      </c>
      <c r="D4" t="s">
        <v>55</v>
      </c>
      <c r="E4">
        <v>115726</v>
      </c>
      <c r="F4" t="s">
        <v>56</v>
      </c>
      <c r="G4" t="s">
        <v>57</v>
      </c>
      <c r="H4" t="s">
        <v>56</v>
      </c>
      <c r="I4" s="90" t="s">
        <v>58</v>
      </c>
      <c r="J4" s="87">
        <v>4</v>
      </c>
      <c r="K4" s="87">
        <v>2017</v>
      </c>
      <c r="L4" s="90" t="s">
        <v>58</v>
      </c>
      <c r="N4" s="87">
        <v>2019</v>
      </c>
      <c r="O4">
        <v>85</v>
      </c>
      <c r="P4" s="90" t="s">
        <v>48</v>
      </c>
      <c r="Q4" s="90" t="s">
        <v>48</v>
      </c>
      <c r="T4" t="s">
        <v>59</v>
      </c>
      <c r="U4" t="s">
        <v>4</v>
      </c>
      <c r="V4" t="s">
        <v>60</v>
      </c>
      <c r="W4">
        <v>625897.59</v>
      </c>
      <c r="X4">
        <v>110452.52</v>
      </c>
      <c r="Y4">
        <v>484413.70000000007</v>
      </c>
      <c r="Z4">
        <v>0</v>
      </c>
      <c r="AA4">
        <f>SUBTOTAL(9,W4:Z4)</f>
        <v>1220763.81</v>
      </c>
      <c r="AB4" t="s">
        <v>61</v>
      </c>
      <c r="AD4">
        <v>574148.06999999995</v>
      </c>
      <c r="AE4">
        <v>101320.26</v>
      </c>
      <c r="AF4" t="s">
        <v>62</v>
      </c>
      <c r="AG4">
        <v>1</v>
      </c>
      <c r="AH4" t="s">
        <v>63</v>
      </c>
    </row>
    <row r="5" spans="1:35" ht="45" customHeight="1" x14ac:dyDescent="0.35">
      <c r="A5">
        <v>3</v>
      </c>
      <c r="B5" t="s">
        <v>1</v>
      </c>
      <c r="C5" t="s">
        <v>54</v>
      </c>
      <c r="D5" t="s">
        <v>64</v>
      </c>
      <c r="E5">
        <v>127296</v>
      </c>
      <c r="F5" t="s">
        <v>65</v>
      </c>
      <c r="G5" t="s">
        <v>66</v>
      </c>
      <c r="H5" t="s">
        <v>67</v>
      </c>
      <c r="I5" s="90" t="s">
        <v>68</v>
      </c>
      <c r="J5" s="87">
        <v>13</v>
      </c>
      <c r="K5" s="87">
        <v>2019</v>
      </c>
      <c r="L5" s="90" t="s">
        <v>68</v>
      </c>
      <c r="M5" s="87">
        <v>3</v>
      </c>
      <c r="N5" s="87">
        <v>2022</v>
      </c>
      <c r="O5">
        <v>85</v>
      </c>
      <c r="P5" s="90" t="s">
        <v>48</v>
      </c>
      <c r="Q5" s="90" t="s">
        <v>48</v>
      </c>
      <c r="T5" t="s">
        <v>69</v>
      </c>
      <c r="U5" t="s">
        <v>4</v>
      </c>
      <c r="V5" t="s">
        <v>70</v>
      </c>
      <c r="W5">
        <v>8941981.2100000009</v>
      </c>
      <c r="X5">
        <v>1577996.69</v>
      </c>
      <c r="Y5">
        <v>4530062.0199999996</v>
      </c>
      <c r="Z5">
        <v>3596923.88</v>
      </c>
      <c r="AA5">
        <f>SUBTOTAL(9,W5:Z5)</f>
        <v>18646963.800000001</v>
      </c>
      <c r="AB5" t="s">
        <v>71</v>
      </c>
      <c r="AD5">
        <v>1693441.01</v>
      </c>
      <c r="AE5">
        <v>298842.54000000004</v>
      </c>
      <c r="AF5" t="s">
        <v>72</v>
      </c>
      <c r="AG5">
        <v>1</v>
      </c>
      <c r="AH5" t="s">
        <v>63</v>
      </c>
    </row>
    <row r="6" spans="1:35" ht="21" customHeight="1" x14ac:dyDescent="0.35">
      <c r="A6" t="s">
        <v>73</v>
      </c>
      <c r="W6">
        <f>SUM(W3:W5)</f>
        <v>15046307.844000001</v>
      </c>
      <c r="X6">
        <f>SUM(X3:X5)</f>
        <v>2655230.8059999999</v>
      </c>
      <c r="Y6">
        <f>SUM(Y3:Y5)</f>
        <v>11459686.370000001</v>
      </c>
      <c r="Z6">
        <f>SUM(Z3:Z5)</f>
        <v>10285802.08</v>
      </c>
      <c r="AA6">
        <f>SUM(AA3:AA5)</f>
        <v>39447027.099999994</v>
      </c>
      <c r="AD6">
        <f>SUM(AD3:AD5)</f>
        <v>2267589.08</v>
      </c>
      <c r="AE6">
        <f>SUM(AE3:AE5)</f>
        <v>400162.80000000005</v>
      </c>
    </row>
    <row r="7" spans="1:35" ht="21" customHeight="1" x14ac:dyDescent="0.35">
      <c r="A7" t="s">
        <v>74</v>
      </c>
    </row>
    <row r="8" spans="1:35" ht="45" customHeight="1" x14ac:dyDescent="0.35">
      <c r="A8">
        <v>1</v>
      </c>
      <c r="B8" t="s">
        <v>41</v>
      </c>
      <c r="C8" t="s">
        <v>42</v>
      </c>
      <c r="D8" t="s">
        <v>75</v>
      </c>
      <c r="E8">
        <v>103719</v>
      </c>
      <c r="F8" t="s">
        <v>76</v>
      </c>
      <c r="G8" t="s">
        <v>77</v>
      </c>
      <c r="H8" t="s">
        <v>78</v>
      </c>
      <c r="I8" s="90" t="s">
        <v>47</v>
      </c>
      <c r="J8" s="87">
        <v>1</v>
      </c>
      <c r="K8" s="87">
        <v>2016</v>
      </c>
      <c r="L8" s="90" t="s">
        <v>47</v>
      </c>
      <c r="M8" s="87">
        <v>1</v>
      </c>
      <c r="N8" s="87">
        <v>2021</v>
      </c>
      <c r="O8">
        <v>84.435339999999997</v>
      </c>
      <c r="P8" s="90" t="s">
        <v>79</v>
      </c>
      <c r="Q8" s="90" t="s">
        <v>79</v>
      </c>
      <c r="T8" t="s">
        <v>80</v>
      </c>
      <c r="U8" t="s">
        <v>5</v>
      </c>
      <c r="V8" t="s">
        <v>81</v>
      </c>
      <c r="W8">
        <v>7179595.4400000004</v>
      </c>
      <c r="X8">
        <v>1323004.5599999996</v>
      </c>
      <c r="Y8">
        <v>0</v>
      </c>
      <c r="Z8">
        <v>835577</v>
      </c>
      <c r="AA8">
        <f>SUBTOTAL(9,W8:Z8)</f>
        <v>9338177</v>
      </c>
      <c r="AB8" t="s">
        <v>71</v>
      </c>
      <c r="AC8" t="s">
        <v>82</v>
      </c>
      <c r="AD8">
        <v>6228882.6200000001</v>
      </c>
      <c r="AE8">
        <v>1148017.8400000003</v>
      </c>
      <c r="AF8" t="s">
        <v>83</v>
      </c>
      <c r="AG8">
        <v>1</v>
      </c>
      <c r="AH8" t="s">
        <v>53</v>
      </c>
    </row>
    <row r="9" spans="1:35" ht="45" customHeight="1" x14ac:dyDescent="0.35">
      <c r="A9">
        <v>2</v>
      </c>
      <c r="B9" t="s">
        <v>1</v>
      </c>
      <c r="C9" t="s">
        <v>54</v>
      </c>
      <c r="D9" t="s">
        <v>64</v>
      </c>
      <c r="E9">
        <v>126954</v>
      </c>
      <c r="F9" t="s">
        <v>84</v>
      </c>
      <c r="G9" t="s">
        <v>85</v>
      </c>
      <c r="H9" t="s">
        <v>86</v>
      </c>
      <c r="I9" s="90" t="s">
        <v>87</v>
      </c>
      <c r="J9" s="87">
        <v>4</v>
      </c>
      <c r="K9" s="87">
        <v>2019</v>
      </c>
      <c r="L9" s="90" t="s">
        <v>87</v>
      </c>
      <c r="M9" s="87">
        <v>4</v>
      </c>
      <c r="N9" s="87">
        <v>2022</v>
      </c>
      <c r="O9">
        <v>85</v>
      </c>
      <c r="P9" s="90" t="s">
        <v>79</v>
      </c>
      <c r="Q9" s="90" t="s">
        <v>79</v>
      </c>
      <c r="T9" t="s">
        <v>88</v>
      </c>
      <c r="U9" t="s">
        <v>4</v>
      </c>
      <c r="V9" t="s">
        <v>70</v>
      </c>
      <c r="W9">
        <v>7482384.9100000001</v>
      </c>
      <c r="X9">
        <v>1320420.8600000001</v>
      </c>
      <c r="Y9">
        <v>1148494.67</v>
      </c>
      <c r="Z9">
        <v>3854016.919999999</v>
      </c>
      <c r="AA9">
        <f>SUBTOTAL(9,W9:Z9)</f>
        <v>13805317.359999999</v>
      </c>
      <c r="AB9" t="s">
        <v>71</v>
      </c>
      <c r="AD9">
        <v>3370475.33</v>
      </c>
      <c r="AE9">
        <v>594789.76</v>
      </c>
      <c r="AF9" t="s">
        <v>72</v>
      </c>
      <c r="AG9">
        <v>1</v>
      </c>
      <c r="AH9" t="s">
        <v>63</v>
      </c>
    </row>
    <row r="10" spans="1:35" ht="45" customHeight="1" x14ac:dyDescent="0.35">
      <c r="A10">
        <v>3</v>
      </c>
      <c r="B10" t="s">
        <v>41</v>
      </c>
      <c r="C10" t="s">
        <v>89</v>
      </c>
      <c r="D10" t="s">
        <v>90</v>
      </c>
      <c r="E10">
        <v>109225</v>
      </c>
      <c r="F10" t="s">
        <v>91</v>
      </c>
      <c r="G10" t="s">
        <v>92</v>
      </c>
      <c r="H10" t="s">
        <v>93</v>
      </c>
      <c r="I10" s="90" t="s">
        <v>68</v>
      </c>
      <c r="J10" s="87">
        <v>22</v>
      </c>
      <c r="K10" s="87">
        <v>2020</v>
      </c>
      <c r="L10" s="90" t="s">
        <v>68</v>
      </c>
      <c r="M10" s="87">
        <v>22</v>
      </c>
      <c r="N10" s="87">
        <v>2021</v>
      </c>
      <c r="O10">
        <v>85</v>
      </c>
      <c r="P10" s="90" t="s">
        <v>79</v>
      </c>
      <c r="Q10" s="90" t="s">
        <v>79</v>
      </c>
      <c r="T10" t="s">
        <v>80</v>
      </c>
      <c r="U10" t="s">
        <v>4</v>
      </c>
      <c r="V10" t="s">
        <v>94</v>
      </c>
      <c r="W10">
        <v>713902.61</v>
      </c>
      <c r="X10">
        <v>125982.81</v>
      </c>
      <c r="Y10">
        <v>93320.66</v>
      </c>
      <c r="Z10">
        <v>49421.78</v>
      </c>
      <c r="AA10">
        <f>SUM(W10:Z10)</f>
        <v>982627.86</v>
      </c>
      <c r="AB10" t="s">
        <v>71</v>
      </c>
      <c r="AD10">
        <v>0</v>
      </c>
      <c r="AE10">
        <v>0</v>
      </c>
      <c r="AF10" t="s">
        <v>95</v>
      </c>
      <c r="AG10">
        <v>1</v>
      </c>
      <c r="AH10" t="s">
        <v>53</v>
      </c>
      <c r="AI10" t="s">
        <v>96</v>
      </c>
    </row>
    <row r="11" spans="1:35" ht="21" customHeight="1" x14ac:dyDescent="0.35">
      <c r="A11" t="s">
        <v>97</v>
      </c>
      <c r="W11">
        <f>SUM(W8:W10)</f>
        <v>15375882.960000001</v>
      </c>
      <c r="X11">
        <f>SUM(X8:X10)</f>
        <v>2769408.23</v>
      </c>
      <c r="Y11">
        <f>SUM(Y8:Y10)</f>
        <v>1241815.3299999998</v>
      </c>
      <c r="Z11">
        <f>SUM(Z8:Z10)</f>
        <v>4739015.6999999993</v>
      </c>
      <c r="AA11">
        <f>SUM(AA8:AA10)</f>
        <v>24126122.219999999</v>
      </c>
      <c r="AD11">
        <f>SUM(AD8:AD10)</f>
        <v>9599357.9499999993</v>
      </c>
      <c r="AE11">
        <f>SUM(AE8:AE10)</f>
        <v>1742807.6000000003</v>
      </c>
    </row>
    <row r="12" spans="1:35" ht="21" customHeight="1" x14ac:dyDescent="0.35">
      <c r="A12" t="s">
        <v>98</v>
      </c>
    </row>
    <row r="13" spans="1:35" ht="45" customHeight="1" x14ac:dyDescent="0.35">
      <c r="A13">
        <v>1</v>
      </c>
      <c r="B13" t="s">
        <v>1</v>
      </c>
      <c r="C13" t="s">
        <v>54</v>
      </c>
      <c r="D13" t="s">
        <v>55</v>
      </c>
      <c r="E13">
        <v>115809</v>
      </c>
      <c r="F13" t="s">
        <v>99</v>
      </c>
      <c r="G13" t="s">
        <v>100</v>
      </c>
      <c r="H13" t="s">
        <v>101</v>
      </c>
      <c r="I13" s="90" t="s">
        <v>58</v>
      </c>
      <c r="J13" s="87">
        <v>3</v>
      </c>
      <c r="K13" s="87">
        <v>2017</v>
      </c>
      <c r="L13" s="90" t="s">
        <v>102</v>
      </c>
      <c r="M13" s="87">
        <v>3</v>
      </c>
      <c r="N13" s="87">
        <v>2020</v>
      </c>
      <c r="O13">
        <v>85</v>
      </c>
      <c r="P13" s="90" t="s">
        <v>103</v>
      </c>
      <c r="Q13" s="90" t="s">
        <v>103</v>
      </c>
      <c r="T13" t="s">
        <v>104</v>
      </c>
      <c r="U13" t="s">
        <v>4</v>
      </c>
      <c r="V13" t="s">
        <v>60</v>
      </c>
      <c r="W13">
        <v>1440353.3</v>
      </c>
      <c r="X13">
        <v>254179.99</v>
      </c>
      <c r="Y13">
        <v>1048687.3199999998</v>
      </c>
      <c r="Z13">
        <v>75659.770000000019</v>
      </c>
      <c r="AA13">
        <f>SUBTOTAL(9,W13:Z13)</f>
        <v>2818880.38</v>
      </c>
      <c r="AB13" t="s">
        <v>61</v>
      </c>
      <c r="AC13" t="s">
        <v>105</v>
      </c>
      <c r="AD13">
        <v>1436461.11</v>
      </c>
      <c r="AE13">
        <v>253493.13000000006</v>
      </c>
      <c r="AF13" t="s">
        <v>62</v>
      </c>
      <c r="AG13">
        <v>1</v>
      </c>
      <c r="AH13" t="s">
        <v>63</v>
      </c>
    </row>
    <row r="14" spans="1:35" ht="45" customHeight="1" x14ac:dyDescent="0.35">
      <c r="A14">
        <v>2</v>
      </c>
      <c r="B14" t="s">
        <v>1</v>
      </c>
      <c r="C14" t="s">
        <v>54</v>
      </c>
      <c r="D14" t="s">
        <v>55</v>
      </c>
      <c r="E14">
        <v>115986</v>
      </c>
      <c r="F14" t="s">
        <v>106</v>
      </c>
      <c r="G14" t="s">
        <v>107</v>
      </c>
      <c r="H14" t="s">
        <v>108</v>
      </c>
      <c r="I14" s="90" t="s">
        <v>109</v>
      </c>
      <c r="J14" s="87">
        <v>30</v>
      </c>
      <c r="K14" s="87">
        <v>2017</v>
      </c>
      <c r="L14" s="90" t="s">
        <v>110</v>
      </c>
      <c r="M14" s="87">
        <v>30</v>
      </c>
      <c r="N14" s="87">
        <v>2019</v>
      </c>
      <c r="O14">
        <v>85</v>
      </c>
      <c r="P14" s="90" t="s">
        <v>103</v>
      </c>
      <c r="Q14" s="90" t="s">
        <v>103</v>
      </c>
      <c r="T14" t="s">
        <v>104</v>
      </c>
      <c r="U14" t="s">
        <v>4</v>
      </c>
      <c r="V14" t="s">
        <v>60</v>
      </c>
      <c r="W14">
        <v>3481880.13</v>
      </c>
      <c r="X14">
        <v>614449.43999999994</v>
      </c>
      <c r="Y14">
        <v>1536474.2600000002</v>
      </c>
      <c r="Z14">
        <v>941042.08999999985</v>
      </c>
      <c r="AA14">
        <f>SUBTOTAL(9,W14:Z14)</f>
        <v>6573845.9199999999</v>
      </c>
      <c r="AB14" t="s">
        <v>51</v>
      </c>
      <c r="AD14">
        <v>0</v>
      </c>
      <c r="AE14">
        <v>0</v>
      </c>
      <c r="AF14" t="s">
        <v>62</v>
      </c>
      <c r="AG14">
        <v>1</v>
      </c>
      <c r="AH14" t="s">
        <v>63</v>
      </c>
    </row>
    <row r="15" spans="1:35" ht="45" customHeight="1" x14ac:dyDescent="0.35">
      <c r="A15">
        <v>3</v>
      </c>
      <c r="B15" t="s">
        <v>1</v>
      </c>
      <c r="C15" t="s">
        <v>54</v>
      </c>
      <c r="D15" t="s">
        <v>55</v>
      </c>
      <c r="E15">
        <v>117489</v>
      </c>
      <c r="F15" t="s">
        <v>111</v>
      </c>
      <c r="G15" t="s">
        <v>112</v>
      </c>
      <c r="H15" t="s">
        <v>111</v>
      </c>
      <c r="I15" s="90" t="s">
        <v>58</v>
      </c>
      <c r="J15" s="87">
        <v>31</v>
      </c>
      <c r="K15" s="87">
        <v>2017</v>
      </c>
      <c r="L15" s="90" t="s">
        <v>113</v>
      </c>
      <c r="M15" s="87">
        <v>31</v>
      </c>
      <c r="N15" s="87">
        <v>2018</v>
      </c>
      <c r="O15">
        <v>85</v>
      </c>
      <c r="P15" s="90" t="s">
        <v>103</v>
      </c>
      <c r="Q15" s="90" t="s">
        <v>103</v>
      </c>
      <c r="T15" t="s">
        <v>104</v>
      </c>
      <c r="U15" t="s">
        <v>4</v>
      </c>
      <c r="V15" t="s">
        <v>60</v>
      </c>
      <c r="W15">
        <v>1663627.3</v>
      </c>
      <c r="X15">
        <v>293581.28999999998</v>
      </c>
      <c r="Y15">
        <v>677745.15000000014</v>
      </c>
      <c r="Z15">
        <v>59500</v>
      </c>
      <c r="AA15">
        <f>SUBTOTAL(9,W15:Z15)</f>
        <v>2694453.74</v>
      </c>
      <c r="AB15" t="s">
        <v>61</v>
      </c>
      <c r="AC15" t="s">
        <v>114</v>
      </c>
      <c r="AD15">
        <v>1353562.6800000002</v>
      </c>
      <c r="AE15">
        <v>238863.99999999997</v>
      </c>
      <c r="AF15" t="s">
        <v>62</v>
      </c>
      <c r="AG15">
        <v>1</v>
      </c>
      <c r="AH15" t="s">
        <v>63</v>
      </c>
    </row>
    <row r="16" spans="1:35" ht="45" customHeight="1" x14ac:dyDescent="0.35">
      <c r="A16">
        <v>4</v>
      </c>
      <c r="B16" t="s">
        <v>1</v>
      </c>
      <c r="C16" t="s">
        <v>54</v>
      </c>
      <c r="D16" t="s">
        <v>55</v>
      </c>
      <c r="F16" t="s">
        <v>115</v>
      </c>
      <c r="G16" t="s">
        <v>116</v>
      </c>
      <c r="H16" t="s">
        <v>115</v>
      </c>
      <c r="I16" s="90" t="s">
        <v>58</v>
      </c>
      <c r="J16" s="87">
        <v>24</v>
      </c>
      <c r="K16" s="87">
        <v>2017</v>
      </c>
      <c r="L16" s="90" t="s">
        <v>58</v>
      </c>
      <c r="M16" s="87">
        <v>24</v>
      </c>
      <c r="N16" s="87">
        <v>2019</v>
      </c>
      <c r="O16">
        <v>85</v>
      </c>
      <c r="P16" s="90" t="s">
        <v>103</v>
      </c>
      <c r="Q16" s="90" t="s">
        <v>103</v>
      </c>
      <c r="T16" t="s">
        <v>104</v>
      </c>
      <c r="U16" t="s">
        <v>4</v>
      </c>
      <c r="V16" t="s">
        <v>60</v>
      </c>
      <c r="W16">
        <v>1883829.29</v>
      </c>
      <c r="X16">
        <v>332440.46000000002</v>
      </c>
      <c r="Y16">
        <v>1043204.1200000001</v>
      </c>
      <c r="Z16">
        <v>3400</v>
      </c>
      <c r="AA16">
        <f>SUBTOTAL(9,W16:Z16)</f>
        <v>3262873.87</v>
      </c>
      <c r="AB16" t="s">
        <v>51</v>
      </c>
      <c r="AD16">
        <v>0</v>
      </c>
      <c r="AE16">
        <v>0</v>
      </c>
      <c r="AF16" t="s">
        <v>62</v>
      </c>
      <c r="AG16">
        <v>1</v>
      </c>
      <c r="AH16" t="s">
        <v>63</v>
      </c>
    </row>
    <row r="17" spans="1:35" ht="45" customHeight="1" x14ac:dyDescent="0.35">
      <c r="A17">
        <v>5</v>
      </c>
      <c r="B17" t="s">
        <v>1</v>
      </c>
      <c r="C17" t="s">
        <v>54</v>
      </c>
      <c r="D17" t="s">
        <v>64</v>
      </c>
      <c r="E17">
        <v>127125</v>
      </c>
      <c r="F17" t="s">
        <v>117</v>
      </c>
      <c r="G17" t="s">
        <v>118</v>
      </c>
      <c r="H17" t="s">
        <v>119</v>
      </c>
      <c r="I17" s="90" t="s">
        <v>120</v>
      </c>
      <c r="J17" s="87">
        <v>5</v>
      </c>
      <c r="K17" s="87">
        <v>2019</v>
      </c>
      <c r="L17" s="90" t="s">
        <v>120</v>
      </c>
      <c r="M17" s="87">
        <v>5</v>
      </c>
      <c r="N17" s="87">
        <v>2022</v>
      </c>
      <c r="O17">
        <v>85</v>
      </c>
      <c r="P17" s="90" t="s">
        <v>103</v>
      </c>
      <c r="Q17" s="90" t="s">
        <v>103</v>
      </c>
      <c r="T17" t="s">
        <v>121</v>
      </c>
      <c r="U17" t="s">
        <v>4</v>
      </c>
      <c r="V17" t="s">
        <v>70</v>
      </c>
      <c r="W17">
        <v>11511362.17</v>
      </c>
      <c r="X17">
        <v>2031416.83</v>
      </c>
      <c r="Y17">
        <v>1567451.05</v>
      </c>
      <c r="Z17">
        <v>4605602.6500000004</v>
      </c>
      <c r="AA17">
        <f>SUBTOTAL(9,W17:Z17)</f>
        <v>19715832.700000003</v>
      </c>
      <c r="AB17" t="s">
        <v>71</v>
      </c>
      <c r="AD17">
        <v>5558019.4400000004</v>
      </c>
      <c r="AE17">
        <v>980826.92</v>
      </c>
      <c r="AF17" t="s">
        <v>72</v>
      </c>
      <c r="AG17">
        <v>1</v>
      </c>
      <c r="AH17" t="s">
        <v>63</v>
      </c>
    </row>
    <row r="18" spans="1:35" ht="45" customHeight="1" x14ac:dyDescent="0.35">
      <c r="A18">
        <v>6</v>
      </c>
      <c r="B18" t="s">
        <v>41</v>
      </c>
      <c r="C18" t="s">
        <v>122</v>
      </c>
      <c r="D18" t="s">
        <v>123</v>
      </c>
      <c r="E18">
        <v>123056</v>
      </c>
      <c r="F18" t="s">
        <v>124</v>
      </c>
      <c r="G18" t="s">
        <v>125</v>
      </c>
      <c r="H18" t="s">
        <v>126</v>
      </c>
      <c r="I18" s="90" t="s">
        <v>68</v>
      </c>
      <c r="J18" s="87">
        <v>30</v>
      </c>
      <c r="K18" s="87">
        <v>2020</v>
      </c>
      <c r="L18" s="90" t="s">
        <v>102</v>
      </c>
      <c r="M18" s="87">
        <v>28</v>
      </c>
      <c r="N18" s="87">
        <v>2022</v>
      </c>
      <c r="O18">
        <v>85</v>
      </c>
      <c r="P18" s="90" t="s">
        <v>103</v>
      </c>
      <c r="Q18" s="90" t="s">
        <v>103</v>
      </c>
      <c r="T18" t="s">
        <v>104</v>
      </c>
      <c r="U18" t="s">
        <v>4</v>
      </c>
      <c r="V18" t="s">
        <v>127</v>
      </c>
      <c r="W18">
        <v>4324020.3099999996</v>
      </c>
      <c r="X18">
        <v>763062.4</v>
      </c>
      <c r="Y18">
        <v>3632904.6</v>
      </c>
      <c r="Z18">
        <v>1943288.39</v>
      </c>
      <c r="AA18">
        <v>10663275.700000001</v>
      </c>
      <c r="AB18" t="s">
        <v>71</v>
      </c>
      <c r="AD18">
        <v>0</v>
      </c>
      <c r="AE18">
        <v>0</v>
      </c>
      <c r="AF18" t="s">
        <v>128</v>
      </c>
      <c r="AG18">
        <v>1</v>
      </c>
      <c r="AH18" t="s">
        <v>53</v>
      </c>
      <c r="AI18" t="s">
        <v>129</v>
      </c>
    </row>
    <row r="19" spans="1:35" ht="45" customHeight="1" x14ac:dyDescent="0.35">
      <c r="A19">
        <v>7</v>
      </c>
      <c r="B19" t="s">
        <v>41</v>
      </c>
      <c r="C19" t="s">
        <v>89</v>
      </c>
      <c r="D19" t="s">
        <v>90</v>
      </c>
      <c r="E19">
        <v>123896</v>
      </c>
      <c r="F19" t="s">
        <v>130</v>
      </c>
      <c r="G19" t="s">
        <v>131</v>
      </c>
      <c r="H19" t="s">
        <v>132</v>
      </c>
      <c r="I19" s="90" t="s">
        <v>133</v>
      </c>
      <c r="J19" s="87">
        <v>1</v>
      </c>
      <c r="K19" s="87">
        <v>2020</v>
      </c>
      <c r="L19" s="90" t="s">
        <v>133</v>
      </c>
      <c r="M19" s="87">
        <v>1</v>
      </c>
      <c r="N19" s="87">
        <v>2022</v>
      </c>
      <c r="O19">
        <v>85</v>
      </c>
      <c r="P19" s="90" t="s">
        <v>103</v>
      </c>
      <c r="Q19" s="90" t="s">
        <v>103</v>
      </c>
      <c r="T19" t="s">
        <v>104</v>
      </c>
      <c r="U19" t="s">
        <v>4</v>
      </c>
      <c r="V19" t="s">
        <v>94</v>
      </c>
      <c r="W19">
        <v>691159.61</v>
      </c>
      <c r="X19">
        <v>122816.39</v>
      </c>
      <c r="Y19">
        <v>90448</v>
      </c>
      <c r="Z19">
        <v>48560.76</v>
      </c>
      <c r="AA19">
        <f>SUM(W19:Z19)</f>
        <v>952984.76</v>
      </c>
      <c r="AB19" t="s">
        <v>71</v>
      </c>
      <c r="AD19">
        <v>33799.67</v>
      </c>
      <c r="AE19">
        <v>6250.53</v>
      </c>
      <c r="AF19" t="s">
        <v>95</v>
      </c>
      <c r="AG19">
        <v>1</v>
      </c>
      <c r="AH19" t="s">
        <v>53</v>
      </c>
      <c r="AI19" t="s">
        <v>134</v>
      </c>
    </row>
    <row r="20" spans="1:35" ht="45" customHeight="1" x14ac:dyDescent="0.35">
      <c r="A20">
        <v>8</v>
      </c>
      <c r="B20" t="s">
        <v>41</v>
      </c>
      <c r="C20" t="s">
        <v>42</v>
      </c>
      <c r="D20" t="s">
        <v>135</v>
      </c>
      <c r="E20">
        <v>126159</v>
      </c>
      <c r="F20" t="s">
        <v>136</v>
      </c>
      <c r="G20" t="s">
        <v>137</v>
      </c>
      <c r="H20" t="s">
        <v>138</v>
      </c>
      <c r="I20" s="90" t="s">
        <v>133</v>
      </c>
      <c r="J20" s="87">
        <v>6</v>
      </c>
      <c r="K20" s="87">
        <v>2020</v>
      </c>
      <c r="L20" s="90" t="s">
        <v>87</v>
      </c>
      <c r="M20" s="87">
        <v>6</v>
      </c>
      <c r="N20" s="87">
        <v>2024</v>
      </c>
      <c r="O20">
        <v>85</v>
      </c>
      <c r="P20" s="90" t="s">
        <v>103</v>
      </c>
      <c r="Q20" s="90" t="s">
        <v>103</v>
      </c>
      <c r="T20" t="s">
        <v>139</v>
      </c>
      <c r="U20" t="s">
        <v>5</v>
      </c>
      <c r="V20" t="s">
        <v>140</v>
      </c>
      <c r="W20">
        <v>78200000</v>
      </c>
      <c r="X20">
        <v>13800000</v>
      </c>
      <c r="Y20">
        <v>0</v>
      </c>
      <c r="Z20">
        <v>37831870.5</v>
      </c>
      <c r="AA20">
        <f>SUM(W20:Z20)</f>
        <v>129831870.5</v>
      </c>
      <c r="AB20" t="s">
        <v>71</v>
      </c>
      <c r="AD20">
        <v>526674.54</v>
      </c>
      <c r="AE20">
        <v>33325.449999999997</v>
      </c>
      <c r="AF20" t="s">
        <v>141</v>
      </c>
      <c r="AG20">
        <v>1</v>
      </c>
      <c r="AH20" t="s">
        <v>53</v>
      </c>
      <c r="AI20" t="s">
        <v>142</v>
      </c>
    </row>
    <row r="21" spans="1:35" ht="21" customHeight="1" x14ac:dyDescent="0.35">
      <c r="A21" t="s">
        <v>143</v>
      </c>
      <c r="W21">
        <f>SUM(W13:W20)</f>
        <v>103196232.11</v>
      </c>
      <c r="X21">
        <f>SUM(X13:X20)</f>
        <v>18211946.800000001</v>
      </c>
      <c r="Y21">
        <f t="shared" ref="Y21:AA21" si="0">SUM(Y13:Y20)</f>
        <v>9596914.5</v>
      </c>
      <c r="Z21">
        <f t="shared" si="0"/>
        <v>45508924.159999996</v>
      </c>
      <c r="AA21">
        <f t="shared" si="0"/>
        <v>176514017.56999999</v>
      </c>
      <c r="AD21">
        <f t="shared" ref="AD21:AE21" si="1">SUM(AD13:AD20)</f>
        <v>8908517.4400000013</v>
      </c>
      <c r="AE21">
        <f t="shared" si="1"/>
        <v>1512760.03</v>
      </c>
    </row>
    <row r="22" spans="1:35" ht="21" customHeight="1" x14ac:dyDescent="0.35">
      <c r="A22" t="s">
        <v>144</v>
      </c>
    </row>
    <row r="23" spans="1:35" ht="45" customHeight="1" x14ac:dyDescent="0.35">
      <c r="A23">
        <v>1</v>
      </c>
      <c r="B23" t="s">
        <v>41</v>
      </c>
      <c r="C23" t="s">
        <v>89</v>
      </c>
      <c r="D23" t="s">
        <v>145</v>
      </c>
      <c r="E23">
        <v>104689</v>
      </c>
      <c r="F23" t="s">
        <v>146</v>
      </c>
      <c r="G23" t="s">
        <v>147</v>
      </c>
      <c r="H23" t="s">
        <v>148</v>
      </c>
      <c r="I23" s="90" t="s">
        <v>47</v>
      </c>
      <c r="J23" s="87">
        <v>9</v>
      </c>
      <c r="K23" s="87">
        <v>2016</v>
      </c>
      <c r="L23" s="90" t="s">
        <v>47</v>
      </c>
      <c r="M23" s="87">
        <v>9</v>
      </c>
      <c r="N23" s="87">
        <v>2018</v>
      </c>
      <c r="O23">
        <v>85</v>
      </c>
      <c r="P23" s="90" t="s">
        <v>149</v>
      </c>
      <c r="Q23" s="90" t="s">
        <v>149</v>
      </c>
      <c r="T23" t="s">
        <v>150</v>
      </c>
      <c r="U23" t="s">
        <v>4</v>
      </c>
      <c r="V23" t="s">
        <v>94</v>
      </c>
      <c r="W23">
        <v>710699.67949999997</v>
      </c>
      <c r="X23">
        <v>125417.59050000001</v>
      </c>
      <c r="Y23">
        <v>92901.92</v>
      </c>
      <c r="Z23">
        <v>18600</v>
      </c>
      <c r="AA23">
        <f t="shared" ref="AA23:AA30" si="2">SUBTOTAL(9,W23:Z23)</f>
        <v>947619.19000000006</v>
      </c>
      <c r="AB23" t="s">
        <v>61</v>
      </c>
      <c r="AC23" t="s">
        <v>105</v>
      </c>
      <c r="AD23">
        <v>676061.75999999989</v>
      </c>
      <c r="AE23">
        <v>119305</v>
      </c>
      <c r="AF23" t="s">
        <v>151</v>
      </c>
      <c r="AG23">
        <v>1</v>
      </c>
      <c r="AH23" t="s">
        <v>53</v>
      </c>
    </row>
    <row r="24" spans="1:35" ht="45" customHeight="1" x14ac:dyDescent="0.35">
      <c r="A24">
        <v>2</v>
      </c>
      <c r="B24" t="s">
        <v>41</v>
      </c>
      <c r="C24" t="s">
        <v>89</v>
      </c>
      <c r="D24" t="s">
        <v>145</v>
      </c>
      <c r="E24">
        <v>113934</v>
      </c>
      <c r="F24" t="s">
        <v>152</v>
      </c>
      <c r="G24" t="s">
        <v>153</v>
      </c>
      <c r="H24" t="s">
        <v>154</v>
      </c>
      <c r="I24" s="90" t="s">
        <v>47</v>
      </c>
      <c r="J24" s="87">
        <v>27</v>
      </c>
      <c r="K24" s="87">
        <v>2017</v>
      </c>
      <c r="L24" s="90" t="s">
        <v>47</v>
      </c>
      <c r="M24" s="87">
        <v>27</v>
      </c>
      <c r="N24" s="87">
        <v>2019</v>
      </c>
      <c r="O24">
        <v>85.000000595496076</v>
      </c>
      <c r="P24" s="90" t="s">
        <v>149</v>
      </c>
      <c r="Q24" s="90" t="s">
        <v>149</v>
      </c>
      <c r="T24" t="s">
        <v>150</v>
      </c>
      <c r="U24" t="s">
        <v>4</v>
      </c>
      <c r="V24" t="s">
        <v>94</v>
      </c>
      <c r="W24">
        <v>713690.69</v>
      </c>
      <c r="X24">
        <v>125945.41</v>
      </c>
      <c r="Y24">
        <v>93292.9</v>
      </c>
      <c r="Z24">
        <v>243980</v>
      </c>
      <c r="AA24">
        <f t="shared" si="2"/>
        <v>1176909</v>
      </c>
      <c r="AB24" t="s">
        <v>51</v>
      </c>
      <c r="AC24" t="s">
        <v>114</v>
      </c>
      <c r="AD24">
        <v>0</v>
      </c>
      <c r="AE24">
        <v>0</v>
      </c>
      <c r="AF24" t="s">
        <v>151</v>
      </c>
      <c r="AG24">
        <v>1</v>
      </c>
      <c r="AH24" t="s">
        <v>53</v>
      </c>
    </row>
    <row r="25" spans="1:35" ht="45" customHeight="1" x14ac:dyDescent="0.35">
      <c r="A25">
        <v>3</v>
      </c>
      <c r="B25" t="s">
        <v>41</v>
      </c>
      <c r="C25" t="s">
        <v>89</v>
      </c>
      <c r="D25" t="s">
        <v>145</v>
      </c>
      <c r="E25">
        <v>121796</v>
      </c>
      <c r="F25" t="s">
        <v>155</v>
      </c>
      <c r="G25" t="s">
        <v>156</v>
      </c>
      <c r="H25" t="s">
        <v>157</v>
      </c>
      <c r="I25" s="90" t="s">
        <v>47</v>
      </c>
      <c r="J25" s="87">
        <v>27</v>
      </c>
      <c r="K25" s="87">
        <v>2017</v>
      </c>
      <c r="L25" s="90" t="s">
        <v>47</v>
      </c>
      <c r="M25" s="87">
        <v>27</v>
      </c>
      <c r="N25" s="87">
        <v>2019</v>
      </c>
      <c r="O25">
        <v>84.999998606471053</v>
      </c>
      <c r="P25" s="90" t="s">
        <v>149</v>
      </c>
      <c r="Q25" s="90" t="s">
        <v>149</v>
      </c>
      <c r="T25" t="s">
        <v>150</v>
      </c>
      <c r="U25" t="s">
        <v>4</v>
      </c>
      <c r="V25" t="s">
        <v>94</v>
      </c>
      <c r="W25">
        <v>548965.98</v>
      </c>
      <c r="X25">
        <v>96876.36</v>
      </c>
      <c r="Y25">
        <v>71760.28</v>
      </c>
      <c r="Z25">
        <v>303856</v>
      </c>
      <c r="AA25">
        <f t="shared" si="2"/>
        <v>1021458.62</v>
      </c>
      <c r="AB25" t="s">
        <v>61</v>
      </c>
      <c r="AC25" t="s">
        <v>114</v>
      </c>
      <c r="AD25">
        <v>528988.42999999993</v>
      </c>
      <c r="AE25">
        <v>95100.34</v>
      </c>
      <c r="AF25" t="s">
        <v>151</v>
      </c>
      <c r="AG25">
        <v>1</v>
      </c>
      <c r="AH25" t="s">
        <v>53</v>
      </c>
    </row>
    <row r="26" spans="1:35" ht="45" customHeight="1" x14ac:dyDescent="0.35">
      <c r="A26">
        <v>4</v>
      </c>
      <c r="B26" t="s">
        <v>41</v>
      </c>
      <c r="C26" t="s">
        <v>89</v>
      </c>
      <c r="D26" t="s">
        <v>145</v>
      </c>
      <c r="E26">
        <v>113215</v>
      </c>
      <c r="F26" t="s">
        <v>158</v>
      </c>
      <c r="G26" t="s">
        <v>159</v>
      </c>
      <c r="H26" t="s">
        <v>160</v>
      </c>
      <c r="I26" s="90" t="s">
        <v>47</v>
      </c>
      <c r="J26" s="87">
        <v>27</v>
      </c>
      <c r="K26" s="87">
        <v>2017</v>
      </c>
      <c r="L26" s="90" t="s">
        <v>87</v>
      </c>
      <c r="M26" s="87">
        <v>27</v>
      </c>
      <c r="N26" s="87">
        <v>2019</v>
      </c>
      <c r="O26">
        <v>84.999997640453401</v>
      </c>
      <c r="P26" s="90" t="s">
        <v>149</v>
      </c>
      <c r="Q26" s="90" t="s">
        <v>149</v>
      </c>
      <c r="T26" t="s">
        <v>150</v>
      </c>
      <c r="U26" t="s">
        <v>4</v>
      </c>
      <c r="V26" t="s">
        <v>94</v>
      </c>
      <c r="W26">
        <v>198131.28</v>
      </c>
      <c r="X26">
        <v>34964.35</v>
      </c>
      <c r="Y26">
        <v>25899.53</v>
      </c>
      <c r="Z26">
        <v>11947.98</v>
      </c>
      <c r="AA26">
        <f t="shared" si="2"/>
        <v>270943.14</v>
      </c>
      <c r="AB26" t="s">
        <v>61</v>
      </c>
      <c r="AC26" t="s">
        <v>82</v>
      </c>
      <c r="AD26">
        <v>189077.7</v>
      </c>
      <c r="AE26">
        <v>33366.660000000003</v>
      </c>
      <c r="AF26" t="s">
        <v>151</v>
      </c>
      <c r="AG26">
        <v>1</v>
      </c>
      <c r="AH26" t="s">
        <v>53</v>
      </c>
    </row>
    <row r="27" spans="1:35" ht="45" customHeight="1" x14ac:dyDescent="0.35">
      <c r="A27">
        <v>5</v>
      </c>
      <c r="B27" t="s">
        <v>41</v>
      </c>
      <c r="C27" t="s">
        <v>89</v>
      </c>
      <c r="D27" t="s">
        <v>145</v>
      </c>
      <c r="E27">
        <v>113149</v>
      </c>
      <c r="F27" t="s">
        <v>161</v>
      </c>
      <c r="G27" t="s">
        <v>162</v>
      </c>
      <c r="H27" t="s">
        <v>163</v>
      </c>
      <c r="I27" s="90" t="s">
        <v>109</v>
      </c>
      <c r="J27" s="87">
        <v>4</v>
      </c>
      <c r="K27" s="87">
        <v>2017</v>
      </c>
      <c r="L27" s="90" t="s">
        <v>109</v>
      </c>
      <c r="M27" s="87">
        <v>4</v>
      </c>
      <c r="N27" s="87">
        <v>2018</v>
      </c>
      <c r="O27">
        <v>84.999998846053458</v>
      </c>
      <c r="P27" s="90" t="s">
        <v>149</v>
      </c>
      <c r="Q27" s="90" t="s">
        <v>149</v>
      </c>
      <c r="T27" t="s">
        <v>150</v>
      </c>
      <c r="U27" t="s">
        <v>4</v>
      </c>
      <c r="V27" t="s">
        <v>94</v>
      </c>
      <c r="W27">
        <v>662942.31000000006</v>
      </c>
      <c r="X27">
        <v>116989.83</v>
      </c>
      <c r="Y27">
        <v>86659.15</v>
      </c>
      <c r="Z27">
        <v>127336.31</v>
      </c>
      <c r="AA27">
        <f t="shared" si="2"/>
        <v>993927.60000000009</v>
      </c>
      <c r="AB27" t="s">
        <v>61</v>
      </c>
      <c r="AC27" t="s">
        <v>114</v>
      </c>
      <c r="AD27">
        <v>639851.37</v>
      </c>
      <c r="AE27">
        <v>112914.95</v>
      </c>
      <c r="AF27" t="s">
        <v>151</v>
      </c>
      <c r="AG27">
        <v>1</v>
      </c>
      <c r="AH27" t="s">
        <v>53</v>
      </c>
    </row>
    <row r="28" spans="1:35" ht="45" customHeight="1" x14ac:dyDescent="0.35">
      <c r="A28">
        <v>6</v>
      </c>
      <c r="B28" t="s">
        <v>1</v>
      </c>
      <c r="C28" t="s">
        <v>54</v>
      </c>
      <c r="D28" t="s">
        <v>55</v>
      </c>
      <c r="E28">
        <v>115937</v>
      </c>
      <c r="F28" t="s">
        <v>164</v>
      </c>
      <c r="G28" t="s">
        <v>165</v>
      </c>
      <c r="H28" t="s">
        <v>164</v>
      </c>
      <c r="I28" s="90" t="s">
        <v>58</v>
      </c>
      <c r="J28" s="87">
        <v>11</v>
      </c>
      <c r="K28" s="87">
        <v>2017</v>
      </c>
      <c r="L28" s="90" t="s">
        <v>58</v>
      </c>
      <c r="M28" s="87">
        <v>11</v>
      </c>
      <c r="N28" s="87">
        <v>2020</v>
      </c>
      <c r="O28">
        <v>85</v>
      </c>
      <c r="P28" s="90" t="s">
        <v>149</v>
      </c>
      <c r="Q28" s="90" t="s">
        <v>149</v>
      </c>
      <c r="T28" t="s">
        <v>150</v>
      </c>
      <c r="U28" t="s">
        <v>4</v>
      </c>
      <c r="V28" t="s">
        <v>60</v>
      </c>
      <c r="W28">
        <v>2537346.0699999998</v>
      </c>
      <c r="X28">
        <v>447766.95</v>
      </c>
      <c r="Y28">
        <v>1069337.58</v>
      </c>
      <c r="Z28">
        <v>404042.32999999961</v>
      </c>
      <c r="AA28">
        <f t="shared" si="2"/>
        <v>4458492.93</v>
      </c>
      <c r="AB28" t="s">
        <v>61</v>
      </c>
      <c r="AD28">
        <v>2447273.9500000002</v>
      </c>
      <c r="AE28">
        <v>431877.16</v>
      </c>
      <c r="AF28" t="s">
        <v>62</v>
      </c>
      <c r="AG28">
        <v>1</v>
      </c>
      <c r="AH28" t="s">
        <v>63</v>
      </c>
    </row>
    <row r="29" spans="1:35" ht="45" customHeight="1" x14ac:dyDescent="0.35">
      <c r="A29">
        <v>7</v>
      </c>
      <c r="B29" t="s">
        <v>41</v>
      </c>
      <c r="C29" t="s">
        <v>42</v>
      </c>
      <c r="D29" t="s">
        <v>43</v>
      </c>
      <c r="E29">
        <v>121336</v>
      </c>
      <c r="F29" t="s">
        <v>166</v>
      </c>
      <c r="G29" t="s">
        <v>167</v>
      </c>
      <c r="H29" t="s">
        <v>168</v>
      </c>
      <c r="I29" s="90" t="s">
        <v>169</v>
      </c>
      <c r="J29" s="87">
        <v>21</v>
      </c>
      <c r="K29" s="87">
        <v>2018</v>
      </c>
      <c r="L29" s="90" t="s">
        <v>170</v>
      </c>
      <c r="M29" s="87">
        <v>20</v>
      </c>
      <c r="N29" s="87">
        <v>2020</v>
      </c>
      <c r="O29">
        <v>85</v>
      </c>
      <c r="P29" s="90" t="s">
        <v>149</v>
      </c>
      <c r="Q29" s="90" t="s">
        <v>149</v>
      </c>
      <c r="T29" t="s">
        <v>150</v>
      </c>
      <c r="U29" t="s">
        <v>4</v>
      </c>
      <c r="V29" t="s">
        <v>50</v>
      </c>
      <c r="W29">
        <v>8026150.7400000002</v>
      </c>
      <c r="X29">
        <v>1416379.54</v>
      </c>
      <c r="Y29">
        <v>9442530.2799999993</v>
      </c>
      <c r="Z29">
        <v>4872702.12</v>
      </c>
      <c r="AA29">
        <f t="shared" si="2"/>
        <v>23757762.680000003</v>
      </c>
      <c r="AB29" t="s">
        <v>171</v>
      </c>
      <c r="AD29">
        <v>8012811.8900000006</v>
      </c>
      <c r="AE29">
        <v>1414025.63</v>
      </c>
      <c r="AF29" t="s">
        <v>52</v>
      </c>
      <c r="AG29">
        <v>1</v>
      </c>
      <c r="AH29" t="s">
        <v>53</v>
      </c>
    </row>
    <row r="30" spans="1:35" ht="45" customHeight="1" x14ac:dyDescent="0.35">
      <c r="A30">
        <v>8</v>
      </c>
      <c r="B30" t="s">
        <v>1</v>
      </c>
      <c r="C30" t="s">
        <v>54</v>
      </c>
      <c r="D30" t="s">
        <v>64</v>
      </c>
      <c r="E30">
        <v>126957</v>
      </c>
      <c r="F30" t="s">
        <v>172</v>
      </c>
      <c r="G30" t="s">
        <v>85</v>
      </c>
      <c r="H30" t="s">
        <v>173</v>
      </c>
      <c r="I30" s="90" t="s">
        <v>87</v>
      </c>
      <c r="J30" s="87">
        <v>4</v>
      </c>
      <c r="K30" s="87">
        <v>2019</v>
      </c>
      <c r="L30" s="90" t="s">
        <v>87</v>
      </c>
      <c r="M30" s="87">
        <v>4</v>
      </c>
      <c r="N30" s="87">
        <v>2022</v>
      </c>
      <c r="O30">
        <v>85</v>
      </c>
      <c r="P30" s="90" t="s">
        <v>149</v>
      </c>
      <c r="Q30" s="90" t="s">
        <v>149</v>
      </c>
      <c r="T30" t="s">
        <v>174</v>
      </c>
      <c r="U30" t="s">
        <v>4</v>
      </c>
      <c r="V30" t="s">
        <v>70</v>
      </c>
      <c r="W30">
        <v>7457300.5599999996</v>
      </c>
      <c r="X30">
        <v>1315994.21</v>
      </c>
      <c r="Y30">
        <v>974810.75999999978</v>
      </c>
      <c r="Z30">
        <v>1795519.4800000004</v>
      </c>
      <c r="AA30">
        <f t="shared" si="2"/>
        <v>11543625.01</v>
      </c>
      <c r="AB30" t="s">
        <v>71</v>
      </c>
      <c r="AD30">
        <v>5832585.5899999999</v>
      </c>
      <c r="AE30">
        <v>1029279.81</v>
      </c>
      <c r="AF30" t="s">
        <v>72</v>
      </c>
      <c r="AG30">
        <v>1</v>
      </c>
      <c r="AH30" t="s">
        <v>63</v>
      </c>
    </row>
    <row r="31" spans="1:35" ht="45" customHeight="1" x14ac:dyDescent="0.35">
      <c r="A31">
        <v>9</v>
      </c>
      <c r="B31" t="s">
        <v>41</v>
      </c>
      <c r="C31" t="s">
        <v>122</v>
      </c>
      <c r="D31" t="s">
        <v>123</v>
      </c>
      <c r="E31">
        <v>121806</v>
      </c>
      <c r="F31" t="s">
        <v>175</v>
      </c>
      <c r="G31" t="s">
        <v>176</v>
      </c>
      <c r="H31" t="s">
        <v>177</v>
      </c>
      <c r="I31" s="90" t="s">
        <v>68</v>
      </c>
      <c r="J31" s="87">
        <v>25</v>
      </c>
      <c r="K31" s="87">
        <v>2020</v>
      </c>
      <c r="L31" s="90" t="s">
        <v>68</v>
      </c>
      <c r="M31" s="87">
        <v>25</v>
      </c>
      <c r="N31" s="87">
        <v>2023</v>
      </c>
      <c r="O31">
        <v>85</v>
      </c>
      <c r="P31" s="90" t="s">
        <v>149</v>
      </c>
      <c r="Q31" s="90" t="s">
        <v>149</v>
      </c>
      <c r="T31" t="s">
        <v>150</v>
      </c>
      <c r="U31" t="s">
        <v>4</v>
      </c>
      <c r="V31" t="s">
        <v>127</v>
      </c>
      <c r="W31">
        <v>19121228.010000002</v>
      </c>
      <c r="X31">
        <v>3374334.36</v>
      </c>
      <c r="Y31">
        <v>5911923.4000000004</v>
      </c>
      <c r="Z31">
        <v>5973294.4699999997</v>
      </c>
      <c r="AA31">
        <f>SUM(W31:Z31)</f>
        <v>34380780.240000002</v>
      </c>
      <c r="AB31" t="s">
        <v>71</v>
      </c>
      <c r="AD31">
        <v>6080079.6699999999</v>
      </c>
      <c r="AE31">
        <v>10156.049999999999</v>
      </c>
      <c r="AF31" t="s">
        <v>128</v>
      </c>
      <c r="AG31">
        <v>1</v>
      </c>
      <c r="AH31" t="s">
        <v>53</v>
      </c>
      <c r="AI31" t="s">
        <v>178</v>
      </c>
    </row>
    <row r="32" spans="1:35" ht="21" customHeight="1" x14ac:dyDescent="0.35">
      <c r="A32" t="s">
        <v>179</v>
      </c>
      <c r="W32">
        <f>SUM(W23:W31)</f>
        <v>39976455.319499999</v>
      </c>
      <c r="X32">
        <f>SUM(X23:X31)</f>
        <v>7054668.6005000006</v>
      </c>
      <c r="Y32">
        <f t="shared" ref="Y32:AA32" si="3">SUM(Y23:Y31)</f>
        <v>17769115.799999997</v>
      </c>
      <c r="Z32">
        <f t="shared" si="3"/>
        <v>13751278.690000001</v>
      </c>
      <c r="AA32">
        <f t="shared" si="3"/>
        <v>78551518.409999996</v>
      </c>
      <c r="AD32">
        <f t="shared" ref="AD32:AE32" si="4">SUM(AD23:AD31)</f>
        <v>24406730.359999999</v>
      </c>
      <c r="AE32">
        <f t="shared" si="4"/>
        <v>3246025.5999999996</v>
      </c>
    </row>
    <row r="33" spans="1:35" ht="21" customHeight="1" x14ac:dyDescent="0.35">
      <c r="A33" t="s">
        <v>180</v>
      </c>
    </row>
    <row r="34" spans="1:35" ht="45" customHeight="1" x14ac:dyDescent="0.35">
      <c r="A34">
        <v>1</v>
      </c>
      <c r="B34" t="s">
        <v>1</v>
      </c>
      <c r="C34" t="s">
        <v>54</v>
      </c>
      <c r="D34" t="s">
        <v>64</v>
      </c>
      <c r="E34">
        <v>127133</v>
      </c>
      <c r="F34" t="s">
        <v>181</v>
      </c>
      <c r="G34" t="s">
        <v>182</v>
      </c>
      <c r="H34" t="s">
        <v>183</v>
      </c>
      <c r="I34" s="90" t="s">
        <v>120</v>
      </c>
      <c r="J34" s="87">
        <v>5</v>
      </c>
      <c r="K34" s="87">
        <v>2019</v>
      </c>
      <c r="L34" s="90" t="s">
        <v>120</v>
      </c>
      <c r="M34" s="87">
        <v>5</v>
      </c>
      <c r="N34" s="87">
        <v>2022</v>
      </c>
      <c r="O34">
        <v>85</v>
      </c>
      <c r="P34" s="90" t="s">
        <v>149</v>
      </c>
      <c r="Q34" s="90" t="s">
        <v>149</v>
      </c>
      <c r="T34" t="s">
        <v>184</v>
      </c>
      <c r="U34" t="s">
        <v>4</v>
      </c>
      <c r="V34" t="s">
        <v>70</v>
      </c>
      <c r="W34">
        <v>7482298.9500000002</v>
      </c>
      <c r="X34">
        <v>1320405.69</v>
      </c>
      <c r="Y34">
        <v>1692948.93</v>
      </c>
      <c r="Z34">
        <v>3416754.01</v>
      </c>
      <c r="AA34">
        <f>SUBTOTAL(9,W34:Z34)</f>
        <v>13912407.58</v>
      </c>
      <c r="AB34" t="s">
        <v>71</v>
      </c>
      <c r="AD34">
        <v>3467873.4099999997</v>
      </c>
      <c r="AE34">
        <v>611977.66999999993</v>
      </c>
      <c r="AF34" t="s">
        <v>72</v>
      </c>
      <c r="AG34">
        <v>1</v>
      </c>
      <c r="AH34" t="s">
        <v>63</v>
      </c>
    </row>
    <row r="35" spans="1:35" ht="21" customHeight="1" x14ac:dyDescent="0.35">
      <c r="A35" t="s">
        <v>185</v>
      </c>
      <c r="W35">
        <f>SUM(W34:W34)</f>
        <v>7482298.9500000002</v>
      </c>
      <c r="X35">
        <f>SUM(X34:X34)</f>
        <v>1320405.69</v>
      </c>
      <c r="Y35">
        <f>SUM(Y34:Y34)</f>
        <v>1692948.93</v>
      </c>
      <c r="Z35">
        <f>SUM(Z34:Z34)</f>
        <v>3416754.01</v>
      </c>
      <c r="AA35">
        <f>SUM(AA34:AA34)</f>
        <v>13912407.58</v>
      </c>
      <c r="AD35">
        <f>SUM(AD34:AD34)</f>
        <v>3467873.4099999997</v>
      </c>
      <c r="AE35">
        <f>SUM(AE34:AE34)</f>
        <v>611977.66999999993</v>
      </c>
    </row>
    <row r="36" spans="1:35" ht="21" customHeight="1" x14ac:dyDescent="0.35">
      <c r="A36" t="s">
        <v>186</v>
      </c>
    </row>
    <row r="37" spans="1:35" ht="45" customHeight="1" x14ac:dyDescent="0.35">
      <c r="A37">
        <v>1</v>
      </c>
      <c r="B37" t="s">
        <v>1</v>
      </c>
      <c r="C37" t="s">
        <v>54</v>
      </c>
      <c r="D37" t="s">
        <v>64</v>
      </c>
      <c r="E37">
        <v>127283</v>
      </c>
      <c r="F37" t="s">
        <v>187</v>
      </c>
      <c r="G37" t="s">
        <v>188</v>
      </c>
      <c r="H37" t="s">
        <v>189</v>
      </c>
      <c r="I37" s="90" t="s">
        <v>68</v>
      </c>
      <c r="J37" s="87">
        <v>12</v>
      </c>
      <c r="K37" s="87">
        <v>2019</v>
      </c>
      <c r="L37" s="90" t="s">
        <v>120</v>
      </c>
      <c r="M37" s="87">
        <v>12</v>
      </c>
      <c r="N37" s="87">
        <v>2022</v>
      </c>
      <c r="O37">
        <v>85</v>
      </c>
      <c r="P37" s="90" t="s">
        <v>190</v>
      </c>
      <c r="Q37" s="90" t="s">
        <v>190</v>
      </c>
      <c r="T37" t="s">
        <v>191</v>
      </c>
      <c r="U37" t="s">
        <v>4</v>
      </c>
      <c r="V37" t="s">
        <v>70</v>
      </c>
      <c r="W37">
        <v>11455733.609999999</v>
      </c>
      <c r="X37">
        <v>2021600.05</v>
      </c>
      <c r="Y37">
        <v>1497481.53</v>
      </c>
      <c r="Z37">
        <v>2831727.87</v>
      </c>
      <c r="AA37">
        <f>SUBTOTAL(9,W37:Z37)</f>
        <v>17806543.059999999</v>
      </c>
      <c r="AB37" t="s">
        <v>71</v>
      </c>
      <c r="AD37">
        <v>5584138.3499999996</v>
      </c>
      <c r="AE37">
        <v>985436.17</v>
      </c>
      <c r="AF37" t="s">
        <v>72</v>
      </c>
      <c r="AG37">
        <v>1</v>
      </c>
      <c r="AH37" t="s">
        <v>63</v>
      </c>
    </row>
    <row r="38" spans="1:35" ht="21" customHeight="1" x14ac:dyDescent="0.35">
      <c r="A38" t="s">
        <v>192</v>
      </c>
      <c r="W38">
        <f>SUM(W37:W37)</f>
        <v>11455733.609999999</v>
      </c>
      <c r="X38">
        <f>SUM(X37:X37)</f>
        <v>2021600.05</v>
      </c>
      <c r="Y38">
        <f>SUM(Y37:Y37)</f>
        <v>1497481.53</v>
      </c>
      <c r="Z38">
        <f>SUM(Z37:Z37)</f>
        <v>2831727.87</v>
      </c>
      <c r="AA38">
        <f>SUM(AA37:AA37)</f>
        <v>17806543.059999999</v>
      </c>
      <c r="AD38">
        <f>SUM(AD37:AD37)</f>
        <v>5584138.3499999996</v>
      </c>
      <c r="AE38">
        <f>SUM(AE37:AE37)</f>
        <v>985436.17</v>
      </c>
    </row>
    <row r="39" spans="1:35" ht="21" customHeight="1" x14ac:dyDescent="0.35">
      <c r="A39" t="s">
        <v>193</v>
      </c>
    </row>
    <row r="40" spans="1:35" ht="45" customHeight="1" x14ac:dyDescent="0.35">
      <c r="A40">
        <v>1</v>
      </c>
      <c r="B40" t="s">
        <v>1</v>
      </c>
      <c r="C40" t="s">
        <v>54</v>
      </c>
      <c r="D40" t="s">
        <v>55</v>
      </c>
      <c r="E40">
        <v>116116</v>
      </c>
      <c r="F40" t="s">
        <v>194</v>
      </c>
      <c r="G40" t="s">
        <v>195</v>
      </c>
      <c r="H40" t="s">
        <v>194</v>
      </c>
      <c r="I40" s="90" t="s">
        <v>58</v>
      </c>
      <c r="J40" s="87">
        <v>4</v>
      </c>
      <c r="K40" s="87">
        <v>2017</v>
      </c>
      <c r="L40" s="90" t="s">
        <v>58</v>
      </c>
      <c r="M40" s="87">
        <v>4</v>
      </c>
      <c r="N40" s="87">
        <v>2020</v>
      </c>
      <c r="O40">
        <v>85</v>
      </c>
      <c r="P40" s="90" t="s">
        <v>196</v>
      </c>
      <c r="Q40" s="90" t="s">
        <v>196</v>
      </c>
      <c r="T40" t="s">
        <v>197</v>
      </c>
      <c r="U40" t="s">
        <v>4</v>
      </c>
      <c r="V40" t="s">
        <v>60</v>
      </c>
      <c r="W40">
        <v>1210606.54</v>
      </c>
      <c r="X40">
        <v>231636.45</v>
      </c>
      <c r="Y40">
        <v>315216</v>
      </c>
      <c r="Z40">
        <v>130677.01000000001</v>
      </c>
      <c r="AA40">
        <f>SUBTOTAL(9,W40:Z40)</f>
        <v>1888136</v>
      </c>
      <c r="AB40" t="s">
        <v>51</v>
      </c>
      <c r="AD40">
        <v>0</v>
      </c>
      <c r="AE40">
        <v>0</v>
      </c>
      <c r="AF40" t="s">
        <v>62</v>
      </c>
      <c r="AG40">
        <v>1</v>
      </c>
      <c r="AH40" t="s">
        <v>63</v>
      </c>
    </row>
    <row r="41" spans="1:35" ht="45" customHeight="1" x14ac:dyDescent="0.35">
      <c r="A41">
        <v>2</v>
      </c>
      <c r="B41" t="s">
        <v>1</v>
      </c>
      <c r="C41" t="s">
        <v>54</v>
      </c>
      <c r="D41" t="s">
        <v>55</v>
      </c>
      <c r="E41">
        <v>119055</v>
      </c>
      <c r="F41" t="s">
        <v>198</v>
      </c>
      <c r="G41" t="s">
        <v>199</v>
      </c>
      <c r="H41" t="s">
        <v>198</v>
      </c>
      <c r="I41" s="90" t="s">
        <v>109</v>
      </c>
      <c r="J41" s="87">
        <v>16</v>
      </c>
      <c r="K41" s="87">
        <v>2017</v>
      </c>
      <c r="L41" s="90" t="s">
        <v>109</v>
      </c>
      <c r="M41" s="87">
        <v>16</v>
      </c>
      <c r="N41" s="87">
        <v>2020</v>
      </c>
      <c r="O41">
        <v>85</v>
      </c>
      <c r="P41" s="90" t="s">
        <v>196</v>
      </c>
      <c r="Q41" s="90" t="s">
        <v>196</v>
      </c>
      <c r="T41" t="s">
        <v>197</v>
      </c>
      <c r="U41" t="s">
        <v>4</v>
      </c>
      <c r="V41" t="s">
        <v>60</v>
      </c>
      <c r="W41">
        <v>2434958.08</v>
      </c>
      <c r="X41">
        <v>429698.49</v>
      </c>
      <c r="Y41">
        <v>1655239.7900000005</v>
      </c>
      <c r="Z41">
        <v>240334.66999999993</v>
      </c>
      <c r="AA41">
        <f>SUBTOTAL(9,W41:Z41)</f>
        <v>4760231.0300000012</v>
      </c>
      <c r="AB41" t="s">
        <v>61</v>
      </c>
      <c r="AD41">
        <v>1666271.68</v>
      </c>
      <c r="AE41">
        <v>294047.92999999993</v>
      </c>
      <c r="AF41" t="s">
        <v>62</v>
      </c>
      <c r="AG41">
        <v>1</v>
      </c>
      <c r="AH41" t="s">
        <v>63</v>
      </c>
    </row>
    <row r="42" spans="1:35" ht="45" customHeight="1" x14ac:dyDescent="0.35">
      <c r="A42">
        <v>3</v>
      </c>
      <c r="B42" t="s">
        <v>1</v>
      </c>
      <c r="C42" t="s">
        <v>54</v>
      </c>
      <c r="D42" t="s">
        <v>200</v>
      </c>
      <c r="E42">
        <v>128967</v>
      </c>
      <c r="F42" t="s">
        <v>201</v>
      </c>
      <c r="G42" t="s">
        <v>202</v>
      </c>
      <c r="H42" t="s">
        <v>203</v>
      </c>
      <c r="I42" s="90" t="s">
        <v>120</v>
      </c>
      <c r="J42" s="87">
        <v>31</v>
      </c>
      <c r="K42" s="87">
        <v>2020</v>
      </c>
      <c r="L42" s="90" t="s">
        <v>120</v>
      </c>
      <c r="M42" s="87">
        <v>31</v>
      </c>
      <c r="N42" s="87">
        <v>2023</v>
      </c>
      <c r="O42">
        <v>85</v>
      </c>
      <c r="P42" s="90" t="s">
        <v>196</v>
      </c>
      <c r="Q42" s="90" t="s">
        <v>196</v>
      </c>
      <c r="T42" t="s">
        <v>204</v>
      </c>
      <c r="U42" t="s">
        <v>205</v>
      </c>
      <c r="V42" t="s">
        <v>60</v>
      </c>
      <c r="W42">
        <v>8107400.4900000002</v>
      </c>
      <c r="X42">
        <v>1430717.73</v>
      </c>
      <c r="Y42">
        <v>2549886.44</v>
      </c>
      <c r="Z42">
        <v>1103964.45</v>
      </c>
      <c r="AA42">
        <f>SUM(W42:Z42)</f>
        <v>13191969.109999999</v>
      </c>
      <c r="AB42" t="s">
        <v>71</v>
      </c>
      <c r="AD42">
        <v>2825318.33</v>
      </c>
      <c r="AE42">
        <v>371703.23</v>
      </c>
      <c r="AF42" t="s">
        <v>206</v>
      </c>
      <c r="AG42">
        <v>1</v>
      </c>
      <c r="AH42" t="s">
        <v>63</v>
      </c>
      <c r="AI42" t="s">
        <v>207</v>
      </c>
    </row>
    <row r="43" spans="1:35" ht="21" customHeight="1" x14ac:dyDescent="0.35">
      <c r="A43" t="s">
        <v>208</v>
      </c>
      <c r="W43">
        <f>SUM(W40:W42)</f>
        <v>11752965.109999999</v>
      </c>
      <c r="X43">
        <f>SUM(X40:X42)</f>
        <v>2092052.67</v>
      </c>
      <c r="Y43">
        <f>SUM(Y40:Y42)</f>
        <v>4520342.2300000004</v>
      </c>
      <c r="Z43">
        <f>SUM(Z40:Z42)</f>
        <v>1474976.13</v>
      </c>
      <c r="AA43">
        <f>SUM(AA40:AA42)</f>
        <v>19840336.140000001</v>
      </c>
      <c r="AD43">
        <f>SUM(AD40:AD42)</f>
        <v>4491590.01</v>
      </c>
      <c r="AE43">
        <f>SUM(AE40:AE42)</f>
        <v>665751.15999999992</v>
      </c>
    </row>
    <row r="44" spans="1:35" ht="21" customHeight="1" x14ac:dyDescent="0.35">
      <c r="A44" t="s">
        <v>209</v>
      </c>
    </row>
    <row r="45" spans="1:35" ht="45" customHeight="1" x14ac:dyDescent="0.35">
      <c r="A45">
        <v>1</v>
      </c>
      <c r="B45" t="s">
        <v>41</v>
      </c>
      <c r="C45" t="s">
        <v>89</v>
      </c>
      <c r="D45" t="s">
        <v>210</v>
      </c>
      <c r="E45">
        <v>104954</v>
      </c>
      <c r="F45" t="s">
        <v>211</v>
      </c>
      <c r="G45" t="s">
        <v>212</v>
      </c>
      <c r="H45" t="s">
        <v>213</v>
      </c>
      <c r="I45" s="90" t="s">
        <v>47</v>
      </c>
      <c r="J45" s="87">
        <v>16</v>
      </c>
      <c r="K45" s="87">
        <v>2016</v>
      </c>
      <c r="L45" s="90" t="s">
        <v>47</v>
      </c>
      <c r="M45" s="87">
        <v>16</v>
      </c>
      <c r="N45" s="87">
        <v>2018</v>
      </c>
      <c r="O45">
        <v>85</v>
      </c>
      <c r="P45" s="90" t="s">
        <v>48</v>
      </c>
      <c r="Q45" s="90" t="s">
        <v>48</v>
      </c>
      <c r="T45" t="s">
        <v>214</v>
      </c>
      <c r="U45" t="s">
        <v>4</v>
      </c>
      <c r="V45" t="s">
        <v>94</v>
      </c>
      <c r="W45">
        <v>1482931.25</v>
      </c>
      <c r="X45">
        <v>261693.75</v>
      </c>
      <c r="Y45">
        <v>0</v>
      </c>
      <c r="Z45">
        <v>936491</v>
      </c>
      <c r="AA45">
        <f t="shared" ref="AA45:AA53" si="5">SUBTOTAL(9,W45:Z45)</f>
        <v>2681116</v>
      </c>
      <c r="AB45" t="s">
        <v>61</v>
      </c>
      <c r="AC45" t="s">
        <v>82</v>
      </c>
      <c r="AD45">
        <v>1366418.3199999998</v>
      </c>
      <c r="AE45">
        <v>241132.64</v>
      </c>
      <c r="AF45" t="s">
        <v>215</v>
      </c>
      <c r="AG45">
        <v>1</v>
      </c>
      <c r="AH45" t="s">
        <v>53</v>
      </c>
    </row>
    <row r="46" spans="1:35" ht="45" customHeight="1" x14ac:dyDescent="0.35">
      <c r="A46">
        <v>2</v>
      </c>
      <c r="B46" t="s">
        <v>1</v>
      </c>
      <c r="C46" t="s">
        <v>54</v>
      </c>
      <c r="D46" t="s">
        <v>55</v>
      </c>
      <c r="E46">
        <v>119052</v>
      </c>
      <c r="F46" t="s">
        <v>216</v>
      </c>
      <c r="G46" t="s">
        <v>217</v>
      </c>
      <c r="H46" t="s">
        <v>216</v>
      </c>
      <c r="I46" s="90" t="s">
        <v>68</v>
      </c>
      <c r="J46" s="87">
        <v>16</v>
      </c>
      <c r="K46" s="87">
        <v>2017</v>
      </c>
      <c r="L46" s="90" t="s">
        <v>47</v>
      </c>
      <c r="M46" s="87">
        <v>16</v>
      </c>
      <c r="N46" s="87">
        <v>2019</v>
      </c>
      <c r="O46">
        <v>85</v>
      </c>
      <c r="P46" s="90" t="s">
        <v>48</v>
      </c>
      <c r="Q46" s="90" t="s">
        <v>48</v>
      </c>
      <c r="T46" t="s">
        <v>214</v>
      </c>
      <c r="U46" t="s">
        <v>4</v>
      </c>
      <c r="V46" t="s">
        <v>60</v>
      </c>
      <c r="W46">
        <v>3384337.55</v>
      </c>
      <c r="X46">
        <v>597236.04</v>
      </c>
      <c r="Y46">
        <v>2098058.8900000006</v>
      </c>
      <c r="Z46">
        <v>157703.79999999981</v>
      </c>
      <c r="AA46">
        <f t="shared" si="5"/>
        <v>6237336.2800000003</v>
      </c>
      <c r="AB46" t="s">
        <v>61</v>
      </c>
      <c r="AD46">
        <v>1936765.19</v>
      </c>
      <c r="AE46">
        <v>341782.09</v>
      </c>
      <c r="AF46" t="s">
        <v>62</v>
      </c>
      <c r="AG46">
        <v>1</v>
      </c>
      <c r="AH46" t="s">
        <v>63</v>
      </c>
    </row>
    <row r="47" spans="1:35" ht="45" customHeight="1" x14ac:dyDescent="0.35">
      <c r="A47">
        <v>3</v>
      </c>
      <c r="B47" t="s">
        <v>1</v>
      </c>
      <c r="C47" t="s">
        <v>54</v>
      </c>
      <c r="D47" t="s">
        <v>55</v>
      </c>
      <c r="E47">
        <v>115883</v>
      </c>
      <c r="F47" t="s">
        <v>218</v>
      </c>
      <c r="G47" t="s">
        <v>219</v>
      </c>
      <c r="H47" t="s">
        <v>220</v>
      </c>
      <c r="I47" s="90" t="s">
        <v>169</v>
      </c>
      <c r="J47" s="87">
        <v>25</v>
      </c>
      <c r="K47" s="87">
        <v>2017</v>
      </c>
      <c r="L47" s="90" t="s">
        <v>47</v>
      </c>
      <c r="M47" s="87">
        <v>25</v>
      </c>
      <c r="N47" s="87">
        <v>2018</v>
      </c>
      <c r="O47">
        <v>85</v>
      </c>
      <c r="P47" s="90" t="s">
        <v>48</v>
      </c>
      <c r="Q47" s="90" t="s">
        <v>48</v>
      </c>
      <c r="T47" t="s">
        <v>214</v>
      </c>
      <c r="U47" t="s">
        <v>4</v>
      </c>
      <c r="V47" t="s">
        <v>60</v>
      </c>
      <c r="W47">
        <v>192884.77</v>
      </c>
      <c r="X47">
        <v>34038.49</v>
      </c>
      <c r="Y47">
        <v>86360.69</v>
      </c>
      <c r="Z47">
        <v>64224.450000000012</v>
      </c>
      <c r="AA47">
        <f t="shared" si="5"/>
        <v>377508.39999999997</v>
      </c>
      <c r="AB47" t="s">
        <v>61</v>
      </c>
      <c r="AC47" t="s">
        <v>105</v>
      </c>
      <c r="AD47">
        <v>188268.64</v>
      </c>
      <c r="AE47">
        <v>33223.880000000005</v>
      </c>
      <c r="AF47" t="s">
        <v>62</v>
      </c>
      <c r="AG47">
        <v>1</v>
      </c>
      <c r="AH47" t="s">
        <v>63</v>
      </c>
    </row>
    <row r="48" spans="1:35" ht="45" customHeight="1" x14ac:dyDescent="0.35">
      <c r="A48">
        <v>4</v>
      </c>
      <c r="B48" t="s">
        <v>1</v>
      </c>
      <c r="C48" t="s">
        <v>54</v>
      </c>
      <c r="D48" t="s">
        <v>55</v>
      </c>
      <c r="E48">
        <v>115631</v>
      </c>
      <c r="F48" t="s">
        <v>221</v>
      </c>
      <c r="G48" t="s">
        <v>222</v>
      </c>
      <c r="H48" t="s">
        <v>221</v>
      </c>
      <c r="I48" s="90" t="s">
        <v>68</v>
      </c>
      <c r="J48" s="87">
        <v>29</v>
      </c>
      <c r="K48" s="87">
        <v>2017</v>
      </c>
      <c r="L48" s="90" t="s">
        <v>133</v>
      </c>
      <c r="M48" s="87">
        <v>29</v>
      </c>
      <c r="N48" s="87">
        <v>2020</v>
      </c>
      <c r="O48">
        <v>85</v>
      </c>
      <c r="P48" s="90" t="s">
        <v>48</v>
      </c>
      <c r="Q48" s="90" t="s">
        <v>48</v>
      </c>
      <c r="T48" t="s">
        <v>214</v>
      </c>
      <c r="U48" t="s">
        <v>4</v>
      </c>
      <c r="V48" t="s">
        <v>60</v>
      </c>
      <c r="W48">
        <v>2469250</v>
      </c>
      <c r="X48">
        <v>435750</v>
      </c>
      <c r="Y48">
        <v>639000</v>
      </c>
      <c r="Z48">
        <v>502360</v>
      </c>
      <c r="AA48">
        <f t="shared" si="5"/>
        <v>4046360</v>
      </c>
      <c r="AB48" t="s">
        <v>61</v>
      </c>
      <c r="AC48" t="s">
        <v>223</v>
      </c>
      <c r="AD48">
        <v>524091.95</v>
      </c>
      <c r="AE48">
        <v>92486.82</v>
      </c>
      <c r="AF48" t="s">
        <v>62</v>
      </c>
      <c r="AG48">
        <v>1</v>
      </c>
      <c r="AH48" t="s">
        <v>63</v>
      </c>
    </row>
    <row r="49" spans="1:35" ht="45" customHeight="1" x14ac:dyDescent="0.35">
      <c r="A49">
        <v>5</v>
      </c>
      <c r="B49" t="s">
        <v>1</v>
      </c>
      <c r="C49" t="s">
        <v>54</v>
      </c>
      <c r="D49" t="s">
        <v>55</v>
      </c>
      <c r="E49">
        <v>115791</v>
      </c>
      <c r="F49" t="s">
        <v>224</v>
      </c>
      <c r="G49" t="s">
        <v>225</v>
      </c>
      <c r="H49" t="s">
        <v>224</v>
      </c>
      <c r="I49" s="90" t="s">
        <v>47</v>
      </c>
      <c r="J49" s="87">
        <v>15</v>
      </c>
      <c r="K49" s="87">
        <v>2017</v>
      </c>
      <c r="L49" s="90" t="s">
        <v>170</v>
      </c>
      <c r="M49" s="87">
        <v>15</v>
      </c>
      <c r="N49" s="87">
        <v>2018</v>
      </c>
      <c r="O49">
        <v>85</v>
      </c>
      <c r="P49" s="90" t="s">
        <v>48</v>
      </c>
      <c r="Q49" s="90" t="s">
        <v>48</v>
      </c>
      <c r="T49" t="s">
        <v>214</v>
      </c>
      <c r="U49" t="s">
        <v>4</v>
      </c>
      <c r="V49" t="s">
        <v>60</v>
      </c>
      <c r="W49">
        <v>1317259.1299999999</v>
      </c>
      <c r="X49">
        <v>232457.49</v>
      </c>
      <c r="Y49">
        <v>574044</v>
      </c>
      <c r="Z49">
        <v>320497.33000000007</v>
      </c>
      <c r="AA49">
        <f t="shared" si="5"/>
        <v>2444257.9500000002</v>
      </c>
      <c r="AB49" t="s">
        <v>61</v>
      </c>
      <c r="AD49">
        <v>1178007.8700000001</v>
      </c>
      <c r="AE49">
        <v>207883.73</v>
      </c>
      <c r="AF49" t="s">
        <v>62</v>
      </c>
      <c r="AG49">
        <v>1</v>
      </c>
      <c r="AH49" t="s">
        <v>63</v>
      </c>
    </row>
    <row r="50" spans="1:35" ht="45" customHeight="1" x14ac:dyDescent="0.35">
      <c r="A50">
        <v>6</v>
      </c>
      <c r="B50" t="s">
        <v>1</v>
      </c>
      <c r="C50" t="s">
        <v>54</v>
      </c>
      <c r="D50" t="s">
        <v>55</v>
      </c>
      <c r="E50">
        <v>115887</v>
      </c>
      <c r="F50" t="s">
        <v>226</v>
      </c>
      <c r="G50" t="s">
        <v>227</v>
      </c>
      <c r="H50" t="s">
        <v>226</v>
      </c>
      <c r="I50" s="90" t="s">
        <v>58</v>
      </c>
      <c r="J50" s="87">
        <v>9</v>
      </c>
      <c r="K50" s="87">
        <v>2017</v>
      </c>
      <c r="L50" s="90" t="s">
        <v>58</v>
      </c>
      <c r="M50" s="87">
        <v>9</v>
      </c>
      <c r="N50" s="87">
        <v>2019</v>
      </c>
      <c r="O50">
        <v>85</v>
      </c>
      <c r="P50" s="90" t="s">
        <v>48</v>
      </c>
      <c r="Q50" s="90" t="s">
        <v>48</v>
      </c>
      <c r="T50" t="s">
        <v>214</v>
      </c>
      <c r="U50" t="s">
        <v>4</v>
      </c>
      <c r="V50" t="s">
        <v>60</v>
      </c>
      <c r="W50">
        <v>1150622.04</v>
      </c>
      <c r="X50">
        <v>203050.95</v>
      </c>
      <c r="Y50">
        <v>1100722.32</v>
      </c>
      <c r="Z50">
        <v>78284.810000000056</v>
      </c>
      <c r="AA50">
        <f t="shared" si="5"/>
        <v>2532680.12</v>
      </c>
      <c r="AB50" t="s">
        <v>61</v>
      </c>
      <c r="AC50" t="s">
        <v>114</v>
      </c>
      <c r="AD50">
        <v>1017868.1</v>
      </c>
      <c r="AE50">
        <v>179623.77999999997</v>
      </c>
      <c r="AF50" t="s">
        <v>62</v>
      </c>
      <c r="AG50">
        <v>1</v>
      </c>
      <c r="AH50" t="s">
        <v>63</v>
      </c>
    </row>
    <row r="51" spans="1:35" ht="45" customHeight="1" x14ac:dyDescent="0.35">
      <c r="A51">
        <v>7</v>
      </c>
      <c r="B51" t="s">
        <v>1</v>
      </c>
      <c r="C51" t="s">
        <v>54</v>
      </c>
      <c r="D51" t="s">
        <v>55</v>
      </c>
      <c r="E51">
        <v>116314</v>
      </c>
      <c r="F51" t="s">
        <v>228</v>
      </c>
      <c r="G51" t="s">
        <v>229</v>
      </c>
      <c r="H51" t="s">
        <v>228</v>
      </c>
      <c r="I51" s="90" t="s">
        <v>58</v>
      </c>
      <c r="J51" s="87">
        <v>9</v>
      </c>
      <c r="K51" s="87">
        <v>2017</v>
      </c>
      <c r="L51" s="90" t="s">
        <v>169</v>
      </c>
      <c r="M51" s="87">
        <v>9</v>
      </c>
      <c r="N51" s="87">
        <v>2019</v>
      </c>
      <c r="O51">
        <v>85</v>
      </c>
      <c r="P51" s="90" t="s">
        <v>48</v>
      </c>
      <c r="Q51" s="90" t="s">
        <v>48</v>
      </c>
      <c r="T51" t="s">
        <v>214</v>
      </c>
      <c r="U51" t="s">
        <v>4</v>
      </c>
      <c r="V51" t="s">
        <v>60</v>
      </c>
      <c r="W51">
        <v>794751.5</v>
      </c>
      <c r="X51">
        <v>140250.26999999999</v>
      </c>
      <c r="Y51">
        <v>276660.90999999992</v>
      </c>
      <c r="Z51">
        <v>159915.90000000014</v>
      </c>
      <c r="AA51">
        <f t="shared" si="5"/>
        <v>1371578.58</v>
      </c>
      <c r="AB51" t="s">
        <v>61</v>
      </c>
      <c r="AC51" t="s">
        <v>114</v>
      </c>
      <c r="AD51">
        <v>631618.71</v>
      </c>
      <c r="AE51">
        <v>109128.19</v>
      </c>
      <c r="AF51" t="s">
        <v>62</v>
      </c>
      <c r="AG51">
        <v>1</v>
      </c>
      <c r="AH51" t="s">
        <v>63</v>
      </c>
    </row>
    <row r="52" spans="1:35" ht="45" customHeight="1" x14ac:dyDescent="0.35">
      <c r="A52">
        <v>8</v>
      </c>
      <c r="B52" t="s">
        <v>41</v>
      </c>
      <c r="C52" t="s">
        <v>42</v>
      </c>
      <c r="D52" t="s">
        <v>43</v>
      </c>
      <c r="E52">
        <v>121374</v>
      </c>
      <c r="F52" t="s">
        <v>230</v>
      </c>
      <c r="G52" t="s">
        <v>212</v>
      </c>
      <c r="H52" t="s">
        <v>231</v>
      </c>
      <c r="I52" s="90" t="s">
        <v>68</v>
      </c>
      <c r="J52" s="87">
        <v>4</v>
      </c>
      <c r="K52" s="87">
        <v>2018</v>
      </c>
      <c r="L52" s="90" t="s">
        <v>120</v>
      </c>
      <c r="M52" s="87">
        <v>3</v>
      </c>
      <c r="N52" s="87">
        <v>2020</v>
      </c>
      <c r="O52">
        <v>85</v>
      </c>
      <c r="P52" s="90" t="s">
        <v>48</v>
      </c>
      <c r="Q52" s="90" t="s">
        <v>48</v>
      </c>
      <c r="T52" t="s">
        <v>214</v>
      </c>
      <c r="U52" t="s">
        <v>4</v>
      </c>
      <c r="V52" t="s">
        <v>50</v>
      </c>
      <c r="W52">
        <v>3898320.63</v>
      </c>
      <c r="X52">
        <v>687938.93</v>
      </c>
      <c r="Y52">
        <v>1965539.82</v>
      </c>
      <c r="Z52">
        <v>162395.68</v>
      </c>
      <c r="AA52">
        <f t="shared" si="5"/>
        <v>6714195.0599999996</v>
      </c>
      <c r="AB52" t="s">
        <v>61</v>
      </c>
      <c r="AC52" t="s">
        <v>232</v>
      </c>
      <c r="AD52">
        <v>3895239.53</v>
      </c>
      <c r="AE52">
        <v>687395.21</v>
      </c>
      <c r="AF52" t="s">
        <v>52</v>
      </c>
      <c r="AG52">
        <v>1</v>
      </c>
      <c r="AH52" t="s">
        <v>53</v>
      </c>
    </row>
    <row r="53" spans="1:35" ht="45" customHeight="1" x14ac:dyDescent="0.35">
      <c r="A53">
        <v>9</v>
      </c>
      <c r="B53" t="s">
        <v>41</v>
      </c>
      <c r="C53" t="s">
        <v>42</v>
      </c>
      <c r="D53" t="s">
        <v>43</v>
      </c>
      <c r="E53">
        <v>104792</v>
      </c>
      <c r="F53" t="s">
        <v>233</v>
      </c>
      <c r="G53" t="s">
        <v>222</v>
      </c>
      <c r="H53" t="s">
        <v>234</v>
      </c>
      <c r="I53" s="90" t="s">
        <v>133</v>
      </c>
      <c r="J53" s="87">
        <v>23</v>
      </c>
      <c r="K53" s="87">
        <v>2018</v>
      </c>
      <c r="L53" s="90" t="s">
        <v>87</v>
      </c>
      <c r="M53" s="87">
        <v>22</v>
      </c>
      <c r="N53" s="87">
        <v>2021</v>
      </c>
      <c r="O53">
        <v>85</v>
      </c>
      <c r="P53" s="90" t="s">
        <v>48</v>
      </c>
      <c r="Q53" s="90" t="s">
        <v>48</v>
      </c>
      <c r="T53" t="s">
        <v>214</v>
      </c>
      <c r="U53" t="s">
        <v>4</v>
      </c>
      <c r="V53" t="s">
        <v>50</v>
      </c>
      <c r="W53">
        <v>12696142.720000001</v>
      </c>
      <c r="X53">
        <v>2240495.7799999998</v>
      </c>
      <c r="Y53">
        <v>6401416.5</v>
      </c>
      <c r="Z53">
        <v>10803085</v>
      </c>
      <c r="AA53">
        <f t="shared" si="5"/>
        <v>32141140</v>
      </c>
      <c r="AB53" t="s">
        <v>235</v>
      </c>
      <c r="AC53" t="s">
        <v>232</v>
      </c>
      <c r="AD53">
        <v>0</v>
      </c>
      <c r="AE53">
        <v>0</v>
      </c>
      <c r="AF53" t="s">
        <v>52</v>
      </c>
      <c r="AG53">
        <v>1</v>
      </c>
      <c r="AH53" t="s">
        <v>53</v>
      </c>
    </row>
    <row r="54" spans="1:35" ht="45" customHeight="1" x14ac:dyDescent="0.35">
      <c r="A54">
        <v>10</v>
      </c>
      <c r="B54" t="s">
        <v>1</v>
      </c>
      <c r="C54" t="s">
        <v>54</v>
      </c>
      <c r="D54" t="s">
        <v>200</v>
      </c>
      <c r="E54">
        <v>129933</v>
      </c>
      <c r="F54" t="s">
        <v>236</v>
      </c>
      <c r="G54" t="s">
        <v>237</v>
      </c>
      <c r="H54" t="s">
        <v>238</v>
      </c>
      <c r="I54" s="90" t="s">
        <v>110</v>
      </c>
      <c r="J54" s="87">
        <v>6</v>
      </c>
      <c r="K54" s="87">
        <v>2020</v>
      </c>
      <c r="L54" s="90" t="s">
        <v>110</v>
      </c>
      <c r="M54" s="87">
        <v>6</v>
      </c>
      <c r="N54" s="87">
        <v>2022</v>
      </c>
      <c r="O54">
        <v>85</v>
      </c>
      <c r="P54" s="90" t="s">
        <v>48</v>
      </c>
      <c r="Q54" s="90" t="s">
        <v>48</v>
      </c>
      <c r="T54" t="s">
        <v>239</v>
      </c>
      <c r="U54" t="s">
        <v>205</v>
      </c>
      <c r="V54" t="s">
        <v>60</v>
      </c>
      <c r="W54">
        <v>5419749.0899999999</v>
      </c>
      <c r="X54">
        <v>956426.31</v>
      </c>
      <c r="Y54">
        <v>1946126.6</v>
      </c>
      <c r="Z54">
        <v>1131849.6000000001</v>
      </c>
      <c r="AA54">
        <f>SUM(W54:Z54)</f>
        <v>9454151.5999999996</v>
      </c>
      <c r="AB54" t="s">
        <v>71</v>
      </c>
      <c r="AD54">
        <v>108800</v>
      </c>
      <c r="AE54">
        <v>19200</v>
      </c>
      <c r="AF54" t="s">
        <v>206</v>
      </c>
      <c r="AG54">
        <v>1</v>
      </c>
      <c r="AH54" t="s">
        <v>63</v>
      </c>
      <c r="AI54" t="s">
        <v>240</v>
      </c>
    </row>
    <row r="55" spans="1:35" ht="45" customHeight="1" x14ac:dyDescent="0.35">
      <c r="A55">
        <v>11</v>
      </c>
      <c r="B55" t="s">
        <v>1</v>
      </c>
      <c r="C55" t="s">
        <v>54</v>
      </c>
      <c r="D55" t="s">
        <v>200</v>
      </c>
      <c r="E55">
        <v>130067</v>
      </c>
      <c r="F55" t="s">
        <v>241</v>
      </c>
      <c r="G55" t="s">
        <v>242</v>
      </c>
      <c r="H55" t="s">
        <v>243</v>
      </c>
      <c r="I55" s="90" t="s">
        <v>68</v>
      </c>
      <c r="J55" s="87">
        <v>5</v>
      </c>
      <c r="K55" s="87">
        <v>2020</v>
      </c>
      <c r="L55" s="90" t="s">
        <v>68</v>
      </c>
      <c r="M55" s="87">
        <v>5</v>
      </c>
      <c r="N55" s="87">
        <v>2022</v>
      </c>
      <c r="O55">
        <v>85</v>
      </c>
      <c r="P55" s="90" t="s">
        <v>48</v>
      </c>
      <c r="Q55" s="90" t="s">
        <v>48</v>
      </c>
      <c r="T55" t="s">
        <v>214</v>
      </c>
      <c r="U55" t="s">
        <v>4</v>
      </c>
      <c r="V55" t="s">
        <v>60</v>
      </c>
      <c r="W55">
        <v>11254722.289999999</v>
      </c>
      <c r="X55">
        <v>1986127.47</v>
      </c>
      <c r="Y55">
        <v>4968961.4400000004</v>
      </c>
      <c r="Z55">
        <v>2999551.3</v>
      </c>
      <c r="AA55">
        <f>SUM(W55:Z55)</f>
        <v>21209362.5</v>
      </c>
      <c r="AB55" t="s">
        <v>71</v>
      </c>
      <c r="AD55">
        <v>108800</v>
      </c>
      <c r="AE55">
        <v>19200</v>
      </c>
      <c r="AF55" t="s">
        <v>206</v>
      </c>
      <c r="AG55">
        <v>1</v>
      </c>
      <c r="AH55" t="s">
        <v>63</v>
      </c>
      <c r="AI55" t="s">
        <v>244</v>
      </c>
    </row>
    <row r="56" spans="1:35" ht="45" customHeight="1" x14ac:dyDescent="0.35">
      <c r="A56">
        <v>12</v>
      </c>
      <c r="B56" t="s">
        <v>41</v>
      </c>
      <c r="C56" t="s">
        <v>122</v>
      </c>
      <c r="D56" t="s">
        <v>123</v>
      </c>
      <c r="E56">
        <v>121228</v>
      </c>
      <c r="F56" t="s">
        <v>245</v>
      </c>
      <c r="G56" t="s">
        <v>246</v>
      </c>
      <c r="H56" t="s">
        <v>247</v>
      </c>
      <c r="I56" s="90" t="s">
        <v>68</v>
      </c>
      <c r="J56" s="87">
        <v>25</v>
      </c>
      <c r="K56" s="87">
        <v>2020</v>
      </c>
      <c r="L56" s="90" t="s">
        <v>68</v>
      </c>
      <c r="M56" s="87">
        <v>25</v>
      </c>
      <c r="N56" s="87">
        <v>2023</v>
      </c>
      <c r="O56">
        <v>85</v>
      </c>
      <c r="P56" s="90" t="s">
        <v>48</v>
      </c>
      <c r="Q56" s="90" t="s">
        <v>48</v>
      </c>
      <c r="T56" t="s">
        <v>248</v>
      </c>
      <c r="U56" t="s">
        <v>4</v>
      </c>
      <c r="V56" t="s">
        <v>127</v>
      </c>
      <c r="W56">
        <v>19069128.579999998</v>
      </c>
      <c r="X56">
        <v>3365140.33</v>
      </c>
      <c r="Y56">
        <v>21618951.5</v>
      </c>
      <c r="Z56">
        <v>8751703.2599999998</v>
      </c>
      <c r="AA56">
        <f>SUM(W56:Z56)</f>
        <v>52804923.669999994</v>
      </c>
      <c r="AB56" t="s">
        <v>71</v>
      </c>
      <c r="AD56">
        <v>50839.47</v>
      </c>
      <c r="AE56">
        <v>1580.53</v>
      </c>
      <c r="AF56" t="s">
        <v>128</v>
      </c>
      <c r="AG56">
        <v>1</v>
      </c>
      <c r="AH56" t="s">
        <v>53</v>
      </c>
      <c r="AI56" t="s">
        <v>249</v>
      </c>
    </row>
    <row r="57" spans="1:35" ht="45" customHeight="1" x14ac:dyDescent="0.35">
      <c r="A57">
        <v>13</v>
      </c>
      <c r="B57" t="s">
        <v>41</v>
      </c>
      <c r="C57" t="s">
        <v>89</v>
      </c>
      <c r="D57" t="s">
        <v>90</v>
      </c>
      <c r="E57">
        <v>119468</v>
      </c>
      <c r="F57" t="s">
        <v>250</v>
      </c>
      <c r="G57" t="s">
        <v>251</v>
      </c>
      <c r="H57" t="s">
        <v>252</v>
      </c>
      <c r="I57" s="90" t="s">
        <v>68</v>
      </c>
      <c r="J57" s="87">
        <v>25</v>
      </c>
      <c r="K57" s="87">
        <v>2020</v>
      </c>
      <c r="L57" s="90" t="s">
        <v>68</v>
      </c>
      <c r="M57" s="87">
        <v>25</v>
      </c>
      <c r="N57" s="87">
        <v>2022</v>
      </c>
      <c r="O57">
        <v>85</v>
      </c>
      <c r="P57" s="90" t="s">
        <v>48</v>
      </c>
      <c r="Q57" s="90" t="s">
        <v>48</v>
      </c>
      <c r="T57" t="s">
        <v>214</v>
      </c>
      <c r="U57" t="s">
        <v>4</v>
      </c>
      <c r="V57" t="s">
        <v>94</v>
      </c>
      <c r="W57">
        <v>712224.6</v>
      </c>
      <c r="X57">
        <v>125686.66</v>
      </c>
      <c r="Y57">
        <v>93101.25</v>
      </c>
      <c r="Z57">
        <v>88264.14</v>
      </c>
      <c r="AA57">
        <f>SUM(W57:Z57)</f>
        <v>1019276.65</v>
      </c>
      <c r="AB57" t="s">
        <v>51</v>
      </c>
      <c r="AD57">
        <v>0</v>
      </c>
      <c r="AE57">
        <v>0</v>
      </c>
      <c r="AF57" t="s">
        <v>95</v>
      </c>
      <c r="AG57">
        <v>1</v>
      </c>
      <c r="AH57" t="s">
        <v>53</v>
      </c>
      <c r="AI57" t="s">
        <v>253</v>
      </c>
    </row>
    <row r="58" spans="1:35" ht="45" customHeight="1" x14ac:dyDescent="0.35">
      <c r="A58">
        <v>14</v>
      </c>
      <c r="B58" t="s">
        <v>1</v>
      </c>
      <c r="C58" t="s">
        <v>54</v>
      </c>
      <c r="D58" t="s">
        <v>200</v>
      </c>
      <c r="E58">
        <v>130100</v>
      </c>
      <c r="F58" t="s">
        <v>254</v>
      </c>
      <c r="G58" t="s">
        <v>255</v>
      </c>
      <c r="H58" t="s">
        <v>256</v>
      </c>
      <c r="I58" s="90" t="s">
        <v>133</v>
      </c>
      <c r="J58" s="87">
        <v>7</v>
      </c>
      <c r="K58" s="87">
        <v>2020</v>
      </c>
      <c r="L58" s="90" t="s">
        <v>133</v>
      </c>
      <c r="M58" s="87">
        <v>7</v>
      </c>
      <c r="N58" s="87">
        <v>2023</v>
      </c>
      <c r="O58">
        <v>85</v>
      </c>
      <c r="P58" s="90" t="s">
        <v>48</v>
      </c>
      <c r="Q58" s="90" t="s">
        <v>48</v>
      </c>
      <c r="T58" t="s">
        <v>214</v>
      </c>
      <c r="U58" t="s">
        <v>4</v>
      </c>
      <c r="V58" t="s">
        <v>60</v>
      </c>
      <c r="W58">
        <v>3916239.4</v>
      </c>
      <c r="X58">
        <v>691101.07</v>
      </c>
      <c r="Y58">
        <v>1779885.08</v>
      </c>
      <c r="Z58">
        <v>1457859.25</v>
      </c>
      <c r="AA58">
        <v>7845084.7999999998</v>
      </c>
      <c r="AB58" t="s">
        <v>71</v>
      </c>
      <c r="AD58">
        <v>615618.99</v>
      </c>
      <c r="AE58">
        <v>84895.56</v>
      </c>
      <c r="AF58" t="s">
        <v>206</v>
      </c>
      <c r="AG58">
        <v>1</v>
      </c>
      <c r="AH58" t="s">
        <v>63</v>
      </c>
      <c r="AI58" t="s">
        <v>257</v>
      </c>
    </row>
    <row r="59" spans="1:35" ht="21" customHeight="1" x14ac:dyDescent="0.35">
      <c r="A59" t="s">
        <v>258</v>
      </c>
      <c r="W59">
        <f>SUM(W45:W58)</f>
        <v>67758563.549999997</v>
      </c>
      <c r="X59">
        <f>SUM(X45:X58)</f>
        <v>11957393.539999999</v>
      </c>
      <c r="Y59">
        <f t="shared" ref="Y59:AA59" si="6">SUM(Y45:Y58)</f>
        <v>43548829</v>
      </c>
      <c r="Z59">
        <f t="shared" si="6"/>
        <v>27614185.520000003</v>
      </c>
      <c r="AA59">
        <f t="shared" si="6"/>
        <v>150878971.61000001</v>
      </c>
      <c r="AD59">
        <f t="shared" ref="AD59:AE59" si="7">SUM(AD45:AD58)</f>
        <v>11622336.770000001</v>
      </c>
      <c r="AE59">
        <f t="shared" si="7"/>
        <v>2017532.43</v>
      </c>
    </row>
    <row r="60" spans="1:35" ht="21" customHeight="1" x14ac:dyDescent="0.35">
      <c r="A60" t="s">
        <v>259</v>
      </c>
    </row>
    <row r="61" spans="1:35" ht="45" customHeight="1" x14ac:dyDescent="0.35">
      <c r="A61">
        <v>1</v>
      </c>
      <c r="B61" t="s">
        <v>41</v>
      </c>
      <c r="C61" t="s">
        <v>42</v>
      </c>
      <c r="D61" t="s">
        <v>75</v>
      </c>
      <c r="E61">
        <v>104294</v>
      </c>
      <c r="F61" t="s">
        <v>260</v>
      </c>
      <c r="G61" t="s">
        <v>261</v>
      </c>
      <c r="H61" t="s">
        <v>262</v>
      </c>
      <c r="I61" s="90" t="s">
        <v>47</v>
      </c>
      <c r="J61" s="87">
        <v>1</v>
      </c>
      <c r="K61" s="87">
        <v>2016</v>
      </c>
      <c r="L61" s="90" t="s">
        <v>47</v>
      </c>
      <c r="M61" s="87">
        <v>1</v>
      </c>
      <c r="N61" s="87">
        <v>2021</v>
      </c>
      <c r="O61">
        <v>84.435339999999997</v>
      </c>
      <c r="P61" s="90" t="s">
        <v>263</v>
      </c>
      <c r="Q61" s="90" t="s">
        <v>263</v>
      </c>
      <c r="T61" t="s">
        <v>264</v>
      </c>
      <c r="U61" t="s">
        <v>5</v>
      </c>
      <c r="V61" t="s">
        <v>81</v>
      </c>
      <c r="W61">
        <v>7276617</v>
      </c>
      <c r="X61">
        <v>1340883</v>
      </c>
      <c r="Y61">
        <v>0</v>
      </c>
      <c r="Z61">
        <v>80945</v>
      </c>
      <c r="AA61">
        <f t="shared" ref="AA61:AA92" si="8">SUBTOTAL(9,W61:Z61)</f>
        <v>8698445</v>
      </c>
      <c r="AB61" t="s">
        <v>71</v>
      </c>
      <c r="AC61" t="s">
        <v>82</v>
      </c>
      <c r="AD61">
        <v>5211407.99</v>
      </c>
      <c r="AE61">
        <v>867567.17000000016</v>
      </c>
      <c r="AF61" t="s">
        <v>83</v>
      </c>
      <c r="AG61">
        <v>1</v>
      </c>
      <c r="AH61" t="s">
        <v>53</v>
      </c>
    </row>
    <row r="62" spans="1:35" ht="45" customHeight="1" x14ac:dyDescent="0.35">
      <c r="A62">
        <v>2</v>
      </c>
      <c r="B62" t="s">
        <v>41</v>
      </c>
      <c r="C62" t="s">
        <v>42</v>
      </c>
      <c r="D62" t="s">
        <v>75</v>
      </c>
      <c r="E62">
        <v>103364</v>
      </c>
      <c r="F62" t="s">
        <v>265</v>
      </c>
      <c r="G62" t="s">
        <v>266</v>
      </c>
      <c r="H62" t="s">
        <v>267</v>
      </c>
      <c r="I62" s="90" t="s">
        <v>47</v>
      </c>
      <c r="J62" s="87">
        <v>1</v>
      </c>
      <c r="K62" s="87">
        <v>2016</v>
      </c>
      <c r="L62" s="90" t="s">
        <v>102</v>
      </c>
      <c r="M62" s="87">
        <v>1</v>
      </c>
      <c r="N62" s="87">
        <v>2021</v>
      </c>
      <c r="O62">
        <v>84.435339999999997</v>
      </c>
      <c r="P62" s="90" t="s">
        <v>263</v>
      </c>
      <c r="Q62" s="90" t="s">
        <v>263</v>
      </c>
      <c r="T62" t="s">
        <v>264</v>
      </c>
      <c r="U62" t="s">
        <v>4</v>
      </c>
      <c r="V62" t="s">
        <v>94</v>
      </c>
      <c r="W62">
        <v>7275911.0816000002</v>
      </c>
      <c r="X62">
        <v>1340752.9183999998</v>
      </c>
      <c r="Y62">
        <v>0</v>
      </c>
      <c r="Z62">
        <v>237149</v>
      </c>
      <c r="AA62">
        <f t="shared" si="8"/>
        <v>8853813</v>
      </c>
      <c r="AB62" t="s">
        <v>171</v>
      </c>
      <c r="AC62" t="s">
        <v>232</v>
      </c>
      <c r="AD62">
        <v>6903498.1200000001</v>
      </c>
      <c r="AE62">
        <v>1272239.31</v>
      </c>
      <c r="AF62" t="s">
        <v>83</v>
      </c>
      <c r="AG62">
        <v>1</v>
      </c>
      <c r="AH62" t="s">
        <v>53</v>
      </c>
    </row>
    <row r="63" spans="1:35" ht="45" customHeight="1" x14ac:dyDescent="0.35">
      <c r="A63">
        <v>3</v>
      </c>
      <c r="B63" t="s">
        <v>41</v>
      </c>
      <c r="C63" t="s">
        <v>42</v>
      </c>
      <c r="D63" t="s">
        <v>75</v>
      </c>
      <c r="E63">
        <v>103396</v>
      </c>
      <c r="F63" t="s">
        <v>268</v>
      </c>
      <c r="G63" t="s">
        <v>269</v>
      </c>
      <c r="H63" t="s">
        <v>270</v>
      </c>
      <c r="I63" s="90" t="s">
        <v>47</v>
      </c>
      <c r="J63" s="87">
        <v>2</v>
      </c>
      <c r="K63" s="87">
        <v>2016</v>
      </c>
      <c r="L63" s="90" t="s">
        <v>47</v>
      </c>
      <c r="M63" s="87">
        <v>2</v>
      </c>
      <c r="N63" s="87">
        <v>2021</v>
      </c>
      <c r="O63">
        <v>84.435339999999997</v>
      </c>
      <c r="P63" s="90" t="s">
        <v>263</v>
      </c>
      <c r="Q63" s="90" t="s">
        <v>263</v>
      </c>
      <c r="T63" t="s">
        <v>264</v>
      </c>
      <c r="U63" t="s">
        <v>5</v>
      </c>
      <c r="V63" t="s">
        <v>81</v>
      </c>
      <c r="W63">
        <v>4813318.2981240004</v>
      </c>
      <c r="X63">
        <v>886963.91187599953</v>
      </c>
      <c r="Y63">
        <v>0</v>
      </c>
      <c r="Z63">
        <v>35000</v>
      </c>
      <c r="AA63">
        <f t="shared" si="8"/>
        <v>5735282.21</v>
      </c>
      <c r="AB63" t="s">
        <v>71</v>
      </c>
      <c r="AC63" t="s">
        <v>271</v>
      </c>
      <c r="AD63">
        <v>2961913.6300000004</v>
      </c>
      <c r="AE63">
        <v>527697.09999999986</v>
      </c>
      <c r="AF63" t="s">
        <v>83</v>
      </c>
      <c r="AG63">
        <v>1</v>
      </c>
      <c r="AH63" t="s">
        <v>53</v>
      </c>
    </row>
    <row r="64" spans="1:35" ht="45" customHeight="1" x14ac:dyDescent="0.35">
      <c r="A64">
        <v>4</v>
      </c>
      <c r="B64" t="s">
        <v>41</v>
      </c>
      <c r="C64" t="s">
        <v>42</v>
      </c>
      <c r="D64" t="s">
        <v>75</v>
      </c>
      <c r="E64">
        <v>103651</v>
      </c>
      <c r="F64" t="s">
        <v>272</v>
      </c>
      <c r="G64" t="s">
        <v>273</v>
      </c>
      <c r="H64" t="s">
        <v>274</v>
      </c>
      <c r="I64" s="90" t="s">
        <v>47</v>
      </c>
      <c r="J64" s="87">
        <v>2</v>
      </c>
      <c r="K64" s="87">
        <v>2016</v>
      </c>
      <c r="L64" s="90" t="s">
        <v>68</v>
      </c>
      <c r="M64" s="87">
        <v>1</v>
      </c>
      <c r="N64" s="87">
        <v>2021</v>
      </c>
      <c r="O64">
        <v>84.435339999999997</v>
      </c>
      <c r="P64" s="90" t="s">
        <v>263</v>
      </c>
      <c r="Q64" s="90" t="s">
        <v>263</v>
      </c>
      <c r="T64" t="s">
        <v>264</v>
      </c>
      <c r="U64" t="s">
        <v>5</v>
      </c>
      <c r="V64" t="s">
        <v>81</v>
      </c>
      <c r="W64">
        <v>7271436.0486960001</v>
      </c>
      <c r="X64">
        <v>1339928.2913039997</v>
      </c>
      <c r="Y64">
        <v>0</v>
      </c>
      <c r="Z64">
        <v>363485.84</v>
      </c>
      <c r="AA64">
        <f t="shared" si="8"/>
        <v>8974850.1799999997</v>
      </c>
      <c r="AB64" t="s">
        <v>71</v>
      </c>
      <c r="AC64" t="s">
        <v>82</v>
      </c>
      <c r="AD64">
        <v>6012253.2699999996</v>
      </c>
      <c r="AE64">
        <v>1108052.8799999999</v>
      </c>
      <c r="AF64" t="s">
        <v>83</v>
      </c>
      <c r="AG64">
        <v>1</v>
      </c>
      <c r="AH64" t="s">
        <v>53</v>
      </c>
    </row>
    <row r="65" spans="1:34" ht="45" customHeight="1" x14ac:dyDescent="0.35">
      <c r="A65">
        <v>5</v>
      </c>
      <c r="B65" t="s">
        <v>41</v>
      </c>
      <c r="C65" t="s">
        <v>42</v>
      </c>
      <c r="D65" t="s">
        <v>75</v>
      </c>
      <c r="E65">
        <v>103565</v>
      </c>
      <c r="F65" t="s">
        <v>275</v>
      </c>
      <c r="G65" t="s">
        <v>276</v>
      </c>
      <c r="H65" t="s">
        <v>277</v>
      </c>
      <c r="I65" s="90" t="s">
        <v>47</v>
      </c>
      <c r="J65" s="87">
        <v>2</v>
      </c>
      <c r="K65" s="87">
        <v>2016</v>
      </c>
      <c r="L65" s="90" t="s">
        <v>47</v>
      </c>
      <c r="M65" s="87">
        <v>1</v>
      </c>
      <c r="N65" s="87">
        <v>2021</v>
      </c>
      <c r="O65">
        <v>84.435339999999997</v>
      </c>
      <c r="P65" s="90" t="s">
        <v>263</v>
      </c>
      <c r="Q65" s="90" t="s">
        <v>263</v>
      </c>
      <c r="T65" t="s">
        <v>264</v>
      </c>
      <c r="U65" t="s">
        <v>5</v>
      </c>
      <c r="V65" t="s">
        <v>81</v>
      </c>
      <c r="W65">
        <v>7179559.5530000003</v>
      </c>
      <c r="X65">
        <v>1322997.9469999997</v>
      </c>
      <c r="Y65">
        <v>0</v>
      </c>
      <c r="Z65">
        <v>22200</v>
      </c>
      <c r="AA65">
        <f t="shared" si="8"/>
        <v>8524757.5</v>
      </c>
      <c r="AB65" t="s">
        <v>71</v>
      </c>
      <c r="AC65" t="s">
        <v>82</v>
      </c>
      <c r="AD65">
        <v>6750917.0300000003</v>
      </c>
      <c r="AE65">
        <v>0</v>
      </c>
      <c r="AF65" t="s">
        <v>83</v>
      </c>
      <c r="AG65">
        <v>1</v>
      </c>
      <c r="AH65" t="s">
        <v>53</v>
      </c>
    </row>
    <row r="66" spans="1:34" ht="45" customHeight="1" x14ac:dyDescent="0.35">
      <c r="A66">
        <v>6</v>
      </c>
      <c r="B66" t="s">
        <v>41</v>
      </c>
      <c r="C66" t="s">
        <v>42</v>
      </c>
      <c r="D66" t="s">
        <v>75</v>
      </c>
      <c r="E66">
        <v>105145</v>
      </c>
      <c r="F66" t="s">
        <v>278</v>
      </c>
      <c r="G66" t="s">
        <v>279</v>
      </c>
      <c r="H66" t="s">
        <v>280</v>
      </c>
      <c r="I66" s="90" t="s">
        <v>47</v>
      </c>
      <c r="J66" s="87">
        <v>5</v>
      </c>
      <c r="K66" s="87">
        <v>2016</v>
      </c>
      <c r="L66" s="90" t="s">
        <v>169</v>
      </c>
      <c r="M66" s="87">
        <v>1</v>
      </c>
      <c r="N66" s="87">
        <v>2021</v>
      </c>
      <c r="O66">
        <v>84.435339999999997</v>
      </c>
      <c r="P66" s="90" t="s">
        <v>263</v>
      </c>
      <c r="Q66" s="90" t="s">
        <v>263</v>
      </c>
      <c r="T66" t="s">
        <v>264</v>
      </c>
      <c r="U66" t="s">
        <v>5</v>
      </c>
      <c r="V66" t="s">
        <v>81</v>
      </c>
      <c r="W66">
        <v>6464942.7015040005</v>
      </c>
      <c r="X66">
        <v>1191313.4584959997</v>
      </c>
      <c r="Y66">
        <v>0</v>
      </c>
      <c r="Z66">
        <v>509565.25</v>
      </c>
      <c r="AA66">
        <f t="shared" si="8"/>
        <v>8165821.4100000001</v>
      </c>
      <c r="AB66" t="s">
        <v>71</v>
      </c>
      <c r="AC66" t="s">
        <v>82</v>
      </c>
      <c r="AD66">
        <v>6203622.1700000018</v>
      </c>
      <c r="AE66">
        <v>1143279.99</v>
      </c>
      <c r="AF66" t="s">
        <v>83</v>
      </c>
      <c r="AG66">
        <v>1</v>
      </c>
      <c r="AH66" t="s">
        <v>53</v>
      </c>
    </row>
    <row r="67" spans="1:34" ht="45" customHeight="1" x14ac:dyDescent="0.35">
      <c r="A67">
        <v>7</v>
      </c>
      <c r="B67" t="s">
        <v>41</v>
      </c>
      <c r="C67" t="s">
        <v>42</v>
      </c>
      <c r="D67" t="s">
        <v>75</v>
      </c>
      <c r="E67">
        <v>104141</v>
      </c>
      <c r="F67" t="s">
        <v>281</v>
      </c>
      <c r="G67" t="s">
        <v>279</v>
      </c>
      <c r="H67" t="s">
        <v>282</v>
      </c>
      <c r="I67" s="90" t="s">
        <v>47</v>
      </c>
      <c r="J67" s="87">
        <v>5</v>
      </c>
      <c r="K67" s="87">
        <v>2016</v>
      </c>
      <c r="L67" s="90" t="s">
        <v>47</v>
      </c>
      <c r="M67" s="87">
        <v>5</v>
      </c>
      <c r="N67" s="87">
        <v>2020</v>
      </c>
      <c r="O67">
        <v>84.435339999999997</v>
      </c>
      <c r="P67" s="90" t="s">
        <v>263</v>
      </c>
      <c r="Q67" s="90" t="s">
        <v>263</v>
      </c>
      <c r="T67" t="s">
        <v>264</v>
      </c>
      <c r="U67" t="s">
        <v>5</v>
      </c>
      <c r="V67" t="s">
        <v>81</v>
      </c>
      <c r="W67">
        <v>3916031.66</v>
      </c>
      <c r="X67">
        <v>721618.33999999985</v>
      </c>
      <c r="Y67">
        <v>0</v>
      </c>
      <c r="Z67">
        <v>30000</v>
      </c>
      <c r="AA67">
        <f t="shared" si="8"/>
        <v>4667650</v>
      </c>
      <c r="AB67" t="s">
        <v>61</v>
      </c>
      <c r="AC67" t="s">
        <v>82</v>
      </c>
      <c r="AD67">
        <v>3913733.8800000004</v>
      </c>
      <c r="AE67">
        <v>721312.42</v>
      </c>
      <c r="AF67" t="s">
        <v>83</v>
      </c>
      <c r="AG67">
        <v>1</v>
      </c>
      <c r="AH67" t="s">
        <v>53</v>
      </c>
    </row>
    <row r="68" spans="1:34" ht="45" customHeight="1" x14ac:dyDescent="0.35">
      <c r="A68">
        <v>8</v>
      </c>
      <c r="B68" t="s">
        <v>41</v>
      </c>
      <c r="C68" t="s">
        <v>42</v>
      </c>
      <c r="D68" t="s">
        <v>75</v>
      </c>
      <c r="E68">
        <v>104836</v>
      </c>
      <c r="F68" t="s">
        <v>283</v>
      </c>
      <c r="G68" t="s">
        <v>284</v>
      </c>
      <c r="H68" t="s">
        <v>285</v>
      </c>
      <c r="I68" s="90" t="s">
        <v>47</v>
      </c>
      <c r="J68" s="87">
        <v>5</v>
      </c>
      <c r="K68" s="87">
        <v>2016</v>
      </c>
      <c r="L68" s="90" t="s">
        <v>170</v>
      </c>
      <c r="M68" s="87">
        <v>5</v>
      </c>
      <c r="N68" s="87">
        <v>2020</v>
      </c>
      <c r="O68">
        <v>84.435339999999997</v>
      </c>
      <c r="P68" s="90" t="s">
        <v>263</v>
      </c>
      <c r="Q68" s="90" t="s">
        <v>263</v>
      </c>
      <c r="T68" t="s">
        <v>264</v>
      </c>
      <c r="U68" t="s">
        <v>5</v>
      </c>
      <c r="V68" t="s">
        <v>81</v>
      </c>
      <c r="W68">
        <v>4361927.6349999998</v>
      </c>
      <c r="X68">
        <v>803784.86500000022</v>
      </c>
      <c r="Y68">
        <v>0</v>
      </c>
      <c r="Z68">
        <v>5000</v>
      </c>
      <c r="AA68">
        <f t="shared" si="8"/>
        <v>5170712.5</v>
      </c>
      <c r="AB68" t="s">
        <v>171</v>
      </c>
      <c r="AC68" t="s">
        <v>232</v>
      </c>
      <c r="AD68">
        <v>4019543.49</v>
      </c>
      <c r="AE68">
        <v>740828.40999999992</v>
      </c>
      <c r="AF68" t="s">
        <v>83</v>
      </c>
      <c r="AG68">
        <v>1</v>
      </c>
      <c r="AH68" t="s">
        <v>53</v>
      </c>
    </row>
    <row r="69" spans="1:34" ht="45" customHeight="1" x14ac:dyDescent="0.35">
      <c r="A69">
        <v>9</v>
      </c>
      <c r="B69" t="s">
        <v>41</v>
      </c>
      <c r="C69" t="s">
        <v>42</v>
      </c>
      <c r="D69" t="s">
        <v>75</v>
      </c>
      <c r="E69">
        <v>104323</v>
      </c>
      <c r="F69" t="s">
        <v>286</v>
      </c>
      <c r="G69" t="s">
        <v>287</v>
      </c>
      <c r="H69" t="s">
        <v>288</v>
      </c>
      <c r="I69" s="90" t="s">
        <v>47</v>
      </c>
      <c r="J69" s="87">
        <v>9</v>
      </c>
      <c r="K69" s="87">
        <v>2016</v>
      </c>
      <c r="L69" s="90" t="s">
        <v>102</v>
      </c>
      <c r="M69" s="87">
        <v>9</v>
      </c>
      <c r="N69" s="87">
        <v>2021</v>
      </c>
      <c r="O69">
        <v>84.435339999999997</v>
      </c>
      <c r="P69" s="90" t="s">
        <v>263</v>
      </c>
      <c r="Q69" s="90" t="s">
        <v>263</v>
      </c>
      <c r="T69" t="s">
        <v>264</v>
      </c>
      <c r="U69" t="s">
        <v>5</v>
      </c>
      <c r="V69" t="s">
        <v>81</v>
      </c>
      <c r="W69">
        <v>7275344.4005380003</v>
      </c>
      <c r="X69">
        <v>1340648.4944619993</v>
      </c>
      <c r="Y69">
        <v>0</v>
      </c>
      <c r="Z69">
        <v>634433.1</v>
      </c>
      <c r="AA69">
        <f t="shared" si="8"/>
        <v>9250425.9949999992</v>
      </c>
      <c r="AB69" t="s">
        <v>171</v>
      </c>
      <c r="AC69" t="s">
        <v>232</v>
      </c>
      <c r="AD69">
        <v>7159539.5800000001</v>
      </c>
      <c r="AE69">
        <v>1245677.18</v>
      </c>
      <c r="AF69" t="s">
        <v>83</v>
      </c>
      <c r="AG69">
        <v>1</v>
      </c>
      <c r="AH69" t="s">
        <v>53</v>
      </c>
    </row>
    <row r="70" spans="1:34" ht="45" customHeight="1" x14ac:dyDescent="0.35">
      <c r="A70">
        <v>10</v>
      </c>
      <c r="B70" t="s">
        <v>41</v>
      </c>
      <c r="C70" t="s">
        <v>42</v>
      </c>
      <c r="D70" t="s">
        <v>75</v>
      </c>
      <c r="E70">
        <v>105986</v>
      </c>
      <c r="F70" t="s">
        <v>289</v>
      </c>
      <c r="G70" t="s">
        <v>290</v>
      </c>
      <c r="H70" t="s">
        <v>291</v>
      </c>
      <c r="I70" s="90" t="s">
        <v>47</v>
      </c>
      <c r="J70" s="87">
        <v>9</v>
      </c>
      <c r="K70" s="87">
        <v>2016</v>
      </c>
      <c r="L70" s="90" t="s">
        <v>120</v>
      </c>
      <c r="M70" s="87">
        <v>9</v>
      </c>
      <c r="N70" s="87">
        <v>2021</v>
      </c>
      <c r="O70">
        <v>84.435339999999997</v>
      </c>
      <c r="P70" s="90" t="s">
        <v>263</v>
      </c>
      <c r="Q70" s="90" t="s">
        <v>263</v>
      </c>
      <c r="T70" t="s">
        <v>264</v>
      </c>
      <c r="U70" t="s">
        <v>5</v>
      </c>
      <c r="V70" t="s">
        <v>81</v>
      </c>
      <c r="W70">
        <v>7276617</v>
      </c>
      <c r="X70">
        <v>1340883</v>
      </c>
      <c r="Y70">
        <v>0</v>
      </c>
      <c r="Z70">
        <v>18000</v>
      </c>
      <c r="AA70">
        <f t="shared" si="8"/>
        <v>8635500</v>
      </c>
      <c r="AB70" t="s">
        <v>71</v>
      </c>
      <c r="AC70" t="s">
        <v>232</v>
      </c>
      <c r="AD70">
        <v>4679164.4399999995</v>
      </c>
      <c r="AE70">
        <v>834481.17</v>
      </c>
      <c r="AF70" t="s">
        <v>83</v>
      </c>
      <c r="AG70">
        <v>1</v>
      </c>
      <c r="AH70" t="s">
        <v>53</v>
      </c>
    </row>
    <row r="71" spans="1:34" ht="45" customHeight="1" x14ac:dyDescent="0.35">
      <c r="A71">
        <v>11</v>
      </c>
      <c r="B71" t="s">
        <v>41</v>
      </c>
      <c r="C71" t="s">
        <v>42</v>
      </c>
      <c r="D71" t="s">
        <v>75</v>
      </c>
      <c r="E71">
        <v>104362</v>
      </c>
      <c r="F71" t="s">
        <v>292</v>
      </c>
      <c r="G71" t="s">
        <v>293</v>
      </c>
      <c r="H71" t="s">
        <v>294</v>
      </c>
      <c r="I71" s="90" t="s">
        <v>47</v>
      </c>
      <c r="J71" s="87">
        <v>13</v>
      </c>
      <c r="K71" s="87">
        <v>2016</v>
      </c>
      <c r="L71" s="90" t="s">
        <v>113</v>
      </c>
      <c r="M71" s="87">
        <v>31</v>
      </c>
      <c r="N71" s="87">
        <v>2020</v>
      </c>
      <c r="O71">
        <v>84.435339999999997</v>
      </c>
      <c r="P71" s="90" t="s">
        <v>263</v>
      </c>
      <c r="Q71" s="90" t="s">
        <v>263</v>
      </c>
      <c r="T71" t="s">
        <v>264</v>
      </c>
      <c r="U71" t="s">
        <v>5</v>
      </c>
      <c r="V71" t="s">
        <v>81</v>
      </c>
      <c r="W71">
        <v>7276617</v>
      </c>
      <c r="X71">
        <v>1340883</v>
      </c>
      <c r="Y71">
        <v>0</v>
      </c>
      <c r="Z71">
        <v>40000</v>
      </c>
      <c r="AA71">
        <f t="shared" si="8"/>
        <v>8657500</v>
      </c>
      <c r="AB71" t="s">
        <v>171</v>
      </c>
      <c r="AC71" t="s">
        <v>271</v>
      </c>
      <c r="AD71">
        <v>7093859.6600000001</v>
      </c>
      <c r="AE71">
        <v>0</v>
      </c>
      <c r="AF71" t="s">
        <v>83</v>
      </c>
      <c r="AG71">
        <v>1</v>
      </c>
      <c r="AH71" t="s">
        <v>53</v>
      </c>
    </row>
    <row r="72" spans="1:34" ht="45" customHeight="1" x14ac:dyDescent="0.35">
      <c r="A72">
        <v>12</v>
      </c>
      <c r="B72" t="s">
        <v>41</v>
      </c>
      <c r="C72" t="s">
        <v>42</v>
      </c>
      <c r="D72" t="s">
        <v>75</v>
      </c>
      <c r="E72">
        <v>104969</v>
      </c>
      <c r="F72" t="s">
        <v>295</v>
      </c>
      <c r="G72" t="s">
        <v>293</v>
      </c>
      <c r="H72" t="s">
        <v>296</v>
      </c>
      <c r="I72" s="90" t="s">
        <v>47</v>
      </c>
      <c r="J72" s="87">
        <v>16</v>
      </c>
      <c r="K72" s="87">
        <v>2016</v>
      </c>
      <c r="L72" s="90" t="s">
        <v>113</v>
      </c>
      <c r="M72" s="87">
        <v>15</v>
      </c>
      <c r="N72" s="87">
        <v>2020</v>
      </c>
      <c r="O72">
        <v>84.435339999999997</v>
      </c>
      <c r="P72" s="90" t="s">
        <v>263</v>
      </c>
      <c r="Q72" s="90" t="s">
        <v>263</v>
      </c>
      <c r="T72" t="s">
        <v>264</v>
      </c>
      <c r="U72" t="s">
        <v>5</v>
      </c>
      <c r="V72" t="s">
        <v>81</v>
      </c>
      <c r="W72">
        <v>7254108</v>
      </c>
      <c r="X72">
        <v>1336735.2</v>
      </c>
      <c r="Y72">
        <v>0</v>
      </c>
      <c r="Z72">
        <v>40000</v>
      </c>
      <c r="AA72">
        <f t="shared" si="8"/>
        <v>8630843.1999999993</v>
      </c>
      <c r="AB72" t="s">
        <v>171</v>
      </c>
      <c r="AC72" t="s">
        <v>297</v>
      </c>
      <c r="AD72">
        <v>7089287.1600000011</v>
      </c>
      <c r="AE72">
        <v>0</v>
      </c>
      <c r="AF72" t="s">
        <v>83</v>
      </c>
      <c r="AG72">
        <v>1</v>
      </c>
      <c r="AH72" t="s">
        <v>53</v>
      </c>
    </row>
    <row r="73" spans="1:34" ht="45" customHeight="1" x14ac:dyDescent="0.35">
      <c r="A73">
        <v>13</v>
      </c>
      <c r="B73" t="s">
        <v>41</v>
      </c>
      <c r="C73" t="s">
        <v>42</v>
      </c>
      <c r="D73" t="s">
        <v>75</v>
      </c>
      <c r="E73">
        <v>106926</v>
      </c>
      <c r="F73" t="s">
        <v>298</v>
      </c>
      <c r="G73" t="s">
        <v>299</v>
      </c>
      <c r="H73" t="s">
        <v>300</v>
      </c>
      <c r="I73" s="90" t="s">
        <v>109</v>
      </c>
      <c r="J73" s="87">
        <v>26</v>
      </c>
      <c r="K73" s="87">
        <v>2016</v>
      </c>
      <c r="L73" s="90" t="s">
        <v>133</v>
      </c>
      <c r="M73" s="87">
        <v>26</v>
      </c>
      <c r="N73" s="87">
        <v>2021</v>
      </c>
      <c r="O73">
        <v>84.435339999999997</v>
      </c>
      <c r="P73" s="90" t="s">
        <v>263</v>
      </c>
      <c r="Q73" s="90" t="s">
        <v>263</v>
      </c>
      <c r="T73" t="s">
        <v>264</v>
      </c>
      <c r="U73" t="s">
        <v>5</v>
      </c>
      <c r="V73" t="s">
        <v>81</v>
      </c>
      <c r="W73">
        <v>4123419.67</v>
      </c>
      <c r="X73">
        <v>759834.33</v>
      </c>
      <c r="Y73">
        <v>0</v>
      </c>
      <c r="Z73">
        <v>4650</v>
      </c>
      <c r="AA73">
        <f t="shared" si="8"/>
        <v>4887904</v>
      </c>
      <c r="AB73" t="s">
        <v>71</v>
      </c>
      <c r="AC73" t="s">
        <v>301</v>
      </c>
      <c r="AD73">
        <v>3746656.2299999995</v>
      </c>
      <c r="AE73">
        <v>682326.59999999986</v>
      </c>
      <c r="AF73" t="s">
        <v>83</v>
      </c>
      <c r="AG73">
        <v>1</v>
      </c>
      <c r="AH73" t="s">
        <v>53</v>
      </c>
    </row>
    <row r="74" spans="1:34" ht="45" customHeight="1" x14ac:dyDescent="0.35">
      <c r="A74">
        <v>14</v>
      </c>
      <c r="B74" t="s">
        <v>41</v>
      </c>
      <c r="C74" t="s">
        <v>42</v>
      </c>
      <c r="D74" t="s">
        <v>75</v>
      </c>
      <c r="E74">
        <v>106688</v>
      </c>
      <c r="F74" t="s">
        <v>302</v>
      </c>
      <c r="G74" t="s">
        <v>303</v>
      </c>
      <c r="H74" t="s">
        <v>304</v>
      </c>
      <c r="I74" s="90" t="s">
        <v>109</v>
      </c>
      <c r="J74" s="87">
        <v>26</v>
      </c>
      <c r="K74" s="87">
        <v>2016</v>
      </c>
      <c r="L74" s="90" t="s">
        <v>68</v>
      </c>
      <c r="M74" s="87">
        <v>26</v>
      </c>
      <c r="N74" s="87">
        <v>2021</v>
      </c>
      <c r="O74">
        <v>84.435339999999997</v>
      </c>
      <c r="P74" s="90" t="s">
        <v>263</v>
      </c>
      <c r="Q74" s="90" t="s">
        <v>263</v>
      </c>
      <c r="T74" t="s">
        <v>264</v>
      </c>
      <c r="U74" t="s">
        <v>5</v>
      </c>
      <c r="V74" t="s">
        <v>81</v>
      </c>
      <c r="W74">
        <v>7267690.2079670001</v>
      </c>
      <c r="X74">
        <v>1339238.0345329996</v>
      </c>
      <c r="Y74">
        <v>0</v>
      </c>
      <c r="Z74">
        <v>30000</v>
      </c>
      <c r="AA74">
        <f t="shared" si="8"/>
        <v>8636928.2424999997</v>
      </c>
      <c r="AB74" t="s">
        <v>71</v>
      </c>
      <c r="AC74" t="s">
        <v>232</v>
      </c>
      <c r="AD74">
        <v>6683111.5100000007</v>
      </c>
      <c r="AE74">
        <v>1073081.1800000002</v>
      </c>
      <c r="AF74" t="s">
        <v>83</v>
      </c>
      <c r="AG74">
        <v>1</v>
      </c>
      <c r="AH74" t="s">
        <v>53</v>
      </c>
    </row>
    <row r="75" spans="1:34" ht="45" customHeight="1" x14ac:dyDescent="0.35">
      <c r="A75">
        <v>15</v>
      </c>
      <c r="B75" t="s">
        <v>41</v>
      </c>
      <c r="C75" t="s">
        <v>42</v>
      </c>
      <c r="D75" t="s">
        <v>75</v>
      </c>
      <c r="E75">
        <v>106897</v>
      </c>
      <c r="F75" t="s">
        <v>305</v>
      </c>
      <c r="G75" t="s">
        <v>306</v>
      </c>
      <c r="H75" t="s">
        <v>307</v>
      </c>
      <c r="I75" s="90" t="s">
        <v>109</v>
      </c>
      <c r="J75" s="87">
        <v>26</v>
      </c>
      <c r="K75" s="87">
        <v>2016</v>
      </c>
      <c r="L75" s="90" t="s">
        <v>109</v>
      </c>
      <c r="M75" s="87">
        <v>26</v>
      </c>
      <c r="N75" s="87">
        <v>2021</v>
      </c>
      <c r="O75">
        <v>84.435339999999997</v>
      </c>
      <c r="P75" s="90" t="s">
        <v>263</v>
      </c>
      <c r="Q75" s="90" t="s">
        <v>263</v>
      </c>
      <c r="T75" t="s">
        <v>264</v>
      </c>
      <c r="U75" t="s">
        <v>5</v>
      </c>
      <c r="V75" t="s">
        <v>81</v>
      </c>
      <c r="W75">
        <v>7276617</v>
      </c>
      <c r="X75">
        <v>1340883</v>
      </c>
      <c r="Y75">
        <v>0</v>
      </c>
      <c r="Z75">
        <v>25000</v>
      </c>
      <c r="AA75">
        <f t="shared" si="8"/>
        <v>8642500</v>
      </c>
      <c r="AB75" t="s">
        <v>71</v>
      </c>
      <c r="AC75" t="s">
        <v>271</v>
      </c>
      <c r="AD75">
        <v>4760749.5999999996</v>
      </c>
      <c r="AE75">
        <v>877414.80999999982</v>
      </c>
      <c r="AF75" t="s">
        <v>83</v>
      </c>
      <c r="AG75">
        <v>1</v>
      </c>
      <c r="AH75" t="s">
        <v>53</v>
      </c>
    </row>
    <row r="76" spans="1:34" ht="45" customHeight="1" x14ac:dyDescent="0.35">
      <c r="A76">
        <v>16</v>
      </c>
      <c r="B76" t="s">
        <v>41</v>
      </c>
      <c r="C76" t="s">
        <v>42</v>
      </c>
      <c r="D76" t="s">
        <v>75</v>
      </c>
      <c r="E76">
        <v>106774</v>
      </c>
      <c r="F76" t="s">
        <v>308</v>
      </c>
      <c r="G76" t="s">
        <v>309</v>
      </c>
      <c r="H76" t="s">
        <v>310</v>
      </c>
      <c r="I76" s="90" t="s">
        <v>109</v>
      </c>
      <c r="J76" s="87">
        <v>26</v>
      </c>
      <c r="K76" s="87">
        <v>2016</v>
      </c>
      <c r="L76" s="90" t="s">
        <v>109</v>
      </c>
      <c r="M76" s="87">
        <v>26</v>
      </c>
      <c r="N76" s="87">
        <v>2021</v>
      </c>
      <c r="O76">
        <v>84.435339999999997</v>
      </c>
      <c r="P76" s="90" t="s">
        <v>263</v>
      </c>
      <c r="Q76" s="90" t="s">
        <v>263</v>
      </c>
      <c r="T76" t="s">
        <v>264</v>
      </c>
      <c r="U76" t="s">
        <v>5</v>
      </c>
      <c r="V76" t="s">
        <v>81</v>
      </c>
      <c r="W76">
        <v>7276617</v>
      </c>
      <c r="X76">
        <v>1340883</v>
      </c>
      <c r="Y76">
        <v>0</v>
      </c>
      <c r="Z76">
        <v>55000</v>
      </c>
      <c r="AA76">
        <f t="shared" si="8"/>
        <v>8672500</v>
      </c>
      <c r="AB76" t="s">
        <v>71</v>
      </c>
      <c r="AC76" t="s">
        <v>82</v>
      </c>
      <c r="AD76">
        <v>4377153.83</v>
      </c>
      <c r="AE76">
        <v>0</v>
      </c>
      <c r="AF76" t="s">
        <v>83</v>
      </c>
      <c r="AG76">
        <v>1</v>
      </c>
      <c r="AH76" t="s">
        <v>53</v>
      </c>
    </row>
    <row r="77" spans="1:34" ht="45" customHeight="1" x14ac:dyDescent="0.35">
      <c r="A77">
        <v>17</v>
      </c>
      <c r="B77" t="s">
        <v>41</v>
      </c>
      <c r="C77" t="s">
        <v>42</v>
      </c>
      <c r="D77" t="s">
        <v>75</v>
      </c>
      <c r="E77">
        <v>108117</v>
      </c>
      <c r="F77" t="s">
        <v>311</v>
      </c>
      <c r="G77" t="s">
        <v>312</v>
      </c>
      <c r="H77" t="s">
        <v>313</v>
      </c>
      <c r="I77" s="90" t="s">
        <v>170</v>
      </c>
      <c r="J77" s="87">
        <v>25</v>
      </c>
      <c r="K77" s="87">
        <v>2016</v>
      </c>
      <c r="L77" s="90" t="s">
        <v>170</v>
      </c>
      <c r="M77" s="87">
        <v>24</v>
      </c>
      <c r="N77" s="87">
        <v>2021</v>
      </c>
      <c r="O77">
        <v>84.435339999999997</v>
      </c>
      <c r="P77" s="90" t="s">
        <v>263</v>
      </c>
      <c r="Q77" s="90" t="s">
        <v>263</v>
      </c>
      <c r="T77" t="s">
        <v>264</v>
      </c>
      <c r="U77" t="s">
        <v>5</v>
      </c>
      <c r="V77" t="s">
        <v>81</v>
      </c>
      <c r="W77">
        <v>6829832.7199999997</v>
      </c>
      <c r="X77">
        <v>1258552.78</v>
      </c>
      <c r="Y77">
        <v>0</v>
      </c>
      <c r="Z77">
        <v>50000</v>
      </c>
      <c r="AA77">
        <f t="shared" si="8"/>
        <v>8138385.5</v>
      </c>
      <c r="AB77" t="s">
        <v>71</v>
      </c>
      <c r="AC77" t="s">
        <v>232</v>
      </c>
      <c r="AD77">
        <v>5176544.7100000009</v>
      </c>
      <c r="AE77">
        <v>954074.42</v>
      </c>
      <c r="AF77" t="s">
        <v>83</v>
      </c>
      <c r="AG77">
        <v>1</v>
      </c>
      <c r="AH77" t="s">
        <v>53</v>
      </c>
    </row>
    <row r="78" spans="1:34" ht="45" customHeight="1" x14ac:dyDescent="0.35">
      <c r="A78">
        <v>18</v>
      </c>
      <c r="B78" t="s">
        <v>41</v>
      </c>
      <c r="C78" t="s">
        <v>42</v>
      </c>
      <c r="D78" t="s">
        <v>75</v>
      </c>
      <c r="E78">
        <v>107714</v>
      </c>
      <c r="F78" t="s">
        <v>314</v>
      </c>
      <c r="G78" t="s">
        <v>312</v>
      </c>
      <c r="H78" t="s">
        <v>315</v>
      </c>
      <c r="I78" s="90" t="s">
        <v>170</v>
      </c>
      <c r="J78" s="87">
        <v>25</v>
      </c>
      <c r="K78" s="87">
        <v>2016</v>
      </c>
      <c r="L78" s="90" t="s">
        <v>169</v>
      </c>
      <c r="M78" s="87">
        <v>25</v>
      </c>
      <c r="N78" s="87">
        <v>2021</v>
      </c>
      <c r="O78">
        <v>84.435339999999997</v>
      </c>
      <c r="P78" s="90" t="s">
        <v>263</v>
      </c>
      <c r="Q78" s="90" t="s">
        <v>263</v>
      </c>
      <c r="T78" t="s">
        <v>264</v>
      </c>
      <c r="U78" t="s">
        <v>5</v>
      </c>
      <c r="V78" t="s">
        <v>81</v>
      </c>
      <c r="W78">
        <v>7275808.9100000001</v>
      </c>
      <c r="X78">
        <v>1340734.0900000001</v>
      </c>
      <c r="Y78">
        <v>0</v>
      </c>
      <c r="Z78">
        <v>726778</v>
      </c>
      <c r="AA78">
        <f t="shared" si="8"/>
        <v>9343321</v>
      </c>
      <c r="AB78" t="s">
        <v>71</v>
      </c>
      <c r="AC78" t="s">
        <v>82</v>
      </c>
      <c r="AD78">
        <v>6330958.3800000008</v>
      </c>
      <c r="AE78">
        <v>1166843.2100000002</v>
      </c>
      <c r="AF78" t="s">
        <v>83</v>
      </c>
      <c r="AG78">
        <v>1</v>
      </c>
      <c r="AH78" t="s">
        <v>53</v>
      </c>
    </row>
    <row r="79" spans="1:34" ht="45" customHeight="1" x14ac:dyDescent="0.35">
      <c r="A79">
        <v>19</v>
      </c>
      <c r="B79" t="s">
        <v>41</v>
      </c>
      <c r="C79" t="s">
        <v>89</v>
      </c>
      <c r="D79" t="s">
        <v>145</v>
      </c>
      <c r="E79">
        <v>104737</v>
      </c>
      <c r="F79" t="s">
        <v>316</v>
      </c>
      <c r="G79" t="s">
        <v>317</v>
      </c>
      <c r="H79" t="s">
        <v>318</v>
      </c>
      <c r="I79" s="90" t="s">
        <v>47</v>
      </c>
      <c r="J79" s="87">
        <v>9</v>
      </c>
      <c r="K79" s="87">
        <v>2016</v>
      </c>
      <c r="L79" s="90" t="s">
        <v>120</v>
      </c>
      <c r="M79" s="87">
        <v>9</v>
      </c>
      <c r="N79" s="87">
        <v>2018</v>
      </c>
      <c r="O79">
        <v>80</v>
      </c>
      <c r="P79" s="90" t="s">
        <v>263</v>
      </c>
      <c r="Q79" s="90" t="s">
        <v>263</v>
      </c>
      <c r="T79" t="s">
        <v>264</v>
      </c>
      <c r="U79" t="s">
        <v>4</v>
      </c>
      <c r="V79" t="s">
        <v>94</v>
      </c>
      <c r="W79">
        <v>670497.84000000008</v>
      </c>
      <c r="X79">
        <v>167624.45999999996</v>
      </c>
      <c r="Y79">
        <v>93124.7</v>
      </c>
      <c r="Z79">
        <v>22287</v>
      </c>
      <c r="AA79">
        <f t="shared" si="8"/>
        <v>953534</v>
      </c>
      <c r="AB79" t="s">
        <v>61</v>
      </c>
      <c r="AC79" t="s">
        <v>82</v>
      </c>
      <c r="AD79">
        <v>644694.71</v>
      </c>
      <c r="AE79">
        <v>161173.69</v>
      </c>
      <c r="AF79" t="s">
        <v>151</v>
      </c>
      <c r="AG79">
        <v>1</v>
      </c>
      <c r="AH79" t="s">
        <v>53</v>
      </c>
    </row>
    <row r="80" spans="1:34" ht="45" customHeight="1" x14ac:dyDescent="0.35">
      <c r="A80">
        <v>20</v>
      </c>
      <c r="B80" t="s">
        <v>41</v>
      </c>
      <c r="C80" t="s">
        <v>89</v>
      </c>
      <c r="D80" t="s">
        <v>145</v>
      </c>
      <c r="E80">
        <v>104225</v>
      </c>
      <c r="F80" t="s">
        <v>319</v>
      </c>
      <c r="G80" t="s">
        <v>320</v>
      </c>
      <c r="H80" t="s">
        <v>321</v>
      </c>
      <c r="I80" s="90" t="s">
        <v>47</v>
      </c>
      <c r="J80" s="87">
        <v>9</v>
      </c>
      <c r="K80" s="87">
        <v>2016</v>
      </c>
      <c r="L80" s="90" t="s">
        <v>47</v>
      </c>
      <c r="M80" s="87">
        <v>9</v>
      </c>
      <c r="N80" s="87">
        <v>2018</v>
      </c>
      <c r="O80">
        <v>80</v>
      </c>
      <c r="P80" s="90" t="s">
        <v>263</v>
      </c>
      <c r="Q80" s="90" t="s">
        <v>263</v>
      </c>
      <c r="T80" t="s">
        <v>264</v>
      </c>
      <c r="U80" t="s">
        <v>4</v>
      </c>
      <c r="V80" t="s">
        <v>94</v>
      </c>
      <c r="W80">
        <v>667691.9360000001</v>
      </c>
      <c r="X80">
        <v>166922.98399999994</v>
      </c>
      <c r="Y80">
        <v>92734.99</v>
      </c>
      <c r="Z80">
        <v>57784.29</v>
      </c>
      <c r="AA80">
        <f t="shared" si="8"/>
        <v>985134.20000000007</v>
      </c>
      <c r="AB80" t="s">
        <v>61</v>
      </c>
      <c r="AC80" t="s">
        <v>232</v>
      </c>
      <c r="AD80">
        <v>658380.24999999988</v>
      </c>
      <c r="AE80">
        <v>164595.04999999999</v>
      </c>
      <c r="AF80" t="s">
        <v>151</v>
      </c>
      <c r="AG80">
        <v>1</v>
      </c>
      <c r="AH80" t="s">
        <v>53</v>
      </c>
    </row>
    <row r="81" spans="1:34" ht="45" customHeight="1" x14ac:dyDescent="0.35">
      <c r="A81">
        <v>21</v>
      </c>
      <c r="B81" t="s">
        <v>41</v>
      </c>
      <c r="C81" t="s">
        <v>89</v>
      </c>
      <c r="D81" t="s">
        <v>210</v>
      </c>
      <c r="E81">
        <v>104238</v>
      </c>
      <c r="F81" t="s">
        <v>322</v>
      </c>
      <c r="G81" t="s">
        <v>323</v>
      </c>
      <c r="H81" t="s">
        <v>324</v>
      </c>
      <c r="I81" s="90" t="s">
        <v>47</v>
      </c>
      <c r="J81" s="87">
        <v>1</v>
      </c>
      <c r="K81" s="87">
        <v>2016</v>
      </c>
      <c r="L81" s="90" t="s">
        <v>47</v>
      </c>
      <c r="M81" s="87">
        <v>1</v>
      </c>
      <c r="N81" s="87">
        <v>2018</v>
      </c>
      <c r="O81">
        <v>80</v>
      </c>
      <c r="P81" s="90" t="s">
        <v>263</v>
      </c>
      <c r="Q81" s="90" t="s">
        <v>263</v>
      </c>
      <c r="T81" t="s">
        <v>264</v>
      </c>
      <c r="U81" t="s">
        <v>4</v>
      </c>
      <c r="V81" t="s">
        <v>94</v>
      </c>
      <c r="W81">
        <v>3442485.08</v>
      </c>
      <c r="X81">
        <v>860621.26999999955</v>
      </c>
      <c r="Y81">
        <v>0</v>
      </c>
      <c r="Z81">
        <v>519934.31</v>
      </c>
      <c r="AA81">
        <f t="shared" si="8"/>
        <v>4823040.6599999992</v>
      </c>
      <c r="AB81" t="s">
        <v>61</v>
      </c>
      <c r="AC81" t="s">
        <v>82</v>
      </c>
      <c r="AD81">
        <v>3440809.7100000004</v>
      </c>
      <c r="AE81">
        <v>860202.42</v>
      </c>
      <c r="AF81" t="s">
        <v>215</v>
      </c>
      <c r="AG81">
        <v>1</v>
      </c>
      <c r="AH81" t="s">
        <v>53</v>
      </c>
    </row>
    <row r="82" spans="1:34" ht="45" customHeight="1" x14ac:dyDescent="0.35">
      <c r="A82">
        <v>22</v>
      </c>
      <c r="B82" t="s">
        <v>41</v>
      </c>
      <c r="C82" t="s">
        <v>89</v>
      </c>
      <c r="D82" t="s">
        <v>210</v>
      </c>
      <c r="E82">
        <v>104241</v>
      </c>
      <c r="F82" t="s">
        <v>325</v>
      </c>
      <c r="G82" t="s">
        <v>326</v>
      </c>
      <c r="H82" t="s">
        <v>327</v>
      </c>
      <c r="I82" s="90" t="s">
        <v>47</v>
      </c>
      <c r="J82" s="87">
        <v>1</v>
      </c>
      <c r="K82" s="87">
        <v>2016</v>
      </c>
      <c r="L82" s="90" t="s">
        <v>47</v>
      </c>
      <c r="M82" s="87">
        <v>1</v>
      </c>
      <c r="N82" s="87">
        <v>2018</v>
      </c>
      <c r="O82">
        <v>80</v>
      </c>
      <c r="P82" s="90" t="s">
        <v>263</v>
      </c>
      <c r="Q82" s="90" t="s">
        <v>263</v>
      </c>
      <c r="T82" t="s">
        <v>264</v>
      </c>
      <c r="U82" t="s">
        <v>4</v>
      </c>
      <c r="V82" t="s">
        <v>94</v>
      </c>
      <c r="W82">
        <v>3559934.6720000003</v>
      </c>
      <c r="X82">
        <v>889983.6679999996</v>
      </c>
      <c r="Y82">
        <v>0</v>
      </c>
      <c r="Z82">
        <v>315981.55</v>
      </c>
      <c r="AA82">
        <f t="shared" si="8"/>
        <v>4765899.8899999997</v>
      </c>
      <c r="AB82" t="s">
        <v>61</v>
      </c>
      <c r="AC82" t="s">
        <v>232</v>
      </c>
      <c r="AD82">
        <v>3559378.1</v>
      </c>
      <c r="AE82">
        <v>889844.5</v>
      </c>
      <c r="AF82" t="s">
        <v>215</v>
      </c>
      <c r="AG82">
        <v>1</v>
      </c>
      <c r="AH82" t="s">
        <v>53</v>
      </c>
    </row>
    <row r="83" spans="1:34" ht="45" customHeight="1" x14ac:dyDescent="0.35">
      <c r="A83">
        <v>23</v>
      </c>
      <c r="B83" t="s">
        <v>41</v>
      </c>
      <c r="C83" t="s">
        <v>89</v>
      </c>
      <c r="D83" t="s">
        <v>210</v>
      </c>
      <c r="E83">
        <v>104248</v>
      </c>
      <c r="F83" t="s">
        <v>328</v>
      </c>
      <c r="G83" t="s">
        <v>329</v>
      </c>
      <c r="H83" t="s">
        <v>330</v>
      </c>
      <c r="I83" s="90" t="s">
        <v>47</v>
      </c>
      <c r="J83" s="87">
        <v>9</v>
      </c>
      <c r="K83" s="87">
        <v>2016</v>
      </c>
      <c r="L83" s="90" t="s">
        <v>47</v>
      </c>
      <c r="M83" s="87">
        <v>9</v>
      </c>
      <c r="N83" s="87">
        <v>2018</v>
      </c>
      <c r="O83">
        <v>80</v>
      </c>
      <c r="P83" s="90" t="s">
        <v>263</v>
      </c>
      <c r="Q83" s="90" t="s">
        <v>263</v>
      </c>
      <c r="T83" t="s">
        <v>264</v>
      </c>
      <c r="U83" t="s">
        <v>4</v>
      </c>
      <c r="V83" t="s">
        <v>94</v>
      </c>
      <c r="W83">
        <v>3286000</v>
      </c>
      <c r="X83">
        <v>821500</v>
      </c>
      <c r="Y83">
        <v>0</v>
      </c>
      <c r="Z83">
        <v>242700</v>
      </c>
      <c r="AA83">
        <f t="shared" si="8"/>
        <v>4350200</v>
      </c>
      <c r="AB83" t="s">
        <v>61</v>
      </c>
      <c r="AC83" t="s">
        <v>301</v>
      </c>
      <c r="AD83">
        <v>3107952.65</v>
      </c>
      <c r="AE83">
        <v>777970.95</v>
      </c>
      <c r="AF83" t="s">
        <v>215</v>
      </c>
      <c r="AG83">
        <v>1</v>
      </c>
      <c r="AH83" t="s">
        <v>53</v>
      </c>
    </row>
    <row r="84" spans="1:34" ht="45" customHeight="1" x14ac:dyDescent="0.35">
      <c r="A84">
        <v>24</v>
      </c>
      <c r="B84" t="s">
        <v>41</v>
      </c>
      <c r="C84" t="s">
        <v>89</v>
      </c>
      <c r="D84" t="s">
        <v>210</v>
      </c>
      <c r="E84">
        <v>104228</v>
      </c>
      <c r="F84" t="s">
        <v>331</v>
      </c>
      <c r="G84" t="s">
        <v>332</v>
      </c>
      <c r="H84" t="s">
        <v>333</v>
      </c>
      <c r="I84" s="90" t="s">
        <v>47</v>
      </c>
      <c r="J84" s="87">
        <v>9</v>
      </c>
      <c r="K84" s="87">
        <v>2016</v>
      </c>
      <c r="L84" s="90" t="s">
        <v>47</v>
      </c>
      <c r="M84" s="87">
        <v>9</v>
      </c>
      <c r="N84" s="87">
        <v>2018</v>
      </c>
      <c r="O84">
        <v>80</v>
      </c>
      <c r="P84" s="90" t="s">
        <v>263</v>
      </c>
      <c r="Q84" s="90" t="s">
        <v>263</v>
      </c>
      <c r="T84" t="s">
        <v>264</v>
      </c>
      <c r="U84" t="s">
        <v>4</v>
      </c>
      <c r="V84" t="s">
        <v>94</v>
      </c>
      <c r="W84">
        <v>3192150</v>
      </c>
      <c r="X84">
        <v>798037.5</v>
      </c>
      <c r="Y84">
        <v>0</v>
      </c>
      <c r="Z84">
        <v>291875.71000000002</v>
      </c>
      <c r="AA84">
        <f t="shared" si="8"/>
        <v>4282063.21</v>
      </c>
      <c r="AB84" t="s">
        <v>61</v>
      </c>
      <c r="AC84" t="s">
        <v>271</v>
      </c>
      <c r="AD84">
        <v>3188941.29</v>
      </c>
      <c r="AE84">
        <v>797235.32</v>
      </c>
      <c r="AF84" t="s">
        <v>215</v>
      </c>
      <c r="AG84">
        <v>1</v>
      </c>
      <c r="AH84" t="s">
        <v>53</v>
      </c>
    </row>
    <row r="85" spans="1:34" ht="45" customHeight="1" x14ac:dyDescent="0.35">
      <c r="A85">
        <v>25</v>
      </c>
      <c r="B85" t="s">
        <v>41</v>
      </c>
      <c r="C85" t="s">
        <v>89</v>
      </c>
      <c r="D85" t="s">
        <v>210</v>
      </c>
      <c r="E85">
        <v>105718</v>
      </c>
      <c r="F85" t="s">
        <v>334</v>
      </c>
      <c r="G85" t="s">
        <v>335</v>
      </c>
      <c r="H85" t="s">
        <v>336</v>
      </c>
      <c r="I85" s="90" t="s">
        <v>47</v>
      </c>
      <c r="J85" s="87">
        <v>9</v>
      </c>
      <c r="K85" s="87">
        <v>2016</v>
      </c>
      <c r="L85" s="90" t="s">
        <v>87</v>
      </c>
      <c r="M85" s="87">
        <v>9</v>
      </c>
      <c r="N85" s="87">
        <v>2018</v>
      </c>
      <c r="O85">
        <v>80</v>
      </c>
      <c r="P85" s="90" t="s">
        <v>263</v>
      </c>
      <c r="Q85" s="90" t="s">
        <v>263</v>
      </c>
      <c r="T85" t="s">
        <v>264</v>
      </c>
      <c r="U85" t="s">
        <v>4</v>
      </c>
      <c r="V85" t="s">
        <v>94</v>
      </c>
      <c r="W85">
        <v>3532131.4720000001</v>
      </c>
      <c r="X85">
        <v>883032.86799999978</v>
      </c>
      <c r="Y85">
        <v>0</v>
      </c>
      <c r="Z85">
        <v>784451.12</v>
      </c>
      <c r="AA85">
        <f t="shared" si="8"/>
        <v>5199615.46</v>
      </c>
      <c r="AB85" t="s">
        <v>61</v>
      </c>
      <c r="AC85" t="s">
        <v>114</v>
      </c>
      <c r="AD85">
        <v>3058555.34</v>
      </c>
      <c r="AE85">
        <v>764638.85000000009</v>
      </c>
      <c r="AF85" t="s">
        <v>215</v>
      </c>
      <c r="AG85">
        <v>1</v>
      </c>
      <c r="AH85" t="s">
        <v>53</v>
      </c>
    </row>
    <row r="86" spans="1:34" ht="45" customHeight="1" x14ac:dyDescent="0.35">
      <c r="A86">
        <v>26</v>
      </c>
      <c r="B86" t="s">
        <v>41</v>
      </c>
      <c r="C86" t="s">
        <v>89</v>
      </c>
      <c r="D86" t="s">
        <v>210</v>
      </c>
      <c r="E86">
        <v>104645</v>
      </c>
      <c r="F86" t="s">
        <v>337</v>
      </c>
      <c r="G86" t="s">
        <v>338</v>
      </c>
      <c r="H86" t="s">
        <v>339</v>
      </c>
      <c r="I86" s="90" t="s">
        <v>47</v>
      </c>
      <c r="J86" s="87">
        <v>9</v>
      </c>
      <c r="K86" s="87">
        <v>2016</v>
      </c>
      <c r="L86" s="90" t="s">
        <v>47</v>
      </c>
      <c r="M86" s="87">
        <v>9</v>
      </c>
      <c r="N86" s="87">
        <v>2018</v>
      </c>
      <c r="O86">
        <v>80</v>
      </c>
      <c r="P86" s="90" t="s">
        <v>263</v>
      </c>
      <c r="Q86" s="90" t="s">
        <v>263</v>
      </c>
      <c r="T86" t="s">
        <v>264</v>
      </c>
      <c r="U86" t="s">
        <v>4</v>
      </c>
      <c r="V86" t="s">
        <v>94</v>
      </c>
      <c r="W86">
        <v>3378169.6</v>
      </c>
      <c r="X86">
        <v>844542.39999999991</v>
      </c>
      <c r="Y86">
        <v>0</v>
      </c>
      <c r="Z86">
        <v>537857.16</v>
      </c>
      <c r="AA86">
        <f t="shared" si="8"/>
        <v>4760569.16</v>
      </c>
      <c r="AB86" t="s">
        <v>61</v>
      </c>
      <c r="AC86" t="s">
        <v>82</v>
      </c>
      <c r="AD86">
        <v>3318388.53</v>
      </c>
      <c r="AE86">
        <v>829597.12</v>
      </c>
      <c r="AF86" t="s">
        <v>215</v>
      </c>
      <c r="AG86">
        <v>1</v>
      </c>
      <c r="AH86" t="s">
        <v>53</v>
      </c>
    </row>
    <row r="87" spans="1:34" ht="45" customHeight="1" x14ac:dyDescent="0.35">
      <c r="A87">
        <v>27</v>
      </c>
      <c r="B87" t="s">
        <v>41</v>
      </c>
      <c r="C87" t="s">
        <v>89</v>
      </c>
      <c r="D87" t="s">
        <v>210</v>
      </c>
      <c r="E87">
        <v>104675</v>
      </c>
      <c r="F87" t="s">
        <v>340</v>
      </c>
      <c r="G87" t="s">
        <v>341</v>
      </c>
      <c r="H87" t="s">
        <v>342</v>
      </c>
      <c r="I87" s="90" t="s">
        <v>47</v>
      </c>
      <c r="J87" s="87">
        <v>9</v>
      </c>
      <c r="K87" s="87">
        <v>2016</v>
      </c>
      <c r="L87" s="90" t="s">
        <v>47</v>
      </c>
      <c r="M87" s="87">
        <v>9</v>
      </c>
      <c r="N87" s="87">
        <v>2018</v>
      </c>
      <c r="O87">
        <v>80</v>
      </c>
      <c r="P87" s="90" t="s">
        <v>263</v>
      </c>
      <c r="Q87" s="90" t="s">
        <v>263</v>
      </c>
      <c r="T87" t="s">
        <v>264</v>
      </c>
      <c r="U87" t="s">
        <v>4</v>
      </c>
      <c r="V87" t="s">
        <v>94</v>
      </c>
      <c r="W87">
        <v>3538284.8000000003</v>
      </c>
      <c r="X87">
        <v>884571.19999999972</v>
      </c>
      <c r="Y87">
        <v>0</v>
      </c>
      <c r="Z87">
        <v>479337</v>
      </c>
      <c r="AA87">
        <f t="shared" si="8"/>
        <v>4902193</v>
      </c>
      <c r="AB87" t="s">
        <v>61</v>
      </c>
      <c r="AC87" t="s">
        <v>105</v>
      </c>
      <c r="AD87">
        <v>3485752.7899999996</v>
      </c>
      <c r="AE87">
        <v>871438.19999999984</v>
      </c>
      <c r="AF87" t="s">
        <v>215</v>
      </c>
      <c r="AG87">
        <v>1</v>
      </c>
      <c r="AH87" t="s">
        <v>53</v>
      </c>
    </row>
    <row r="88" spans="1:34" ht="45" customHeight="1" x14ac:dyDescent="0.35">
      <c r="A88">
        <v>28</v>
      </c>
      <c r="B88" t="s">
        <v>41</v>
      </c>
      <c r="C88" t="s">
        <v>89</v>
      </c>
      <c r="D88" t="s">
        <v>210</v>
      </c>
      <c r="E88">
        <v>104656</v>
      </c>
      <c r="F88" t="s">
        <v>343</v>
      </c>
      <c r="G88" t="s">
        <v>344</v>
      </c>
      <c r="H88" t="s">
        <v>345</v>
      </c>
      <c r="I88" s="90" t="s">
        <v>47</v>
      </c>
      <c r="J88" s="87">
        <v>9</v>
      </c>
      <c r="K88" s="87">
        <v>2016</v>
      </c>
      <c r="L88" s="90" t="s">
        <v>47</v>
      </c>
      <c r="M88" s="87">
        <v>9</v>
      </c>
      <c r="N88" s="87">
        <v>2018</v>
      </c>
      <c r="O88">
        <v>80</v>
      </c>
      <c r="P88" s="90" t="s">
        <v>263</v>
      </c>
      <c r="Q88" s="90" t="s">
        <v>263</v>
      </c>
      <c r="T88" t="s">
        <v>264</v>
      </c>
      <c r="U88" t="s">
        <v>4</v>
      </c>
      <c r="V88" t="s">
        <v>94</v>
      </c>
      <c r="W88">
        <v>1760378.5600000003</v>
      </c>
      <c r="X88">
        <v>440094.6399999999</v>
      </c>
      <c r="Y88">
        <v>0</v>
      </c>
      <c r="Z88">
        <v>142767</v>
      </c>
      <c r="AA88">
        <f t="shared" si="8"/>
        <v>2343240.2000000002</v>
      </c>
      <c r="AB88" t="s">
        <v>61</v>
      </c>
      <c r="AC88" t="s">
        <v>271</v>
      </c>
      <c r="AD88">
        <v>1750515.9100000004</v>
      </c>
      <c r="AE88">
        <v>437628.9800000001</v>
      </c>
      <c r="AF88" t="s">
        <v>215</v>
      </c>
      <c r="AG88">
        <v>1</v>
      </c>
      <c r="AH88" t="s">
        <v>53</v>
      </c>
    </row>
    <row r="89" spans="1:34" ht="45" customHeight="1" x14ac:dyDescent="0.35">
      <c r="A89">
        <v>29</v>
      </c>
      <c r="B89" t="s">
        <v>41</v>
      </c>
      <c r="C89" t="s">
        <v>89</v>
      </c>
      <c r="D89" t="s">
        <v>210</v>
      </c>
      <c r="E89">
        <v>109513</v>
      </c>
      <c r="F89" t="s">
        <v>346</v>
      </c>
      <c r="G89" t="s">
        <v>347</v>
      </c>
      <c r="H89" t="s">
        <v>348</v>
      </c>
      <c r="I89" s="90" t="s">
        <v>87</v>
      </c>
      <c r="J89" s="87">
        <v>13</v>
      </c>
      <c r="K89" s="87">
        <v>2017</v>
      </c>
      <c r="L89" s="90" t="s">
        <v>110</v>
      </c>
      <c r="M89" s="87">
        <v>13</v>
      </c>
      <c r="N89" s="87">
        <v>2019</v>
      </c>
      <c r="O89">
        <v>80</v>
      </c>
      <c r="P89" s="90" t="s">
        <v>263</v>
      </c>
      <c r="Q89" s="90" t="s">
        <v>263</v>
      </c>
      <c r="T89" t="s">
        <v>264</v>
      </c>
      <c r="U89" t="s">
        <v>4</v>
      </c>
      <c r="V89" t="s">
        <v>94</v>
      </c>
      <c r="W89">
        <v>3476634.48</v>
      </c>
      <c r="X89">
        <v>869158.61999999965</v>
      </c>
      <c r="Y89">
        <v>0</v>
      </c>
      <c r="Z89">
        <v>1222452</v>
      </c>
      <c r="AA89">
        <f t="shared" si="8"/>
        <v>5568245.0999999996</v>
      </c>
      <c r="AB89" t="s">
        <v>61</v>
      </c>
      <c r="AC89" t="s">
        <v>232</v>
      </c>
      <c r="AD89">
        <v>2570031.6800000002</v>
      </c>
      <c r="AE89">
        <v>642507.91999999993</v>
      </c>
      <c r="AF89" t="s">
        <v>215</v>
      </c>
      <c r="AG89">
        <v>1</v>
      </c>
      <c r="AH89" t="s">
        <v>53</v>
      </c>
    </row>
    <row r="90" spans="1:34" ht="45" customHeight="1" x14ac:dyDescent="0.35">
      <c r="A90">
        <v>30</v>
      </c>
      <c r="B90" t="s">
        <v>41</v>
      </c>
      <c r="C90" t="s">
        <v>89</v>
      </c>
      <c r="D90" t="s">
        <v>349</v>
      </c>
      <c r="E90">
        <v>105631</v>
      </c>
      <c r="F90" t="s">
        <v>350</v>
      </c>
      <c r="G90" t="s">
        <v>351</v>
      </c>
      <c r="H90" t="s">
        <v>352</v>
      </c>
      <c r="I90" s="90" t="s">
        <v>47</v>
      </c>
      <c r="J90" s="87">
        <v>5</v>
      </c>
      <c r="K90" s="87">
        <v>2016</v>
      </c>
      <c r="L90" s="90" t="s">
        <v>47</v>
      </c>
      <c r="M90" s="87">
        <v>5</v>
      </c>
      <c r="N90" s="87">
        <v>2021</v>
      </c>
      <c r="O90">
        <v>83.72</v>
      </c>
      <c r="P90" s="90" t="s">
        <v>263</v>
      </c>
      <c r="Q90" s="90" t="s">
        <v>263</v>
      </c>
      <c r="T90" t="s">
        <v>264</v>
      </c>
      <c r="U90" t="s">
        <v>5</v>
      </c>
      <c r="V90" t="s">
        <v>353</v>
      </c>
      <c r="W90">
        <v>10555280.2992</v>
      </c>
      <c r="X90">
        <v>2052555.7007999998</v>
      </c>
      <c r="Y90">
        <v>2448600</v>
      </c>
      <c r="Z90">
        <v>50000</v>
      </c>
      <c r="AA90">
        <f t="shared" si="8"/>
        <v>15106436</v>
      </c>
      <c r="AB90" t="s">
        <v>71</v>
      </c>
      <c r="AC90" t="s">
        <v>114</v>
      </c>
      <c r="AD90">
        <v>6039304.410000002</v>
      </c>
      <c r="AE90">
        <v>1070299.8400000001</v>
      </c>
      <c r="AF90" t="s">
        <v>354</v>
      </c>
      <c r="AG90">
        <v>1</v>
      </c>
      <c r="AH90" t="s">
        <v>53</v>
      </c>
    </row>
    <row r="91" spans="1:34" ht="45" customHeight="1" x14ac:dyDescent="0.35">
      <c r="A91">
        <v>31</v>
      </c>
      <c r="B91" t="s">
        <v>41</v>
      </c>
      <c r="C91" t="s">
        <v>89</v>
      </c>
      <c r="D91" t="s">
        <v>349</v>
      </c>
      <c r="E91">
        <v>105976</v>
      </c>
      <c r="F91" t="s">
        <v>355</v>
      </c>
      <c r="G91" t="s">
        <v>279</v>
      </c>
      <c r="H91" t="s">
        <v>356</v>
      </c>
      <c r="I91" s="90" t="s">
        <v>47</v>
      </c>
      <c r="J91" s="87">
        <v>5</v>
      </c>
      <c r="K91" s="87">
        <v>2016</v>
      </c>
      <c r="L91" s="90" t="s">
        <v>110</v>
      </c>
      <c r="M91" s="87">
        <v>30</v>
      </c>
      <c r="N91" s="87">
        <v>2021</v>
      </c>
      <c r="O91">
        <v>83.72</v>
      </c>
      <c r="P91" s="90" t="s">
        <v>263</v>
      </c>
      <c r="Q91" s="90" t="s">
        <v>263</v>
      </c>
      <c r="T91" t="s">
        <v>264</v>
      </c>
      <c r="U91" t="s">
        <v>5</v>
      </c>
      <c r="V91" t="s">
        <v>353</v>
      </c>
      <c r="W91">
        <v>11300107</v>
      </c>
      <c r="X91">
        <v>2197393</v>
      </c>
      <c r="Y91">
        <v>2344000</v>
      </c>
      <c r="Z91">
        <v>60000</v>
      </c>
      <c r="AA91">
        <f t="shared" si="8"/>
        <v>15901500</v>
      </c>
      <c r="AB91" t="s">
        <v>71</v>
      </c>
      <c r="AC91" t="s">
        <v>271</v>
      </c>
      <c r="AD91">
        <v>10630090.350000001</v>
      </c>
      <c r="AE91">
        <v>2066793.6100000003</v>
      </c>
      <c r="AF91" t="s">
        <v>354</v>
      </c>
      <c r="AG91">
        <v>1</v>
      </c>
      <c r="AH91" t="s">
        <v>53</v>
      </c>
    </row>
    <row r="92" spans="1:34" ht="45" customHeight="1" x14ac:dyDescent="0.35">
      <c r="A92">
        <v>32</v>
      </c>
      <c r="B92" t="s">
        <v>41</v>
      </c>
      <c r="C92" t="s">
        <v>89</v>
      </c>
      <c r="D92" t="s">
        <v>349</v>
      </c>
      <c r="E92">
        <v>105581</v>
      </c>
      <c r="F92" t="s">
        <v>357</v>
      </c>
      <c r="G92" t="s">
        <v>358</v>
      </c>
      <c r="H92" t="s">
        <v>359</v>
      </c>
      <c r="I92" s="90" t="s">
        <v>47</v>
      </c>
      <c r="J92" s="87">
        <v>5</v>
      </c>
      <c r="K92" s="87">
        <v>2016</v>
      </c>
      <c r="L92" s="90" t="s">
        <v>47</v>
      </c>
      <c r="M92" s="87">
        <v>5</v>
      </c>
      <c r="N92" s="87">
        <v>2021</v>
      </c>
      <c r="O92">
        <v>83.72</v>
      </c>
      <c r="P92" s="90" t="s">
        <v>263</v>
      </c>
      <c r="Q92" s="90" t="s">
        <v>263</v>
      </c>
      <c r="T92" t="s">
        <v>264</v>
      </c>
      <c r="U92" t="s">
        <v>5</v>
      </c>
      <c r="V92" t="s">
        <v>353</v>
      </c>
      <c r="W92">
        <v>11299450.886360001</v>
      </c>
      <c r="X92">
        <v>2197265.4136399999</v>
      </c>
      <c r="Y92">
        <v>1880580.36</v>
      </c>
      <c r="Z92">
        <v>130664.2</v>
      </c>
      <c r="AA92">
        <f t="shared" si="8"/>
        <v>15507960.859999999</v>
      </c>
      <c r="AB92" t="s">
        <v>71</v>
      </c>
      <c r="AC92" t="s">
        <v>105</v>
      </c>
      <c r="AD92">
        <v>6660453.9100000001</v>
      </c>
      <c r="AE92">
        <v>1295034.8899999999</v>
      </c>
      <c r="AF92" t="s">
        <v>354</v>
      </c>
      <c r="AG92">
        <v>1</v>
      </c>
      <c r="AH92" t="s">
        <v>53</v>
      </c>
    </row>
    <row r="93" spans="1:34" ht="45" customHeight="1" x14ac:dyDescent="0.35">
      <c r="A93">
        <v>33</v>
      </c>
      <c r="B93" t="s">
        <v>41</v>
      </c>
      <c r="C93" t="s">
        <v>89</v>
      </c>
      <c r="D93" t="s">
        <v>349</v>
      </c>
      <c r="E93">
        <v>105958</v>
      </c>
      <c r="F93" t="s">
        <v>360</v>
      </c>
      <c r="G93" t="s">
        <v>312</v>
      </c>
      <c r="H93" t="s">
        <v>361</v>
      </c>
      <c r="I93" s="90" t="s">
        <v>47</v>
      </c>
      <c r="J93" s="87">
        <v>5</v>
      </c>
      <c r="K93" s="87">
        <v>2016</v>
      </c>
      <c r="L93" s="90" t="s">
        <v>47</v>
      </c>
      <c r="M93" s="87">
        <v>5</v>
      </c>
      <c r="N93" s="87">
        <v>2022</v>
      </c>
      <c r="O93">
        <v>83.72</v>
      </c>
      <c r="P93" s="90" t="s">
        <v>263</v>
      </c>
      <c r="Q93" s="90" t="s">
        <v>263</v>
      </c>
      <c r="T93" t="s">
        <v>264</v>
      </c>
      <c r="U93" t="s">
        <v>5</v>
      </c>
      <c r="V93" t="s">
        <v>353</v>
      </c>
      <c r="W93">
        <v>8676741.6371999998</v>
      </c>
      <c r="X93">
        <v>1687259.3628000002</v>
      </c>
      <c r="Y93">
        <v>2998499</v>
      </c>
      <c r="Z93">
        <v>45000</v>
      </c>
      <c r="AA93">
        <f t="shared" ref="AA93:AA124" si="9">SUBTOTAL(9,W93:Z93)</f>
        <v>13407500</v>
      </c>
      <c r="AB93" t="s">
        <v>71</v>
      </c>
      <c r="AC93" t="s">
        <v>271</v>
      </c>
      <c r="AD93">
        <v>3258118.6499999994</v>
      </c>
      <c r="AE93">
        <v>633468.74999999988</v>
      </c>
      <c r="AF93" t="s">
        <v>354</v>
      </c>
      <c r="AG93">
        <v>1</v>
      </c>
      <c r="AH93" t="s">
        <v>53</v>
      </c>
    </row>
    <row r="94" spans="1:34" ht="45" customHeight="1" x14ac:dyDescent="0.35">
      <c r="A94">
        <v>34</v>
      </c>
      <c r="B94" t="s">
        <v>41</v>
      </c>
      <c r="C94" t="s">
        <v>89</v>
      </c>
      <c r="D94" t="s">
        <v>349</v>
      </c>
      <c r="E94">
        <v>105509</v>
      </c>
      <c r="F94" t="s">
        <v>362</v>
      </c>
      <c r="G94" t="s">
        <v>363</v>
      </c>
      <c r="H94" t="s">
        <v>364</v>
      </c>
      <c r="I94" s="90" t="s">
        <v>47</v>
      </c>
      <c r="J94" s="87">
        <v>5</v>
      </c>
      <c r="K94" s="87">
        <v>2016</v>
      </c>
      <c r="L94" s="90" t="s">
        <v>47</v>
      </c>
      <c r="M94" s="87">
        <v>5</v>
      </c>
      <c r="N94" s="87">
        <v>2021</v>
      </c>
      <c r="O94">
        <v>83.72</v>
      </c>
      <c r="P94" s="90" t="s">
        <v>263</v>
      </c>
      <c r="Q94" s="90" t="s">
        <v>263</v>
      </c>
      <c r="T94" t="s">
        <v>264</v>
      </c>
      <c r="U94" t="s">
        <v>5</v>
      </c>
      <c r="V94" t="s">
        <v>353</v>
      </c>
      <c r="W94">
        <v>10226199.583600001</v>
      </c>
      <c r="X94">
        <v>1988563.4163999986</v>
      </c>
      <c r="Y94">
        <v>1644160</v>
      </c>
      <c r="Z94">
        <v>40000</v>
      </c>
      <c r="AA94">
        <f t="shared" si="9"/>
        <v>13898923</v>
      </c>
      <c r="AB94" t="s">
        <v>71</v>
      </c>
      <c r="AC94" t="s">
        <v>82</v>
      </c>
      <c r="AD94">
        <v>6936964.5899999999</v>
      </c>
      <c r="AE94">
        <v>1224434.6399999999</v>
      </c>
      <c r="AF94" t="s">
        <v>354</v>
      </c>
      <c r="AG94">
        <v>1</v>
      </c>
      <c r="AH94" t="s">
        <v>53</v>
      </c>
    </row>
    <row r="95" spans="1:34" ht="45" customHeight="1" x14ac:dyDescent="0.35">
      <c r="A95">
        <v>35</v>
      </c>
      <c r="B95" t="s">
        <v>41</v>
      </c>
      <c r="C95" t="s">
        <v>89</v>
      </c>
      <c r="D95" t="s">
        <v>349</v>
      </c>
      <c r="E95">
        <v>105707</v>
      </c>
      <c r="F95" t="s">
        <v>365</v>
      </c>
      <c r="G95" t="s">
        <v>312</v>
      </c>
      <c r="H95" t="s">
        <v>366</v>
      </c>
      <c r="I95" s="90" t="s">
        <v>47</v>
      </c>
      <c r="J95" s="87">
        <v>8</v>
      </c>
      <c r="K95" s="87">
        <v>2016</v>
      </c>
      <c r="L95" s="90" t="s">
        <v>120</v>
      </c>
      <c r="M95" s="87">
        <v>8</v>
      </c>
      <c r="N95" s="87">
        <v>2022</v>
      </c>
      <c r="O95">
        <v>83.72</v>
      </c>
      <c r="P95" s="90" t="s">
        <v>263</v>
      </c>
      <c r="Q95" s="90" t="s">
        <v>263</v>
      </c>
      <c r="T95" t="s">
        <v>264</v>
      </c>
      <c r="U95" t="s">
        <v>5</v>
      </c>
      <c r="V95" t="s">
        <v>353</v>
      </c>
      <c r="W95">
        <v>7188199.2000000002</v>
      </c>
      <c r="X95">
        <v>1397800.7999999998</v>
      </c>
      <c r="Y95">
        <v>1710000</v>
      </c>
      <c r="Z95">
        <v>370000</v>
      </c>
      <c r="AA95">
        <f t="shared" si="9"/>
        <v>10666000</v>
      </c>
      <c r="AB95" t="s">
        <v>71</v>
      </c>
      <c r="AC95" t="s">
        <v>271</v>
      </c>
      <c r="AD95">
        <v>5677067.5899999999</v>
      </c>
      <c r="AE95">
        <v>1103880.1000000003</v>
      </c>
      <c r="AF95" t="s">
        <v>354</v>
      </c>
      <c r="AG95">
        <v>1</v>
      </c>
      <c r="AH95" t="s">
        <v>53</v>
      </c>
    </row>
    <row r="96" spans="1:34" ht="45" customHeight="1" x14ac:dyDescent="0.35">
      <c r="A96">
        <v>36</v>
      </c>
      <c r="B96" t="s">
        <v>41</v>
      </c>
      <c r="C96" t="s">
        <v>89</v>
      </c>
      <c r="D96" t="s">
        <v>349</v>
      </c>
      <c r="E96">
        <v>105551</v>
      </c>
      <c r="F96" t="s">
        <v>367</v>
      </c>
      <c r="G96" t="s">
        <v>368</v>
      </c>
      <c r="H96" t="s">
        <v>369</v>
      </c>
      <c r="I96" s="90" t="s">
        <v>47</v>
      </c>
      <c r="J96" s="87">
        <v>8</v>
      </c>
      <c r="K96" s="87">
        <v>2016</v>
      </c>
      <c r="L96" s="90" t="s">
        <v>68</v>
      </c>
      <c r="M96" s="87">
        <v>8</v>
      </c>
      <c r="N96" s="87">
        <v>2021</v>
      </c>
      <c r="O96">
        <v>83.72</v>
      </c>
      <c r="P96" s="90" t="s">
        <v>263</v>
      </c>
      <c r="Q96" s="90" t="s">
        <v>263</v>
      </c>
      <c r="T96" t="s">
        <v>264</v>
      </c>
      <c r="U96" t="s">
        <v>5</v>
      </c>
      <c r="V96" t="s">
        <v>353</v>
      </c>
      <c r="W96">
        <v>7941600.5032000002</v>
      </c>
      <c r="X96">
        <v>1544305.4967999998</v>
      </c>
      <c r="Y96">
        <v>4032707</v>
      </c>
      <c r="Z96">
        <v>2508928</v>
      </c>
      <c r="AA96">
        <f t="shared" si="9"/>
        <v>16027541</v>
      </c>
      <c r="AB96" t="s">
        <v>71</v>
      </c>
      <c r="AC96" t="s">
        <v>232</v>
      </c>
      <c r="AD96">
        <v>5911046.0299999993</v>
      </c>
      <c r="AE96">
        <v>1149327.24</v>
      </c>
      <c r="AF96" t="s">
        <v>354</v>
      </c>
      <c r="AG96">
        <v>1</v>
      </c>
      <c r="AH96" t="s">
        <v>53</v>
      </c>
    </row>
    <row r="97" spans="1:34" ht="45" customHeight="1" x14ac:dyDescent="0.35">
      <c r="A97">
        <v>37</v>
      </c>
      <c r="B97" t="s">
        <v>41</v>
      </c>
      <c r="C97" t="s">
        <v>89</v>
      </c>
      <c r="D97" t="s">
        <v>349</v>
      </c>
      <c r="E97">
        <v>105684</v>
      </c>
      <c r="F97" t="s">
        <v>370</v>
      </c>
      <c r="G97" t="s">
        <v>371</v>
      </c>
      <c r="H97" t="s">
        <v>372</v>
      </c>
      <c r="I97" s="90" t="s">
        <v>47</v>
      </c>
      <c r="J97" s="87">
        <v>8</v>
      </c>
      <c r="K97" s="87">
        <v>2016</v>
      </c>
      <c r="L97" s="90" t="s">
        <v>47</v>
      </c>
      <c r="M97" s="87">
        <v>8</v>
      </c>
      <c r="N97" s="87">
        <v>2022</v>
      </c>
      <c r="O97">
        <v>83.72</v>
      </c>
      <c r="P97" s="90" t="s">
        <v>263</v>
      </c>
      <c r="Q97" s="90" t="s">
        <v>263</v>
      </c>
      <c r="T97" t="s">
        <v>264</v>
      </c>
      <c r="U97" t="s">
        <v>5</v>
      </c>
      <c r="V97" t="s">
        <v>353</v>
      </c>
      <c r="W97">
        <v>11173116.318</v>
      </c>
      <c r="X97">
        <v>2172698.682</v>
      </c>
      <c r="Y97">
        <v>2791330</v>
      </c>
      <c r="Z97">
        <v>54000</v>
      </c>
      <c r="AA97">
        <f t="shared" si="9"/>
        <v>16191145</v>
      </c>
      <c r="AB97" t="s">
        <v>71</v>
      </c>
      <c r="AC97" t="s">
        <v>232</v>
      </c>
      <c r="AD97">
        <v>1635519.89</v>
      </c>
      <c r="AE97">
        <v>318004.07</v>
      </c>
      <c r="AF97" t="s">
        <v>354</v>
      </c>
      <c r="AG97">
        <v>1</v>
      </c>
      <c r="AH97" t="s">
        <v>53</v>
      </c>
    </row>
    <row r="98" spans="1:34" ht="45" customHeight="1" x14ac:dyDescent="0.35">
      <c r="A98">
        <v>38</v>
      </c>
      <c r="B98" t="s">
        <v>41</v>
      </c>
      <c r="C98" t="s">
        <v>89</v>
      </c>
      <c r="D98" t="s">
        <v>349</v>
      </c>
      <c r="E98">
        <v>105552</v>
      </c>
      <c r="F98" t="s">
        <v>373</v>
      </c>
      <c r="G98" t="s">
        <v>374</v>
      </c>
      <c r="H98" t="s">
        <v>375</v>
      </c>
      <c r="I98" s="90" t="s">
        <v>47</v>
      </c>
      <c r="J98" s="87">
        <v>8</v>
      </c>
      <c r="K98" s="87">
        <v>2016</v>
      </c>
      <c r="L98" s="90" t="s">
        <v>47</v>
      </c>
      <c r="M98" s="87">
        <v>8</v>
      </c>
      <c r="N98" s="87">
        <v>2021</v>
      </c>
      <c r="O98">
        <v>83.72</v>
      </c>
      <c r="P98" s="90" t="s">
        <v>263</v>
      </c>
      <c r="Q98" s="90" t="s">
        <v>263</v>
      </c>
      <c r="T98" t="s">
        <v>264</v>
      </c>
      <c r="U98" t="s">
        <v>5</v>
      </c>
      <c r="V98" t="s">
        <v>353</v>
      </c>
      <c r="W98">
        <v>5251337</v>
      </c>
      <c r="X98">
        <v>1021163</v>
      </c>
      <c r="Y98">
        <v>1021500</v>
      </c>
      <c r="Z98">
        <v>17000</v>
      </c>
      <c r="AA98">
        <f t="shared" si="9"/>
        <v>7311000</v>
      </c>
      <c r="AB98" t="s">
        <v>71</v>
      </c>
      <c r="AC98" t="s">
        <v>105</v>
      </c>
      <c r="AD98">
        <v>4442509.67</v>
      </c>
      <c r="AE98">
        <v>856231.72</v>
      </c>
      <c r="AF98" t="s">
        <v>354</v>
      </c>
      <c r="AG98">
        <v>1</v>
      </c>
      <c r="AH98" t="s">
        <v>53</v>
      </c>
    </row>
    <row r="99" spans="1:34" ht="45" customHeight="1" x14ac:dyDescent="0.35">
      <c r="A99">
        <v>39</v>
      </c>
      <c r="B99" t="s">
        <v>41</v>
      </c>
      <c r="C99" t="s">
        <v>89</v>
      </c>
      <c r="D99" t="s">
        <v>349</v>
      </c>
      <c r="E99">
        <v>106070</v>
      </c>
      <c r="F99" t="s">
        <v>376</v>
      </c>
      <c r="G99" t="s">
        <v>377</v>
      </c>
      <c r="H99" t="s">
        <v>378</v>
      </c>
      <c r="I99" s="90" t="s">
        <v>47</v>
      </c>
      <c r="J99" s="87">
        <v>9</v>
      </c>
      <c r="K99" s="87">
        <v>2016</v>
      </c>
      <c r="L99" s="90" t="s">
        <v>169</v>
      </c>
      <c r="M99" s="87">
        <v>9</v>
      </c>
      <c r="N99" s="87">
        <v>2021</v>
      </c>
      <c r="O99">
        <v>83.72</v>
      </c>
      <c r="P99" s="90" t="s">
        <v>263</v>
      </c>
      <c r="Q99" s="90" t="s">
        <v>263</v>
      </c>
      <c r="T99" t="s">
        <v>264</v>
      </c>
      <c r="U99" t="s">
        <v>5</v>
      </c>
      <c r="V99" t="s">
        <v>353</v>
      </c>
      <c r="W99">
        <v>3767400.0000000005</v>
      </c>
      <c r="X99">
        <v>732599.99999999953</v>
      </c>
      <c r="Y99">
        <v>948125</v>
      </c>
      <c r="Z99">
        <v>20000</v>
      </c>
      <c r="AA99">
        <f t="shared" si="9"/>
        <v>5468125</v>
      </c>
      <c r="AB99" t="s">
        <v>71</v>
      </c>
      <c r="AC99" t="s">
        <v>232</v>
      </c>
      <c r="AD99">
        <v>2640902.84</v>
      </c>
      <c r="AE99">
        <v>513471.22</v>
      </c>
      <c r="AF99" t="s">
        <v>354</v>
      </c>
      <c r="AG99">
        <v>1</v>
      </c>
      <c r="AH99" t="s">
        <v>53</v>
      </c>
    </row>
    <row r="100" spans="1:34" ht="45" customHeight="1" x14ac:dyDescent="0.35">
      <c r="A100">
        <v>40</v>
      </c>
      <c r="B100" t="s">
        <v>41</v>
      </c>
      <c r="C100" t="s">
        <v>89</v>
      </c>
      <c r="D100" t="s">
        <v>349</v>
      </c>
      <c r="E100">
        <v>105566</v>
      </c>
      <c r="F100" t="s">
        <v>379</v>
      </c>
      <c r="G100" t="s">
        <v>380</v>
      </c>
      <c r="H100" t="s">
        <v>381</v>
      </c>
      <c r="I100" s="90" t="s">
        <v>47</v>
      </c>
      <c r="J100" s="87">
        <v>9</v>
      </c>
      <c r="K100" s="87">
        <v>2016</v>
      </c>
      <c r="L100" s="90" t="s">
        <v>47</v>
      </c>
      <c r="M100" s="87">
        <v>9</v>
      </c>
      <c r="N100" s="87">
        <v>2021</v>
      </c>
      <c r="O100">
        <v>83.72</v>
      </c>
      <c r="P100" s="90" t="s">
        <v>263</v>
      </c>
      <c r="Q100" s="90" t="s">
        <v>263</v>
      </c>
      <c r="T100" t="s">
        <v>264</v>
      </c>
      <c r="U100" t="s">
        <v>5</v>
      </c>
      <c r="V100" t="s">
        <v>353</v>
      </c>
      <c r="W100">
        <v>6934632.25</v>
      </c>
      <c r="X100">
        <v>1348492.75</v>
      </c>
      <c r="Y100">
        <v>742506</v>
      </c>
      <c r="Z100">
        <v>45000</v>
      </c>
      <c r="AA100">
        <f t="shared" si="9"/>
        <v>9070631</v>
      </c>
      <c r="AB100" t="s">
        <v>71</v>
      </c>
      <c r="AC100" t="s">
        <v>271</v>
      </c>
      <c r="AD100">
        <v>4132375.3700000006</v>
      </c>
      <c r="AE100">
        <v>774262.94</v>
      </c>
      <c r="AF100" t="s">
        <v>354</v>
      </c>
      <c r="AG100">
        <v>1</v>
      </c>
      <c r="AH100" t="s">
        <v>53</v>
      </c>
    </row>
    <row r="101" spans="1:34" ht="45" customHeight="1" x14ac:dyDescent="0.35">
      <c r="A101">
        <v>41</v>
      </c>
      <c r="B101" t="s">
        <v>41</v>
      </c>
      <c r="C101" t="s">
        <v>89</v>
      </c>
      <c r="D101" t="s">
        <v>349</v>
      </c>
      <c r="E101">
        <v>105884</v>
      </c>
      <c r="F101" t="s">
        <v>382</v>
      </c>
      <c r="G101" t="s">
        <v>383</v>
      </c>
      <c r="H101" t="s">
        <v>384</v>
      </c>
      <c r="I101" s="90" t="s">
        <v>47</v>
      </c>
      <c r="J101" s="87">
        <v>9</v>
      </c>
      <c r="K101" s="87">
        <v>2016</v>
      </c>
      <c r="L101" s="90" t="s">
        <v>47</v>
      </c>
      <c r="M101" s="87">
        <v>9</v>
      </c>
      <c r="N101" s="87">
        <v>2022</v>
      </c>
      <c r="O101">
        <v>83.72</v>
      </c>
      <c r="P101" s="90" t="s">
        <v>263</v>
      </c>
      <c r="Q101" s="90" t="s">
        <v>263</v>
      </c>
      <c r="T101" t="s">
        <v>264</v>
      </c>
      <c r="U101" t="s">
        <v>5</v>
      </c>
      <c r="V101" t="s">
        <v>353</v>
      </c>
      <c r="W101">
        <v>10484213.74</v>
      </c>
      <c r="X101">
        <v>2038736.2599999998</v>
      </c>
      <c r="Y101">
        <v>1062050</v>
      </c>
      <c r="Z101">
        <v>50000</v>
      </c>
      <c r="AA101">
        <f t="shared" si="9"/>
        <v>13635000</v>
      </c>
      <c r="AB101" t="s">
        <v>71</v>
      </c>
      <c r="AC101" t="s">
        <v>232</v>
      </c>
      <c r="AD101">
        <v>6606853.9099999992</v>
      </c>
      <c r="AE101">
        <v>1171699.3500000001</v>
      </c>
      <c r="AF101" t="s">
        <v>354</v>
      </c>
      <c r="AG101">
        <v>1</v>
      </c>
      <c r="AH101" t="s">
        <v>53</v>
      </c>
    </row>
    <row r="102" spans="1:34" ht="45" customHeight="1" x14ac:dyDescent="0.35">
      <c r="A102">
        <v>42</v>
      </c>
      <c r="B102" t="s">
        <v>41</v>
      </c>
      <c r="C102" t="s">
        <v>89</v>
      </c>
      <c r="D102" t="s">
        <v>349</v>
      </c>
      <c r="E102">
        <v>105558</v>
      </c>
      <c r="F102" t="s">
        <v>385</v>
      </c>
      <c r="G102" t="s">
        <v>279</v>
      </c>
      <c r="H102" t="s">
        <v>386</v>
      </c>
      <c r="I102" s="90" t="s">
        <v>47</v>
      </c>
      <c r="J102" s="87">
        <v>23</v>
      </c>
      <c r="K102" s="87">
        <v>2016</v>
      </c>
      <c r="L102" s="90" t="s">
        <v>47</v>
      </c>
      <c r="M102" s="87">
        <v>22</v>
      </c>
      <c r="N102" s="87">
        <v>2021</v>
      </c>
      <c r="O102">
        <v>83.72</v>
      </c>
      <c r="P102" s="90" t="s">
        <v>263</v>
      </c>
      <c r="Q102" s="90" t="s">
        <v>263</v>
      </c>
      <c r="T102" t="s">
        <v>264</v>
      </c>
      <c r="U102" t="s">
        <v>5</v>
      </c>
      <c r="V102" t="s">
        <v>353</v>
      </c>
      <c r="W102">
        <v>10787531.300000001</v>
      </c>
      <c r="X102">
        <v>2097718.7000000002</v>
      </c>
      <c r="Y102">
        <v>1826000</v>
      </c>
      <c r="Z102">
        <v>60000</v>
      </c>
      <c r="AA102">
        <f t="shared" si="9"/>
        <v>14771250</v>
      </c>
      <c r="AB102" t="s">
        <v>71</v>
      </c>
      <c r="AC102" t="s">
        <v>82</v>
      </c>
      <c r="AD102">
        <v>7371796.3400000017</v>
      </c>
      <c r="AE102">
        <v>1433250.2399999998</v>
      </c>
      <c r="AF102" t="s">
        <v>354</v>
      </c>
      <c r="AG102">
        <v>1</v>
      </c>
      <c r="AH102" t="s">
        <v>53</v>
      </c>
    </row>
    <row r="103" spans="1:34" ht="45" customHeight="1" x14ac:dyDescent="0.35">
      <c r="A103">
        <v>43</v>
      </c>
      <c r="B103" t="s">
        <v>41</v>
      </c>
      <c r="C103" t="s">
        <v>42</v>
      </c>
      <c r="D103" t="s">
        <v>387</v>
      </c>
      <c r="E103">
        <v>107066</v>
      </c>
      <c r="F103" t="s">
        <v>388</v>
      </c>
      <c r="G103" t="s">
        <v>312</v>
      </c>
      <c r="H103" t="s">
        <v>389</v>
      </c>
      <c r="I103" s="90" t="s">
        <v>109</v>
      </c>
      <c r="J103" s="87">
        <v>26</v>
      </c>
      <c r="K103" s="87">
        <v>2016</v>
      </c>
      <c r="L103" s="90" t="s">
        <v>170</v>
      </c>
      <c r="M103" s="87">
        <v>26</v>
      </c>
      <c r="N103" s="87">
        <v>2020</v>
      </c>
      <c r="O103">
        <v>80</v>
      </c>
      <c r="P103" s="90" t="s">
        <v>263</v>
      </c>
      <c r="Q103" s="90" t="s">
        <v>263</v>
      </c>
      <c r="T103" t="s">
        <v>264</v>
      </c>
      <c r="U103" t="s">
        <v>5</v>
      </c>
      <c r="V103" t="s">
        <v>140</v>
      </c>
      <c r="W103">
        <v>53409188.648000002</v>
      </c>
      <c r="X103">
        <v>13352297.162</v>
      </c>
      <c r="Y103">
        <v>0</v>
      </c>
      <c r="Z103">
        <v>5070504.38</v>
      </c>
      <c r="AA103">
        <f t="shared" si="9"/>
        <v>71831990.189999998</v>
      </c>
      <c r="AB103" t="s">
        <v>171</v>
      </c>
      <c r="AC103" t="s">
        <v>232</v>
      </c>
      <c r="AD103">
        <v>51568686.460000008</v>
      </c>
      <c r="AE103">
        <v>12892171.620000003</v>
      </c>
      <c r="AF103" t="s">
        <v>390</v>
      </c>
      <c r="AG103">
        <v>1</v>
      </c>
      <c r="AH103" t="s">
        <v>53</v>
      </c>
    </row>
    <row r="104" spans="1:34" ht="45" customHeight="1" x14ac:dyDescent="0.35">
      <c r="A104">
        <v>44</v>
      </c>
      <c r="B104" t="s">
        <v>41</v>
      </c>
      <c r="C104" t="s">
        <v>42</v>
      </c>
      <c r="D104" t="s">
        <v>387</v>
      </c>
      <c r="E104">
        <v>109212</v>
      </c>
      <c r="F104" t="s">
        <v>391</v>
      </c>
      <c r="G104" t="s">
        <v>392</v>
      </c>
      <c r="H104" t="s">
        <v>393</v>
      </c>
      <c r="I104" s="90" t="s">
        <v>113</v>
      </c>
      <c r="J104" s="87">
        <v>16</v>
      </c>
      <c r="K104" s="87">
        <v>2016</v>
      </c>
      <c r="L104" s="90" t="s">
        <v>68</v>
      </c>
      <c r="M104" s="87">
        <v>16</v>
      </c>
      <c r="N104" s="87">
        <v>2021</v>
      </c>
      <c r="O104">
        <v>80</v>
      </c>
      <c r="P104" s="90" t="s">
        <v>263</v>
      </c>
      <c r="Q104" s="90" t="s">
        <v>263</v>
      </c>
      <c r="T104" t="s">
        <v>264</v>
      </c>
      <c r="U104" t="s">
        <v>5</v>
      </c>
      <c r="V104" t="s">
        <v>140</v>
      </c>
      <c r="W104">
        <v>43056000.140000001</v>
      </c>
      <c r="X104">
        <v>10764000.029999999</v>
      </c>
      <c r="Y104">
        <v>0</v>
      </c>
      <c r="Z104">
        <v>4662263.0999999996</v>
      </c>
      <c r="AA104">
        <f t="shared" si="9"/>
        <v>58482263.270000003</v>
      </c>
      <c r="AB104" t="s">
        <v>71</v>
      </c>
      <c r="AC104" t="s">
        <v>114</v>
      </c>
      <c r="AD104">
        <v>22088280.760000002</v>
      </c>
      <c r="AE104">
        <v>3517019.69</v>
      </c>
      <c r="AF104" t="s">
        <v>390</v>
      </c>
      <c r="AG104">
        <v>1</v>
      </c>
      <c r="AH104" t="s">
        <v>53</v>
      </c>
    </row>
    <row r="105" spans="1:34" ht="45" customHeight="1" x14ac:dyDescent="0.35">
      <c r="A105">
        <v>45</v>
      </c>
      <c r="B105" t="s">
        <v>41</v>
      </c>
      <c r="C105" t="s">
        <v>42</v>
      </c>
      <c r="D105" t="s">
        <v>387</v>
      </c>
      <c r="E105">
        <v>108662</v>
      </c>
      <c r="F105" t="s">
        <v>394</v>
      </c>
      <c r="G105" t="s">
        <v>395</v>
      </c>
      <c r="H105" t="s">
        <v>396</v>
      </c>
      <c r="I105" s="90" t="s">
        <v>87</v>
      </c>
      <c r="J105" s="87">
        <v>3</v>
      </c>
      <c r="K105" s="87">
        <v>2017</v>
      </c>
      <c r="L105" s="90" t="s">
        <v>120</v>
      </c>
      <c r="M105" s="87">
        <v>2</v>
      </c>
      <c r="N105" s="87">
        <v>2021</v>
      </c>
      <c r="O105">
        <v>80</v>
      </c>
      <c r="P105" s="90" t="s">
        <v>263</v>
      </c>
      <c r="Q105" s="90" t="s">
        <v>263</v>
      </c>
      <c r="T105" t="s">
        <v>264</v>
      </c>
      <c r="U105" t="s">
        <v>5</v>
      </c>
      <c r="V105" t="s">
        <v>140</v>
      </c>
      <c r="W105">
        <v>8625168.8000000007</v>
      </c>
      <c r="X105">
        <v>2156292.1999999993</v>
      </c>
      <c r="Y105">
        <v>0</v>
      </c>
      <c r="Z105">
        <v>12000</v>
      </c>
      <c r="AA105">
        <f t="shared" si="9"/>
        <v>10793461</v>
      </c>
      <c r="AB105" t="s">
        <v>71</v>
      </c>
      <c r="AC105" t="s">
        <v>297</v>
      </c>
      <c r="AD105">
        <v>8468645.8699999992</v>
      </c>
      <c r="AE105">
        <v>2095572.1699999997</v>
      </c>
      <c r="AF105" t="s">
        <v>390</v>
      </c>
      <c r="AG105">
        <v>1</v>
      </c>
      <c r="AH105" t="s">
        <v>53</v>
      </c>
    </row>
    <row r="106" spans="1:34" ht="45" customHeight="1" x14ac:dyDescent="0.35">
      <c r="A106">
        <v>46</v>
      </c>
      <c r="B106" t="s">
        <v>41</v>
      </c>
      <c r="C106" t="s">
        <v>89</v>
      </c>
      <c r="D106" t="s">
        <v>145</v>
      </c>
      <c r="E106">
        <v>113021</v>
      </c>
      <c r="F106" t="s">
        <v>397</v>
      </c>
      <c r="G106" t="s">
        <v>398</v>
      </c>
      <c r="H106" t="s">
        <v>399</v>
      </c>
      <c r="I106" s="90" t="s">
        <v>47</v>
      </c>
      <c r="J106" s="87">
        <v>27</v>
      </c>
      <c r="K106" s="87">
        <v>2017</v>
      </c>
      <c r="L106" s="90" t="s">
        <v>120</v>
      </c>
      <c r="M106" s="87">
        <v>27</v>
      </c>
      <c r="N106" s="87">
        <v>2019</v>
      </c>
      <c r="O106">
        <v>80</v>
      </c>
      <c r="P106" s="90" t="s">
        <v>263</v>
      </c>
      <c r="Q106" s="90" t="s">
        <v>263</v>
      </c>
      <c r="T106" t="s">
        <v>264</v>
      </c>
      <c r="U106" t="s">
        <v>4</v>
      </c>
      <c r="V106" t="s">
        <v>94</v>
      </c>
      <c r="W106">
        <v>567648</v>
      </c>
      <c r="X106">
        <v>141912</v>
      </c>
      <c r="Y106">
        <v>78840</v>
      </c>
      <c r="Z106">
        <v>179046</v>
      </c>
      <c r="AA106">
        <f t="shared" si="9"/>
        <v>967446</v>
      </c>
      <c r="AB106" t="s">
        <v>61</v>
      </c>
      <c r="AC106" t="s">
        <v>114</v>
      </c>
      <c r="AD106">
        <v>561321.07000000007</v>
      </c>
      <c r="AE106">
        <v>140330.27000000002</v>
      </c>
      <c r="AF106" t="s">
        <v>151</v>
      </c>
      <c r="AG106">
        <v>1</v>
      </c>
      <c r="AH106" t="s">
        <v>53</v>
      </c>
    </row>
    <row r="107" spans="1:34" ht="45" customHeight="1" x14ac:dyDescent="0.35">
      <c r="A107">
        <v>47</v>
      </c>
      <c r="B107" t="s">
        <v>41</v>
      </c>
      <c r="C107" t="s">
        <v>89</v>
      </c>
      <c r="D107" t="s">
        <v>145</v>
      </c>
      <c r="E107">
        <v>113571</v>
      </c>
      <c r="F107" t="s">
        <v>400</v>
      </c>
      <c r="G107" t="s">
        <v>401</v>
      </c>
      <c r="H107" t="s">
        <v>402</v>
      </c>
      <c r="I107" s="90" t="s">
        <v>47</v>
      </c>
      <c r="J107" s="87">
        <v>27</v>
      </c>
      <c r="K107" s="87">
        <v>2017</v>
      </c>
      <c r="L107" s="90" t="s">
        <v>113</v>
      </c>
      <c r="M107" s="87">
        <v>27</v>
      </c>
      <c r="N107" s="87">
        <v>2018</v>
      </c>
      <c r="O107">
        <v>79.999999039630737</v>
      </c>
      <c r="P107" s="90" t="s">
        <v>263</v>
      </c>
      <c r="Q107" s="90" t="s">
        <v>263</v>
      </c>
      <c r="T107" t="s">
        <v>264</v>
      </c>
      <c r="U107" t="s">
        <v>4</v>
      </c>
      <c r="V107" t="s">
        <v>94</v>
      </c>
      <c r="W107">
        <v>666410.31999999995</v>
      </c>
      <c r="X107">
        <v>166602.59</v>
      </c>
      <c r="Y107">
        <v>164164.54</v>
      </c>
      <c r="Z107">
        <v>82252.800000000003</v>
      </c>
      <c r="AA107">
        <f t="shared" si="9"/>
        <v>1079430.25</v>
      </c>
      <c r="AB107" t="s">
        <v>61</v>
      </c>
      <c r="AC107" t="s">
        <v>114</v>
      </c>
      <c r="AD107">
        <v>660628.80000000005</v>
      </c>
      <c r="AE107">
        <v>165157.21</v>
      </c>
      <c r="AF107" t="s">
        <v>151</v>
      </c>
      <c r="AG107">
        <v>1</v>
      </c>
      <c r="AH107" t="s">
        <v>53</v>
      </c>
    </row>
    <row r="108" spans="1:34" ht="45" customHeight="1" x14ac:dyDescent="0.35">
      <c r="A108">
        <v>48</v>
      </c>
      <c r="B108" t="s">
        <v>41</v>
      </c>
      <c r="C108" t="s">
        <v>89</v>
      </c>
      <c r="D108" t="s">
        <v>145</v>
      </c>
      <c r="E108">
        <v>113128</v>
      </c>
      <c r="F108" t="s">
        <v>403</v>
      </c>
      <c r="G108" t="s">
        <v>404</v>
      </c>
      <c r="H108" t="s">
        <v>405</v>
      </c>
      <c r="I108" s="90" t="s">
        <v>47</v>
      </c>
      <c r="J108" s="87">
        <v>27</v>
      </c>
      <c r="K108" s="87">
        <v>2017</v>
      </c>
      <c r="L108" s="90" t="s">
        <v>47</v>
      </c>
      <c r="M108" s="87">
        <v>27</v>
      </c>
      <c r="N108" s="87">
        <v>2019</v>
      </c>
      <c r="O108">
        <v>80</v>
      </c>
      <c r="P108" s="90" t="s">
        <v>263</v>
      </c>
      <c r="Q108" s="90" t="s">
        <v>263</v>
      </c>
      <c r="T108" t="s">
        <v>264</v>
      </c>
      <c r="U108" t="s">
        <v>4</v>
      </c>
      <c r="V108" t="s">
        <v>94</v>
      </c>
      <c r="W108">
        <v>663316.31999999995</v>
      </c>
      <c r="X108">
        <v>165829.07999999999</v>
      </c>
      <c r="Y108">
        <v>92127.28</v>
      </c>
      <c r="Z108">
        <v>337523.67</v>
      </c>
      <c r="AA108">
        <f t="shared" si="9"/>
        <v>1258796.3499999999</v>
      </c>
      <c r="AB108" t="s">
        <v>61</v>
      </c>
      <c r="AC108" t="s">
        <v>105</v>
      </c>
      <c r="AD108">
        <v>636007.2699999999</v>
      </c>
      <c r="AE108">
        <v>159001.81999999998</v>
      </c>
      <c r="AF108" t="s">
        <v>151</v>
      </c>
      <c r="AG108">
        <v>1</v>
      </c>
      <c r="AH108" t="s">
        <v>53</v>
      </c>
    </row>
    <row r="109" spans="1:34" ht="45" customHeight="1" x14ac:dyDescent="0.35">
      <c r="A109">
        <v>49</v>
      </c>
      <c r="B109" t="s">
        <v>41</v>
      </c>
      <c r="C109" t="s">
        <v>89</v>
      </c>
      <c r="D109" t="s">
        <v>145</v>
      </c>
      <c r="E109">
        <v>113071</v>
      </c>
      <c r="F109" t="s">
        <v>406</v>
      </c>
      <c r="G109" t="s">
        <v>407</v>
      </c>
      <c r="H109" t="s">
        <v>408</v>
      </c>
      <c r="I109" s="90" t="s">
        <v>47</v>
      </c>
      <c r="J109" s="87">
        <v>27</v>
      </c>
      <c r="K109" s="87">
        <v>2017</v>
      </c>
      <c r="L109" s="90" t="s">
        <v>169</v>
      </c>
      <c r="M109" s="87">
        <v>27</v>
      </c>
      <c r="N109" s="87">
        <v>2019</v>
      </c>
      <c r="O109">
        <v>80</v>
      </c>
      <c r="P109" s="90" t="s">
        <v>263</v>
      </c>
      <c r="Q109" s="90" t="s">
        <v>263</v>
      </c>
      <c r="T109" t="s">
        <v>264</v>
      </c>
      <c r="U109" t="s">
        <v>4</v>
      </c>
      <c r="V109" t="s">
        <v>94</v>
      </c>
      <c r="W109">
        <v>668777.56000000006</v>
      </c>
      <c r="X109">
        <v>167194.39000000001</v>
      </c>
      <c r="Y109">
        <v>92885.78</v>
      </c>
      <c r="Z109">
        <v>119978</v>
      </c>
      <c r="AA109">
        <f t="shared" si="9"/>
        <v>1048835.73</v>
      </c>
      <c r="AB109" t="s">
        <v>61</v>
      </c>
      <c r="AC109" t="s">
        <v>105</v>
      </c>
      <c r="AD109">
        <v>551637.07999999996</v>
      </c>
      <c r="AE109">
        <v>137909.29</v>
      </c>
      <c r="AF109" t="s">
        <v>151</v>
      </c>
      <c r="AG109">
        <v>1</v>
      </c>
      <c r="AH109" t="s">
        <v>53</v>
      </c>
    </row>
    <row r="110" spans="1:34" ht="45" customHeight="1" x14ac:dyDescent="0.35">
      <c r="A110">
        <v>50</v>
      </c>
      <c r="B110" t="s">
        <v>41</v>
      </c>
      <c r="C110" t="s">
        <v>89</v>
      </c>
      <c r="D110" t="s">
        <v>145</v>
      </c>
      <c r="E110">
        <v>119851</v>
      </c>
      <c r="F110" t="s">
        <v>409</v>
      </c>
      <c r="G110" t="s">
        <v>410</v>
      </c>
      <c r="H110" t="s">
        <v>411</v>
      </c>
      <c r="I110" s="90" t="s">
        <v>109</v>
      </c>
      <c r="J110" s="87">
        <v>4</v>
      </c>
      <c r="K110" s="87">
        <v>2017</v>
      </c>
      <c r="L110" s="90" t="s">
        <v>110</v>
      </c>
      <c r="M110" s="87">
        <v>4</v>
      </c>
      <c r="N110" s="87">
        <v>2019</v>
      </c>
      <c r="O110">
        <v>79.999999263683492</v>
      </c>
      <c r="P110" s="90" t="s">
        <v>263</v>
      </c>
      <c r="Q110" s="90" t="s">
        <v>263</v>
      </c>
      <c r="T110" t="s">
        <v>264</v>
      </c>
      <c r="U110" t="s">
        <v>4</v>
      </c>
      <c r="V110" t="s">
        <v>94</v>
      </c>
      <c r="W110">
        <v>651893.56999999995</v>
      </c>
      <c r="X110">
        <v>162973.4</v>
      </c>
      <c r="Y110">
        <v>90540.78</v>
      </c>
      <c r="Z110">
        <v>53550</v>
      </c>
      <c r="AA110">
        <f t="shared" si="9"/>
        <v>958957.75</v>
      </c>
      <c r="AB110" t="s">
        <v>61</v>
      </c>
      <c r="AC110" t="s">
        <v>105</v>
      </c>
      <c r="AD110">
        <v>600354.76</v>
      </c>
      <c r="AE110">
        <v>150088.69999999998</v>
      </c>
      <c r="AF110" t="s">
        <v>151</v>
      </c>
      <c r="AG110">
        <v>1</v>
      </c>
      <c r="AH110" t="s">
        <v>53</v>
      </c>
    </row>
    <row r="111" spans="1:34" ht="45" customHeight="1" x14ac:dyDescent="0.35">
      <c r="A111">
        <v>51</v>
      </c>
      <c r="B111" t="s">
        <v>41</v>
      </c>
      <c r="C111" t="s">
        <v>89</v>
      </c>
      <c r="D111" t="s">
        <v>145</v>
      </c>
      <c r="E111">
        <v>113131</v>
      </c>
      <c r="F111" t="s">
        <v>412</v>
      </c>
      <c r="G111" t="s">
        <v>413</v>
      </c>
      <c r="H111" t="s">
        <v>414</v>
      </c>
      <c r="I111" s="90" t="s">
        <v>109</v>
      </c>
      <c r="J111" s="87">
        <v>4</v>
      </c>
      <c r="K111" s="87">
        <v>2017</v>
      </c>
      <c r="L111" s="90" t="s">
        <v>113</v>
      </c>
      <c r="M111" s="87">
        <v>4</v>
      </c>
      <c r="N111" s="87">
        <v>2018</v>
      </c>
      <c r="O111">
        <v>79.999998917008554</v>
      </c>
      <c r="P111" s="90" t="s">
        <v>263</v>
      </c>
      <c r="Q111" s="90" t="s">
        <v>263</v>
      </c>
      <c r="T111" t="s">
        <v>264</v>
      </c>
      <c r="U111" t="s">
        <v>4</v>
      </c>
      <c r="V111" t="s">
        <v>94</v>
      </c>
      <c r="W111">
        <v>590955.72</v>
      </c>
      <c r="X111">
        <v>147738.94</v>
      </c>
      <c r="Y111">
        <v>82077.240000000005</v>
      </c>
      <c r="Z111">
        <v>120566.82</v>
      </c>
      <c r="AA111">
        <f t="shared" si="9"/>
        <v>941338.72</v>
      </c>
      <c r="AB111" t="s">
        <v>61</v>
      </c>
      <c r="AC111" t="s">
        <v>114</v>
      </c>
      <c r="AD111">
        <v>552924.99</v>
      </c>
      <c r="AE111">
        <v>138231.26</v>
      </c>
      <c r="AF111" t="s">
        <v>151</v>
      </c>
      <c r="AG111">
        <v>1</v>
      </c>
      <c r="AH111" t="s">
        <v>53</v>
      </c>
    </row>
    <row r="112" spans="1:34" ht="45" customHeight="1" x14ac:dyDescent="0.35">
      <c r="A112">
        <v>52</v>
      </c>
      <c r="B112" t="s">
        <v>41</v>
      </c>
      <c r="C112" t="s">
        <v>89</v>
      </c>
      <c r="D112" t="s">
        <v>145</v>
      </c>
      <c r="E112">
        <v>122344</v>
      </c>
      <c r="F112" t="s">
        <v>415</v>
      </c>
      <c r="G112" t="s">
        <v>416</v>
      </c>
      <c r="H112" t="s">
        <v>417</v>
      </c>
      <c r="I112" s="90" t="s">
        <v>170</v>
      </c>
      <c r="J112" s="87">
        <v>15</v>
      </c>
      <c r="K112" s="87">
        <v>2017</v>
      </c>
      <c r="L112" s="90" t="s">
        <v>170</v>
      </c>
      <c r="M112" s="87">
        <v>15</v>
      </c>
      <c r="N112" s="87">
        <v>2019</v>
      </c>
      <c r="O112">
        <v>79.999999759844471</v>
      </c>
      <c r="P112" s="90" t="s">
        <v>263</v>
      </c>
      <c r="Q112" s="90" t="s">
        <v>263</v>
      </c>
      <c r="T112" t="s">
        <v>264</v>
      </c>
      <c r="U112" t="s">
        <v>4</v>
      </c>
      <c r="V112" t="s">
        <v>94</v>
      </c>
      <c r="W112">
        <v>666234.91</v>
      </c>
      <c r="X112">
        <v>166558.73000000001</v>
      </c>
      <c r="Y112">
        <v>92532.64</v>
      </c>
      <c r="Z112">
        <v>102792</v>
      </c>
      <c r="AA112">
        <f t="shared" si="9"/>
        <v>1028118.28</v>
      </c>
      <c r="AB112" t="s">
        <v>61</v>
      </c>
      <c r="AC112" t="s">
        <v>114</v>
      </c>
      <c r="AD112">
        <v>628399.92999999993</v>
      </c>
      <c r="AE112">
        <v>157099.97999999998</v>
      </c>
      <c r="AF112" t="s">
        <v>151</v>
      </c>
      <c r="AG112">
        <v>1</v>
      </c>
      <c r="AH112" t="s">
        <v>53</v>
      </c>
    </row>
    <row r="113" spans="1:34" ht="45" customHeight="1" x14ac:dyDescent="0.35">
      <c r="A113">
        <v>53</v>
      </c>
      <c r="B113" t="s">
        <v>41</v>
      </c>
      <c r="C113" t="s">
        <v>89</v>
      </c>
      <c r="D113" t="s">
        <v>145</v>
      </c>
      <c r="E113">
        <v>104905</v>
      </c>
      <c r="F113" t="s">
        <v>418</v>
      </c>
      <c r="G113" t="s">
        <v>419</v>
      </c>
      <c r="H113" t="s">
        <v>420</v>
      </c>
      <c r="I113" s="90" t="s">
        <v>113</v>
      </c>
      <c r="J113" s="87">
        <v>21</v>
      </c>
      <c r="K113" s="87">
        <v>2017</v>
      </c>
      <c r="L113" s="90" t="s">
        <v>133</v>
      </c>
      <c r="M113" s="87">
        <v>20</v>
      </c>
      <c r="N113" s="87">
        <v>2019</v>
      </c>
      <c r="O113">
        <v>80</v>
      </c>
      <c r="P113" s="90" t="s">
        <v>263</v>
      </c>
      <c r="Q113" s="90" t="s">
        <v>263</v>
      </c>
      <c r="T113" t="s">
        <v>264</v>
      </c>
      <c r="U113" t="s">
        <v>4</v>
      </c>
      <c r="V113" t="s">
        <v>94</v>
      </c>
      <c r="W113">
        <v>671536.8</v>
      </c>
      <c r="X113">
        <v>167884.2</v>
      </c>
      <c r="Y113">
        <v>93269</v>
      </c>
      <c r="Z113">
        <v>172307.63</v>
      </c>
      <c r="AA113">
        <f t="shared" si="9"/>
        <v>1104997.6299999999</v>
      </c>
      <c r="AB113" t="s">
        <v>61</v>
      </c>
      <c r="AC113" t="s">
        <v>105</v>
      </c>
      <c r="AD113">
        <v>671037.73</v>
      </c>
      <c r="AE113">
        <v>167759.43</v>
      </c>
      <c r="AF113" t="s">
        <v>151</v>
      </c>
      <c r="AG113">
        <v>1</v>
      </c>
      <c r="AH113" t="s">
        <v>53</v>
      </c>
    </row>
    <row r="114" spans="1:34" ht="45" customHeight="1" x14ac:dyDescent="0.35">
      <c r="A114">
        <v>54</v>
      </c>
      <c r="B114" t="s">
        <v>41</v>
      </c>
      <c r="C114" t="s">
        <v>421</v>
      </c>
      <c r="E114">
        <v>115833</v>
      </c>
      <c r="F114" t="s">
        <v>422</v>
      </c>
      <c r="G114" t="s">
        <v>423</v>
      </c>
      <c r="H114" t="s">
        <v>424</v>
      </c>
      <c r="I114" s="90" t="s">
        <v>87</v>
      </c>
      <c r="J114" s="87">
        <v>31</v>
      </c>
      <c r="K114" s="87">
        <v>2018</v>
      </c>
      <c r="L114" s="90" t="s">
        <v>133</v>
      </c>
      <c r="M114" s="87">
        <v>31</v>
      </c>
      <c r="N114" s="87">
        <v>2021</v>
      </c>
      <c r="O114">
        <v>80</v>
      </c>
      <c r="P114" s="90" t="s">
        <v>263</v>
      </c>
      <c r="Q114" s="90" t="s">
        <v>263</v>
      </c>
      <c r="T114" t="s">
        <v>264</v>
      </c>
      <c r="U114" t="s">
        <v>5</v>
      </c>
      <c r="V114" t="s">
        <v>81</v>
      </c>
      <c r="W114">
        <v>4232000</v>
      </c>
      <c r="X114">
        <v>1058000</v>
      </c>
      <c r="Y114">
        <v>0</v>
      </c>
      <c r="Z114">
        <v>3000</v>
      </c>
      <c r="AA114">
        <f t="shared" si="9"/>
        <v>5293000</v>
      </c>
      <c r="AB114" t="s">
        <v>71</v>
      </c>
      <c r="AD114">
        <v>3439015.33</v>
      </c>
      <c r="AE114">
        <v>859753.84</v>
      </c>
      <c r="AF114" t="s">
        <v>425</v>
      </c>
      <c r="AG114">
        <v>1</v>
      </c>
      <c r="AH114" t="s">
        <v>53</v>
      </c>
    </row>
    <row r="115" spans="1:34" ht="45" customHeight="1" x14ac:dyDescent="0.35">
      <c r="A115">
        <v>55</v>
      </c>
      <c r="B115" t="s">
        <v>41</v>
      </c>
      <c r="C115" t="s">
        <v>426</v>
      </c>
      <c r="E115">
        <v>107583</v>
      </c>
      <c r="F115" t="s">
        <v>427</v>
      </c>
      <c r="G115" t="s">
        <v>428</v>
      </c>
      <c r="H115" t="s">
        <v>429</v>
      </c>
      <c r="I115" s="90" t="s">
        <v>102</v>
      </c>
      <c r="J115" s="87">
        <v>1</v>
      </c>
      <c r="K115" s="87">
        <v>2018</v>
      </c>
      <c r="L115" s="90" t="s">
        <v>102</v>
      </c>
      <c r="M115" s="87">
        <v>2</v>
      </c>
      <c r="N115" s="87">
        <v>2020</v>
      </c>
      <c r="O115">
        <v>80</v>
      </c>
      <c r="P115" s="90" t="s">
        <v>263</v>
      </c>
      <c r="Q115" s="90" t="s">
        <v>263</v>
      </c>
      <c r="T115" t="s">
        <v>264</v>
      </c>
      <c r="U115" t="s">
        <v>5</v>
      </c>
      <c r="V115" t="s">
        <v>81</v>
      </c>
      <c r="W115">
        <v>7198834.5599999996</v>
      </c>
      <c r="X115">
        <v>1799708.64</v>
      </c>
      <c r="Y115">
        <v>0</v>
      </c>
      <c r="Z115">
        <v>24000</v>
      </c>
      <c r="AA115">
        <f t="shared" si="9"/>
        <v>9022543.1999999993</v>
      </c>
      <c r="AB115" t="s">
        <v>61</v>
      </c>
      <c r="AD115">
        <v>6639079.7800000003</v>
      </c>
      <c r="AE115">
        <v>1659769.9300000002</v>
      </c>
      <c r="AF115" t="s">
        <v>430</v>
      </c>
      <c r="AG115">
        <v>1</v>
      </c>
      <c r="AH115" t="s">
        <v>53</v>
      </c>
    </row>
    <row r="116" spans="1:34" ht="45" customHeight="1" x14ac:dyDescent="0.35">
      <c r="A116">
        <v>56</v>
      </c>
      <c r="B116" t="s">
        <v>1</v>
      </c>
      <c r="C116" t="s">
        <v>54</v>
      </c>
      <c r="D116" t="s">
        <v>55</v>
      </c>
      <c r="E116">
        <v>119286</v>
      </c>
      <c r="F116" t="s">
        <v>431</v>
      </c>
      <c r="G116" t="s">
        <v>432</v>
      </c>
      <c r="H116" t="s">
        <v>431</v>
      </c>
      <c r="I116" s="90" t="s">
        <v>47</v>
      </c>
      <c r="J116" s="87">
        <v>15</v>
      </c>
      <c r="K116" s="87">
        <v>2017</v>
      </c>
      <c r="L116" s="90" t="s">
        <v>113</v>
      </c>
      <c r="M116" s="87">
        <v>15</v>
      </c>
      <c r="N116" s="87">
        <v>2019</v>
      </c>
      <c r="O116">
        <v>80</v>
      </c>
      <c r="P116" s="90" t="s">
        <v>263</v>
      </c>
      <c r="Q116" s="90" t="s">
        <v>263</v>
      </c>
      <c r="T116" t="s">
        <v>264</v>
      </c>
      <c r="U116" t="s">
        <v>4</v>
      </c>
      <c r="V116" t="s">
        <v>60</v>
      </c>
      <c r="W116">
        <v>2814714.83</v>
      </c>
      <c r="X116">
        <v>703678.71</v>
      </c>
      <c r="Y116">
        <v>875079.04</v>
      </c>
      <c r="Z116">
        <v>212942.4</v>
      </c>
      <c r="AA116">
        <f t="shared" si="9"/>
        <v>4606414.9800000004</v>
      </c>
      <c r="AB116" t="s">
        <v>433</v>
      </c>
      <c r="AC116" t="s">
        <v>114</v>
      </c>
      <c r="AD116">
        <v>2362753.2200000002</v>
      </c>
      <c r="AE116">
        <v>590688.31000000006</v>
      </c>
      <c r="AF116" t="s">
        <v>62</v>
      </c>
      <c r="AG116">
        <v>1</v>
      </c>
      <c r="AH116" t="s">
        <v>63</v>
      </c>
    </row>
    <row r="117" spans="1:34" ht="45" customHeight="1" x14ac:dyDescent="0.35">
      <c r="A117">
        <v>57</v>
      </c>
      <c r="B117" t="s">
        <v>1</v>
      </c>
      <c r="C117" t="s">
        <v>54</v>
      </c>
      <c r="D117" t="s">
        <v>55</v>
      </c>
      <c r="E117">
        <v>119261</v>
      </c>
      <c r="F117" t="s">
        <v>434</v>
      </c>
      <c r="G117" t="s">
        <v>435</v>
      </c>
      <c r="H117" t="s">
        <v>434</v>
      </c>
      <c r="I117" s="90" t="s">
        <v>109</v>
      </c>
      <c r="J117" s="87">
        <v>13</v>
      </c>
      <c r="K117" s="87">
        <v>2017</v>
      </c>
      <c r="L117" s="90" t="s">
        <v>58</v>
      </c>
      <c r="M117" s="87">
        <v>13</v>
      </c>
      <c r="N117" s="87">
        <v>2020</v>
      </c>
      <c r="O117">
        <v>80</v>
      </c>
      <c r="P117" s="90" t="s">
        <v>263</v>
      </c>
      <c r="Q117" s="90" t="s">
        <v>263</v>
      </c>
      <c r="T117" t="s">
        <v>264</v>
      </c>
      <c r="U117" t="s">
        <v>4</v>
      </c>
      <c r="V117" t="s">
        <v>60</v>
      </c>
      <c r="W117">
        <v>3145876.94</v>
      </c>
      <c r="X117">
        <v>786469.24</v>
      </c>
      <c r="Y117">
        <v>1375102.5299999998</v>
      </c>
      <c r="Z117">
        <v>380633.62000000011</v>
      </c>
      <c r="AA117">
        <f t="shared" si="9"/>
        <v>5688082.3299999991</v>
      </c>
      <c r="AB117" t="s">
        <v>61</v>
      </c>
      <c r="AC117" t="s">
        <v>436</v>
      </c>
      <c r="AD117">
        <v>1622835.8000000003</v>
      </c>
      <c r="AE117">
        <v>405708.94</v>
      </c>
      <c r="AF117" t="s">
        <v>62</v>
      </c>
      <c r="AG117">
        <v>1</v>
      </c>
      <c r="AH117" t="s">
        <v>63</v>
      </c>
    </row>
    <row r="118" spans="1:34" ht="45" customHeight="1" x14ac:dyDescent="0.35">
      <c r="A118">
        <v>58</v>
      </c>
      <c r="B118" t="s">
        <v>1</v>
      </c>
      <c r="C118" t="s">
        <v>54</v>
      </c>
      <c r="D118" t="s">
        <v>55</v>
      </c>
      <c r="E118">
        <v>115926</v>
      </c>
      <c r="F118" t="s">
        <v>437</v>
      </c>
      <c r="G118" t="s">
        <v>438</v>
      </c>
      <c r="H118" t="s">
        <v>437</v>
      </c>
      <c r="I118" s="90" t="s">
        <v>58</v>
      </c>
      <c r="J118" s="87">
        <v>2</v>
      </c>
      <c r="K118" s="87">
        <v>2017</v>
      </c>
      <c r="L118" s="90" t="s">
        <v>58</v>
      </c>
      <c r="M118" s="87">
        <v>2</v>
      </c>
      <c r="N118" s="87">
        <v>2020</v>
      </c>
      <c r="O118">
        <v>80</v>
      </c>
      <c r="P118" s="90" t="s">
        <v>263</v>
      </c>
      <c r="Q118" s="90" t="s">
        <v>263</v>
      </c>
      <c r="T118" t="s">
        <v>264</v>
      </c>
      <c r="U118" t="s">
        <v>4</v>
      </c>
      <c r="V118" t="s">
        <v>60</v>
      </c>
      <c r="W118">
        <v>3096018.79</v>
      </c>
      <c r="X118">
        <v>774004.7</v>
      </c>
      <c r="Y118">
        <v>1224860.6499999994</v>
      </c>
      <c r="Z118">
        <v>52800</v>
      </c>
      <c r="AA118">
        <f t="shared" si="9"/>
        <v>5147684.1399999997</v>
      </c>
      <c r="AB118" t="s">
        <v>61</v>
      </c>
      <c r="AC118" t="s">
        <v>436</v>
      </c>
      <c r="AD118">
        <v>2868081.13</v>
      </c>
      <c r="AE118">
        <v>717020.27999999991</v>
      </c>
      <c r="AF118" t="s">
        <v>62</v>
      </c>
      <c r="AG118">
        <v>1</v>
      </c>
      <c r="AH118" t="s">
        <v>63</v>
      </c>
    </row>
    <row r="119" spans="1:34" ht="45" customHeight="1" x14ac:dyDescent="0.35">
      <c r="A119">
        <v>59</v>
      </c>
      <c r="B119" t="s">
        <v>1</v>
      </c>
      <c r="C119" t="s">
        <v>54</v>
      </c>
      <c r="D119" t="s">
        <v>55</v>
      </c>
      <c r="E119">
        <v>115724</v>
      </c>
      <c r="F119" t="s">
        <v>439</v>
      </c>
      <c r="G119" t="s">
        <v>440</v>
      </c>
      <c r="H119" t="s">
        <v>439</v>
      </c>
      <c r="I119" s="90" t="s">
        <v>58</v>
      </c>
      <c r="J119" s="87">
        <v>16</v>
      </c>
      <c r="K119" s="87">
        <v>2017</v>
      </c>
      <c r="L119" s="90" t="s">
        <v>120</v>
      </c>
      <c r="M119" s="87">
        <v>16</v>
      </c>
      <c r="N119" s="87">
        <v>2020</v>
      </c>
      <c r="O119">
        <v>80</v>
      </c>
      <c r="P119" s="90" t="s">
        <v>263</v>
      </c>
      <c r="Q119" s="90" t="s">
        <v>263</v>
      </c>
      <c r="T119" t="s">
        <v>264</v>
      </c>
      <c r="U119" t="s">
        <v>4</v>
      </c>
      <c r="V119" t="s">
        <v>60</v>
      </c>
      <c r="W119">
        <v>2754696.14</v>
      </c>
      <c r="X119">
        <v>688674.03</v>
      </c>
      <c r="Y119">
        <v>2682994</v>
      </c>
      <c r="Z119">
        <v>679006.1799999997</v>
      </c>
      <c r="AA119">
        <f t="shared" si="9"/>
        <v>6805370.3499999996</v>
      </c>
      <c r="AB119" t="s">
        <v>61</v>
      </c>
      <c r="AC119" t="s">
        <v>114</v>
      </c>
      <c r="AD119">
        <v>2477638.4700000002</v>
      </c>
      <c r="AE119">
        <v>619409.64</v>
      </c>
      <c r="AF119" t="s">
        <v>62</v>
      </c>
      <c r="AG119">
        <v>1</v>
      </c>
      <c r="AH119" t="s">
        <v>63</v>
      </c>
    </row>
    <row r="120" spans="1:34" ht="45" customHeight="1" x14ac:dyDescent="0.35">
      <c r="A120">
        <v>60</v>
      </c>
      <c r="B120" t="s">
        <v>1</v>
      </c>
      <c r="C120" t="s">
        <v>54</v>
      </c>
      <c r="D120" t="s">
        <v>55</v>
      </c>
      <c r="E120">
        <v>117046</v>
      </c>
      <c r="F120" t="s">
        <v>441</v>
      </c>
      <c r="G120" t="s">
        <v>442</v>
      </c>
      <c r="H120" t="s">
        <v>443</v>
      </c>
      <c r="I120" s="90" t="s">
        <v>169</v>
      </c>
      <c r="J120" s="87">
        <v>25</v>
      </c>
      <c r="K120" s="87">
        <v>2017</v>
      </c>
      <c r="L120" s="90" t="s">
        <v>87</v>
      </c>
      <c r="M120" s="87">
        <v>25</v>
      </c>
      <c r="N120" s="87">
        <v>2020</v>
      </c>
      <c r="O120">
        <v>80</v>
      </c>
      <c r="P120" s="90" t="s">
        <v>263</v>
      </c>
      <c r="Q120" s="90" t="s">
        <v>263</v>
      </c>
      <c r="T120" t="s">
        <v>264</v>
      </c>
      <c r="U120" t="s">
        <v>4</v>
      </c>
      <c r="V120" t="s">
        <v>60</v>
      </c>
      <c r="W120">
        <v>1114600.8</v>
      </c>
      <c r="X120">
        <v>278650.2</v>
      </c>
      <c r="Y120">
        <v>398394</v>
      </c>
      <c r="Z120">
        <v>135212.55000000005</v>
      </c>
      <c r="AA120">
        <f t="shared" si="9"/>
        <v>1926857.55</v>
      </c>
      <c r="AB120" t="s">
        <v>444</v>
      </c>
      <c r="AC120" t="s">
        <v>105</v>
      </c>
      <c r="AD120">
        <v>1049383.25</v>
      </c>
      <c r="AE120">
        <v>262345.82</v>
      </c>
      <c r="AF120" t="s">
        <v>62</v>
      </c>
      <c r="AG120">
        <v>1</v>
      </c>
      <c r="AH120" t="s">
        <v>63</v>
      </c>
    </row>
    <row r="121" spans="1:34" ht="45" customHeight="1" x14ac:dyDescent="0.35">
      <c r="A121">
        <v>61</v>
      </c>
      <c r="B121" t="s">
        <v>1</v>
      </c>
      <c r="C121" t="s">
        <v>54</v>
      </c>
      <c r="D121" t="s">
        <v>55</v>
      </c>
      <c r="E121">
        <v>116265</v>
      </c>
      <c r="F121" t="s">
        <v>445</v>
      </c>
      <c r="G121" t="s">
        <v>446</v>
      </c>
      <c r="H121" t="s">
        <v>445</v>
      </c>
      <c r="I121" s="90" t="s">
        <v>58</v>
      </c>
      <c r="J121" s="87">
        <v>2</v>
      </c>
      <c r="K121" s="87">
        <v>2017</v>
      </c>
      <c r="L121" s="90" t="s">
        <v>113</v>
      </c>
      <c r="M121" s="87">
        <v>2</v>
      </c>
      <c r="N121" s="87">
        <v>2019</v>
      </c>
      <c r="O121">
        <v>80</v>
      </c>
      <c r="P121" s="90" t="s">
        <v>263</v>
      </c>
      <c r="Q121" s="90" t="s">
        <v>263</v>
      </c>
      <c r="T121" t="s">
        <v>264</v>
      </c>
      <c r="U121" t="s">
        <v>4</v>
      </c>
      <c r="V121" t="s">
        <v>60</v>
      </c>
      <c r="W121">
        <v>2069074.4</v>
      </c>
      <c r="X121">
        <v>517268.6</v>
      </c>
      <c r="Y121">
        <v>1308001</v>
      </c>
      <c r="Z121">
        <v>209369.35999999987</v>
      </c>
      <c r="AA121">
        <f t="shared" si="9"/>
        <v>4103713.36</v>
      </c>
      <c r="AB121" t="s">
        <v>61</v>
      </c>
      <c r="AC121" t="s">
        <v>114</v>
      </c>
      <c r="AD121">
        <v>1791221.4300000004</v>
      </c>
      <c r="AE121">
        <v>447805.36000000004</v>
      </c>
      <c r="AF121" t="s">
        <v>62</v>
      </c>
      <c r="AG121">
        <v>1</v>
      </c>
      <c r="AH121" t="s">
        <v>63</v>
      </c>
    </row>
    <row r="122" spans="1:34" ht="45" customHeight="1" x14ac:dyDescent="0.35">
      <c r="A122">
        <v>62</v>
      </c>
      <c r="B122" t="s">
        <v>1</v>
      </c>
      <c r="C122" t="s">
        <v>54</v>
      </c>
      <c r="D122" t="s">
        <v>55</v>
      </c>
      <c r="E122">
        <v>115577</v>
      </c>
      <c r="F122" t="s">
        <v>447</v>
      </c>
      <c r="G122" t="s">
        <v>448</v>
      </c>
      <c r="H122" t="s">
        <v>447</v>
      </c>
      <c r="I122" s="90" t="s">
        <v>169</v>
      </c>
      <c r="J122" s="87">
        <v>25</v>
      </c>
      <c r="K122" s="87">
        <v>2017</v>
      </c>
      <c r="L122" s="90" t="s">
        <v>169</v>
      </c>
      <c r="M122" s="87">
        <v>25</v>
      </c>
      <c r="N122" s="87">
        <v>2019</v>
      </c>
      <c r="O122">
        <v>80</v>
      </c>
      <c r="P122" s="90" t="s">
        <v>263</v>
      </c>
      <c r="Q122" s="90" t="s">
        <v>263</v>
      </c>
      <c r="T122" t="s">
        <v>264</v>
      </c>
      <c r="U122" t="s">
        <v>4</v>
      </c>
      <c r="V122" t="s">
        <v>60</v>
      </c>
      <c r="W122">
        <v>2115826.5</v>
      </c>
      <c r="X122">
        <v>528956.63</v>
      </c>
      <c r="Y122">
        <v>1064885.0900000003</v>
      </c>
      <c r="Z122">
        <v>0</v>
      </c>
      <c r="AA122">
        <f t="shared" si="9"/>
        <v>3709668.22</v>
      </c>
      <c r="AB122" t="s">
        <v>61</v>
      </c>
      <c r="AC122" t="s">
        <v>114</v>
      </c>
      <c r="AD122">
        <v>1785769.69</v>
      </c>
      <c r="AE122">
        <v>446442.43999999994</v>
      </c>
      <c r="AF122" t="s">
        <v>62</v>
      </c>
      <c r="AG122">
        <v>1</v>
      </c>
      <c r="AH122" t="s">
        <v>63</v>
      </c>
    </row>
    <row r="123" spans="1:34" ht="45" customHeight="1" x14ac:dyDescent="0.35">
      <c r="A123">
        <v>63</v>
      </c>
      <c r="B123" t="s">
        <v>1</v>
      </c>
      <c r="C123" t="s">
        <v>54</v>
      </c>
      <c r="D123" t="s">
        <v>55</v>
      </c>
      <c r="E123">
        <v>115917</v>
      </c>
      <c r="F123" t="s">
        <v>449</v>
      </c>
      <c r="G123" t="s">
        <v>450</v>
      </c>
      <c r="H123" t="s">
        <v>449</v>
      </c>
      <c r="I123" s="90" t="s">
        <v>68</v>
      </c>
      <c r="J123" s="87">
        <v>16</v>
      </c>
      <c r="K123" s="87">
        <v>2017</v>
      </c>
      <c r="L123" s="90" t="s">
        <v>68</v>
      </c>
      <c r="M123" s="87">
        <v>16</v>
      </c>
      <c r="N123" s="87">
        <v>2020</v>
      </c>
      <c r="O123">
        <v>80</v>
      </c>
      <c r="P123" s="90" t="s">
        <v>263</v>
      </c>
      <c r="Q123" s="90" t="s">
        <v>263</v>
      </c>
      <c r="T123" t="s">
        <v>264</v>
      </c>
      <c r="U123" t="s">
        <v>4</v>
      </c>
      <c r="V123" t="s">
        <v>60</v>
      </c>
      <c r="W123">
        <v>1227120</v>
      </c>
      <c r="X123">
        <v>306780</v>
      </c>
      <c r="Y123">
        <v>429900</v>
      </c>
      <c r="Z123">
        <v>133722</v>
      </c>
      <c r="AA123">
        <f t="shared" si="9"/>
        <v>2097522</v>
      </c>
      <c r="AB123" t="s">
        <v>61</v>
      </c>
      <c r="AC123" t="s">
        <v>114</v>
      </c>
      <c r="AD123">
        <v>1030223.8400000001</v>
      </c>
      <c r="AE123">
        <v>257555.96000000002</v>
      </c>
      <c r="AF123" t="s">
        <v>62</v>
      </c>
      <c r="AG123">
        <v>1</v>
      </c>
      <c r="AH123" t="s">
        <v>63</v>
      </c>
    </row>
    <row r="124" spans="1:34" ht="45" customHeight="1" x14ac:dyDescent="0.35">
      <c r="A124">
        <v>64</v>
      </c>
      <c r="B124" t="s">
        <v>1</v>
      </c>
      <c r="C124" t="s">
        <v>54</v>
      </c>
      <c r="D124" t="s">
        <v>55</v>
      </c>
      <c r="E124">
        <v>115866</v>
      </c>
      <c r="F124" t="s">
        <v>451</v>
      </c>
      <c r="G124" t="s">
        <v>452</v>
      </c>
      <c r="H124" t="s">
        <v>451</v>
      </c>
      <c r="I124" s="90" t="s">
        <v>169</v>
      </c>
      <c r="J124" s="87">
        <v>25</v>
      </c>
      <c r="K124" s="87">
        <v>2017</v>
      </c>
      <c r="L124" s="90" t="s">
        <v>169</v>
      </c>
      <c r="M124" s="87">
        <v>25</v>
      </c>
      <c r="N124" s="87">
        <v>2019</v>
      </c>
      <c r="O124">
        <v>80</v>
      </c>
      <c r="P124" s="90" t="s">
        <v>263</v>
      </c>
      <c r="Q124" s="90" t="s">
        <v>263</v>
      </c>
      <c r="T124" t="s">
        <v>264</v>
      </c>
      <c r="U124" t="s">
        <v>4</v>
      </c>
      <c r="V124" t="s">
        <v>60</v>
      </c>
      <c r="W124">
        <v>1587334.92</v>
      </c>
      <c r="X124">
        <v>396833.73</v>
      </c>
      <c r="Y124">
        <v>1361979.77</v>
      </c>
      <c r="Z124">
        <v>99583.399999999907</v>
      </c>
      <c r="AA124">
        <f t="shared" si="9"/>
        <v>3445731.82</v>
      </c>
      <c r="AB124" t="s">
        <v>61</v>
      </c>
      <c r="AD124">
        <v>1431113.98</v>
      </c>
      <c r="AE124">
        <v>310359.72000000003</v>
      </c>
      <c r="AF124" t="s">
        <v>62</v>
      </c>
      <c r="AG124">
        <v>1</v>
      </c>
      <c r="AH124" t="s">
        <v>63</v>
      </c>
    </row>
    <row r="125" spans="1:34" ht="45" customHeight="1" x14ac:dyDescent="0.35">
      <c r="A125">
        <v>65</v>
      </c>
      <c r="B125" t="s">
        <v>1</v>
      </c>
      <c r="C125" t="s">
        <v>54</v>
      </c>
      <c r="D125" t="s">
        <v>55</v>
      </c>
      <c r="E125">
        <v>115622</v>
      </c>
      <c r="F125" t="s">
        <v>453</v>
      </c>
      <c r="G125" t="s">
        <v>454</v>
      </c>
      <c r="H125" t="s">
        <v>453</v>
      </c>
      <c r="I125" s="90" t="s">
        <v>68</v>
      </c>
      <c r="J125" s="87">
        <v>16</v>
      </c>
      <c r="K125" s="87">
        <v>2017</v>
      </c>
      <c r="L125" s="90" t="s">
        <v>170</v>
      </c>
      <c r="M125" s="87">
        <v>16</v>
      </c>
      <c r="N125" s="87">
        <v>2019</v>
      </c>
      <c r="O125">
        <v>80</v>
      </c>
      <c r="P125" s="90" t="s">
        <v>263</v>
      </c>
      <c r="Q125" s="90" t="s">
        <v>263</v>
      </c>
      <c r="T125" t="s">
        <v>264</v>
      </c>
      <c r="U125" t="s">
        <v>4</v>
      </c>
      <c r="V125" t="s">
        <v>60</v>
      </c>
      <c r="W125">
        <v>2242185</v>
      </c>
      <c r="X125">
        <v>560546.25</v>
      </c>
      <c r="Y125">
        <v>2028751.25</v>
      </c>
      <c r="Z125">
        <v>54052.150000000373</v>
      </c>
      <c r="AA125">
        <f t="shared" ref="AA125:AA156" si="10">SUBTOTAL(9,W125:Z125)</f>
        <v>4885534.6500000004</v>
      </c>
      <c r="AB125" t="s">
        <v>61</v>
      </c>
      <c r="AC125" t="s">
        <v>114</v>
      </c>
      <c r="AD125">
        <v>2125327.27</v>
      </c>
      <c r="AE125">
        <v>531331.84000000008</v>
      </c>
      <c r="AF125" t="s">
        <v>62</v>
      </c>
      <c r="AG125">
        <v>1</v>
      </c>
      <c r="AH125" t="s">
        <v>63</v>
      </c>
    </row>
    <row r="126" spans="1:34" ht="45" customHeight="1" x14ac:dyDescent="0.35">
      <c r="A126">
        <v>66</v>
      </c>
      <c r="B126" t="s">
        <v>1</v>
      </c>
      <c r="C126" t="s">
        <v>54</v>
      </c>
      <c r="D126" t="s">
        <v>55</v>
      </c>
      <c r="E126">
        <v>115722</v>
      </c>
      <c r="F126" t="s">
        <v>455</v>
      </c>
      <c r="G126" t="s">
        <v>456</v>
      </c>
      <c r="H126" t="s">
        <v>455</v>
      </c>
      <c r="I126" s="90" t="s">
        <v>58</v>
      </c>
      <c r="J126" s="87">
        <v>2</v>
      </c>
      <c r="K126" s="87">
        <v>2017</v>
      </c>
      <c r="L126" s="90" t="s">
        <v>58</v>
      </c>
      <c r="M126" s="87">
        <v>2</v>
      </c>
      <c r="N126" s="87">
        <v>2020</v>
      </c>
      <c r="O126">
        <v>80</v>
      </c>
      <c r="P126" s="90" t="s">
        <v>263</v>
      </c>
      <c r="Q126" s="90" t="s">
        <v>263</v>
      </c>
      <c r="T126" t="s">
        <v>264</v>
      </c>
      <c r="U126" t="s">
        <v>4</v>
      </c>
      <c r="V126" t="s">
        <v>60</v>
      </c>
      <c r="W126">
        <v>1624958.86</v>
      </c>
      <c r="X126">
        <v>406239.72</v>
      </c>
      <c r="Y126">
        <v>1132399.8700000001</v>
      </c>
      <c r="Z126">
        <v>58054.349999999627</v>
      </c>
      <c r="AA126">
        <f t="shared" si="10"/>
        <v>3221652.8</v>
      </c>
      <c r="AB126" t="s">
        <v>61</v>
      </c>
      <c r="AC126" t="s">
        <v>114</v>
      </c>
      <c r="AD126">
        <v>1451542.14</v>
      </c>
      <c r="AE126">
        <v>362885.51</v>
      </c>
      <c r="AF126" t="s">
        <v>62</v>
      </c>
      <c r="AG126">
        <v>1</v>
      </c>
      <c r="AH126" t="s">
        <v>63</v>
      </c>
    </row>
    <row r="127" spans="1:34" ht="45" customHeight="1" x14ac:dyDescent="0.35">
      <c r="A127">
        <v>67</v>
      </c>
      <c r="B127" t="s">
        <v>1</v>
      </c>
      <c r="C127" t="s">
        <v>54</v>
      </c>
      <c r="D127" t="s">
        <v>55</v>
      </c>
      <c r="E127">
        <v>115560</v>
      </c>
      <c r="F127" t="s">
        <v>457</v>
      </c>
      <c r="G127" t="s">
        <v>458</v>
      </c>
      <c r="H127" t="s">
        <v>457</v>
      </c>
      <c r="I127" s="90" t="s">
        <v>58</v>
      </c>
      <c r="J127" s="87">
        <v>10</v>
      </c>
      <c r="K127" s="87">
        <v>2017</v>
      </c>
      <c r="L127" s="90" t="s">
        <v>58</v>
      </c>
      <c r="M127" s="87">
        <v>10</v>
      </c>
      <c r="N127" s="87">
        <v>2020</v>
      </c>
      <c r="O127">
        <v>80</v>
      </c>
      <c r="P127" s="90" t="s">
        <v>263</v>
      </c>
      <c r="Q127" s="90" t="s">
        <v>263</v>
      </c>
      <c r="T127" t="s">
        <v>264</v>
      </c>
      <c r="U127" t="s">
        <v>4</v>
      </c>
      <c r="V127" t="s">
        <v>60</v>
      </c>
      <c r="W127">
        <v>2532573.2599999998</v>
      </c>
      <c r="X127">
        <v>633143.31999999995</v>
      </c>
      <c r="Y127">
        <v>1173003.8899999997</v>
      </c>
      <c r="Z127">
        <v>219042.47000000067</v>
      </c>
      <c r="AA127">
        <f t="shared" si="10"/>
        <v>4557762.9399999995</v>
      </c>
      <c r="AB127" t="s">
        <v>61</v>
      </c>
      <c r="AC127" t="s">
        <v>105</v>
      </c>
      <c r="AD127">
        <v>2378045.96</v>
      </c>
      <c r="AE127">
        <v>594511.4800000001</v>
      </c>
      <c r="AF127" t="s">
        <v>62</v>
      </c>
      <c r="AG127">
        <v>1</v>
      </c>
      <c r="AH127" t="s">
        <v>63</v>
      </c>
    </row>
    <row r="128" spans="1:34" ht="45" customHeight="1" x14ac:dyDescent="0.35">
      <c r="A128">
        <v>68</v>
      </c>
      <c r="B128" t="s">
        <v>1</v>
      </c>
      <c r="C128" t="s">
        <v>54</v>
      </c>
      <c r="D128" t="s">
        <v>55</v>
      </c>
      <c r="E128">
        <v>115946</v>
      </c>
      <c r="F128" t="s">
        <v>459</v>
      </c>
      <c r="G128" t="s">
        <v>460</v>
      </c>
      <c r="H128" t="s">
        <v>459</v>
      </c>
      <c r="I128" s="90" t="s">
        <v>68</v>
      </c>
      <c r="J128" s="87">
        <v>16</v>
      </c>
      <c r="K128" s="87">
        <v>2017</v>
      </c>
      <c r="L128" s="90" t="s">
        <v>102</v>
      </c>
      <c r="M128" s="87">
        <v>28</v>
      </c>
      <c r="N128" s="87">
        <v>2019</v>
      </c>
      <c r="O128">
        <v>80</v>
      </c>
      <c r="P128" s="90" t="s">
        <v>263</v>
      </c>
      <c r="Q128" s="90" t="s">
        <v>263</v>
      </c>
      <c r="T128" t="s">
        <v>264</v>
      </c>
      <c r="U128" t="s">
        <v>4</v>
      </c>
      <c r="V128" t="s">
        <v>60</v>
      </c>
      <c r="W128">
        <v>1410126.65</v>
      </c>
      <c r="X128">
        <v>352531.66</v>
      </c>
      <c r="Y128">
        <v>703318.79</v>
      </c>
      <c r="Z128">
        <v>108990.68999999994</v>
      </c>
      <c r="AA128">
        <f t="shared" si="10"/>
        <v>2574967.7899999996</v>
      </c>
      <c r="AB128" t="s">
        <v>61</v>
      </c>
      <c r="AC128" t="s">
        <v>114</v>
      </c>
      <c r="AD128">
        <v>1353287.28</v>
      </c>
      <c r="AE128">
        <v>338321.81999999995</v>
      </c>
      <c r="AF128" t="s">
        <v>62</v>
      </c>
      <c r="AG128">
        <v>1</v>
      </c>
      <c r="AH128" t="s">
        <v>63</v>
      </c>
    </row>
    <row r="129" spans="1:34" ht="45" customHeight="1" x14ac:dyDescent="0.35">
      <c r="A129">
        <v>69</v>
      </c>
      <c r="B129" t="s">
        <v>1</v>
      </c>
      <c r="C129" t="s">
        <v>54</v>
      </c>
      <c r="D129" t="s">
        <v>55</v>
      </c>
      <c r="E129">
        <v>115847</v>
      </c>
      <c r="F129" t="s">
        <v>461</v>
      </c>
      <c r="G129" t="s">
        <v>462</v>
      </c>
      <c r="H129" t="s">
        <v>461</v>
      </c>
      <c r="I129" s="90" t="s">
        <v>58</v>
      </c>
      <c r="J129" s="87">
        <v>9</v>
      </c>
      <c r="K129" s="87">
        <v>2017</v>
      </c>
      <c r="L129" s="90" t="s">
        <v>58</v>
      </c>
      <c r="M129" s="87">
        <v>9</v>
      </c>
      <c r="N129" s="87">
        <v>2019</v>
      </c>
      <c r="O129">
        <v>80</v>
      </c>
      <c r="P129" s="90" t="s">
        <v>263</v>
      </c>
      <c r="Q129" s="90" t="s">
        <v>263</v>
      </c>
      <c r="T129" t="s">
        <v>264</v>
      </c>
      <c r="U129" t="s">
        <v>4</v>
      </c>
      <c r="V129" t="s">
        <v>60</v>
      </c>
      <c r="W129">
        <v>2091764</v>
      </c>
      <c r="X129">
        <v>522941</v>
      </c>
      <c r="Y129">
        <v>862290</v>
      </c>
      <c r="Z129">
        <v>167575.10000000009</v>
      </c>
      <c r="AA129">
        <f t="shared" si="10"/>
        <v>3644570.1</v>
      </c>
      <c r="AB129" t="s">
        <v>61</v>
      </c>
      <c r="AC129" t="s">
        <v>114</v>
      </c>
      <c r="AD129">
        <v>2003612.85</v>
      </c>
      <c r="AE129">
        <v>500903.21</v>
      </c>
      <c r="AF129" t="s">
        <v>62</v>
      </c>
      <c r="AG129">
        <v>1</v>
      </c>
      <c r="AH129" t="s">
        <v>63</v>
      </c>
    </row>
    <row r="130" spans="1:34" ht="45" customHeight="1" x14ac:dyDescent="0.35">
      <c r="A130">
        <v>70</v>
      </c>
      <c r="B130" t="s">
        <v>1</v>
      </c>
      <c r="C130" t="s">
        <v>54</v>
      </c>
      <c r="D130" t="s">
        <v>55</v>
      </c>
      <c r="E130">
        <v>115688</v>
      </c>
      <c r="F130" t="s">
        <v>463</v>
      </c>
      <c r="G130" t="s">
        <v>464</v>
      </c>
      <c r="H130" t="s">
        <v>463</v>
      </c>
      <c r="I130" s="90" t="s">
        <v>58</v>
      </c>
      <c r="J130" s="87">
        <v>8</v>
      </c>
      <c r="K130" s="87">
        <v>2017</v>
      </c>
      <c r="L130" s="90" t="s">
        <v>133</v>
      </c>
      <c r="M130" s="87">
        <v>8</v>
      </c>
      <c r="N130" s="87">
        <v>2019</v>
      </c>
      <c r="O130">
        <v>80</v>
      </c>
      <c r="P130" s="90" t="s">
        <v>263</v>
      </c>
      <c r="Q130" s="90" t="s">
        <v>263</v>
      </c>
      <c r="T130" t="s">
        <v>264</v>
      </c>
      <c r="U130" t="s">
        <v>4</v>
      </c>
      <c r="V130" t="s">
        <v>60</v>
      </c>
      <c r="W130">
        <v>2098872.2799999998</v>
      </c>
      <c r="X130">
        <v>524718.06999999995</v>
      </c>
      <c r="Y130">
        <v>1507229.65</v>
      </c>
      <c r="Z130">
        <v>402174.95000000019</v>
      </c>
      <c r="AA130">
        <f t="shared" si="10"/>
        <v>4532994.9499999993</v>
      </c>
      <c r="AB130" t="s">
        <v>61</v>
      </c>
      <c r="AC130" t="s">
        <v>114</v>
      </c>
      <c r="AD130">
        <v>2098595.83</v>
      </c>
      <c r="AE130">
        <v>524374.61</v>
      </c>
      <c r="AF130" t="s">
        <v>62</v>
      </c>
      <c r="AG130">
        <v>1</v>
      </c>
      <c r="AH130" t="s">
        <v>63</v>
      </c>
    </row>
    <row r="131" spans="1:34" ht="45" customHeight="1" x14ac:dyDescent="0.35">
      <c r="A131">
        <v>71</v>
      </c>
      <c r="B131" t="s">
        <v>1</v>
      </c>
      <c r="C131" t="s">
        <v>54</v>
      </c>
      <c r="D131" t="s">
        <v>55</v>
      </c>
      <c r="E131">
        <v>115817</v>
      </c>
      <c r="F131" t="s">
        <v>465</v>
      </c>
      <c r="G131" t="s">
        <v>466</v>
      </c>
      <c r="H131" t="s">
        <v>465</v>
      </c>
      <c r="I131" s="90" t="s">
        <v>58</v>
      </c>
      <c r="J131" s="87">
        <v>11</v>
      </c>
      <c r="K131" s="87">
        <v>2017</v>
      </c>
      <c r="L131" s="90" t="s">
        <v>102</v>
      </c>
      <c r="M131" s="87">
        <v>11</v>
      </c>
      <c r="N131" s="87">
        <v>2020</v>
      </c>
      <c r="O131">
        <v>80</v>
      </c>
      <c r="P131" s="90" t="s">
        <v>263</v>
      </c>
      <c r="Q131" s="90" t="s">
        <v>263</v>
      </c>
      <c r="T131" t="s">
        <v>264</v>
      </c>
      <c r="U131" t="s">
        <v>4</v>
      </c>
      <c r="V131" t="s">
        <v>60</v>
      </c>
      <c r="W131">
        <v>782706.84</v>
      </c>
      <c r="X131">
        <v>195676.71</v>
      </c>
      <c r="Y131">
        <v>277228.45999999996</v>
      </c>
      <c r="Z131">
        <v>35425.989999999991</v>
      </c>
      <c r="AA131">
        <f t="shared" si="10"/>
        <v>1291037.9999999998</v>
      </c>
      <c r="AB131" t="s">
        <v>61</v>
      </c>
      <c r="AC131" t="s">
        <v>114</v>
      </c>
      <c r="AD131">
        <v>777272.64000000013</v>
      </c>
      <c r="AE131">
        <v>194318.17</v>
      </c>
      <c r="AF131" t="s">
        <v>62</v>
      </c>
      <c r="AG131">
        <v>1</v>
      </c>
      <c r="AH131" t="s">
        <v>63</v>
      </c>
    </row>
    <row r="132" spans="1:34" ht="45" customHeight="1" x14ac:dyDescent="0.35">
      <c r="A132">
        <v>72</v>
      </c>
      <c r="B132" t="s">
        <v>1</v>
      </c>
      <c r="C132" t="s">
        <v>54</v>
      </c>
      <c r="D132" t="s">
        <v>55</v>
      </c>
      <c r="E132">
        <v>115911</v>
      </c>
      <c r="F132" t="s">
        <v>467</v>
      </c>
      <c r="G132" t="s">
        <v>468</v>
      </c>
      <c r="H132" t="s">
        <v>467</v>
      </c>
      <c r="I132" s="90" t="s">
        <v>58</v>
      </c>
      <c r="J132" s="87">
        <v>3</v>
      </c>
      <c r="K132" s="87">
        <v>2017</v>
      </c>
      <c r="L132" s="90" t="s">
        <v>58</v>
      </c>
      <c r="M132" s="87">
        <v>3</v>
      </c>
      <c r="N132" s="87">
        <v>2020</v>
      </c>
      <c r="O132">
        <v>80</v>
      </c>
      <c r="P132" s="90" t="s">
        <v>263</v>
      </c>
      <c r="Q132" s="90" t="s">
        <v>263</v>
      </c>
      <c r="T132" t="s">
        <v>264</v>
      </c>
      <c r="U132" t="s">
        <v>4</v>
      </c>
      <c r="V132" t="s">
        <v>60</v>
      </c>
      <c r="W132">
        <v>2452875.5699999998</v>
      </c>
      <c r="X132">
        <v>613218.89</v>
      </c>
      <c r="Y132">
        <v>657456.29999999981</v>
      </c>
      <c r="Z132">
        <v>100246.4700000002</v>
      </c>
      <c r="AA132">
        <f t="shared" si="10"/>
        <v>3823797.23</v>
      </c>
      <c r="AB132" t="s">
        <v>61</v>
      </c>
      <c r="AD132">
        <v>2026421.53</v>
      </c>
      <c r="AE132">
        <v>506605.39</v>
      </c>
      <c r="AF132" t="s">
        <v>62</v>
      </c>
      <c r="AG132">
        <v>1</v>
      </c>
      <c r="AH132" t="s">
        <v>63</v>
      </c>
    </row>
    <row r="133" spans="1:34" ht="45" customHeight="1" x14ac:dyDescent="0.35">
      <c r="A133">
        <v>73</v>
      </c>
      <c r="B133" t="s">
        <v>1</v>
      </c>
      <c r="C133" t="s">
        <v>54</v>
      </c>
      <c r="D133" t="s">
        <v>55</v>
      </c>
      <c r="E133">
        <v>115876</v>
      </c>
      <c r="F133" t="s">
        <v>469</v>
      </c>
      <c r="G133" t="s">
        <v>470</v>
      </c>
      <c r="H133" t="s">
        <v>469</v>
      </c>
      <c r="I133" s="90" t="s">
        <v>58</v>
      </c>
      <c r="J133" s="87">
        <v>2</v>
      </c>
      <c r="K133" s="87">
        <v>2017</v>
      </c>
      <c r="L133" s="90" t="s">
        <v>170</v>
      </c>
      <c r="M133" s="87">
        <v>2</v>
      </c>
      <c r="N133" s="87">
        <v>2019</v>
      </c>
      <c r="O133">
        <v>80</v>
      </c>
      <c r="P133" s="90" t="s">
        <v>263</v>
      </c>
      <c r="Q133" s="90" t="s">
        <v>263</v>
      </c>
      <c r="T133" t="s">
        <v>264</v>
      </c>
      <c r="U133" t="s">
        <v>4</v>
      </c>
      <c r="V133" t="s">
        <v>60</v>
      </c>
      <c r="W133">
        <v>2432346.2999999998</v>
      </c>
      <c r="X133">
        <v>608086.57999999996</v>
      </c>
      <c r="Y133">
        <v>652739.62000000011</v>
      </c>
      <c r="Z133">
        <v>182632.2799999998</v>
      </c>
      <c r="AA133">
        <f t="shared" si="10"/>
        <v>3875804.78</v>
      </c>
      <c r="AB133" t="s">
        <v>61</v>
      </c>
      <c r="AD133">
        <v>2264935.13</v>
      </c>
      <c r="AE133">
        <v>566233.77</v>
      </c>
      <c r="AF133" t="s">
        <v>62</v>
      </c>
      <c r="AG133">
        <v>1</v>
      </c>
      <c r="AH133" t="s">
        <v>63</v>
      </c>
    </row>
    <row r="134" spans="1:34" ht="45" customHeight="1" x14ac:dyDescent="0.35">
      <c r="A134">
        <v>74</v>
      </c>
      <c r="B134" t="s">
        <v>1</v>
      </c>
      <c r="C134" t="s">
        <v>54</v>
      </c>
      <c r="D134" t="s">
        <v>55</v>
      </c>
      <c r="E134">
        <v>115698</v>
      </c>
      <c r="F134" t="s">
        <v>471</v>
      </c>
      <c r="G134" t="s">
        <v>472</v>
      </c>
      <c r="H134" t="s">
        <v>471</v>
      </c>
      <c r="I134" s="90" t="s">
        <v>58</v>
      </c>
      <c r="J134" s="87">
        <v>7</v>
      </c>
      <c r="K134" s="87">
        <v>2017</v>
      </c>
      <c r="L134" s="90" t="s">
        <v>102</v>
      </c>
      <c r="M134" s="87">
        <v>7</v>
      </c>
      <c r="N134" s="87">
        <v>2019</v>
      </c>
      <c r="O134">
        <v>80</v>
      </c>
      <c r="P134" s="90" t="s">
        <v>263</v>
      </c>
      <c r="Q134" s="90" t="s">
        <v>263</v>
      </c>
      <c r="T134" t="s">
        <v>264</v>
      </c>
      <c r="U134" t="s">
        <v>4</v>
      </c>
      <c r="V134" t="s">
        <v>60</v>
      </c>
      <c r="W134">
        <v>898360.23</v>
      </c>
      <c r="X134">
        <v>224590.06</v>
      </c>
      <c r="Y134">
        <v>474760.01</v>
      </c>
      <c r="Z134">
        <v>51944.34999999986</v>
      </c>
      <c r="AA134">
        <f t="shared" si="10"/>
        <v>1649654.65</v>
      </c>
      <c r="AB134" t="s">
        <v>61</v>
      </c>
      <c r="AD134">
        <v>750331.85</v>
      </c>
      <c r="AE134">
        <v>187582.96</v>
      </c>
      <c r="AF134" t="s">
        <v>62</v>
      </c>
      <c r="AG134">
        <v>1</v>
      </c>
      <c r="AH134" t="s">
        <v>63</v>
      </c>
    </row>
    <row r="135" spans="1:34" ht="45" customHeight="1" x14ac:dyDescent="0.35">
      <c r="A135">
        <v>75</v>
      </c>
      <c r="B135" t="s">
        <v>1</v>
      </c>
      <c r="C135" t="s">
        <v>54</v>
      </c>
      <c r="D135" t="s">
        <v>55</v>
      </c>
      <c r="E135">
        <v>115857</v>
      </c>
      <c r="F135" t="s">
        <v>473</v>
      </c>
      <c r="G135" t="s">
        <v>474</v>
      </c>
      <c r="H135" t="s">
        <v>473</v>
      </c>
      <c r="I135" s="90" t="s">
        <v>58</v>
      </c>
      <c r="J135" s="87">
        <v>2</v>
      </c>
      <c r="K135" s="87">
        <v>2017</v>
      </c>
      <c r="L135" s="90" t="s">
        <v>170</v>
      </c>
      <c r="M135" s="87">
        <v>2</v>
      </c>
      <c r="N135" s="87">
        <v>2019</v>
      </c>
      <c r="O135">
        <v>80</v>
      </c>
      <c r="P135" s="90" t="s">
        <v>263</v>
      </c>
      <c r="Q135" s="90" t="s">
        <v>263</v>
      </c>
      <c r="T135" t="s">
        <v>264</v>
      </c>
      <c r="U135" t="s">
        <v>4</v>
      </c>
      <c r="V135" t="s">
        <v>60</v>
      </c>
      <c r="W135">
        <v>2414726.98</v>
      </c>
      <c r="X135">
        <v>603681.75</v>
      </c>
      <c r="Y135">
        <v>2406584.2200000002</v>
      </c>
      <c r="Z135">
        <v>251986.25</v>
      </c>
      <c r="AA135">
        <f t="shared" si="10"/>
        <v>5676979.2000000002</v>
      </c>
      <c r="AB135" t="s">
        <v>61</v>
      </c>
      <c r="AC135" t="s">
        <v>105</v>
      </c>
      <c r="AD135">
        <v>2208279.81</v>
      </c>
      <c r="AE135">
        <v>552069.96</v>
      </c>
      <c r="AF135" t="s">
        <v>62</v>
      </c>
      <c r="AG135">
        <v>1</v>
      </c>
      <c r="AH135" t="s">
        <v>63</v>
      </c>
    </row>
    <row r="136" spans="1:34" ht="45" customHeight="1" x14ac:dyDescent="0.35">
      <c r="A136">
        <v>76</v>
      </c>
      <c r="B136" t="s">
        <v>1</v>
      </c>
      <c r="C136" t="s">
        <v>54</v>
      </c>
      <c r="D136" t="s">
        <v>55</v>
      </c>
      <c r="E136">
        <v>115646</v>
      </c>
      <c r="F136" t="s">
        <v>475</v>
      </c>
      <c r="G136" t="s">
        <v>476</v>
      </c>
      <c r="H136" t="s">
        <v>475</v>
      </c>
      <c r="I136" s="90" t="s">
        <v>68</v>
      </c>
      <c r="J136" s="87">
        <v>28</v>
      </c>
      <c r="K136" s="87">
        <v>2017</v>
      </c>
      <c r="L136" s="90" t="s">
        <v>113</v>
      </c>
      <c r="M136" s="87">
        <v>28</v>
      </c>
      <c r="N136" s="87">
        <v>2019</v>
      </c>
      <c r="O136">
        <v>80</v>
      </c>
      <c r="P136" s="90" t="s">
        <v>263</v>
      </c>
      <c r="Q136" s="90" t="s">
        <v>263</v>
      </c>
      <c r="T136" t="s">
        <v>264</v>
      </c>
      <c r="U136" t="s">
        <v>4</v>
      </c>
      <c r="V136" t="s">
        <v>60</v>
      </c>
      <c r="W136">
        <v>3065803.18</v>
      </c>
      <c r="X136">
        <v>766450.79</v>
      </c>
      <c r="Y136">
        <v>965544.5299999998</v>
      </c>
      <c r="Z136">
        <v>51911</v>
      </c>
      <c r="AA136">
        <f t="shared" si="10"/>
        <v>4849709.5</v>
      </c>
      <c r="AB136" t="s">
        <v>61</v>
      </c>
      <c r="AD136">
        <v>2872010.8</v>
      </c>
      <c r="AE136">
        <v>718002.71</v>
      </c>
      <c r="AF136" t="s">
        <v>62</v>
      </c>
      <c r="AG136">
        <v>1</v>
      </c>
      <c r="AH136" t="s">
        <v>63</v>
      </c>
    </row>
    <row r="137" spans="1:34" ht="45" customHeight="1" x14ac:dyDescent="0.35">
      <c r="A137">
        <v>77</v>
      </c>
      <c r="B137" t="s">
        <v>1</v>
      </c>
      <c r="C137" t="s">
        <v>54</v>
      </c>
      <c r="D137" t="s">
        <v>55</v>
      </c>
      <c r="E137">
        <v>115834</v>
      </c>
      <c r="F137" t="s">
        <v>477</v>
      </c>
      <c r="G137" t="s">
        <v>478</v>
      </c>
      <c r="H137" t="s">
        <v>479</v>
      </c>
      <c r="I137" s="90" t="s">
        <v>169</v>
      </c>
      <c r="J137" s="87">
        <v>25</v>
      </c>
      <c r="K137" s="87">
        <v>2017</v>
      </c>
      <c r="L137" s="90" t="s">
        <v>169</v>
      </c>
      <c r="M137" s="87">
        <v>25</v>
      </c>
      <c r="N137" s="87">
        <v>2019</v>
      </c>
      <c r="O137">
        <v>80</v>
      </c>
      <c r="P137" s="90" t="s">
        <v>263</v>
      </c>
      <c r="Q137" s="90" t="s">
        <v>263</v>
      </c>
      <c r="T137" t="s">
        <v>264</v>
      </c>
      <c r="U137" t="s">
        <v>4</v>
      </c>
      <c r="V137" t="s">
        <v>60</v>
      </c>
      <c r="W137">
        <v>1952796.24</v>
      </c>
      <c r="X137">
        <v>488199.06</v>
      </c>
      <c r="Y137">
        <v>1651738.81</v>
      </c>
      <c r="Z137">
        <v>140071.0400000005</v>
      </c>
      <c r="AA137">
        <f t="shared" si="10"/>
        <v>4232805.1500000004</v>
      </c>
      <c r="AB137" t="s">
        <v>61</v>
      </c>
      <c r="AC137" t="s">
        <v>105</v>
      </c>
      <c r="AD137">
        <v>1889212.9800000002</v>
      </c>
      <c r="AE137">
        <v>472303.24000000005</v>
      </c>
      <c r="AF137" t="s">
        <v>62</v>
      </c>
      <c r="AG137">
        <v>1</v>
      </c>
      <c r="AH137" t="s">
        <v>63</v>
      </c>
    </row>
    <row r="138" spans="1:34" ht="45" customHeight="1" x14ac:dyDescent="0.35">
      <c r="A138">
        <v>78</v>
      </c>
      <c r="B138" t="s">
        <v>1</v>
      </c>
      <c r="C138" t="s">
        <v>54</v>
      </c>
      <c r="D138" t="s">
        <v>55</v>
      </c>
      <c r="E138">
        <v>115610</v>
      </c>
      <c r="F138" t="s">
        <v>480</v>
      </c>
      <c r="G138" t="s">
        <v>481</v>
      </c>
      <c r="H138" t="s">
        <v>480</v>
      </c>
      <c r="I138" s="90" t="s">
        <v>58</v>
      </c>
      <c r="J138" s="87">
        <v>3</v>
      </c>
      <c r="K138" s="87">
        <v>2017</v>
      </c>
      <c r="L138" s="90" t="s">
        <v>58</v>
      </c>
      <c r="M138" s="87">
        <v>3</v>
      </c>
      <c r="N138" s="87">
        <v>2020</v>
      </c>
      <c r="O138">
        <v>80</v>
      </c>
      <c r="P138" s="90" t="s">
        <v>263</v>
      </c>
      <c r="Q138" s="90" t="s">
        <v>263</v>
      </c>
      <c r="T138" t="s">
        <v>264</v>
      </c>
      <c r="U138" t="s">
        <v>4</v>
      </c>
      <c r="V138" t="s">
        <v>60</v>
      </c>
      <c r="W138">
        <v>3292880</v>
      </c>
      <c r="X138">
        <v>823220</v>
      </c>
      <c r="Y138">
        <v>807275</v>
      </c>
      <c r="Z138">
        <v>820530.33000000007</v>
      </c>
      <c r="AA138">
        <f t="shared" si="10"/>
        <v>5743905.3300000001</v>
      </c>
      <c r="AB138" t="s">
        <v>51</v>
      </c>
      <c r="AD138">
        <v>0</v>
      </c>
      <c r="AE138">
        <v>0</v>
      </c>
      <c r="AF138" t="s">
        <v>62</v>
      </c>
      <c r="AG138">
        <v>1</v>
      </c>
      <c r="AH138" t="s">
        <v>63</v>
      </c>
    </row>
    <row r="139" spans="1:34" ht="45" customHeight="1" x14ac:dyDescent="0.35">
      <c r="A139">
        <v>79</v>
      </c>
      <c r="B139" t="s">
        <v>1</v>
      </c>
      <c r="C139" t="s">
        <v>54</v>
      </c>
      <c r="D139" t="s">
        <v>55</v>
      </c>
      <c r="E139">
        <v>115656</v>
      </c>
      <c r="F139" t="s">
        <v>482</v>
      </c>
      <c r="G139" t="s">
        <v>483</v>
      </c>
      <c r="H139" t="s">
        <v>482</v>
      </c>
      <c r="I139" s="90" t="s">
        <v>68</v>
      </c>
      <c r="J139" s="87">
        <v>28</v>
      </c>
      <c r="K139" s="87">
        <v>2017</v>
      </c>
      <c r="L139" s="90" t="s">
        <v>68</v>
      </c>
      <c r="M139" s="87">
        <v>28</v>
      </c>
      <c r="N139" s="87">
        <v>2019</v>
      </c>
      <c r="O139">
        <v>80</v>
      </c>
      <c r="P139" s="90" t="s">
        <v>263</v>
      </c>
      <c r="Q139" s="90" t="s">
        <v>263</v>
      </c>
      <c r="T139" t="s">
        <v>264</v>
      </c>
      <c r="U139" t="s">
        <v>4</v>
      </c>
      <c r="V139" t="s">
        <v>60</v>
      </c>
      <c r="W139">
        <v>2939783.6</v>
      </c>
      <c r="X139">
        <v>734945.9</v>
      </c>
      <c r="Y139">
        <v>875000</v>
      </c>
      <c r="Z139">
        <v>276000.98000000045</v>
      </c>
      <c r="AA139">
        <f t="shared" si="10"/>
        <v>4825730.4800000004</v>
      </c>
      <c r="AB139" t="s">
        <v>61</v>
      </c>
      <c r="AC139" t="s">
        <v>114</v>
      </c>
      <c r="AD139">
        <v>2850573.22</v>
      </c>
      <c r="AE139">
        <v>712643.33</v>
      </c>
      <c r="AF139" t="s">
        <v>62</v>
      </c>
      <c r="AG139">
        <v>1</v>
      </c>
      <c r="AH139" t="s">
        <v>63</v>
      </c>
    </row>
    <row r="140" spans="1:34" ht="45" customHeight="1" x14ac:dyDescent="0.35">
      <c r="A140">
        <v>80</v>
      </c>
      <c r="B140" t="s">
        <v>1</v>
      </c>
      <c r="C140" t="s">
        <v>54</v>
      </c>
      <c r="D140" t="s">
        <v>55</v>
      </c>
      <c r="E140">
        <v>116150</v>
      </c>
      <c r="F140" t="s">
        <v>484</v>
      </c>
      <c r="G140" t="s">
        <v>485</v>
      </c>
      <c r="H140" t="s">
        <v>484</v>
      </c>
      <c r="I140" s="90" t="s">
        <v>58</v>
      </c>
      <c r="J140" s="87">
        <v>2</v>
      </c>
      <c r="K140" s="87">
        <v>2017</v>
      </c>
      <c r="L140" s="90" t="s">
        <v>58</v>
      </c>
      <c r="M140" s="87">
        <v>2</v>
      </c>
      <c r="N140" s="87">
        <v>2019</v>
      </c>
      <c r="O140">
        <v>80</v>
      </c>
      <c r="P140" s="90" t="s">
        <v>263</v>
      </c>
      <c r="Q140" s="90" t="s">
        <v>263</v>
      </c>
      <c r="T140" t="s">
        <v>264</v>
      </c>
      <c r="U140" t="s">
        <v>4</v>
      </c>
      <c r="V140" t="s">
        <v>60</v>
      </c>
      <c r="W140">
        <v>1939595.35</v>
      </c>
      <c r="X140">
        <v>484898.84</v>
      </c>
      <c r="Y140">
        <v>1023332.81</v>
      </c>
      <c r="Z140">
        <v>45938.649999999907</v>
      </c>
      <c r="AA140">
        <f t="shared" si="10"/>
        <v>3493765.65</v>
      </c>
      <c r="AB140" t="s">
        <v>61</v>
      </c>
      <c r="AD140">
        <v>1384358.22</v>
      </c>
      <c r="AE140">
        <v>346089.57999999996</v>
      </c>
      <c r="AF140" t="s">
        <v>62</v>
      </c>
      <c r="AG140">
        <v>1</v>
      </c>
      <c r="AH140" t="s">
        <v>63</v>
      </c>
    </row>
    <row r="141" spans="1:34" ht="45" customHeight="1" x14ac:dyDescent="0.35">
      <c r="A141">
        <v>81</v>
      </c>
      <c r="B141" t="s">
        <v>1</v>
      </c>
      <c r="C141" t="s">
        <v>54</v>
      </c>
      <c r="D141" t="s">
        <v>55</v>
      </c>
      <c r="E141">
        <v>115916</v>
      </c>
      <c r="F141" t="s">
        <v>486</v>
      </c>
      <c r="G141" t="s">
        <v>487</v>
      </c>
      <c r="H141" t="s">
        <v>486</v>
      </c>
      <c r="I141" s="90" t="s">
        <v>58</v>
      </c>
      <c r="J141" s="87">
        <v>31</v>
      </c>
      <c r="K141" s="87">
        <v>2017</v>
      </c>
      <c r="L141" s="90" t="s">
        <v>58</v>
      </c>
      <c r="M141" s="87">
        <v>31</v>
      </c>
      <c r="N141" s="87">
        <v>2019</v>
      </c>
      <c r="O141">
        <v>80</v>
      </c>
      <c r="P141" s="90" t="s">
        <v>263</v>
      </c>
      <c r="Q141" s="90" t="s">
        <v>263</v>
      </c>
      <c r="T141" t="s">
        <v>264</v>
      </c>
      <c r="U141" t="s">
        <v>4</v>
      </c>
      <c r="V141" t="s">
        <v>60</v>
      </c>
      <c r="W141">
        <v>1185166.06</v>
      </c>
      <c r="X141">
        <v>296291.51</v>
      </c>
      <c r="Y141">
        <v>760345.01999999979</v>
      </c>
      <c r="Z141">
        <v>209785.77000000002</v>
      </c>
      <c r="AA141">
        <f t="shared" si="10"/>
        <v>2451588.36</v>
      </c>
      <c r="AB141" t="s">
        <v>61</v>
      </c>
      <c r="AD141">
        <v>1112912.58</v>
      </c>
      <c r="AE141">
        <v>278228.14</v>
      </c>
      <c r="AF141" t="s">
        <v>62</v>
      </c>
      <c r="AG141">
        <v>1</v>
      </c>
      <c r="AH141" t="s">
        <v>63</v>
      </c>
    </row>
    <row r="142" spans="1:34" ht="45" customHeight="1" x14ac:dyDescent="0.35">
      <c r="A142">
        <v>82</v>
      </c>
      <c r="B142" t="s">
        <v>1</v>
      </c>
      <c r="C142" t="s">
        <v>54</v>
      </c>
      <c r="D142" t="s">
        <v>55</v>
      </c>
      <c r="E142">
        <v>116347</v>
      </c>
      <c r="F142" t="s">
        <v>488</v>
      </c>
      <c r="G142" t="s">
        <v>489</v>
      </c>
      <c r="H142" t="s">
        <v>488</v>
      </c>
      <c r="I142" s="90" t="s">
        <v>58</v>
      </c>
      <c r="J142" s="87">
        <v>11</v>
      </c>
      <c r="K142" s="87">
        <v>2017</v>
      </c>
      <c r="L142" s="90" t="s">
        <v>109</v>
      </c>
      <c r="M142" s="87">
        <v>11</v>
      </c>
      <c r="N142" s="87">
        <v>2019</v>
      </c>
      <c r="O142">
        <v>80</v>
      </c>
      <c r="P142" s="90" t="s">
        <v>263</v>
      </c>
      <c r="Q142" s="90" t="s">
        <v>263</v>
      </c>
      <c r="T142" t="s">
        <v>264</v>
      </c>
      <c r="U142" t="s">
        <v>4</v>
      </c>
      <c r="V142" t="s">
        <v>60</v>
      </c>
      <c r="W142">
        <v>1323168</v>
      </c>
      <c r="X142">
        <v>330792</v>
      </c>
      <c r="Y142">
        <v>1301670</v>
      </c>
      <c r="Z142">
        <v>190130.70000000019</v>
      </c>
      <c r="AA142">
        <f t="shared" si="10"/>
        <v>3145760.7</v>
      </c>
      <c r="AB142" t="s">
        <v>61</v>
      </c>
      <c r="AC142" t="s">
        <v>114</v>
      </c>
      <c r="AD142">
        <v>1281140.32</v>
      </c>
      <c r="AE142">
        <v>320285.08</v>
      </c>
      <c r="AF142" t="s">
        <v>62</v>
      </c>
      <c r="AG142">
        <v>1</v>
      </c>
      <c r="AH142" t="s">
        <v>63</v>
      </c>
    </row>
    <row r="143" spans="1:34" ht="45" customHeight="1" x14ac:dyDescent="0.35">
      <c r="A143">
        <v>83</v>
      </c>
      <c r="B143" t="s">
        <v>1</v>
      </c>
      <c r="C143" t="s">
        <v>54</v>
      </c>
      <c r="D143" t="s">
        <v>55</v>
      </c>
      <c r="E143">
        <v>115806</v>
      </c>
      <c r="F143" t="s">
        <v>490</v>
      </c>
      <c r="G143" t="s">
        <v>491</v>
      </c>
      <c r="H143" t="s">
        <v>492</v>
      </c>
      <c r="I143" s="90" t="s">
        <v>169</v>
      </c>
      <c r="J143" s="87">
        <v>25</v>
      </c>
      <c r="K143" s="87">
        <v>2017</v>
      </c>
      <c r="L143" s="90" t="s">
        <v>170</v>
      </c>
      <c r="M143" s="87">
        <v>25</v>
      </c>
      <c r="N143" s="87">
        <v>2019</v>
      </c>
      <c r="O143">
        <v>80</v>
      </c>
      <c r="P143" s="90" t="s">
        <v>263</v>
      </c>
      <c r="Q143" s="90" t="s">
        <v>263</v>
      </c>
      <c r="T143" t="s">
        <v>264</v>
      </c>
      <c r="U143" t="s">
        <v>4</v>
      </c>
      <c r="V143" t="s">
        <v>60</v>
      </c>
      <c r="W143">
        <v>1855368.68</v>
      </c>
      <c r="X143">
        <v>463842.17</v>
      </c>
      <c r="Y143">
        <v>1114023.23</v>
      </c>
      <c r="Z143">
        <v>124343.43999999994</v>
      </c>
      <c r="AA143">
        <f t="shared" si="10"/>
        <v>3557577.52</v>
      </c>
      <c r="AB143" t="s">
        <v>61</v>
      </c>
      <c r="AD143">
        <v>1850334.4300000002</v>
      </c>
      <c r="AE143">
        <v>462583.61</v>
      </c>
      <c r="AF143" t="s">
        <v>62</v>
      </c>
      <c r="AG143">
        <v>1</v>
      </c>
      <c r="AH143" t="s">
        <v>63</v>
      </c>
    </row>
    <row r="144" spans="1:34" ht="45" customHeight="1" x14ac:dyDescent="0.35">
      <c r="A144">
        <v>84</v>
      </c>
      <c r="B144" t="s">
        <v>1</v>
      </c>
      <c r="C144" t="s">
        <v>54</v>
      </c>
      <c r="D144" t="s">
        <v>55</v>
      </c>
      <c r="E144">
        <v>117850</v>
      </c>
      <c r="F144" t="s">
        <v>493</v>
      </c>
      <c r="G144" t="s">
        <v>494</v>
      </c>
      <c r="H144" t="s">
        <v>495</v>
      </c>
      <c r="I144" s="90" t="s">
        <v>68</v>
      </c>
      <c r="J144" s="87">
        <v>29</v>
      </c>
      <c r="K144" s="87">
        <v>2017</v>
      </c>
      <c r="L144" s="90" t="s">
        <v>68</v>
      </c>
      <c r="M144" s="87">
        <v>29</v>
      </c>
      <c r="N144" s="87">
        <v>2019</v>
      </c>
      <c r="O144">
        <v>80</v>
      </c>
      <c r="P144" s="90" t="s">
        <v>263</v>
      </c>
      <c r="Q144" s="90" t="s">
        <v>263</v>
      </c>
      <c r="T144" t="s">
        <v>264</v>
      </c>
      <c r="U144" t="s">
        <v>4</v>
      </c>
      <c r="V144" t="s">
        <v>60</v>
      </c>
      <c r="W144">
        <v>1733067.68</v>
      </c>
      <c r="X144">
        <v>433266.92</v>
      </c>
      <c r="Y144">
        <v>617580.39999999991</v>
      </c>
      <c r="Z144">
        <v>50170.450000000186</v>
      </c>
      <c r="AA144">
        <f t="shared" si="10"/>
        <v>2834085.45</v>
      </c>
      <c r="AB144" t="s">
        <v>51</v>
      </c>
      <c r="AD144">
        <v>0</v>
      </c>
      <c r="AE144">
        <v>0</v>
      </c>
      <c r="AF144" t="s">
        <v>62</v>
      </c>
      <c r="AG144">
        <v>1</v>
      </c>
      <c r="AH144" t="s">
        <v>63</v>
      </c>
    </row>
    <row r="145" spans="1:34" ht="45" customHeight="1" x14ac:dyDescent="0.35">
      <c r="A145">
        <v>85</v>
      </c>
      <c r="B145" t="s">
        <v>1</v>
      </c>
      <c r="C145" t="s">
        <v>54</v>
      </c>
      <c r="D145" t="s">
        <v>55</v>
      </c>
      <c r="E145">
        <v>117396</v>
      </c>
      <c r="F145" t="s">
        <v>496</v>
      </c>
      <c r="G145" t="s">
        <v>497</v>
      </c>
      <c r="H145" t="s">
        <v>496</v>
      </c>
      <c r="I145" s="90" t="s">
        <v>58</v>
      </c>
      <c r="J145" s="87">
        <v>8</v>
      </c>
      <c r="K145" s="87">
        <v>2017</v>
      </c>
      <c r="L145" s="90" t="s">
        <v>58</v>
      </c>
      <c r="M145" s="87">
        <v>8</v>
      </c>
      <c r="N145" s="87">
        <v>2019</v>
      </c>
      <c r="O145">
        <v>80</v>
      </c>
      <c r="P145" s="90" t="s">
        <v>263</v>
      </c>
      <c r="Q145" s="90" t="s">
        <v>263</v>
      </c>
      <c r="T145" t="s">
        <v>264</v>
      </c>
      <c r="U145" t="s">
        <v>4</v>
      </c>
      <c r="V145" t="s">
        <v>60</v>
      </c>
      <c r="W145">
        <v>1048354</v>
      </c>
      <c r="X145">
        <v>262088.5</v>
      </c>
      <c r="Y145">
        <v>931062.5</v>
      </c>
      <c r="Z145">
        <v>6941.6699999999255</v>
      </c>
      <c r="AA145">
        <f t="shared" si="10"/>
        <v>2248446.67</v>
      </c>
      <c r="AB145" t="s">
        <v>51</v>
      </c>
      <c r="AD145">
        <v>0</v>
      </c>
      <c r="AE145">
        <v>0</v>
      </c>
      <c r="AF145" t="s">
        <v>62</v>
      </c>
      <c r="AG145">
        <v>1</v>
      </c>
      <c r="AH145" t="s">
        <v>63</v>
      </c>
    </row>
    <row r="146" spans="1:34" ht="45" customHeight="1" x14ac:dyDescent="0.35">
      <c r="A146">
        <v>86</v>
      </c>
      <c r="B146" t="s">
        <v>1</v>
      </c>
      <c r="C146" t="s">
        <v>54</v>
      </c>
      <c r="D146" t="s">
        <v>55</v>
      </c>
      <c r="E146">
        <v>115841</v>
      </c>
      <c r="F146" t="s">
        <v>498</v>
      </c>
      <c r="G146" t="s">
        <v>499</v>
      </c>
      <c r="H146" t="s">
        <v>498</v>
      </c>
      <c r="I146" s="90" t="s">
        <v>58</v>
      </c>
      <c r="J146" s="87">
        <v>2</v>
      </c>
      <c r="K146" s="87">
        <v>2017</v>
      </c>
      <c r="L146" s="90" t="s">
        <v>102</v>
      </c>
      <c r="M146" s="87">
        <v>2</v>
      </c>
      <c r="N146" s="87">
        <v>2019</v>
      </c>
      <c r="O146">
        <v>80</v>
      </c>
      <c r="P146" s="90" t="s">
        <v>263</v>
      </c>
      <c r="Q146" s="90" t="s">
        <v>263</v>
      </c>
      <c r="T146" t="s">
        <v>264</v>
      </c>
      <c r="U146" t="s">
        <v>4</v>
      </c>
      <c r="V146" t="s">
        <v>60</v>
      </c>
      <c r="W146">
        <v>602276.25</v>
      </c>
      <c r="X146">
        <v>150569.06</v>
      </c>
      <c r="Y146">
        <v>519610.41999999993</v>
      </c>
      <c r="Z146">
        <v>56195.459999999963</v>
      </c>
      <c r="AA146">
        <f t="shared" si="10"/>
        <v>1328651.19</v>
      </c>
      <c r="AB146" t="s">
        <v>61</v>
      </c>
      <c r="AD146">
        <v>545262.65999999992</v>
      </c>
      <c r="AE146">
        <v>136315.67000000001</v>
      </c>
      <c r="AF146" t="s">
        <v>62</v>
      </c>
      <c r="AG146">
        <v>1</v>
      </c>
      <c r="AH146" t="s">
        <v>63</v>
      </c>
    </row>
    <row r="147" spans="1:34" ht="45" customHeight="1" x14ac:dyDescent="0.35">
      <c r="A147">
        <v>87</v>
      </c>
      <c r="B147" t="s">
        <v>1</v>
      </c>
      <c r="C147" t="s">
        <v>54</v>
      </c>
      <c r="D147" t="s">
        <v>55</v>
      </c>
      <c r="E147">
        <v>115933</v>
      </c>
      <c r="F147" t="s">
        <v>500</v>
      </c>
      <c r="G147" t="s">
        <v>501</v>
      </c>
      <c r="H147" t="s">
        <v>500</v>
      </c>
      <c r="I147" s="90" t="s">
        <v>68</v>
      </c>
      <c r="J147" s="87">
        <v>16</v>
      </c>
      <c r="K147" s="87">
        <v>2017</v>
      </c>
      <c r="L147" s="90" t="s">
        <v>68</v>
      </c>
      <c r="M147" s="87">
        <v>16</v>
      </c>
      <c r="N147" s="87">
        <v>2019</v>
      </c>
      <c r="O147">
        <v>80</v>
      </c>
      <c r="P147" s="90" t="s">
        <v>263</v>
      </c>
      <c r="Q147" s="90" t="s">
        <v>263</v>
      </c>
      <c r="T147" t="s">
        <v>264</v>
      </c>
      <c r="U147" t="s">
        <v>4</v>
      </c>
      <c r="V147" t="s">
        <v>60</v>
      </c>
      <c r="W147">
        <v>2892483.23</v>
      </c>
      <c r="X147">
        <v>723120.81</v>
      </c>
      <c r="Y147">
        <v>2037253.75</v>
      </c>
      <c r="Z147">
        <v>15</v>
      </c>
      <c r="AA147">
        <f t="shared" si="10"/>
        <v>5652872.79</v>
      </c>
      <c r="AB147" t="s">
        <v>61</v>
      </c>
      <c r="AD147">
        <v>2463021.5199999996</v>
      </c>
      <c r="AE147">
        <v>615755.39999999991</v>
      </c>
      <c r="AF147" t="s">
        <v>62</v>
      </c>
      <c r="AG147">
        <v>1</v>
      </c>
      <c r="AH147" t="s">
        <v>63</v>
      </c>
    </row>
    <row r="148" spans="1:34" ht="45" customHeight="1" x14ac:dyDescent="0.35">
      <c r="A148">
        <v>88</v>
      </c>
      <c r="B148" t="s">
        <v>1</v>
      </c>
      <c r="C148" t="s">
        <v>54</v>
      </c>
      <c r="D148" t="s">
        <v>55</v>
      </c>
      <c r="E148">
        <v>115643</v>
      </c>
      <c r="F148" t="s">
        <v>502</v>
      </c>
      <c r="G148" t="s">
        <v>503</v>
      </c>
      <c r="H148" t="s">
        <v>502</v>
      </c>
      <c r="I148" s="90" t="s">
        <v>68</v>
      </c>
      <c r="J148" s="87">
        <v>28</v>
      </c>
      <c r="K148" s="87">
        <v>2017</v>
      </c>
      <c r="L148" s="90" t="s">
        <v>68</v>
      </c>
      <c r="M148" s="87">
        <v>28</v>
      </c>
      <c r="N148" s="87">
        <v>2020</v>
      </c>
      <c r="O148">
        <v>80</v>
      </c>
      <c r="P148" s="90" t="s">
        <v>263</v>
      </c>
      <c r="Q148" s="90" t="s">
        <v>263</v>
      </c>
      <c r="T148" t="s">
        <v>264</v>
      </c>
      <c r="U148" t="s">
        <v>4</v>
      </c>
      <c r="V148" t="s">
        <v>60</v>
      </c>
      <c r="W148">
        <v>3003435.74</v>
      </c>
      <c r="X148">
        <v>750858.93</v>
      </c>
      <c r="Y148">
        <v>753244</v>
      </c>
      <c r="Z148">
        <v>54530</v>
      </c>
      <c r="AA148">
        <f t="shared" si="10"/>
        <v>4562068.67</v>
      </c>
      <c r="AB148" t="s">
        <v>61</v>
      </c>
      <c r="AD148">
        <v>1968431.6</v>
      </c>
      <c r="AE148">
        <v>492107.92000000004</v>
      </c>
      <c r="AF148" t="s">
        <v>62</v>
      </c>
      <c r="AG148">
        <v>1</v>
      </c>
      <c r="AH148" t="s">
        <v>63</v>
      </c>
    </row>
    <row r="149" spans="1:34" ht="45" customHeight="1" x14ac:dyDescent="0.35">
      <c r="A149">
        <v>89</v>
      </c>
      <c r="B149" t="s">
        <v>1</v>
      </c>
      <c r="C149" t="s">
        <v>54</v>
      </c>
      <c r="D149" t="s">
        <v>55</v>
      </c>
      <c r="E149">
        <v>115581</v>
      </c>
      <c r="F149" t="s">
        <v>504</v>
      </c>
      <c r="G149" t="s">
        <v>505</v>
      </c>
      <c r="H149" t="s">
        <v>504</v>
      </c>
      <c r="I149" s="90" t="s">
        <v>68</v>
      </c>
      <c r="J149" s="87">
        <v>28</v>
      </c>
      <c r="K149" s="87">
        <v>2017</v>
      </c>
      <c r="L149" s="90" t="s">
        <v>68</v>
      </c>
      <c r="M149" s="87">
        <v>28</v>
      </c>
      <c r="N149" s="87">
        <v>2019</v>
      </c>
      <c r="O149">
        <v>80</v>
      </c>
      <c r="P149" s="90" t="s">
        <v>263</v>
      </c>
      <c r="Q149" s="90" t="s">
        <v>263</v>
      </c>
      <c r="T149" t="s">
        <v>264</v>
      </c>
      <c r="U149" t="s">
        <v>4</v>
      </c>
      <c r="V149" t="s">
        <v>60</v>
      </c>
      <c r="W149">
        <v>816443.79</v>
      </c>
      <c r="X149">
        <v>204110.95</v>
      </c>
      <c r="Y149">
        <v>671801.19</v>
      </c>
      <c r="Z149">
        <v>0</v>
      </c>
      <c r="AA149">
        <f t="shared" si="10"/>
        <v>1692355.93</v>
      </c>
      <c r="AB149" t="s">
        <v>51</v>
      </c>
      <c r="AD149">
        <v>0</v>
      </c>
      <c r="AE149">
        <v>0</v>
      </c>
      <c r="AF149" t="s">
        <v>62</v>
      </c>
      <c r="AG149">
        <v>1</v>
      </c>
      <c r="AH149" t="s">
        <v>63</v>
      </c>
    </row>
    <row r="150" spans="1:34" ht="45" customHeight="1" x14ac:dyDescent="0.35">
      <c r="A150">
        <v>90</v>
      </c>
      <c r="B150" t="s">
        <v>1</v>
      </c>
      <c r="C150" t="s">
        <v>54</v>
      </c>
      <c r="D150" t="s">
        <v>55</v>
      </c>
      <c r="E150">
        <v>119666</v>
      </c>
      <c r="F150" t="s">
        <v>506</v>
      </c>
      <c r="G150" t="s">
        <v>507</v>
      </c>
      <c r="H150" t="s">
        <v>506</v>
      </c>
      <c r="I150" s="90" t="s">
        <v>47</v>
      </c>
      <c r="J150" s="87">
        <v>26</v>
      </c>
      <c r="K150" s="87">
        <v>2017</v>
      </c>
      <c r="L150" s="90" t="s">
        <v>120</v>
      </c>
      <c r="M150" s="87">
        <v>26</v>
      </c>
      <c r="N150" s="87">
        <v>2020</v>
      </c>
      <c r="O150">
        <v>80</v>
      </c>
      <c r="P150" s="90" t="s">
        <v>263</v>
      </c>
      <c r="Q150" s="90" t="s">
        <v>263</v>
      </c>
      <c r="T150" t="s">
        <v>264</v>
      </c>
      <c r="U150" t="s">
        <v>4</v>
      </c>
      <c r="V150" t="s">
        <v>60</v>
      </c>
      <c r="W150">
        <v>3270601.86</v>
      </c>
      <c r="X150">
        <v>817650.47</v>
      </c>
      <c r="Y150">
        <v>917800</v>
      </c>
      <c r="Z150">
        <v>144000</v>
      </c>
      <c r="AA150">
        <f t="shared" si="10"/>
        <v>5150052.33</v>
      </c>
      <c r="AB150" t="s">
        <v>51</v>
      </c>
      <c r="AD150">
        <v>0</v>
      </c>
      <c r="AE150">
        <v>0</v>
      </c>
      <c r="AF150" t="s">
        <v>62</v>
      </c>
      <c r="AG150">
        <v>1</v>
      </c>
      <c r="AH150" t="s">
        <v>63</v>
      </c>
    </row>
    <row r="151" spans="1:34" ht="45" customHeight="1" x14ac:dyDescent="0.35">
      <c r="A151">
        <v>91</v>
      </c>
      <c r="B151" t="s">
        <v>1</v>
      </c>
      <c r="C151" t="s">
        <v>54</v>
      </c>
      <c r="D151" t="s">
        <v>55</v>
      </c>
      <c r="E151">
        <v>115788</v>
      </c>
      <c r="F151" t="s">
        <v>508</v>
      </c>
      <c r="G151" t="s">
        <v>509</v>
      </c>
      <c r="H151" t="s">
        <v>508</v>
      </c>
      <c r="I151" s="90" t="s">
        <v>47</v>
      </c>
      <c r="J151" s="87">
        <v>4</v>
      </c>
      <c r="K151" s="87">
        <v>2017</v>
      </c>
      <c r="L151" s="90" t="s">
        <v>58</v>
      </c>
      <c r="M151" s="87">
        <v>4</v>
      </c>
      <c r="N151" s="87">
        <v>2020</v>
      </c>
      <c r="O151">
        <v>80</v>
      </c>
      <c r="P151" s="90" t="s">
        <v>263</v>
      </c>
      <c r="Q151" s="90" t="s">
        <v>263</v>
      </c>
      <c r="T151" t="s">
        <v>264</v>
      </c>
      <c r="U151" t="s">
        <v>4</v>
      </c>
      <c r="V151" t="s">
        <v>60</v>
      </c>
      <c r="W151">
        <v>2470998.2999999998</v>
      </c>
      <c r="X151">
        <v>617749.57999999996</v>
      </c>
      <c r="Y151">
        <v>726389.62000000011</v>
      </c>
      <c r="Z151">
        <v>0</v>
      </c>
      <c r="AA151">
        <f t="shared" si="10"/>
        <v>3815137.5</v>
      </c>
      <c r="AB151" t="s">
        <v>61</v>
      </c>
      <c r="AC151" t="s">
        <v>114</v>
      </c>
      <c r="AD151">
        <v>1385779.9</v>
      </c>
      <c r="AE151">
        <v>346444.95</v>
      </c>
      <c r="AF151" t="s">
        <v>62</v>
      </c>
      <c r="AG151">
        <v>1</v>
      </c>
      <c r="AH151" t="s">
        <v>63</v>
      </c>
    </row>
    <row r="152" spans="1:34" ht="45" customHeight="1" x14ac:dyDescent="0.35">
      <c r="A152">
        <v>92</v>
      </c>
      <c r="B152" t="s">
        <v>1</v>
      </c>
      <c r="C152" t="s">
        <v>54</v>
      </c>
      <c r="D152" t="s">
        <v>55</v>
      </c>
      <c r="E152">
        <v>115980</v>
      </c>
      <c r="F152" t="s">
        <v>510</v>
      </c>
      <c r="G152" t="s">
        <v>511</v>
      </c>
      <c r="H152" t="s">
        <v>510</v>
      </c>
      <c r="I152" s="90" t="s">
        <v>58</v>
      </c>
      <c r="J152" s="87">
        <v>25</v>
      </c>
      <c r="K152" s="87">
        <v>2017</v>
      </c>
      <c r="L152" s="90" t="s">
        <v>102</v>
      </c>
      <c r="M152" s="87">
        <v>25</v>
      </c>
      <c r="N152" s="87">
        <v>2019</v>
      </c>
      <c r="O152">
        <v>80</v>
      </c>
      <c r="P152" s="90" t="s">
        <v>263</v>
      </c>
      <c r="Q152" s="90" t="s">
        <v>263</v>
      </c>
      <c r="T152" t="s">
        <v>264</v>
      </c>
      <c r="U152" t="s">
        <v>4</v>
      </c>
      <c r="V152" t="s">
        <v>60</v>
      </c>
      <c r="W152">
        <v>2847889.59</v>
      </c>
      <c r="X152">
        <v>711972.4</v>
      </c>
      <c r="Y152">
        <v>977135</v>
      </c>
      <c r="Z152">
        <v>159457.50999999978</v>
      </c>
      <c r="AA152">
        <f t="shared" si="10"/>
        <v>4696454.5</v>
      </c>
      <c r="AB152" t="s">
        <v>61</v>
      </c>
      <c r="AD152">
        <v>2694959.3500000006</v>
      </c>
      <c r="AE152">
        <v>673739.87</v>
      </c>
      <c r="AF152" t="s">
        <v>62</v>
      </c>
      <c r="AG152">
        <v>1</v>
      </c>
      <c r="AH152" t="s">
        <v>63</v>
      </c>
    </row>
    <row r="153" spans="1:34" ht="45" customHeight="1" x14ac:dyDescent="0.35">
      <c r="A153">
        <v>93</v>
      </c>
      <c r="B153" t="s">
        <v>1</v>
      </c>
      <c r="C153" t="s">
        <v>54</v>
      </c>
      <c r="D153" t="s">
        <v>55</v>
      </c>
      <c r="E153">
        <v>115616</v>
      </c>
      <c r="F153" t="s">
        <v>512</v>
      </c>
      <c r="G153" t="s">
        <v>513</v>
      </c>
      <c r="H153" t="s">
        <v>512</v>
      </c>
      <c r="I153" s="90" t="s">
        <v>58</v>
      </c>
      <c r="J153" s="87">
        <v>9</v>
      </c>
      <c r="K153" s="87">
        <v>2017</v>
      </c>
      <c r="L153" s="90" t="s">
        <v>58</v>
      </c>
      <c r="M153" s="87">
        <v>9</v>
      </c>
      <c r="N153" s="87">
        <v>2019</v>
      </c>
      <c r="O153">
        <v>80</v>
      </c>
      <c r="P153" s="90" t="s">
        <v>263</v>
      </c>
      <c r="Q153" s="90" t="s">
        <v>263</v>
      </c>
      <c r="T153" t="s">
        <v>264</v>
      </c>
      <c r="U153" t="s">
        <v>4</v>
      </c>
      <c r="V153" t="s">
        <v>60</v>
      </c>
      <c r="W153">
        <v>1802336.06</v>
      </c>
      <c r="X153">
        <v>450584.02</v>
      </c>
      <c r="Y153">
        <v>570950.25</v>
      </c>
      <c r="Z153">
        <v>67578.25</v>
      </c>
      <c r="AA153">
        <f t="shared" si="10"/>
        <v>2891448.58</v>
      </c>
      <c r="AB153" t="s">
        <v>61</v>
      </c>
      <c r="AD153">
        <v>1643757.9200000002</v>
      </c>
      <c r="AE153">
        <v>410939.49000000005</v>
      </c>
      <c r="AF153" t="s">
        <v>62</v>
      </c>
      <c r="AG153">
        <v>1</v>
      </c>
      <c r="AH153" t="s">
        <v>63</v>
      </c>
    </row>
    <row r="154" spans="1:34" ht="45" customHeight="1" x14ac:dyDescent="0.35">
      <c r="A154">
        <v>94</v>
      </c>
      <c r="B154" t="s">
        <v>1</v>
      </c>
      <c r="C154" t="s">
        <v>54</v>
      </c>
      <c r="D154" t="s">
        <v>55</v>
      </c>
      <c r="E154">
        <v>115645</v>
      </c>
      <c r="F154" t="s">
        <v>514</v>
      </c>
      <c r="G154" t="s">
        <v>515</v>
      </c>
      <c r="H154" t="s">
        <v>514</v>
      </c>
      <c r="I154" s="90" t="s">
        <v>58</v>
      </c>
      <c r="J154" s="87">
        <v>16</v>
      </c>
      <c r="K154" s="87">
        <v>2017</v>
      </c>
      <c r="L154" s="90" t="s">
        <v>113</v>
      </c>
      <c r="M154" s="87">
        <v>16</v>
      </c>
      <c r="N154" s="87">
        <v>2019</v>
      </c>
      <c r="O154">
        <v>80</v>
      </c>
      <c r="P154" s="90" t="s">
        <v>263</v>
      </c>
      <c r="Q154" s="90" t="s">
        <v>263</v>
      </c>
      <c r="T154" t="s">
        <v>264</v>
      </c>
      <c r="U154" t="s">
        <v>4</v>
      </c>
      <c r="V154" t="s">
        <v>60</v>
      </c>
      <c r="W154">
        <v>1781188.8</v>
      </c>
      <c r="X154">
        <v>445297.2</v>
      </c>
      <c r="Y154">
        <v>428734</v>
      </c>
      <c r="Z154">
        <v>71565.399999999907</v>
      </c>
      <c r="AA154">
        <f t="shared" si="10"/>
        <v>2726785.4</v>
      </c>
      <c r="AB154" t="s">
        <v>61</v>
      </c>
      <c r="AC154" t="s">
        <v>114</v>
      </c>
      <c r="AD154">
        <v>1723820.3199999998</v>
      </c>
      <c r="AE154">
        <v>430955.07999999996</v>
      </c>
      <c r="AF154" t="s">
        <v>62</v>
      </c>
      <c r="AG154">
        <v>1</v>
      </c>
      <c r="AH154" t="s">
        <v>63</v>
      </c>
    </row>
    <row r="155" spans="1:34" ht="45" customHeight="1" x14ac:dyDescent="0.35">
      <c r="A155">
        <v>95</v>
      </c>
      <c r="B155" t="s">
        <v>1</v>
      </c>
      <c r="C155" t="s">
        <v>54</v>
      </c>
      <c r="D155" t="s">
        <v>55</v>
      </c>
      <c r="E155">
        <v>116470</v>
      </c>
      <c r="F155" t="s">
        <v>516</v>
      </c>
      <c r="G155" t="s">
        <v>517</v>
      </c>
      <c r="H155" t="s">
        <v>516</v>
      </c>
      <c r="I155" s="90" t="s">
        <v>68</v>
      </c>
      <c r="J155" s="87">
        <v>16</v>
      </c>
      <c r="K155" s="87">
        <v>2017</v>
      </c>
      <c r="L155" s="90" t="s">
        <v>68</v>
      </c>
      <c r="M155" s="87">
        <v>16</v>
      </c>
      <c r="N155" s="87">
        <v>2019</v>
      </c>
      <c r="O155">
        <v>80</v>
      </c>
      <c r="P155" s="90" t="s">
        <v>263</v>
      </c>
      <c r="Q155" s="90" t="s">
        <v>263</v>
      </c>
      <c r="T155" t="s">
        <v>264</v>
      </c>
      <c r="U155" t="s">
        <v>4</v>
      </c>
      <c r="V155" t="s">
        <v>60</v>
      </c>
      <c r="W155">
        <v>1330068.3799999999</v>
      </c>
      <c r="X155">
        <v>332517.09999999998</v>
      </c>
      <c r="Y155">
        <v>2647755.7600000002</v>
      </c>
      <c r="Z155">
        <v>185412.4299999997</v>
      </c>
      <c r="AA155">
        <f t="shared" si="10"/>
        <v>4495753.67</v>
      </c>
      <c r="AB155" t="s">
        <v>61</v>
      </c>
      <c r="AD155">
        <v>1195918.6599999999</v>
      </c>
      <c r="AE155">
        <v>298979.66000000003</v>
      </c>
      <c r="AF155" t="s">
        <v>62</v>
      </c>
      <c r="AG155">
        <v>1</v>
      </c>
      <c r="AH155" t="s">
        <v>63</v>
      </c>
    </row>
    <row r="156" spans="1:34" ht="45" customHeight="1" x14ac:dyDescent="0.35">
      <c r="A156">
        <v>96</v>
      </c>
      <c r="B156" t="s">
        <v>1</v>
      </c>
      <c r="C156" t="s">
        <v>54</v>
      </c>
      <c r="D156" t="s">
        <v>55</v>
      </c>
      <c r="E156">
        <v>115612</v>
      </c>
      <c r="F156" t="s">
        <v>518</v>
      </c>
      <c r="G156" t="s">
        <v>519</v>
      </c>
      <c r="H156" t="s">
        <v>518</v>
      </c>
      <c r="I156" s="90" t="s">
        <v>58</v>
      </c>
      <c r="J156" s="87">
        <v>4</v>
      </c>
      <c r="K156" s="87">
        <v>2017</v>
      </c>
      <c r="L156" s="90" t="s">
        <v>58</v>
      </c>
      <c r="M156" s="87">
        <v>4</v>
      </c>
      <c r="N156" s="87">
        <v>2020</v>
      </c>
      <c r="O156">
        <v>80</v>
      </c>
      <c r="P156" s="90" t="s">
        <v>263</v>
      </c>
      <c r="Q156" s="90" t="s">
        <v>263</v>
      </c>
      <c r="T156" t="s">
        <v>264</v>
      </c>
      <c r="U156" t="s">
        <v>4</v>
      </c>
      <c r="V156" t="s">
        <v>60</v>
      </c>
      <c r="W156">
        <v>1481379.12</v>
      </c>
      <c r="X156">
        <v>370344.78</v>
      </c>
      <c r="Y156">
        <v>406274.10000000009</v>
      </c>
      <c r="Z156">
        <v>52211.620000000097</v>
      </c>
      <c r="AA156">
        <f t="shared" si="10"/>
        <v>2310209.62</v>
      </c>
      <c r="AB156" t="s">
        <v>61</v>
      </c>
      <c r="AD156">
        <v>1372875.3199999998</v>
      </c>
      <c r="AE156">
        <v>343218.81999999995</v>
      </c>
      <c r="AF156" t="s">
        <v>62</v>
      </c>
      <c r="AG156">
        <v>1</v>
      </c>
      <c r="AH156" t="s">
        <v>63</v>
      </c>
    </row>
    <row r="157" spans="1:34" ht="45" customHeight="1" x14ac:dyDescent="0.35">
      <c r="A157">
        <v>97</v>
      </c>
      <c r="B157" t="s">
        <v>41</v>
      </c>
      <c r="C157" t="s">
        <v>89</v>
      </c>
      <c r="D157" t="s">
        <v>210</v>
      </c>
      <c r="E157">
        <v>104664</v>
      </c>
      <c r="F157" t="s">
        <v>520</v>
      </c>
      <c r="G157" t="s">
        <v>521</v>
      </c>
      <c r="H157" t="s">
        <v>522</v>
      </c>
      <c r="I157" s="90" t="s">
        <v>47</v>
      </c>
      <c r="J157" s="87">
        <v>23</v>
      </c>
      <c r="K157" s="87">
        <v>2016</v>
      </c>
      <c r="L157" s="90" t="s">
        <v>120</v>
      </c>
      <c r="M157" s="87">
        <v>23</v>
      </c>
      <c r="N157" s="87">
        <v>2018</v>
      </c>
      <c r="O157">
        <v>80</v>
      </c>
      <c r="P157" s="90" t="s">
        <v>263</v>
      </c>
      <c r="Q157" s="90" t="s">
        <v>263</v>
      </c>
      <c r="T157" t="s">
        <v>264</v>
      </c>
      <c r="U157" t="s">
        <v>4</v>
      </c>
      <c r="V157" t="s">
        <v>94</v>
      </c>
      <c r="W157">
        <v>3531876</v>
      </c>
      <c r="X157">
        <v>882969</v>
      </c>
      <c r="Y157">
        <v>0</v>
      </c>
      <c r="Z157">
        <v>536449</v>
      </c>
      <c r="AA157">
        <f t="shared" ref="AA157:AA173" si="11">SUBTOTAL(9,W157:Z157)</f>
        <v>4951294</v>
      </c>
      <c r="AB157" t="s">
        <v>61</v>
      </c>
      <c r="AC157" t="s">
        <v>232</v>
      </c>
      <c r="AD157">
        <v>3510100.3</v>
      </c>
      <c r="AE157">
        <v>877525.08</v>
      </c>
      <c r="AF157" t="s">
        <v>215</v>
      </c>
      <c r="AG157">
        <v>1</v>
      </c>
      <c r="AH157" t="s">
        <v>53</v>
      </c>
    </row>
    <row r="158" spans="1:34" ht="45" customHeight="1" x14ac:dyDescent="0.35">
      <c r="A158">
        <v>98</v>
      </c>
      <c r="B158" t="s">
        <v>41</v>
      </c>
      <c r="C158" t="s">
        <v>89</v>
      </c>
      <c r="D158" t="s">
        <v>349</v>
      </c>
      <c r="E158">
        <v>105890</v>
      </c>
      <c r="F158" t="s">
        <v>523</v>
      </c>
      <c r="G158" t="s">
        <v>524</v>
      </c>
      <c r="H158" t="s">
        <v>525</v>
      </c>
      <c r="I158" s="90" t="s">
        <v>47</v>
      </c>
      <c r="J158" s="87">
        <v>1</v>
      </c>
      <c r="K158" s="87">
        <v>2016</v>
      </c>
      <c r="L158" s="90" t="s">
        <v>47</v>
      </c>
      <c r="M158" s="87">
        <v>1</v>
      </c>
      <c r="N158" s="87">
        <v>2021</v>
      </c>
      <c r="O158">
        <v>83.72</v>
      </c>
      <c r="P158" s="90" t="s">
        <v>263</v>
      </c>
      <c r="Q158" s="90" t="s">
        <v>263</v>
      </c>
      <c r="T158" t="s">
        <v>264</v>
      </c>
      <c r="U158" t="s">
        <v>5</v>
      </c>
      <c r="V158" t="s">
        <v>353</v>
      </c>
      <c r="W158">
        <v>4235185.5</v>
      </c>
      <c r="X158">
        <v>823564.5</v>
      </c>
      <c r="Y158">
        <v>360000</v>
      </c>
      <c r="Z158">
        <v>122000</v>
      </c>
      <c r="AA158">
        <f t="shared" si="11"/>
        <v>5540750</v>
      </c>
      <c r="AB158" t="s">
        <v>71</v>
      </c>
      <c r="AC158" t="s">
        <v>232</v>
      </c>
      <c r="AD158">
        <v>3301681.1599999997</v>
      </c>
      <c r="AE158">
        <v>646242.5</v>
      </c>
      <c r="AF158" t="s">
        <v>354</v>
      </c>
      <c r="AG158">
        <v>1</v>
      </c>
      <c r="AH158" t="s">
        <v>53</v>
      </c>
    </row>
    <row r="159" spans="1:34" ht="45" customHeight="1" x14ac:dyDescent="0.35">
      <c r="A159">
        <v>99</v>
      </c>
      <c r="B159" t="s">
        <v>41</v>
      </c>
      <c r="C159" t="s">
        <v>89</v>
      </c>
      <c r="D159" t="s">
        <v>349</v>
      </c>
      <c r="E159">
        <v>105542</v>
      </c>
      <c r="F159" t="s">
        <v>526</v>
      </c>
      <c r="G159" t="s">
        <v>527</v>
      </c>
      <c r="H159" t="s">
        <v>528</v>
      </c>
      <c r="I159" s="90" t="s">
        <v>47</v>
      </c>
      <c r="J159" s="87">
        <v>5</v>
      </c>
      <c r="K159" s="87">
        <v>2016</v>
      </c>
      <c r="L159" s="90" t="s">
        <v>47</v>
      </c>
      <c r="M159" s="87">
        <v>5</v>
      </c>
      <c r="N159" s="87">
        <v>2021</v>
      </c>
      <c r="O159">
        <v>83.72</v>
      </c>
      <c r="P159" s="90" t="s">
        <v>263</v>
      </c>
      <c r="Q159" s="90" t="s">
        <v>263</v>
      </c>
      <c r="T159" t="s">
        <v>264</v>
      </c>
      <c r="U159" t="s">
        <v>5</v>
      </c>
      <c r="V159" t="s">
        <v>353</v>
      </c>
      <c r="W159">
        <v>11142125.685600001</v>
      </c>
      <c r="X159">
        <v>2166672.3143999986</v>
      </c>
      <c r="Y159">
        <v>2670500</v>
      </c>
      <c r="Z159">
        <v>40000</v>
      </c>
      <c r="AA159">
        <f t="shared" si="11"/>
        <v>16019298</v>
      </c>
      <c r="AB159" t="s">
        <v>71</v>
      </c>
      <c r="AC159" t="s">
        <v>232</v>
      </c>
      <c r="AD159">
        <v>9007064.0499999989</v>
      </c>
      <c r="AE159">
        <v>1644359.2200000002</v>
      </c>
      <c r="AF159" t="s">
        <v>354</v>
      </c>
      <c r="AG159">
        <v>1</v>
      </c>
      <c r="AH159" t="s">
        <v>53</v>
      </c>
    </row>
    <row r="160" spans="1:34" ht="45" customHeight="1" x14ac:dyDescent="0.35">
      <c r="A160">
        <v>100</v>
      </c>
      <c r="B160" t="s">
        <v>41</v>
      </c>
      <c r="C160" t="s">
        <v>89</v>
      </c>
      <c r="D160" t="s">
        <v>349</v>
      </c>
      <c r="E160">
        <v>105886</v>
      </c>
      <c r="F160" t="s">
        <v>529</v>
      </c>
      <c r="G160" t="s">
        <v>530</v>
      </c>
      <c r="H160" t="s">
        <v>531</v>
      </c>
      <c r="I160" s="90" t="s">
        <v>47</v>
      </c>
      <c r="J160" s="87">
        <v>8</v>
      </c>
      <c r="K160" s="87">
        <v>2016</v>
      </c>
      <c r="L160" s="90" t="s">
        <v>120</v>
      </c>
      <c r="M160" s="87">
        <v>7</v>
      </c>
      <c r="N160" s="87">
        <v>2020</v>
      </c>
      <c r="O160">
        <v>83.72</v>
      </c>
      <c r="P160" s="90" t="s">
        <v>263</v>
      </c>
      <c r="Q160" s="90" t="s">
        <v>263</v>
      </c>
      <c r="T160" t="s">
        <v>264</v>
      </c>
      <c r="U160" t="s">
        <v>5</v>
      </c>
      <c r="V160" t="s">
        <v>353</v>
      </c>
      <c r="W160">
        <v>3791678.8</v>
      </c>
      <c r="X160">
        <v>737321.2</v>
      </c>
      <c r="Y160">
        <v>584500</v>
      </c>
      <c r="Z160">
        <v>280000</v>
      </c>
      <c r="AA160">
        <f t="shared" si="11"/>
        <v>5393500</v>
      </c>
      <c r="AB160" t="s">
        <v>61</v>
      </c>
      <c r="AC160" t="s">
        <v>297</v>
      </c>
      <c r="AD160">
        <v>3776397.68</v>
      </c>
      <c r="AE160">
        <v>734486.36</v>
      </c>
      <c r="AF160" t="s">
        <v>354</v>
      </c>
      <c r="AG160">
        <v>1</v>
      </c>
      <c r="AH160" t="s">
        <v>53</v>
      </c>
    </row>
    <row r="161" spans="1:35" ht="45" customHeight="1" x14ac:dyDescent="0.35">
      <c r="A161">
        <v>101</v>
      </c>
      <c r="B161" t="s">
        <v>41</v>
      </c>
      <c r="C161" t="s">
        <v>89</v>
      </c>
      <c r="D161" t="s">
        <v>349</v>
      </c>
      <c r="E161">
        <v>105535</v>
      </c>
      <c r="F161" t="s">
        <v>532</v>
      </c>
      <c r="G161" t="s">
        <v>533</v>
      </c>
      <c r="H161" t="s">
        <v>534</v>
      </c>
      <c r="I161" s="90" t="s">
        <v>47</v>
      </c>
      <c r="J161" s="87">
        <v>8</v>
      </c>
      <c r="K161" s="87">
        <v>2016</v>
      </c>
      <c r="L161" s="90" t="s">
        <v>120</v>
      </c>
      <c r="M161" s="87">
        <v>8</v>
      </c>
      <c r="N161" s="87">
        <v>2021</v>
      </c>
      <c r="O161">
        <v>83.72</v>
      </c>
      <c r="P161" s="90" t="s">
        <v>263</v>
      </c>
      <c r="Q161" s="90" t="s">
        <v>263</v>
      </c>
      <c r="T161" t="s">
        <v>264</v>
      </c>
      <c r="U161" t="s">
        <v>5</v>
      </c>
      <c r="V161" t="s">
        <v>353</v>
      </c>
      <c r="W161">
        <v>6216333.0684000002</v>
      </c>
      <c r="X161">
        <v>1208813.9315999998</v>
      </c>
      <c r="Y161">
        <v>1528788</v>
      </c>
      <c r="Z161">
        <v>62000</v>
      </c>
      <c r="AA161">
        <f t="shared" si="11"/>
        <v>9015935</v>
      </c>
      <c r="AB161" t="s">
        <v>71</v>
      </c>
      <c r="AC161" t="s">
        <v>82</v>
      </c>
      <c r="AD161">
        <v>3452017.43</v>
      </c>
      <c r="AE161">
        <v>636528.64999999991</v>
      </c>
      <c r="AF161" t="s">
        <v>354</v>
      </c>
      <c r="AG161">
        <v>1</v>
      </c>
      <c r="AH161" t="s">
        <v>53</v>
      </c>
    </row>
    <row r="162" spans="1:35" ht="45" customHeight="1" x14ac:dyDescent="0.35">
      <c r="A162">
        <v>102</v>
      </c>
      <c r="B162" t="s">
        <v>41</v>
      </c>
      <c r="C162" t="s">
        <v>89</v>
      </c>
      <c r="D162" t="s">
        <v>349</v>
      </c>
      <c r="E162">
        <v>105555</v>
      </c>
      <c r="F162" t="s">
        <v>535</v>
      </c>
      <c r="G162" t="s">
        <v>279</v>
      </c>
      <c r="H162" t="s">
        <v>536</v>
      </c>
      <c r="I162" s="90" t="s">
        <v>47</v>
      </c>
      <c r="J162" s="87">
        <v>9</v>
      </c>
      <c r="K162" s="87">
        <v>2016</v>
      </c>
      <c r="L162" s="90" t="s">
        <v>47</v>
      </c>
      <c r="M162" s="87">
        <v>9</v>
      </c>
      <c r="N162" s="87">
        <v>2019</v>
      </c>
      <c r="O162">
        <v>83.72</v>
      </c>
      <c r="P162" s="90" t="s">
        <v>263</v>
      </c>
      <c r="Q162" s="90" t="s">
        <v>263</v>
      </c>
      <c r="T162" t="s">
        <v>264</v>
      </c>
      <c r="U162" t="s">
        <v>5</v>
      </c>
      <c r="V162" t="s">
        <v>353</v>
      </c>
      <c r="W162">
        <v>11302200</v>
      </c>
      <c r="X162">
        <v>2197800</v>
      </c>
      <c r="Y162">
        <v>3435910</v>
      </c>
      <c r="Z162">
        <v>10000</v>
      </c>
      <c r="AA162">
        <f t="shared" si="11"/>
        <v>16945910</v>
      </c>
      <c r="AB162" t="s">
        <v>51</v>
      </c>
      <c r="AD162">
        <v>761883.92</v>
      </c>
      <c r="AE162">
        <v>148154.20000000001</v>
      </c>
      <c r="AF162" t="s">
        <v>354</v>
      </c>
      <c r="AG162">
        <v>1</v>
      </c>
      <c r="AH162" t="s">
        <v>53</v>
      </c>
    </row>
    <row r="163" spans="1:35" ht="45" customHeight="1" x14ac:dyDescent="0.35">
      <c r="A163">
        <v>103</v>
      </c>
      <c r="B163" t="s">
        <v>41</v>
      </c>
      <c r="C163" t="s">
        <v>89</v>
      </c>
      <c r="D163" t="s">
        <v>349</v>
      </c>
      <c r="E163">
        <v>105567</v>
      </c>
      <c r="F163" t="s">
        <v>537</v>
      </c>
      <c r="G163" t="s">
        <v>538</v>
      </c>
      <c r="H163" t="s">
        <v>539</v>
      </c>
      <c r="I163" s="90" t="s">
        <v>47</v>
      </c>
      <c r="J163" s="87">
        <v>16</v>
      </c>
      <c r="K163" s="87">
        <v>2016</v>
      </c>
      <c r="L163" s="90" t="s">
        <v>47</v>
      </c>
      <c r="M163" s="87">
        <v>16</v>
      </c>
      <c r="N163" s="87">
        <v>2021</v>
      </c>
      <c r="O163">
        <v>83.72</v>
      </c>
      <c r="P163" s="90" t="s">
        <v>263</v>
      </c>
      <c r="Q163" s="90" t="s">
        <v>263</v>
      </c>
      <c r="T163" t="s">
        <v>264</v>
      </c>
      <c r="U163" t="s">
        <v>5</v>
      </c>
      <c r="V163" t="s">
        <v>353</v>
      </c>
      <c r="W163">
        <v>11302200</v>
      </c>
      <c r="X163">
        <v>2197800</v>
      </c>
      <c r="Y163">
        <v>3484512</v>
      </c>
      <c r="Z163">
        <v>65000</v>
      </c>
      <c r="AA163">
        <f t="shared" si="11"/>
        <v>17049512</v>
      </c>
      <c r="AB163" t="s">
        <v>71</v>
      </c>
      <c r="AC163" t="s">
        <v>232</v>
      </c>
      <c r="AD163">
        <v>3944907.82</v>
      </c>
      <c r="AE163">
        <v>689275.5199999999</v>
      </c>
      <c r="AF163" t="s">
        <v>354</v>
      </c>
      <c r="AG163">
        <v>1</v>
      </c>
      <c r="AH163" t="s">
        <v>53</v>
      </c>
    </row>
    <row r="164" spans="1:35" ht="45" customHeight="1" x14ac:dyDescent="0.35">
      <c r="A164">
        <v>104</v>
      </c>
      <c r="B164" t="s">
        <v>41</v>
      </c>
      <c r="C164" t="s">
        <v>89</v>
      </c>
      <c r="D164" t="s">
        <v>349</v>
      </c>
      <c r="E164">
        <v>105693</v>
      </c>
      <c r="F164" t="s">
        <v>540</v>
      </c>
      <c r="G164" t="s">
        <v>541</v>
      </c>
      <c r="H164" t="s">
        <v>542</v>
      </c>
      <c r="I164" s="90" t="s">
        <v>47</v>
      </c>
      <c r="J164" s="87">
        <v>23</v>
      </c>
      <c r="K164" s="87">
        <v>2016</v>
      </c>
      <c r="L164" s="90" t="s">
        <v>87</v>
      </c>
      <c r="M164" s="87">
        <v>23</v>
      </c>
      <c r="N164" s="87">
        <v>2022</v>
      </c>
      <c r="O164">
        <v>83.72</v>
      </c>
      <c r="P164" s="90" t="s">
        <v>263</v>
      </c>
      <c r="Q164" s="90" t="s">
        <v>263</v>
      </c>
      <c r="T164" t="s">
        <v>264</v>
      </c>
      <c r="U164" t="s">
        <v>5</v>
      </c>
      <c r="V164" t="s">
        <v>353</v>
      </c>
      <c r="W164">
        <v>4829349.6900000004</v>
      </c>
      <c r="X164">
        <v>939104.31</v>
      </c>
      <c r="Y164">
        <v>1747543</v>
      </c>
      <c r="Z164">
        <v>35960</v>
      </c>
      <c r="AA164">
        <f t="shared" si="11"/>
        <v>7551957</v>
      </c>
      <c r="AB164" t="s">
        <v>71</v>
      </c>
      <c r="AC164" t="s">
        <v>271</v>
      </c>
      <c r="AD164">
        <v>2133725.75</v>
      </c>
      <c r="AE164">
        <v>357714.85</v>
      </c>
      <c r="AF164" t="s">
        <v>354</v>
      </c>
      <c r="AG164">
        <v>1</v>
      </c>
      <c r="AH164" t="s">
        <v>53</v>
      </c>
    </row>
    <row r="165" spans="1:35" ht="45" customHeight="1" x14ac:dyDescent="0.35">
      <c r="A165">
        <v>105</v>
      </c>
      <c r="B165" t="s">
        <v>41</v>
      </c>
      <c r="C165" t="s">
        <v>89</v>
      </c>
      <c r="D165" t="s">
        <v>349</v>
      </c>
      <c r="E165">
        <v>105888</v>
      </c>
      <c r="F165" t="s">
        <v>543</v>
      </c>
      <c r="G165" t="s">
        <v>524</v>
      </c>
      <c r="H165" t="s">
        <v>544</v>
      </c>
      <c r="I165" s="90" t="s">
        <v>47</v>
      </c>
      <c r="J165" s="87">
        <v>23</v>
      </c>
      <c r="K165" s="87">
        <v>2016</v>
      </c>
      <c r="L165" s="90" t="s">
        <v>120</v>
      </c>
      <c r="M165" s="87">
        <v>22</v>
      </c>
      <c r="N165" s="87">
        <v>2021</v>
      </c>
      <c r="O165">
        <v>83.72</v>
      </c>
      <c r="P165" s="90" t="s">
        <v>263</v>
      </c>
      <c r="Q165" s="90" t="s">
        <v>263</v>
      </c>
      <c r="T165" t="s">
        <v>264</v>
      </c>
      <c r="U165" t="s">
        <v>5</v>
      </c>
      <c r="V165" t="s">
        <v>353</v>
      </c>
      <c r="W165">
        <v>6243209.7000000002</v>
      </c>
      <c r="X165">
        <v>1214040.3</v>
      </c>
      <c r="Y165">
        <v>1469000</v>
      </c>
      <c r="Z165">
        <v>100000</v>
      </c>
      <c r="AA165">
        <f t="shared" si="11"/>
        <v>9026250</v>
      </c>
      <c r="AB165" t="s">
        <v>71</v>
      </c>
      <c r="AC165" t="s">
        <v>82</v>
      </c>
      <c r="AD165">
        <v>4146493.79</v>
      </c>
      <c r="AE165">
        <v>804425.63000000012</v>
      </c>
      <c r="AF165" t="s">
        <v>354</v>
      </c>
      <c r="AG165">
        <v>1</v>
      </c>
      <c r="AH165" t="s">
        <v>53</v>
      </c>
    </row>
    <row r="166" spans="1:35" ht="45" customHeight="1" x14ac:dyDescent="0.35">
      <c r="A166">
        <v>106</v>
      </c>
      <c r="B166" t="s">
        <v>41</v>
      </c>
      <c r="C166" t="s">
        <v>89</v>
      </c>
      <c r="D166" t="s">
        <v>349</v>
      </c>
      <c r="E166">
        <v>105568</v>
      </c>
      <c r="F166" t="s">
        <v>545</v>
      </c>
      <c r="G166" t="s">
        <v>546</v>
      </c>
      <c r="H166" t="s">
        <v>547</v>
      </c>
      <c r="I166" s="90" t="s">
        <v>47</v>
      </c>
      <c r="J166" s="87">
        <v>23</v>
      </c>
      <c r="K166" s="87">
        <v>2016</v>
      </c>
      <c r="L166" s="90" t="s">
        <v>47</v>
      </c>
      <c r="M166" s="87">
        <v>22</v>
      </c>
      <c r="N166" s="87">
        <v>2021</v>
      </c>
      <c r="O166">
        <v>83.72</v>
      </c>
      <c r="P166" s="90" t="s">
        <v>263</v>
      </c>
      <c r="Q166" s="90" t="s">
        <v>263</v>
      </c>
      <c r="T166" t="s">
        <v>264</v>
      </c>
      <c r="U166" t="s">
        <v>5</v>
      </c>
      <c r="V166" t="s">
        <v>353</v>
      </c>
      <c r="W166">
        <v>11178828.533600001</v>
      </c>
      <c r="X166">
        <v>2173809.4663999993</v>
      </c>
      <c r="Y166">
        <v>1489462</v>
      </c>
      <c r="Z166">
        <v>20800</v>
      </c>
      <c r="AA166">
        <f t="shared" si="11"/>
        <v>14862900</v>
      </c>
      <c r="AB166" t="s">
        <v>71</v>
      </c>
      <c r="AC166" t="s">
        <v>82</v>
      </c>
      <c r="AD166">
        <v>6324832.5300000021</v>
      </c>
      <c r="AE166">
        <v>1171385.08</v>
      </c>
      <c r="AF166" t="s">
        <v>354</v>
      </c>
      <c r="AG166">
        <v>1</v>
      </c>
      <c r="AH166" t="s">
        <v>53</v>
      </c>
    </row>
    <row r="167" spans="1:35" ht="45" customHeight="1" x14ac:dyDescent="0.35">
      <c r="A167">
        <v>107</v>
      </c>
      <c r="B167" t="s">
        <v>41</v>
      </c>
      <c r="C167" t="s">
        <v>89</v>
      </c>
      <c r="D167" t="s">
        <v>349</v>
      </c>
      <c r="E167">
        <v>111954</v>
      </c>
      <c r="F167" t="s">
        <v>548</v>
      </c>
      <c r="G167" t="s">
        <v>549</v>
      </c>
      <c r="H167" t="s">
        <v>550</v>
      </c>
      <c r="I167" s="90" t="s">
        <v>169</v>
      </c>
      <c r="J167" s="87">
        <v>21</v>
      </c>
      <c r="K167" s="87">
        <v>2018</v>
      </c>
      <c r="L167" s="90" t="s">
        <v>169</v>
      </c>
      <c r="M167" s="87">
        <v>21</v>
      </c>
      <c r="N167" s="87">
        <v>2023</v>
      </c>
      <c r="O167">
        <v>83.72</v>
      </c>
      <c r="P167" s="90" t="s">
        <v>263</v>
      </c>
      <c r="Q167" s="90" t="s">
        <v>263</v>
      </c>
      <c r="T167" t="s">
        <v>264</v>
      </c>
      <c r="U167" t="s">
        <v>5</v>
      </c>
      <c r="V167" t="s">
        <v>353</v>
      </c>
      <c r="W167">
        <v>9863262.5</v>
      </c>
      <c r="X167">
        <v>1917987.5</v>
      </c>
      <c r="Y167">
        <v>1363750</v>
      </c>
      <c r="Z167">
        <v>5000</v>
      </c>
      <c r="AA167">
        <f t="shared" si="11"/>
        <v>13150000</v>
      </c>
      <c r="AB167" t="s">
        <v>71</v>
      </c>
      <c r="AD167">
        <v>2969764.8800000004</v>
      </c>
      <c r="AE167">
        <v>564997.76000000013</v>
      </c>
      <c r="AF167" t="s">
        <v>354</v>
      </c>
      <c r="AG167">
        <v>1</v>
      </c>
      <c r="AH167" t="s">
        <v>53</v>
      </c>
    </row>
    <row r="168" spans="1:35" ht="45" customHeight="1" x14ac:dyDescent="0.35">
      <c r="A168">
        <v>108</v>
      </c>
      <c r="B168" t="s">
        <v>41</v>
      </c>
      <c r="C168" t="s">
        <v>89</v>
      </c>
      <c r="D168" t="s">
        <v>349</v>
      </c>
      <c r="E168">
        <v>119809</v>
      </c>
      <c r="F168" t="s">
        <v>551</v>
      </c>
      <c r="G168" t="s">
        <v>552</v>
      </c>
      <c r="H168" t="s">
        <v>553</v>
      </c>
      <c r="I168" s="90" t="s">
        <v>68</v>
      </c>
      <c r="J168" s="87">
        <v>25</v>
      </c>
      <c r="K168" s="87">
        <v>2018</v>
      </c>
      <c r="L168" s="90" t="s">
        <v>113</v>
      </c>
      <c r="M168" s="87">
        <v>25</v>
      </c>
      <c r="N168" s="87">
        <v>2022</v>
      </c>
      <c r="O168">
        <v>83.72</v>
      </c>
      <c r="P168" s="90" t="s">
        <v>263</v>
      </c>
      <c r="Q168" s="90" t="s">
        <v>263</v>
      </c>
      <c r="T168" t="s">
        <v>264</v>
      </c>
      <c r="U168" t="s">
        <v>5</v>
      </c>
      <c r="V168" t="s">
        <v>353</v>
      </c>
      <c r="W168">
        <v>5315369.4050000003</v>
      </c>
      <c r="X168">
        <v>1033614.595</v>
      </c>
      <c r="Y168">
        <v>1922298</v>
      </c>
      <c r="Z168">
        <v>30000</v>
      </c>
      <c r="AA168">
        <f t="shared" si="11"/>
        <v>8301282</v>
      </c>
      <c r="AB168" t="s">
        <v>71</v>
      </c>
      <c r="AD168">
        <v>818359.09999999986</v>
      </c>
      <c r="AE168">
        <v>483128.05</v>
      </c>
      <c r="AF168" t="s">
        <v>354</v>
      </c>
      <c r="AG168">
        <v>1</v>
      </c>
      <c r="AH168" t="s">
        <v>53</v>
      </c>
    </row>
    <row r="169" spans="1:35" ht="45" customHeight="1" x14ac:dyDescent="0.35">
      <c r="A169">
        <v>109</v>
      </c>
      <c r="B169" t="s">
        <v>41</v>
      </c>
      <c r="C169" t="s">
        <v>89</v>
      </c>
      <c r="D169" t="s">
        <v>349</v>
      </c>
      <c r="E169">
        <v>119598</v>
      </c>
      <c r="F169" t="s">
        <v>554</v>
      </c>
      <c r="G169" t="s">
        <v>555</v>
      </c>
      <c r="H169" t="s">
        <v>556</v>
      </c>
      <c r="I169" s="90" t="s">
        <v>133</v>
      </c>
      <c r="J169" s="87">
        <v>4</v>
      </c>
      <c r="K169" s="87">
        <v>2018</v>
      </c>
      <c r="L169" s="90" t="s">
        <v>133</v>
      </c>
      <c r="M169" s="87">
        <v>4</v>
      </c>
      <c r="N169" s="87">
        <v>2023</v>
      </c>
      <c r="O169">
        <v>83.72</v>
      </c>
      <c r="P169" s="90" t="s">
        <v>263</v>
      </c>
      <c r="Q169" s="90" t="s">
        <v>263</v>
      </c>
      <c r="T169" t="s">
        <v>264</v>
      </c>
      <c r="U169" t="s">
        <v>5</v>
      </c>
      <c r="V169" t="s">
        <v>353</v>
      </c>
      <c r="W169">
        <v>10963739.296</v>
      </c>
      <c r="X169">
        <v>2131983.7039999999</v>
      </c>
      <c r="Y169">
        <v>1738517.75</v>
      </c>
      <c r="Z169">
        <v>50000</v>
      </c>
      <c r="AA169">
        <f t="shared" si="11"/>
        <v>14884240.75</v>
      </c>
      <c r="AB169" t="s">
        <v>71</v>
      </c>
      <c r="AD169">
        <v>6359109.1099999994</v>
      </c>
      <c r="AE169">
        <v>913289.18000000017</v>
      </c>
      <c r="AF169" t="s">
        <v>354</v>
      </c>
      <c r="AG169">
        <v>1</v>
      </c>
      <c r="AH169" t="s">
        <v>53</v>
      </c>
    </row>
    <row r="170" spans="1:35" ht="45" customHeight="1" x14ac:dyDescent="0.35">
      <c r="A170">
        <v>110</v>
      </c>
      <c r="B170" t="s">
        <v>41</v>
      </c>
      <c r="C170" t="s">
        <v>421</v>
      </c>
      <c r="E170">
        <v>121784</v>
      </c>
      <c r="F170" t="s">
        <v>557</v>
      </c>
      <c r="G170" t="s">
        <v>558</v>
      </c>
      <c r="H170" t="s">
        <v>559</v>
      </c>
      <c r="I170" s="90" t="s">
        <v>110</v>
      </c>
      <c r="J170" s="87">
        <v>24</v>
      </c>
      <c r="K170" s="87">
        <v>2019</v>
      </c>
      <c r="L170" s="90" t="s">
        <v>110</v>
      </c>
      <c r="M170" s="87">
        <v>24</v>
      </c>
      <c r="N170" s="87">
        <v>2022</v>
      </c>
      <c r="O170">
        <v>80</v>
      </c>
      <c r="P170" s="90" t="s">
        <v>263</v>
      </c>
      <c r="Q170" s="90" t="s">
        <v>263</v>
      </c>
      <c r="T170" t="s">
        <v>264</v>
      </c>
      <c r="U170" t="s">
        <v>5</v>
      </c>
      <c r="V170" t="s">
        <v>81</v>
      </c>
      <c r="W170">
        <v>712000</v>
      </c>
      <c r="X170">
        <v>178000</v>
      </c>
      <c r="Y170">
        <v>0</v>
      </c>
      <c r="Z170">
        <v>1000</v>
      </c>
      <c r="AA170">
        <f t="shared" si="11"/>
        <v>891000</v>
      </c>
      <c r="AB170" t="s">
        <v>71</v>
      </c>
      <c r="AD170">
        <v>490015</v>
      </c>
      <c r="AE170">
        <v>122503.75</v>
      </c>
      <c r="AF170" t="s">
        <v>425</v>
      </c>
      <c r="AG170">
        <v>1</v>
      </c>
      <c r="AH170" t="s">
        <v>53</v>
      </c>
    </row>
    <row r="171" spans="1:35" ht="45" customHeight="1" x14ac:dyDescent="0.35">
      <c r="A171">
        <v>111</v>
      </c>
      <c r="B171" t="s">
        <v>41</v>
      </c>
      <c r="C171" t="s">
        <v>421</v>
      </c>
      <c r="E171">
        <v>121169</v>
      </c>
      <c r="F171" t="s">
        <v>560</v>
      </c>
      <c r="G171" t="s">
        <v>558</v>
      </c>
      <c r="H171" t="s">
        <v>561</v>
      </c>
      <c r="I171" s="90" t="s">
        <v>110</v>
      </c>
      <c r="J171" s="87">
        <v>24</v>
      </c>
      <c r="K171" s="87">
        <v>2019</v>
      </c>
      <c r="L171" s="90" t="s">
        <v>109</v>
      </c>
      <c r="M171" s="87">
        <v>24</v>
      </c>
      <c r="N171" s="87">
        <v>2022</v>
      </c>
      <c r="O171">
        <v>80</v>
      </c>
      <c r="P171" s="90" t="s">
        <v>263</v>
      </c>
      <c r="Q171" s="90" t="s">
        <v>263</v>
      </c>
      <c r="T171" t="s">
        <v>264</v>
      </c>
      <c r="U171" t="s">
        <v>5</v>
      </c>
      <c r="V171" t="s">
        <v>81</v>
      </c>
      <c r="W171">
        <v>4800000</v>
      </c>
      <c r="X171">
        <v>1200000</v>
      </c>
      <c r="Y171">
        <v>0</v>
      </c>
      <c r="Z171">
        <v>3000</v>
      </c>
      <c r="AA171">
        <f t="shared" si="11"/>
        <v>6003000</v>
      </c>
      <c r="AB171" t="s">
        <v>71</v>
      </c>
      <c r="AC171" t="s">
        <v>114</v>
      </c>
      <c r="AD171">
        <v>3532195.81</v>
      </c>
      <c r="AE171">
        <v>883048.95</v>
      </c>
      <c r="AF171" t="s">
        <v>425</v>
      </c>
      <c r="AG171">
        <v>1</v>
      </c>
      <c r="AH171" t="s">
        <v>53</v>
      </c>
    </row>
    <row r="172" spans="1:35" ht="45" customHeight="1" x14ac:dyDescent="0.35">
      <c r="A172">
        <v>112</v>
      </c>
      <c r="B172" t="s">
        <v>41</v>
      </c>
      <c r="C172" t="s">
        <v>421</v>
      </c>
      <c r="E172">
        <v>112962</v>
      </c>
      <c r="F172" t="s">
        <v>562</v>
      </c>
      <c r="G172" t="s">
        <v>563</v>
      </c>
      <c r="H172" t="s">
        <v>564</v>
      </c>
      <c r="I172" s="90" t="s">
        <v>169</v>
      </c>
      <c r="J172" s="87">
        <v>3</v>
      </c>
      <c r="K172" s="87">
        <v>2019</v>
      </c>
      <c r="L172" s="90" t="s">
        <v>68</v>
      </c>
      <c r="M172" s="87">
        <v>30</v>
      </c>
      <c r="N172" s="87">
        <v>2020</v>
      </c>
      <c r="O172">
        <v>80</v>
      </c>
      <c r="P172" s="90" t="s">
        <v>263</v>
      </c>
      <c r="Q172" s="90" t="s">
        <v>263</v>
      </c>
      <c r="T172" t="s">
        <v>264</v>
      </c>
      <c r="U172" t="s">
        <v>4</v>
      </c>
      <c r="V172" t="s">
        <v>94</v>
      </c>
      <c r="W172">
        <v>2640000</v>
      </c>
      <c r="X172">
        <v>660000</v>
      </c>
      <c r="Y172">
        <v>3302200</v>
      </c>
      <c r="Z172">
        <v>50340</v>
      </c>
      <c r="AA172">
        <f t="shared" si="11"/>
        <v>6652540</v>
      </c>
      <c r="AB172" t="s">
        <v>61</v>
      </c>
      <c r="AD172">
        <v>1551401.03</v>
      </c>
      <c r="AE172">
        <v>387850.26</v>
      </c>
      <c r="AF172" t="s">
        <v>425</v>
      </c>
      <c r="AG172">
        <v>1</v>
      </c>
      <c r="AH172" t="s">
        <v>53</v>
      </c>
    </row>
    <row r="173" spans="1:35" ht="45" customHeight="1" x14ac:dyDescent="0.35">
      <c r="A173">
        <v>113</v>
      </c>
      <c r="B173" t="s">
        <v>41</v>
      </c>
      <c r="C173" t="s">
        <v>421</v>
      </c>
      <c r="E173">
        <v>122386</v>
      </c>
      <c r="F173" t="s">
        <v>565</v>
      </c>
      <c r="G173" t="s">
        <v>563</v>
      </c>
      <c r="H173" t="s">
        <v>566</v>
      </c>
      <c r="I173" s="90" t="s">
        <v>170</v>
      </c>
      <c r="J173" s="87">
        <v>26</v>
      </c>
      <c r="K173" s="87">
        <v>2019</v>
      </c>
      <c r="L173" s="90" t="s">
        <v>169</v>
      </c>
      <c r="M173" s="87">
        <v>26</v>
      </c>
      <c r="N173" s="87">
        <v>2021</v>
      </c>
      <c r="O173">
        <v>82.028899999999993</v>
      </c>
      <c r="P173" s="90" t="s">
        <v>567</v>
      </c>
      <c r="Q173" s="90" t="s">
        <v>263</v>
      </c>
      <c r="R173" t="s">
        <v>568</v>
      </c>
      <c r="T173" t="s">
        <v>569</v>
      </c>
      <c r="U173" t="s">
        <v>570</v>
      </c>
      <c r="V173" t="s">
        <v>571</v>
      </c>
      <c r="W173">
        <v>4872558.1100000003</v>
      </c>
      <c r="X173">
        <v>1067492.06</v>
      </c>
      <c r="Y173">
        <v>765360.61</v>
      </c>
      <c r="Z173">
        <v>553506.31999999995</v>
      </c>
      <c r="AA173">
        <f t="shared" si="11"/>
        <v>7258917.1000000006</v>
      </c>
      <c r="AB173" t="s">
        <v>71</v>
      </c>
      <c r="AD173">
        <v>2088919.12</v>
      </c>
      <c r="AE173">
        <v>414054.62</v>
      </c>
      <c r="AF173" t="s">
        <v>425</v>
      </c>
      <c r="AG173">
        <v>1</v>
      </c>
      <c r="AH173" t="s">
        <v>53</v>
      </c>
    </row>
    <row r="174" spans="1:35" ht="45" customHeight="1" x14ac:dyDescent="0.35">
      <c r="A174">
        <v>114</v>
      </c>
      <c r="B174" t="s">
        <v>1</v>
      </c>
      <c r="C174" t="s">
        <v>54</v>
      </c>
      <c r="D174" t="s">
        <v>200</v>
      </c>
      <c r="E174">
        <v>129001</v>
      </c>
      <c r="F174" t="s">
        <v>572</v>
      </c>
      <c r="G174" t="s">
        <v>573</v>
      </c>
      <c r="H174" t="s">
        <v>574</v>
      </c>
      <c r="I174" s="90" t="s">
        <v>113</v>
      </c>
      <c r="J174" s="87">
        <v>11</v>
      </c>
      <c r="K174" s="87">
        <v>2019</v>
      </c>
      <c r="L174" s="90" t="s">
        <v>113</v>
      </c>
      <c r="M174" s="87">
        <v>11</v>
      </c>
      <c r="N174" s="87">
        <v>2021</v>
      </c>
      <c r="O174">
        <v>80</v>
      </c>
      <c r="P174" s="90" t="s">
        <v>263</v>
      </c>
      <c r="Q174" s="90" t="s">
        <v>263</v>
      </c>
      <c r="T174" t="s">
        <v>264</v>
      </c>
      <c r="U174" t="s">
        <v>205</v>
      </c>
      <c r="V174" t="s">
        <v>60</v>
      </c>
      <c r="W174">
        <v>3707116.84</v>
      </c>
      <c r="X174">
        <v>919241.66</v>
      </c>
      <c r="Y174">
        <v>1481720.5</v>
      </c>
      <c r="Z174">
        <v>746991.5</v>
      </c>
      <c r="AA174">
        <f t="shared" ref="AA174:AA188" si="12">SUM(W174:Z174)</f>
        <v>6855070.5</v>
      </c>
      <c r="AB174" t="s">
        <v>71</v>
      </c>
      <c r="AD174">
        <v>1984260.88</v>
      </c>
      <c r="AE174">
        <v>496064.22</v>
      </c>
      <c r="AF174" t="s">
        <v>206</v>
      </c>
      <c r="AG174">
        <v>1</v>
      </c>
      <c r="AH174" t="s">
        <v>63</v>
      </c>
      <c r="AI174" t="s">
        <v>575</v>
      </c>
    </row>
    <row r="175" spans="1:35" ht="45" customHeight="1" x14ac:dyDescent="0.35">
      <c r="A175">
        <v>115</v>
      </c>
      <c r="B175" t="s">
        <v>1</v>
      </c>
      <c r="C175" t="s">
        <v>54</v>
      </c>
      <c r="D175" t="s">
        <v>200</v>
      </c>
      <c r="E175">
        <v>129090</v>
      </c>
      <c r="F175" t="s">
        <v>576</v>
      </c>
      <c r="G175" t="s">
        <v>442</v>
      </c>
      <c r="H175" t="s">
        <v>577</v>
      </c>
      <c r="I175" s="90" t="s">
        <v>113</v>
      </c>
      <c r="J175" s="87">
        <v>23</v>
      </c>
      <c r="K175" s="87">
        <v>2019</v>
      </c>
      <c r="L175" s="90" t="s">
        <v>113</v>
      </c>
      <c r="M175" s="87">
        <v>23</v>
      </c>
      <c r="N175" s="87">
        <v>2020</v>
      </c>
      <c r="O175">
        <v>80</v>
      </c>
      <c r="P175" s="90" t="s">
        <v>263</v>
      </c>
      <c r="Q175" s="90" t="s">
        <v>263</v>
      </c>
      <c r="T175" t="s">
        <v>264</v>
      </c>
      <c r="U175" t="s">
        <v>205</v>
      </c>
      <c r="V175" t="s">
        <v>60</v>
      </c>
      <c r="W175">
        <v>2158721.98</v>
      </c>
      <c r="X175">
        <v>539680.5</v>
      </c>
      <c r="Y175">
        <v>824336.12</v>
      </c>
      <c r="Z175">
        <v>293689.65000000002</v>
      </c>
      <c r="AA175">
        <f t="shared" si="12"/>
        <v>3816428.25</v>
      </c>
      <c r="AB175" t="s">
        <v>444</v>
      </c>
      <c r="AD175">
        <v>1091097.29</v>
      </c>
      <c r="AE175">
        <v>272774.32</v>
      </c>
      <c r="AF175" t="s">
        <v>206</v>
      </c>
      <c r="AG175">
        <v>1</v>
      </c>
      <c r="AH175" t="s">
        <v>63</v>
      </c>
      <c r="AI175" t="s">
        <v>578</v>
      </c>
    </row>
    <row r="176" spans="1:35" ht="45" customHeight="1" x14ac:dyDescent="0.35">
      <c r="A176">
        <v>116</v>
      </c>
      <c r="B176" t="s">
        <v>41</v>
      </c>
      <c r="C176" t="s">
        <v>421</v>
      </c>
      <c r="E176">
        <v>127454</v>
      </c>
      <c r="F176" t="s">
        <v>579</v>
      </c>
      <c r="G176" t="s">
        <v>423</v>
      </c>
      <c r="H176" t="s">
        <v>580</v>
      </c>
      <c r="I176" s="90" t="s">
        <v>87</v>
      </c>
      <c r="J176" s="87">
        <v>6</v>
      </c>
      <c r="K176" s="87">
        <v>2020</v>
      </c>
      <c r="L176" s="90" t="s">
        <v>87</v>
      </c>
      <c r="M176" s="87">
        <v>6</v>
      </c>
      <c r="N176" s="87">
        <v>2023</v>
      </c>
      <c r="O176">
        <v>80</v>
      </c>
      <c r="P176" s="90" t="s">
        <v>263</v>
      </c>
      <c r="Q176" s="90" t="s">
        <v>263</v>
      </c>
      <c r="T176" t="s">
        <v>264</v>
      </c>
      <c r="U176" t="s">
        <v>5</v>
      </c>
      <c r="V176" t="s">
        <v>81</v>
      </c>
      <c r="W176">
        <v>379790.03</v>
      </c>
      <c r="X176">
        <v>94947.51</v>
      </c>
      <c r="Y176">
        <v>0</v>
      </c>
      <c r="Z176">
        <v>2999.99</v>
      </c>
      <c r="AA176">
        <f t="shared" si="12"/>
        <v>477737.53</v>
      </c>
      <c r="AB176" t="s">
        <v>71</v>
      </c>
      <c r="AD176">
        <v>67059</v>
      </c>
      <c r="AE176">
        <v>16764.75</v>
      </c>
      <c r="AF176" t="s">
        <v>425</v>
      </c>
      <c r="AG176">
        <v>1</v>
      </c>
      <c r="AH176" t="s">
        <v>53</v>
      </c>
      <c r="AI176" t="s">
        <v>581</v>
      </c>
    </row>
    <row r="177" spans="1:35" ht="45" customHeight="1" x14ac:dyDescent="0.35">
      <c r="A177">
        <v>117</v>
      </c>
      <c r="B177" t="s">
        <v>41</v>
      </c>
      <c r="C177" t="s">
        <v>421</v>
      </c>
      <c r="E177">
        <v>128826</v>
      </c>
      <c r="F177" t="s">
        <v>582</v>
      </c>
      <c r="G177" t="s">
        <v>423</v>
      </c>
      <c r="H177" t="s">
        <v>583</v>
      </c>
      <c r="I177" s="90" t="s">
        <v>87</v>
      </c>
      <c r="J177" s="87">
        <v>6</v>
      </c>
      <c r="K177" s="87">
        <v>2020</v>
      </c>
      <c r="L177" s="90" t="s">
        <v>87</v>
      </c>
      <c r="M177" s="87">
        <v>6</v>
      </c>
      <c r="N177" s="87">
        <v>2023</v>
      </c>
      <c r="O177">
        <v>80</v>
      </c>
      <c r="P177" s="90" t="s">
        <v>263</v>
      </c>
      <c r="Q177" s="90" t="s">
        <v>263</v>
      </c>
      <c r="T177" t="s">
        <v>264</v>
      </c>
      <c r="U177" t="s">
        <v>5</v>
      </c>
      <c r="V177" t="s">
        <v>81</v>
      </c>
      <c r="W177">
        <v>4800000</v>
      </c>
      <c r="X177">
        <v>1200000</v>
      </c>
      <c r="Y177">
        <v>0</v>
      </c>
      <c r="Z177">
        <v>3000</v>
      </c>
      <c r="AA177">
        <f t="shared" si="12"/>
        <v>6003000</v>
      </c>
      <c r="AB177" t="s">
        <v>71</v>
      </c>
      <c r="AD177">
        <v>2956559.75</v>
      </c>
      <c r="AE177">
        <v>739139.94</v>
      </c>
      <c r="AF177" t="s">
        <v>425</v>
      </c>
      <c r="AG177">
        <v>1</v>
      </c>
      <c r="AH177" t="s">
        <v>53</v>
      </c>
      <c r="AI177" t="s">
        <v>584</v>
      </c>
    </row>
    <row r="178" spans="1:35" ht="45" customHeight="1" x14ac:dyDescent="0.35">
      <c r="A178">
        <v>118</v>
      </c>
      <c r="B178" t="s">
        <v>41</v>
      </c>
      <c r="C178" t="s">
        <v>421</v>
      </c>
      <c r="E178">
        <v>129948</v>
      </c>
      <c r="F178" t="s">
        <v>585</v>
      </c>
      <c r="G178" t="s">
        <v>423</v>
      </c>
      <c r="H178" t="s">
        <v>586</v>
      </c>
      <c r="I178" s="90" t="s">
        <v>87</v>
      </c>
      <c r="J178" s="87">
        <v>20</v>
      </c>
      <c r="K178" s="87">
        <v>2020</v>
      </c>
      <c r="L178" s="90" t="s">
        <v>47</v>
      </c>
      <c r="M178" s="87">
        <v>20</v>
      </c>
      <c r="N178" s="87">
        <v>2022</v>
      </c>
      <c r="O178">
        <v>80</v>
      </c>
      <c r="P178" s="90" t="s">
        <v>263</v>
      </c>
      <c r="Q178" s="90" t="s">
        <v>263</v>
      </c>
      <c r="T178" t="s">
        <v>264</v>
      </c>
      <c r="U178" t="s">
        <v>5</v>
      </c>
      <c r="V178" t="s">
        <v>81</v>
      </c>
      <c r="W178">
        <v>4800000</v>
      </c>
      <c r="X178">
        <v>1200000</v>
      </c>
      <c r="Y178">
        <v>0</v>
      </c>
      <c r="Z178">
        <v>3000</v>
      </c>
      <c r="AA178">
        <f t="shared" si="12"/>
        <v>6003000</v>
      </c>
      <c r="AB178" t="s">
        <v>71</v>
      </c>
      <c r="AD178">
        <v>446079</v>
      </c>
      <c r="AE178">
        <v>111519.75</v>
      </c>
      <c r="AF178" t="s">
        <v>425</v>
      </c>
      <c r="AG178">
        <v>1</v>
      </c>
      <c r="AH178" t="s">
        <v>53</v>
      </c>
      <c r="AI178" t="s">
        <v>587</v>
      </c>
    </row>
    <row r="179" spans="1:35" ht="45" customHeight="1" x14ac:dyDescent="0.35">
      <c r="A179">
        <v>119</v>
      </c>
      <c r="B179" t="s">
        <v>1</v>
      </c>
      <c r="C179" t="s">
        <v>54</v>
      </c>
      <c r="D179" t="s">
        <v>200</v>
      </c>
      <c r="E179">
        <v>129490</v>
      </c>
      <c r="F179" t="s">
        <v>588</v>
      </c>
      <c r="G179" t="s">
        <v>589</v>
      </c>
      <c r="H179" t="s">
        <v>590</v>
      </c>
      <c r="I179" s="90" t="s">
        <v>120</v>
      </c>
      <c r="J179" s="87">
        <v>19</v>
      </c>
      <c r="K179" s="87">
        <v>2020</v>
      </c>
      <c r="L179" s="90" t="s">
        <v>120</v>
      </c>
      <c r="M179" s="87">
        <v>19</v>
      </c>
      <c r="N179" s="87">
        <v>2023</v>
      </c>
      <c r="O179">
        <v>80</v>
      </c>
      <c r="P179" s="90" t="s">
        <v>263</v>
      </c>
      <c r="Q179" s="90" t="s">
        <v>263</v>
      </c>
      <c r="T179" t="s">
        <v>264</v>
      </c>
      <c r="U179" t="s">
        <v>205</v>
      </c>
      <c r="V179" t="s">
        <v>60</v>
      </c>
      <c r="W179">
        <v>5287749.8</v>
      </c>
      <c r="X179">
        <v>1321937.45</v>
      </c>
      <c r="Y179">
        <v>1213568.45</v>
      </c>
      <c r="Z179">
        <v>983344.27</v>
      </c>
      <c r="AA179">
        <f t="shared" si="12"/>
        <v>8806599.9700000007</v>
      </c>
      <c r="AB179" t="s">
        <v>71</v>
      </c>
      <c r="AD179">
        <v>570657.38</v>
      </c>
      <c r="AE179">
        <v>142664.35999999999</v>
      </c>
      <c r="AF179" t="s">
        <v>206</v>
      </c>
      <c r="AG179">
        <v>1</v>
      </c>
      <c r="AH179" t="s">
        <v>63</v>
      </c>
      <c r="AI179" t="s">
        <v>591</v>
      </c>
    </row>
    <row r="180" spans="1:35" ht="45" customHeight="1" x14ac:dyDescent="0.35">
      <c r="A180">
        <v>120</v>
      </c>
      <c r="B180" t="s">
        <v>41</v>
      </c>
      <c r="C180" t="s">
        <v>421</v>
      </c>
      <c r="E180">
        <v>135127</v>
      </c>
      <c r="F180" t="s">
        <v>592</v>
      </c>
      <c r="G180" t="s">
        <v>423</v>
      </c>
      <c r="H180" t="s">
        <v>593</v>
      </c>
      <c r="I180" s="90" t="s">
        <v>110</v>
      </c>
      <c r="J180" s="87">
        <v>3</v>
      </c>
      <c r="K180" s="87">
        <v>2020</v>
      </c>
      <c r="L180" s="90" t="s">
        <v>110</v>
      </c>
      <c r="M180" s="87">
        <v>3</v>
      </c>
      <c r="N180" s="87">
        <v>2023</v>
      </c>
      <c r="O180">
        <v>80</v>
      </c>
      <c r="P180" s="90" t="s">
        <v>263</v>
      </c>
      <c r="Q180" s="90" t="s">
        <v>263</v>
      </c>
      <c r="T180" t="s">
        <v>264</v>
      </c>
      <c r="U180" t="s">
        <v>5</v>
      </c>
      <c r="V180" t="s">
        <v>81</v>
      </c>
      <c r="W180">
        <v>4800000</v>
      </c>
      <c r="X180">
        <v>1200000</v>
      </c>
      <c r="Y180">
        <v>0</v>
      </c>
      <c r="Z180">
        <v>3000</v>
      </c>
      <c r="AA180">
        <f t="shared" si="12"/>
        <v>6003000</v>
      </c>
      <c r="AB180" t="s">
        <v>71</v>
      </c>
      <c r="AD180">
        <v>244130.42</v>
      </c>
      <c r="AE180">
        <v>61032.61</v>
      </c>
      <c r="AF180" t="s">
        <v>425</v>
      </c>
      <c r="AG180">
        <v>1</v>
      </c>
      <c r="AH180" t="s">
        <v>53</v>
      </c>
      <c r="AI180" t="s">
        <v>594</v>
      </c>
    </row>
    <row r="181" spans="1:35" ht="45" customHeight="1" x14ac:dyDescent="0.35">
      <c r="A181">
        <v>121</v>
      </c>
      <c r="B181" t="s">
        <v>1</v>
      </c>
      <c r="C181" t="s">
        <v>54</v>
      </c>
      <c r="D181" t="s">
        <v>200</v>
      </c>
      <c r="E181">
        <v>129606</v>
      </c>
      <c r="F181" t="s">
        <v>595</v>
      </c>
      <c r="G181" t="s">
        <v>519</v>
      </c>
      <c r="H181" t="s">
        <v>596</v>
      </c>
      <c r="I181" s="90" t="s">
        <v>110</v>
      </c>
      <c r="J181" s="87">
        <v>15</v>
      </c>
      <c r="K181" s="87">
        <v>2020</v>
      </c>
      <c r="L181" s="90" t="s">
        <v>109</v>
      </c>
      <c r="M181" s="87">
        <v>15</v>
      </c>
      <c r="N181" s="87">
        <v>2022</v>
      </c>
      <c r="O181">
        <v>80</v>
      </c>
      <c r="P181" s="90" t="s">
        <v>263</v>
      </c>
      <c r="Q181" s="90" t="s">
        <v>263</v>
      </c>
      <c r="T181" t="s">
        <v>264</v>
      </c>
      <c r="U181" t="s">
        <v>205</v>
      </c>
      <c r="V181" t="s">
        <v>60</v>
      </c>
      <c r="W181">
        <v>3329551.36</v>
      </c>
      <c r="X181">
        <v>832387.84</v>
      </c>
      <c r="Y181">
        <v>975434.8</v>
      </c>
      <c r="Z181">
        <v>457368</v>
      </c>
      <c r="AA181">
        <f t="shared" si="12"/>
        <v>5594742</v>
      </c>
      <c r="AB181" t="s">
        <v>71</v>
      </c>
      <c r="AD181">
        <v>242185.19</v>
      </c>
      <c r="AE181">
        <v>60546.3</v>
      </c>
      <c r="AF181" t="s">
        <v>206</v>
      </c>
      <c r="AG181">
        <v>1</v>
      </c>
      <c r="AH181" t="s">
        <v>63</v>
      </c>
      <c r="AI181" t="s">
        <v>597</v>
      </c>
    </row>
    <row r="182" spans="1:35" ht="45" customHeight="1" x14ac:dyDescent="0.35">
      <c r="A182">
        <v>122</v>
      </c>
      <c r="B182" t="s">
        <v>41</v>
      </c>
      <c r="C182" t="s">
        <v>598</v>
      </c>
      <c r="E182">
        <v>107540</v>
      </c>
      <c r="F182" t="s">
        <v>599</v>
      </c>
      <c r="G182" t="s">
        <v>600</v>
      </c>
      <c r="H182" t="s">
        <v>601</v>
      </c>
      <c r="I182" s="90" t="s">
        <v>110</v>
      </c>
      <c r="J182" s="87">
        <v>27</v>
      </c>
      <c r="K182" s="87">
        <v>2020</v>
      </c>
      <c r="L182" s="90" t="s">
        <v>110</v>
      </c>
      <c r="M182" s="87">
        <v>27</v>
      </c>
      <c r="N182" s="87">
        <v>2023</v>
      </c>
      <c r="O182">
        <v>80</v>
      </c>
      <c r="P182" s="90" t="s">
        <v>263</v>
      </c>
      <c r="Q182" s="90" t="s">
        <v>263</v>
      </c>
      <c r="T182" t="s">
        <v>264</v>
      </c>
      <c r="U182" t="s">
        <v>5</v>
      </c>
      <c r="V182" t="s">
        <v>81</v>
      </c>
      <c r="W182">
        <v>1586030.0419999999</v>
      </c>
      <c r="X182">
        <v>396507.50799999997</v>
      </c>
      <c r="Y182">
        <v>0</v>
      </c>
      <c r="Z182">
        <v>3000</v>
      </c>
      <c r="AA182">
        <f t="shared" si="12"/>
        <v>1985537.5499999998</v>
      </c>
      <c r="AB182" t="s">
        <v>71</v>
      </c>
      <c r="AD182">
        <v>356877.68</v>
      </c>
      <c r="AE182">
        <v>0</v>
      </c>
      <c r="AF182" t="s">
        <v>602</v>
      </c>
      <c r="AG182">
        <v>1</v>
      </c>
      <c r="AH182" t="s">
        <v>53</v>
      </c>
      <c r="AI182" t="s">
        <v>603</v>
      </c>
    </row>
    <row r="183" spans="1:35" ht="45" customHeight="1" x14ac:dyDescent="0.35">
      <c r="A183">
        <v>123</v>
      </c>
      <c r="B183" t="s">
        <v>41</v>
      </c>
      <c r="C183" t="s">
        <v>426</v>
      </c>
      <c r="E183">
        <v>133818</v>
      </c>
      <c r="F183" t="s">
        <v>604</v>
      </c>
      <c r="G183" t="s">
        <v>605</v>
      </c>
      <c r="H183" t="s">
        <v>606</v>
      </c>
      <c r="I183" s="90" t="s">
        <v>110</v>
      </c>
      <c r="J183" s="87">
        <v>28</v>
      </c>
      <c r="K183" s="87">
        <v>2020</v>
      </c>
      <c r="L183" s="90" t="s">
        <v>133</v>
      </c>
      <c r="M183" s="87">
        <v>28</v>
      </c>
      <c r="N183" s="87">
        <v>2022</v>
      </c>
      <c r="O183">
        <v>80</v>
      </c>
      <c r="P183" s="90" t="s">
        <v>263</v>
      </c>
      <c r="Q183" s="90" t="s">
        <v>263</v>
      </c>
      <c r="T183" t="s">
        <v>264</v>
      </c>
      <c r="U183" t="s">
        <v>5</v>
      </c>
      <c r="V183" t="s">
        <v>81</v>
      </c>
      <c r="W183">
        <v>7196856</v>
      </c>
      <c r="X183">
        <v>1799214</v>
      </c>
      <c r="Y183">
        <v>0</v>
      </c>
      <c r="Z183">
        <v>20000</v>
      </c>
      <c r="AA183">
        <f t="shared" si="12"/>
        <v>9016070</v>
      </c>
      <c r="AB183" t="s">
        <v>71</v>
      </c>
      <c r="AD183">
        <v>1257092.3700000001</v>
      </c>
      <c r="AE183">
        <v>91773.09</v>
      </c>
      <c r="AF183" t="s">
        <v>607</v>
      </c>
      <c r="AG183">
        <v>1</v>
      </c>
      <c r="AH183" t="s">
        <v>53</v>
      </c>
      <c r="AI183" t="s">
        <v>608</v>
      </c>
    </row>
    <row r="184" spans="1:35" ht="45" customHeight="1" x14ac:dyDescent="0.35">
      <c r="A184">
        <v>124</v>
      </c>
      <c r="B184" t="s">
        <v>41</v>
      </c>
      <c r="C184" t="s">
        <v>426</v>
      </c>
      <c r="E184">
        <v>132263</v>
      </c>
      <c r="F184" t="s">
        <v>609</v>
      </c>
      <c r="G184" t="s">
        <v>605</v>
      </c>
      <c r="H184" t="s">
        <v>610</v>
      </c>
      <c r="I184" s="90" t="s">
        <v>110</v>
      </c>
      <c r="J184" s="87">
        <v>28</v>
      </c>
      <c r="K184" s="87">
        <v>2020</v>
      </c>
      <c r="L184" s="90" t="s">
        <v>109</v>
      </c>
      <c r="M184" s="87">
        <v>28</v>
      </c>
      <c r="N184" s="87">
        <v>2022</v>
      </c>
      <c r="O184">
        <v>80</v>
      </c>
      <c r="P184" s="90" t="s">
        <v>263</v>
      </c>
      <c r="Q184" s="90" t="s">
        <v>263</v>
      </c>
      <c r="T184" t="s">
        <v>264</v>
      </c>
      <c r="U184" t="s">
        <v>5</v>
      </c>
      <c r="V184" t="s">
        <v>81</v>
      </c>
      <c r="W184">
        <v>5611718.2000000002</v>
      </c>
      <c r="X184">
        <v>1402929.55</v>
      </c>
      <c r="Y184">
        <v>0</v>
      </c>
      <c r="Z184">
        <v>15000</v>
      </c>
      <c r="AA184">
        <f t="shared" si="12"/>
        <v>7029647.75</v>
      </c>
      <c r="AB184" t="s">
        <v>71</v>
      </c>
      <c r="AD184">
        <v>2296054.7999999998</v>
      </c>
      <c r="AE184">
        <v>48013.7</v>
      </c>
      <c r="AF184" t="s">
        <v>607</v>
      </c>
      <c r="AG184">
        <v>1</v>
      </c>
      <c r="AH184" t="s">
        <v>53</v>
      </c>
      <c r="AI184" t="s">
        <v>611</v>
      </c>
    </row>
    <row r="185" spans="1:35" ht="45" customHeight="1" x14ac:dyDescent="0.35">
      <c r="A185">
        <v>125</v>
      </c>
      <c r="B185" t="s">
        <v>41</v>
      </c>
      <c r="C185" t="s">
        <v>598</v>
      </c>
      <c r="E185">
        <v>108663</v>
      </c>
      <c r="F185" t="s">
        <v>612</v>
      </c>
      <c r="G185" t="s">
        <v>613</v>
      </c>
      <c r="H185" t="s">
        <v>614</v>
      </c>
      <c r="I185" s="90" t="s">
        <v>110</v>
      </c>
      <c r="J185" s="87">
        <v>28</v>
      </c>
      <c r="K185" s="87">
        <v>2020</v>
      </c>
      <c r="L185" s="90" t="s">
        <v>110</v>
      </c>
      <c r="M185" s="87">
        <v>28</v>
      </c>
      <c r="N185" s="87">
        <v>2023</v>
      </c>
      <c r="O185">
        <v>80</v>
      </c>
      <c r="P185" s="90" t="s">
        <v>263</v>
      </c>
      <c r="Q185" s="90" t="s">
        <v>263</v>
      </c>
      <c r="T185" t="s">
        <v>264</v>
      </c>
      <c r="U185" t="s">
        <v>5</v>
      </c>
      <c r="V185" t="s">
        <v>81</v>
      </c>
      <c r="W185">
        <v>1974027.12</v>
      </c>
      <c r="X185">
        <v>493506.78</v>
      </c>
      <c r="Y185">
        <v>0</v>
      </c>
      <c r="Z185">
        <v>81554.16</v>
      </c>
      <c r="AA185">
        <f t="shared" si="12"/>
        <v>2549088.0600000005</v>
      </c>
      <c r="AB185" t="s">
        <v>71</v>
      </c>
      <c r="AD185">
        <v>194898.25</v>
      </c>
      <c r="AE185">
        <v>31973</v>
      </c>
      <c r="AF185" t="s">
        <v>602</v>
      </c>
      <c r="AG185">
        <v>1</v>
      </c>
      <c r="AH185" t="s">
        <v>53</v>
      </c>
      <c r="AI185" t="s">
        <v>615</v>
      </c>
    </row>
    <row r="186" spans="1:35" ht="45" customHeight="1" x14ac:dyDescent="0.35">
      <c r="A186">
        <v>126</v>
      </c>
      <c r="B186" t="s">
        <v>41</v>
      </c>
      <c r="C186" t="s">
        <v>598</v>
      </c>
      <c r="E186">
        <v>108792</v>
      </c>
      <c r="F186" t="s">
        <v>616</v>
      </c>
      <c r="G186" t="s">
        <v>558</v>
      </c>
      <c r="H186" t="s">
        <v>617</v>
      </c>
      <c r="I186" s="90" t="s">
        <v>169</v>
      </c>
      <c r="J186" s="87">
        <v>11</v>
      </c>
      <c r="K186" s="87">
        <v>2020</v>
      </c>
      <c r="L186" s="90" t="s">
        <v>169</v>
      </c>
      <c r="M186" s="87">
        <v>11</v>
      </c>
      <c r="N186" s="87">
        <v>2023</v>
      </c>
      <c r="O186">
        <v>80</v>
      </c>
      <c r="P186" s="90" t="s">
        <v>263</v>
      </c>
      <c r="Q186" s="90" t="s">
        <v>263</v>
      </c>
      <c r="T186" t="s">
        <v>264</v>
      </c>
      <c r="U186" t="s">
        <v>5</v>
      </c>
      <c r="V186" t="s">
        <v>81</v>
      </c>
      <c r="W186">
        <v>2397916.41</v>
      </c>
      <c r="X186">
        <v>599479.12</v>
      </c>
      <c r="Y186">
        <v>0</v>
      </c>
      <c r="Z186">
        <v>11900</v>
      </c>
      <c r="AA186">
        <f t="shared" si="12"/>
        <v>3009295.5300000003</v>
      </c>
      <c r="AB186" t="s">
        <v>71</v>
      </c>
      <c r="AD186">
        <v>139588</v>
      </c>
      <c r="AE186">
        <v>34897</v>
      </c>
      <c r="AF186" t="s">
        <v>602</v>
      </c>
      <c r="AG186">
        <v>1</v>
      </c>
      <c r="AH186" t="s">
        <v>53</v>
      </c>
      <c r="AI186" t="s">
        <v>618</v>
      </c>
    </row>
    <row r="187" spans="1:35" ht="45" customHeight="1" x14ac:dyDescent="0.35">
      <c r="A187">
        <v>127</v>
      </c>
      <c r="B187" t="s">
        <v>41</v>
      </c>
      <c r="C187" t="s">
        <v>122</v>
      </c>
      <c r="D187" t="s">
        <v>619</v>
      </c>
      <c r="E187">
        <v>121220</v>
      </c>
      <c r="F187" t="s">
        <v>620</v>
      </c>
      <c r="G187" t="s">
        <v>621</v>
      </c>
      <c r="H187" t="s">
        <v>622</v>
      </c>
      <c r="I187" s="90" t="s">
        <v>68</v>
      </c>
      <c r="J187" s="87">
        <v>5</v>
      </c>
      <c r="K187" s="87">
        <v>2020</v>
      </c>
      <c r="L187" s="90" t="s">
        <v>68</v>
      </c>
      <c r="M187" s="87">
        <v>5</v>
      </c>
      <c r="N187" s="87">
        <v>2023</v>
      </c>
      <c r="O187">
        <v>80</v>
      </c>
      <c r="P187" s="90" t="s">
        <v>263</v>
      </c>
      <c r="Q187" s="90" t="s">
        <v>263</v>
      </c>
      <c r="T187" t="s">
        <v>264</v>
      </c>
      <c r="U187" t="s">
        <v>4</v>
      </c>
      <c r="V187" t="s">
        <v>127</v>
      </c>
      <c r="W187">
        <v>8189945.5199999996</v>
      </c>
      <c r="X187">
        <v>2047486.37</v>
      </c>
      <c r="Y187">
        <v>2813593.07</v>
      </c>
      <c r="Z187">
        <v>660791.98</v>
      </c>
      <c r="AA187">
        <f t="shared" si="12"/>
        <v>13711816.940000001</v>
      </c>
      <c r="AB187" t="s">
        <v>71</v>
      </c>
      <c r="AD187">
        <v>1836637.0000000002</v>
      </c>
      <c r="AE187">
        <v>315613.50000000006</v>
      </c>
      <c r="AF187" t="s">
        <v>623</v>
      </c>
      <c r="AG187">
        <v>1</v>
      </c>
      <c r="AH187" t="s">
        <v>53</v>
      </c>
      <c r="AI187" t="s">
        <v>624</v>
      </c>
    </row>
    <row r="188" spans="1:35" ht="45" customHeight="1" x14ac:dyDescent="0.35">
      <c r="A188">
        <v>128</v>
      </c>
      <c r="B188" t="s">
        <v>1</v>
      </c>
      <c r="C188" t="s">
        <v>54</v>
      </c>
      <c r="D188" t="s">
        <v>200</v>
      </c>
      <c r="E188">
        <v>129132</v>
      </c>
      <c r="F188" t="s">
        <v>625</v>
      </c>
      <c r="G188" t="s">
        <v>626</v>
      </c>
      <c r="H188" t="s">
        <v>627</v>
      </c>
      <c r="I188" s="90" t="s">
        <v>68</v>
      </c>
      <c r="J188" s="87">
        <v>12</v>
      </c>
      <c r="K188" s="87">
        <v>2020</v>
      </c>
      <c r="L188" s="90" t="s">
        <v>68</v>
      </c>
      <c r="M188" s="87">
        <v>12</v>
      </c>
      <c r="N188" s="87">
        <v>2022</v>
      </c>
      <c r="O188" t="s">
        <v>628</v>
      </c>
      <c r="P188" s="90" t="s">
        <v>567</v>
      </c>
      <c r="Q188" s="90" t="s">
        <v>263</v>
      </c>
      <c r="R188" t="s">
        <v>629</v>
      </c>
      <c r="T188" t="s">
        <v>630</v>
      </c>
      <c r="U188" t="s">
        <v>4</v>
      </c>
      <c r="V188" t="s">
        <v>60</v>
      </c>
      <c r="W188">
        <v>6440519.4100000001</v>
      </c>
      <c r="X188">
        <v>1350507.75</v>
      </c>
      <c r="Y188">
        <v>2161816.86</v>
      </c>
      <c r="Z188">
        <v>0</v>
      </c>
      <c r="AA188">
        <f t="shared" si="12"/>
        <v>9952844.0199999996</v>
      </c>
      <c r="AB188" t="s">
        <v>71</v>
      </c>
      <c r="AD188">
        <v>1547846.49</v>
      </c>
      <c r="AE188">
        <v>307984.09999999998</v>
      </c>
      <c r="AF188" t="s">
        <v>206</v>
      </c>
      <c r="AG188">
        <v>1</v>
      </c>
      <c r="AH188" t="s">
        <v>63</v>
      </c>
      <c r="AI188" t="s">
        <v>631</v>
      </c>
    </row>
    <row r="189" spans="1:35" ht="45" customHeight="1" x14ac:dyDescent="0.35">
      <c r="A189">
        <v>129</v>
      </c>
      <c r="B189" t="s">
        <v>1</v>
      </c>
      <c r="C189" t="s">
        <v>54</v>
      </c>
      <c r="D189" t="s">
        <v>200</v>
      </c>
      <c r="E189">
        <v>129553</v>
      </c>
      <c r="F189" t="s">
        <v>632</v>
      </c>
      <c r="G189" t="s">
        <v>633</v>
      </c>
      <c r="H189" t="s">
        <v>634</v>
      </c>
      <c r="I189" s="90" t="s">
        <v>68</v>
      </c>
      <c r="J189" s="87">
        <v>18</v>
      </c>
      <c r="K189" s="87">
        <v>2020</v>
      </c>
      <c r="L189" s="90" t="s">
        <v>68</v>
      </c>
      <c r="M189" s="87">
        <v>18</v>
      </c>
      <c r="N189" s="87">
        <v>2023</v>
      </c>
      <c r="O189">
        <v>80</v>
      </c>
      <c r="P189" s="90" t="s">
        <v>263</v>
      </c>
      <c r="Q189" s="90" t="s">
        <v>263</v>
      </c>
      <c r="T189" t="s">
        <v>264</v>
      </c>
      <c r="U189" t="s">
        <v>4</v>
      </c>
      <c r="V189" t="s">
        <v>60</v>
      </c>
      <c r="W189">
        <v>11034426.48</v>
      </c>
      <c r="X189">
        <v>2758606.62</v>
      </c>
      <c r="Y189">
        <v>4137186.9</v>
      </c>
      <c r="Z189">
        <v>4780904.33</v>
      </c>
      <c r="AA189">
        <v>22711124.329999998</v>
      </c>
      <c r="AB189" t="s">
        <v>71</v>
      </c>
      <c r="AD189">
        <v>764649.53</v>
      </c>
      <c r="AE189">
        <v>191162.38</v>
      </c>
      <c r="AF189" t="s">
        <v>206</v>
      </c>
      <c r="AG189">
        <v>1</v>
      </c>
      <c r="AH189" t="s">
        <v>63</v>
      </c>
      <c r="AI189" t="s">
        <v>635</v>
      </c>
    </row>
    <row r="190" spans="1:35" ht="45" customHeight="1" x14ac:dyDescent="0.35">
      <c r="A190">
        <v>130</v>
      </c>
      <c r="B190" t="s">
        <v>1</v>
      </c>
      <c r="C190" t="s">
        <v>54</v>
      </c>
      <c r="D190" t="s">
        <v>200</v>
      </c>
      <c r="E190">
        <v>129965</v>
      </c>
      <c r="F190" t="s">
        <v>636</v>
      </c>
      <c r="G190" t="s">
        <v>637</v>
      </c>
      <c r="H190" t="s">
        <v>638</v>
      </c>
      <c r="I190" s="90" t="s">
        <v>68</v>
      </c>
      <c r="J190" s="87">
        <v>18</v>
      </c>
      <c r="K190" s="87">
        <v>2020</v>
      </c>
      <c r="L190" s="90" t="s">
        <v>68</v>
      </c>
      <c r="M190" s="87">
        <v>18</v>
      </c>
      <c r="N190" s="87">
        <v>2023</v>
      </c>
      <c r="O190">
        <v>80</v>
      </c>
      <c r="P190" s="90" t="s">
        <v>263</v>
      </c>
      <c r="Q190" s="90" t="s">
        <v>263</v>
      </c>
      <c r="T190" t="s">
        <v>264</v>
      </c>
      <c r="U190" t="s">
        <v>4</v>
      </c>
      <c r="V190" t="s">
        <v>60</v>
      </c>
      <c r="W190">
        <v>12995888.59</v>
      </c>
      <c r="X190">
        <v>3248972.15</v>
      </c>
      <c r="Y190">
        <v>3833759.75</v>
      </c>
      <c r="Z190">
        <v>0</v>
      </c>
      <c r="AA190">
        <v>20078620.490000002</v>
      </c>
      <c r="AB190" t="s">
        <v>71</v>
      </c>
      <c r="AD190">
        <v>126160</v>
      </c>
      <c r="AE190">
        <v>31540</v>
      </c>
      <c r="AF190" t="s">
        <v>206</v>
      </c>
      <c r="AG190">
        <v>1</v>
      </c>
      <c r="AH190" t="s">
        <v>63</v>
      </c>
      <c r="AI190" t="s">
        <v>639</v>
      </c>
    </row>
    <row r="191" spans="1:35" ht="45" customHeight="1" x14ac:dyDescent="0.35">
      <c r="A191">
        <v>131</v>
      </c>
      <c r="B191" t="s">
        <v>41</v>
      </c>
      <c r="C191" t="s">
        <v>89</v>
      </c>
      <c r="D191" t="s">
        <v>90</v>
      </c>
      <c r="E191">
        <v>117148</v>
      </c>
      <c r="F191" t="s">
        <v>640</v>
      </c>
      <c r="G191" t="s">
        <v>641</v>
      </c>
      <c r="H191" t="s">
        <v>642</v>
      </c>
      <c r="I191" s="90" t="s">
        <v>68</v>
      </c>
      <c r="J191" s="87">
        <v>22</v>
      </c>
      <c r="K191" s="87">
        <v>2020</v>
      </c>
      <c r="L191" s="90" t="s">
        <v>58</v>
      </c>
      <c r="M191" s="87">
        <v>22</v>
      </c>
      <c r="N191" s="87">
        <v>2021</v>
      </c>
      <c r="O191">
        <v>80</v>
      </c>
      <c r="P191" s="90" t="s">
        <v>263</v>
      </c>
      <c r="Q191" s="90" t="s">
        <v>263</v>
      </c>
      <c r="T191" t="s">
        <v>264</v>
      </c>
      <c r="U191" t="s">
        <v>4</v>
      </c>
      <c r="V191" t="s">
        <v>94</v>
      </c>
      <c r="W191">
        <v>665578.9</v>
      </c>
      <c r="X191">
        <v>166394.72</v>
      </c>
      <c r="Y191">
        <v>92441.51</v>
      </c>
      <c r="Z191">
        <v>4880</v>
      </c>
      <c r="AA191">
        <v>929295.13</v>
      </c>
      <c r="AB191" t="s">
        <v>71</v>
      </c>
      <c r="AD191">
        <v>87720.15</v>
      </c>
      <c r="AE191">
        <v>8872.7900000000009</v>
      </c>
      <c r="AF191" t="s">
        <v>95</v>
      </c>
      <c r="AG191">
        <v>1</v>
      </c>
      <c r="AH191" t="s">
        <v>53</v>
      </c>
      <c r="AI191" t="s">
        <v>643</v>
      </c>
    </row>
    <row r="192" spans="1:35" ht="45" customHeight="1" x14ac:dyDescent="0.35">
      <c r="A192">
        <v>132</v>
      </c>
      <c r="B192" t="s">
        <v>41</v>
      </c>
      <c r="C192" t="s">
        <v>122</v>
      </c>
      <c r="D192" t="s">
        <v>619</v>
      </c>
      <c r="E192">
        <v>120436</v>
      </c>
      <c r="F192" t="s">
        <v>644</v>
      </c>
      <c r="G192" t="s">
        <v>645</v>
      </c>
      <c r="H192" t="s">
        <v>646</v>
      </c>
      <c r="I192" s="90" t="s">
        <v>68</v>
      </c>
      <c r="J192" s="87">
        <v>23</v>
      </c>
      <c r="K192" s="87">
        <v>2020</v>
      </c>
      <c r="L192" s="90" t="s">
        <v>68</v>
      </c>
      <c r="M192" s="87">
        <v>23</v>
      </c>
      <c r="N192" s="87">
        <v>2023</v>
      </c>
      <c r="O192">
        <v>80</v>
      </c>
      <c r="P192" s="90" t="s">
        <v>263</v>
      </c>
      <c r="Q192" s="90" t="s">
        <v>263</v>
      </c>
      <c r="T192" t="s">
        <v>264</v>
      </c>
      <c r="U192" t="s">
        <v>4</v>
      </c>
      <c r="V192" t="s">
        <v>127</v>
      </c>
      <c r="W192">
        <v>16193028.560000001</v>
      </c>
      <c r="X192">
        <v>4048257.14</v>
      </c>
      <c r="Y192">
        <v>3763795</v>
      </c>
      <c r="Z192">
        <v>2285052.2000000002</v>
      </c>
      <c r="AA192">
        <v>26290132.899999999</v>
      </c>
      <c r="AB192" t="s">
        <v>71</v>
      </c>
      <c r="AD192">
        <v>3745699.3</v>
      </c>
      <c r="AE192">
        <v>434465.59</v>
      </c>
      <c r="AF192" t="s">
        <v>623</v>
      </c>
      <c r="AG192">
        <v>1</v>
      </c>
      <c r="AH192" t="s">
        <v>53</v>
      </c>
      <c r="AI192" t="s">
        <v>647</v>
      </c>
    </row>
    <row r="193" spans="1:35" ht="45" customHeight="1" x14ac:dyDescent="0.35">
      <c r="A193">
        <v>133</v>
      </c>
      <c r="B193" t="s">
        <v>41</v>
      </c>
      <c r="C193" t="s">
        <v>122</v>
      </c>
      <c r="D193" t="s">
        <v>619</v>
      </c>
      <c r="E193">
        <v>121542</v>
      </c>
      <c r="F193" t="s">
        <v>648</v>
      </c>
      <c r="G193" t="s">
        <v>649</v>
      </c>
      <c r="H193" t="s">
        <v>650</v>
      </c>
      <c r="I193" s="90" t="s">
        <v>68</v>
      </c>
      <c r="J193" s="87">
        <v>24</v>
      </c>
      <c r="K193" s="87">
        <v>2020</v>
      </c>
      <c r="L193" s="90" t="s">
        <v>68</v>
      </c>
      <c r="M193" s="87">
        <v>24</v>
      </c>
      <c r="N193" s="87">
        <v>2023</v>
      </c>
      <c r="O193">
        <v>80</v>
      </c>
      <c r="P193" s="90" t="s">
        <v>263</v>
      </c>
      <c r="Q193" s="90" t="s">
        <v>263</v>
      </c>
      <c r="T193" t="s">
        <v>264</v>
      </c>
      <c r="U193" t="s">
        <v>4</v>
      </c>
      <c r="V193" t="s">
        <v>127</v>
      </c>
      <c r="W193">
        <v>5373141</v>
      </c>
      <c r="X193">
        <v>1343285.25</v>
      </c>
      <c r="Y193">
        <v>2540116.25</v>
      </c>
      <c r="Z193">
        <v>789909.62</v>
      </c>
      <c r="AA193">
        <v>10046452.119999999</v>
      </c>
      <c r="AB193" t="s">
        <v>71</v>
      </c>
      <c r="AD193">
        <v>102553.5</v>
      </c>
      <c r="AE193">
        <v>22380.129999999997</v>
      </c>
      <c r="AF193" t="s">
        <v>623</v>
      </c>
      <c r="AG193">
        <v>1</v>
      </c>
      <c r="AH193" t="s">
        <v>53</v>
      </c>
      <c r="AI193" t="s">
        <v>651</v>
      </c>
    </row>
    <row r="194" spans="1:35" ht="45" customHeight="1" x14ac:dyDescent="0.35">
      <c r="A194">
        <v>134</v>
      </c>
      <c r="B194" t="s">
        <v>41</v>
      </c>
      <c r="C194" t="s">
        <v>122</v>
      </c>
      <c r="D194" t="s">
        <v>619</v>
      </c>
      <c r="E194">
        <v>121611</v>
      </c>
      <c r="F194" t="s">
        <v>652</v>
      </c>
      <c r="G194" t="s">
        <v>653</v>
      </c>
      <c r="H194" t="s">
        <v>654</v>
      </c>
      <c r="I194" s="90" t="s">
        <v>68</v>
      </c>
      <c r="J194" s="87">
        <v>24</v>
      </c>
      <c r="K194" s="87">
        <v>2020</v>
      </c>
      <c r="L194" s="90" t="s">
        <v>68</v>
      </c>
      <c r="M194" s="87">
        <v>24</v>
      </c>
      <c r="N194" s="87">
        <v>2023</v>
      </c>
      <c r="O194">
        <v>80</v>
      </c>
      <c r="P194" s="90" t="s">
        <v>263</v>
      </c>
      <c r="Q194" s="90" t="s">
        <v>263</v>
      </c>
      <c r="T194" t="s">
        <v>264</v>
      </c>
      <c r="U194" t="s">
        <v>4</v>
      </c>
      <c r="V194" t="s">
        <v>127</v>
      </c>
      <c r="W194">
        <v>1799929.28</v>
      </c>
      <c r="X194">
        <v>449982.32</v>
      </c>
      <c r="Y194">
        <v>1989321.4</v>
      </c>
      <c r="Z194">
        <v>150452.5</v>
      </c>
      <c r="AA194">
        <v>4389685.5</v>
      </c>
      <c r="AB194" t="s">
        <v>71</v>
      </c>
      <c r="AD194">
        <v>18883.2</v>
      </c>
      <c r="AE194">
        <v>19739.28</v>
      </c>
      <c r="AF194" t="s">
        <v>623</v>
      </c>
      <c r="AG194">
        <v>1</v>
      </c>
      <c r="AH194" t="s">
        <v>53</v>
      </c>
      <c r="AI194" t="s">
        <v>655</v>
      </c>
    </row>
    <row r="195" spans="1:35" ht="45" customHeight="1" x14ac:dyDescent="0.35">
      <c r="A195">
        <v>135</v>
      </c>
      <c r="B195" t="s">
        <v>41</v>
      </c>
      <c r="C195" t="s">
        <v>122</v>
      </c>
      <c r="D195" t="s">
        <v>619</v>
      </c>
      <c r="E195">
        <v>121610</v>
      </c>
      <c r="F195" t="s">
        <v>656</v>
      </c>
      <c r="G195" t="s">
        <v>653</v>
      </c>
      <c r="H195" t="s">
        <v>657</v>
      </c>
      <c r="I195" s="90" t="s">
        <v>68</v>
      </c>
      <c r="J195" s="87">
        <v>24</v>
      </c>
      <c r="K195" s="87">
        <v>2020</v>
      </c>
      <c r="L195" s="90" t="s">
        <v>68</v>
      </c>
      <c r="M195" s="87">
        <v>24</v>
      </c>
      <c r="N195" s="87">
        <v>2022</v>
      </c>
      <c r="O195">
        <v>80</v>
      </c>
      <c r="P195" s="90" t="s">
        <v>263</v>
      </c>
      <c r="Q195" s="90" t="s">
        <v>263</v>
      </c>
      <c r="T195" t="s">
        <v>264</v>
      </c>
      <c r="U195" t="s">
        <v>4</v>
      </c>
      <c r="V195" t="s">
        <v>127</v>
      </c>
      <c r="W195">
        <v>1813302.42</v>
      </c>
      <c r="X195">
        <v>453325.6</v>
      </c>
      <c r="Y195">
        <v>1954341.68</v>
      </c>
      <c r="Z195">
        <v>148733.82</v>
      </c>
      <c r="AA195">
        <v>4369703.5200000005</v>
      </c>
      <c r="AB195" t="s">
        <v>71</v>
      </c>
      <c r="AD195">
        <v>138218.07999999999</v>
      </c>
      <c r="AE195">
        <v>19536.04</v>
      </c>
      <c r="AF195" t="s">
        <v>623</v>
      </c>
      <c r="AG195">
        <v>1</v>
      </c>
      <c r="AH195" t="s">
        <v>53</v>
      </c>
      <c r="AI195" t="s">
        <v>658</v>
      </c>
    </row>
    <row r="196" spans="1:35" ht="45" customHeight="1" x14ac:dyDescent="0.35">
      <c r="A196">
        <v>136</v>
      </c>
      <c r="B196" t="s">
        <v>41</v>
      </c>
      <c r="C196" t="s">
        <v>89</v>
      </c>
      <c r="D196" t="s">
        <v>90</v>
      </c>
      <c r="E196">
        <v>122469</v>
      </c>
      <c r="F196" t="s">
        <v>659</v>
      </c>
      <c r="G196" t="s">
        <v>660</v>
      </c>
      <c r="H196" t="s">
        <v>661</v>
      </c>
      <c r="I196" s="90" t="s">
        <v>68</v>
      </c>
      <c r="J196" s="87">
        <v>24</v>
      </c>
      <c r="K196" s="87">
        <v>2020</v>
      </c>
      <c r="L196" s="90" t="s">
        <v>113</v>
      </c>
      <c r="M196" s="87">
        <v>24</v>
      </c>
      <c r="N196" s="87">
        <v>2021</v>
      </c>
      <c r="O196">
        <v>80</v>
      </c>
      <c r="P196" s="90" t="s">
        <v>263</v>
      </c>
      <c r="Q196" s="90" t="s">
        <v>263</v>
      </c>
      <c r="T196" t="s">
        <v>264</v>
      </c>
      <c r="U196" t="s">
        <v>4</v>
      </c>
      <c r="V196" t="s">
        <v>94</v>
      </c>
      <c r="W196">
        <v>564706.41</v>
      </c>
      <c r="X196">
        <v>141176.57999999999</v>
      </c>
      <c r="Y196">
        <v>78431.44</v>
      </c>
      <c r="Z196">
        <v>9428.0400000000009</v>
      </c>
      <c r="AA196">
        <v>793742.47</v>
      </c>
      <c r="AB196" t="s">
        <v>71</v>
      </c>
      <c r="AD196">
        <v>14702.28</v>
      </c>
      <c r="AE196">
        <v>3675.57</v>
      </c>
      <c r="AF196" t="s">
        <v>95</v>
      </c>
      <c r="AG196">
        <v>1</v>
      </c>
      <c r="AH196" t="s">
        <v>53</v>
      </c>
      <c r="AI196" t="s">
        <v>662</v>
      </c>
    </row>
    <row r="197" spans="1:35" ht="45" customHeight="1" x14ac:dyDescent="0.35">
      <c r="A197">
        <v>137</v>
      </c>
      <c r="B197" t="s">
        <v>41</v>
      </c>
      <c r="C197" t="s">
        <v>89</v>
      </c>
      <c r="D197" t="s">
        <v>90</v>
      </c>
      <c r="E197">
        <v>111699</v>
      </c>
      <c r="F197" t="s">
        <v>663</v>
      </c>
      <c r="G197" t="s">
        <v>664</v>
      </c>
      <c r="H197" t="s">
        <v>665</v>
      </c>
      <c r="I197" s="90" t="s">
        <v>68</v>
      </c>
      <c r="J197" s="87">
        <v>24</v>
      </c>
      <c r="K197" s="87">
        <v>2020</v>
      </c>
      <c r="L197" s="90" t="s">
        <v>68</v>
      </c>
      <c r="M197" s="87">
        <v>24</v>
      </c>
      <c r="N197" s="87">
        <v>2022</v>
      </c>
      <c r="O197">
        <v>80</v>
      </c>
      <c r="P197" s="90" t="s">
        <v>263</v>
      </c>
      <c r="Q197" s="90" t="s">
        <v>263</v>
      </c>
      <c r="T197" t="s">
        <v>264</v>
      </c>
      <c r="U197" t="s">
        <v>4</v>
      </c>
      <c r="V197" t="s">
        <v>94</v>
      </c>
      <c r="W197">
        <v>671973.6</v>
      </c>
      <c r="X197">
        <v>167993.4</v>
      </c>
      <c r="Y197">
        <v>93343</v>
      </c>
      <c r="Z197">
        <v>105651.96</v>
      </c>
      <c r="AA197">
        <v>1038961.96</v>
      </c>
      <c r="AB197" t="s">
        <v>51</v>
      </c>
      <c r="AD197">
        <v>0</v>
      </c>
      <c r="AE197">
        <v>0</v>
      </c>
      <c r="AF197" t="s">
        <v>95</v>
      </c>
      <c r="AG197">
        <v>1</v>
      </c>
      <c r="AH197" t="s">
        <v>53</v>
      </c>
      <c r="AI197" t="s">
        <v>666</v>
      </c>
    </row>
    <row r="198" spans="1:35" ht="45" customHeight="1" x14ac:dyDescent="0.35">
      <c r="A198">
        <v>138</v>
      </c>
      <c r="B198" t="s">
        <v>41</v>
      </c>
      <c r="C198" t="s">
        <v>89</v>
      </c>
      <c r="D198" t="s">
        <v>90</v>
      </c>
      <c r="E198">
        <v>115939</v>
      </c>
      <c r="F198" t="s">
        <v>667</v>
      </c>
      <c r="G198" t="s">
        <v>668</v>
      </c>
      <c r="H198" t="s">
        <v>669</v>
      </c>
      <c r="I198" s="90" t="s">
        <v>68</v>
      </c>
      <c r="J198" s="87">
        <v>29</v>
      </c>
      <c r="K198" s="87">
        <v>2020</v>
      </c>
      <c r="L198" s="90" t="s">
        <v>47</v>
      </c>
      <c r="M198" s="87">
        <v>29</v>
      </c>
      <c r="N198" s="87">
        <v>2021</v>
      </c>
      <c r="O198">
        <v>80</v>
      </c>
      <c r="P198" s="90" t="s">
        <v>263</v>
      </c>
      <c r="Q198" s="90" t="s">
        <v>263</v>
      </c>
      <c r="T198" t="s">
        <v>264</v>
      </c>
      <c r="U198" t="s">
        <v>4</v>
      </c>
      <c r="V198" t="s">
        <v>94</v>
      </c>
      <c r="W198">
        <v>670521.18999999994</v>
      </c>
      <c r="X198">
        <v>167630.29999999999</v>
      </c>
      <c r="Y198">
        <v>93127.95</v>
      </c>
      <c r="Z198">
        <v>25223.18</v>
      </c>
      <c r="AA198">
        <v>956502.62</v>
      </c>
      <c r="AB198" t="s">
        <v>71</v>
      </c>
      <c r="AD198">
        <v>190171.2</v>
      </c>
      <c r="AE198">
        <v>24292.799999999999</v>
      </c>
      <c r="AF198" t="s">
        <v>95</v>
      </c>
      <c r="AG198">
        <v>1</v>
      </c>
      <c r="AH198" t="s">
        <v>53</v>
      </c>
      <c r="AI198" t="s">
        <v>670</v>
      </c>
    </row>
    <row r="199" spans="1:35" ht="45" customHeight="1" x14ac:dyDescent="0.35">
      <c r="A199">
        <v>139</v>
      </c>
      <c r="B199" t="s">
        <v>41</v>
      </c>
      <c r="C199" t="s">
        <v>89</v>
      </c>
      <c r="D199" t="s">
        <v>90</v>
      </c>
      <c r="E199">
        <v>108699</v>
      </c>
      <c r="F199" t="s">
        <v>671</v>
      </c>
      <c r="G199" t="s">
        <v>672</v>
      </c>
      <c r="H199" t="s">
        <v>673</v>
      </c>
      <c r="I199" s="90" t="s">
        <v>68</v>
      </c>
      <c r="J199" s="87">
        <v>29</v>
      </c>
      <c r="K199" s="87">
        <v>2020</v>
      </c>
      <c r="L199" s="90" t="s">
        <v>109</v>
      </c>
      <c r="M199" s="87">
        <v>29</v>
      </c>
      <c r="N199" s="87">
        <v>2021</v>
      </c>
      <c r="O199">
        <v>80</v>
      </c>
      <c r="P199" s="90" t="s">
        <v>263</v>
      </c>
      <c r="Q199" s="90" t="s">
        <v>263</v>
      </c>
      <c r="T199" t="s">
        <v>264</v>
      </c>
      <c r="U199" t="s">
        <v>4</v>
      </c>
      <c r="V199" t="s">
        <v>94</v>
      </c>
      <c r="W199">
        <v>671633.82</v>
      </c>
      <c r="X199">
        <v>167908.45</v>
      </c>
      <c r="Y199">
        <v>93282.48</v>
      </c>
      <c r="Z199">
        <v>10653</v>
      </c>
      <c r="AA199">
        <v>943477.75</v>
      </c>
      <c r="AB199" t="s">
        <v>71</v>
      </c>
      <c r="AD199">
        <v>13070.7</v>
      </c>
      <c r="AE199">
        <v>3267.67</v>
      </c>
      <c r="AF199" t="s">
        <v>95</v>
      </c>
      <c r="AG199">
        <v>1</v>
      </c>
      <c r="AH199" t="s">
        <v>53</v>
      </c>
      <c r="AI199" t="s">
        <v>674</v>
      </c>
    </row>
    <row r="200" spans="1:35" ht="45" customHeight="1" x14ac:dyDescent="0.35">
      <c r="A200">
        <v>140</v>
      </c>
      <c r="B200" t="s">
        <v>41</v>
      </c>
      <c r="C200" t="s">
        <v>122</v>
      </c>
      <c r="D200" t="s">
        <v>619</v>
      </c>
      <c r="E200">
        <v>122587</v>
      </c>
      <c r="F200" t="s">
        <v>675</v>
      </c>
      <c r="G200" t="s">
        <v>503</v>
      </c>
      <c r="H200" t="s">
        <v>676</v>
      </c>
      <c r="I200" s="90" t="s">
        <v>68</v>
      </c>
      <c r="J200" s="87">
        <v>30</v>
      </c>
      <c r="K200" s="87">
        <v>2020</v>
      </c>
      <c r="L200" s="90" t="s">
        <v>68</v>
      </c>
      <c r="M200" s="87">
        <v>30</v>
      </c>
      <c r="N200" s="87">
        <v>2023</v>
      </c>
      <c r="O200">
        <v>80</v>
      </c>
      <c r="P200" s="90" t="s">
        <v>263</v>
      </c>
      <c r="Q200" s="90" t="s">
        <v>263</v>
      </c>
      <c r="T200" t="s">
        <v>264</v>
      </c>
      <c r="U200" t="s">
        <v>4</v>
      </c>
      <c r="V200" t="s">
        <v>127</v>
      </c>
      <c r="W200">
        <v>2970606.4</v>
      </c>
      <c r="X200">
        <v>742651.6</v>
      </c>
      <c r="Y200">
        <v>1245447</v>
      </c>
      <c r="Z200">
        <v>247420</v>
      </c>
      <c r="AA200">
        <v>5206125</v>
      </c>
      <c r="AB200" t="s">
        <v>71</v>
      </c>
      <c r="AC200" t="s">
        <v>114</v>
      </c>
      <c r="AD200">
        <v>450610.8</v>
      </c>
      <c r="AE200">
        <v>35919.199999999997</v>
      </c>
      <c r="AF200" t="s">
        <v>623</v>
      </c>
      <c r="AG200">
        <v>1</v>
      </c>
      <c r="AH200" t="s">
        <v>53</v>
      </c>
      <c r="AI200" t="s">
        <v>677</v>
      </c>
    </row>
    <row r="201" spans="1:35" ht="45" customHeight="1" x14ac:dyDescent="0.35">
      <c r="A201">
        <v>141</v>
      </c>
      <c r="B201" t="s">
        <v>41</v>
      </c>
      <c r="C201" t="s">
        <v>89</v>
      </c>
      <c r="D201" t="s">
        <v>90</v>
      </c>
      <c r="E201">
        <v>115835</v>
      </c>
      <c r="F201" t="s">
        <v>678</v>
      </c>
      <c r="G201" t="s">
        <v>679</v>
      </c>
      <c r="H201" t="s">
        <v>680</v>
      </c>
      <c r="I201" s="90" t="s">
        <v>68</v>
      </c>
      <c r="J201" s="87">
        <v>30</v>
      </c>
      <c r="K201" s="87">
        <v>2020</v>
      </c>
      <c r="L201" s="90" t="s">
        <v>68</v>
      </c>
      <c r="M201" s="87">
        <v>30</v>
      </c>
      <c r="N201" s="87">
        <v>2022</v>
      </c>
      <c r="O201">
        <v>80</v>
      </c>
      <c r="P201" s="90" t="s">
        <v>263</v>
      </c>
      <c r="Q201" s="90" t="s">
        <v>263</v>
      </c>
      <c r="T201" t="s">
        <v>264</v>
      </c>
      <c r="U201" t="s">
        <v>4</v>
      </c>
      <c r="V201" t="s">
        <v>94</v>
      </c>
      <c r="W201">
        <v>671760.41</v>
      </c>
      <c r="X201">
        <v>167940.1</v>
      </c>
      <c r="Y201">
        <v>93300.06</v>
      </c>
      <c r="Z201">
        <v>181157.8</v>
      </c>
      <c r="AA201">
        <v>1114158.3700000001</v>
      </c>
      <c r="AB201" t="s">
        <v>71</v>
      </c>
      <c r="AD201">
        <v>76227.320000000007</v>
      </c>
      <c r="AE201">
        <v>0</v>
      </c>
      <c r="AF201" t="s">
        <v>95</v>
      </c>
      <c r="AG201">
        <v>1</v>
      </c>
      <c r="AH201" t="s">
        <v>53</v>
      </c>
      <c r="AI201" t="s">
        <v>681</v>
      </c>
    </row>
    <row r="202" spans="1:35" ht="45" customHeight="1" x14ac:dyDescent="0.35">
      <c r="A202">
        <v>142</v>
      </c>
      <c r="B202" t="s">
        <v>41</v>
      </c>
      <c r="C202" t="s">
        <v>122</v>
      </c>
      <c r="D202" t="s">
        <v>619</v>
      </c>
      <c r="E202">
        <v>123423</v>
      </c>
      <c r="F202" t="s">
        <v>682</v>
      </c>
      <c r="G202" t="s">
        <v>683</v>
      </c>
      <c r="H202" t="s">
        <v>684</v>
      </c>
      <c r="I202" s="90" t="s">
        <v>68</v>
      </c>
      <c r="J202" s="87">
        <v>30</v>
      </c>
      <c r="K202" s="87">
        <v>2020</v>
      </c>
      <c r="L202" s="90" t="s">
        <v>68</v>
      </c>
      <c r="M202" s="87">
        <v>30</v>
      </c>
      <c r="N202" s="87">
        <v>2022</v>
      </c>
      <c r="O202">
        <v>80</v>
      </c>
      <c r="P202" s="90" t="s">
        <v>263</v>
      </c>
      <c r="Q202" s="90" t="s">
        <v>263</v>
      </c>
      <c r="T202" t="s">
        <v>264</v>
      </c>
      <c r="U202" t="s">
        <v>4</v>
      </c>
      <c r="V202" t="s">
        <v>127</v>
      </c>
      <c r="W202">
        <v>2795160.8</v>
      </c>
      <c r="X202">
        <v>698790.2</v>
      </c>
      <c r="Y202">
        <v>2317256.25</v>
      </c>
      <c r="Z202">
        <v>359110.28</v>
      </c>
      <c r="AA202">
        <v>6170317.5300000003</v>
      </c>
      <c r="AB202" t="s">
        <v>71</v>
      </c>
      <c r="AD202">
        <v>71465.600000000006</v>
      </c>
      <c r="AE202">
        <v>17866.400000000001</v>
      </c>
      <c r="AF202" t="s">
        <v>623</v>
      </c>
      <c r="AG202">
        <v>1</v>
      </c>
      <c r="AH202" t="s">
        <v>53</v>
      </c>
      <c r="AI202" t="s">
        <v>685</v>
      </c>
    </row>
    <row r="203" spans="1:35" ht="45" customHeight="1" x14ac:dyDescent="0.35">
      <c r="A203">
        <v>143</v>
      </c>
      <c r="B203" t="s">
        <v>41</v>
      </c>
      <c r="C203" t="s">
        <v>89</v>
      </c>
      <c r="D203" t="s">
        <v>90</v>
      </c>
      <c r="E203">
        <v>117527</v>
      </c>
      <c r="F203" t="s">
        <v>686</v>
      </c>
      <c r="G203" t="s">
        <v>687</v>
      </c>
      <c r="H203" t="s">
        <v>688</v>
      </c>
      <c r="I203" s="90" t="s">
        <v>133</v>
      </c>
      <c r="J203" s="87">
        <v>1</v>
      </c>
      <c r="K203" s="87">
        <v>2020</v>
      </c>
      <c r="L203" s="90" t="s">
        <v>133</v>
      </c>
      <c r="M203" s="87">
        <v>1</v>
      </c>
      <c r="N203" s="87">
        <v>2021</v>
      </c>
      <c r="O203">
        <v>80</v>
      </c>
      <c r="P203" s="90" t="s">
        <v>263</v>
      </c>
      <c r="Q203" s="90" t="s">
        <v>263</v>
      </c>
      <c r="T203" t="s">
        <v>264</v>
      </c>
      <c r="U203" t="s">
        <v>4</v>
      </c>
      <c r="V203" t="s">
        <v>94</v>
      </c>
      <c r="W203">
        <v>671737.39</v>
      </c>
      <c r="X203">
        <v>167934.35</v>
      </c>
      <c r="Y203">
        <v>93296.86</v>
      </c>
      <c r="Z203">
        <v>179769.64</v>
      </c>
      <c r="AA203">
        <v>1112738.24</v>
      </c>
      <c r="AB203" t="s">
        <v>51</v>
      </c>
      <c r="AD203">
        <v>0</v>
      </c>
      <c r="AE203">
        <v>0</v>
      </c>
      <c r="AF203" t="s">
        <v>95</v>
      </c>
      <c r="AG203">
        <v>1</v>
      </c>
      <c r="AH203" t="s">
        <v>53</v>
      </c>
      <c r="AI203" t="s">
        <v>689</v>
      </c>
    </row>
    <row r="204" spans="1:35" ht="45" customHeight="1" x14ac:dyDescent="0.35">
      <c r="A204">
        <v>144</v>
      </c>
      <c r="B204" t="s">
        <v>41</v>
      </c>
      <c r="C204" t="s">
        <v>421</v>
      </c>
      <c r="E204">
        <v>136697</v>
      </c>
      <c r="F204" t="s">
        <v>690</v>
      </c>
      <c r="G204" t="s">
        <v>558</v>
      </c>
      <c r="H204" t="s">
        <v>691</v>
      </c>
      <c r="I204" s="90" t="s">
        <v>133</v>
      </c>
      <c r="J204" s="87">
        <v>6</v>
      </c>
      <c r="K204" s="87">
        <v>2020</v>
      </c>
      <c r="L204" s="90" t="s">
        <v>133</v>
      </c>
      <c r="M204" s="87">
        <v>6</v>
      </c>
      <c r="N204" s="87">
        <v>2023</v>
      </c>
      <c r="O204">
        <v>80</v>
      </c>
      <c r="P204" s="90" t="s">
        <v>263</v>
      </c>
      <c r="Q204" s="90" t="s">
        <v>263</v>
      </c>
      <c r="T204" t="s">
        <v>264</v>
      </c>
      <c r="U204" t="s">
        <v>5</v>
      </c>
      <c r="V204" t="s">
        <v>81</v>
      </c>
      <c r="W204">
        <v>4800000</v>
      </c>
      <c r="X204">
        <v>1200000</v>
      </c>
      <c r="Y204">
        <v>0</v>
      </c>
      <c r="Z204">
        <v>3000</v>
      </c>
      <c r="AA204">
        <v>6003000</v>
      </c>
      <c r="AB204" t="s">
        <v>71</v>
      </c>
      <c r="AD204">
        <v>46301</v>
      </c>
      <c r="AE204">
        <v>11575.25</v>
      </c>
      <c r="AF204" t="s">
        <v>425</v>
      </c>
      <c r="AG204">
        <v>1</v>
      </c>
      <c r="AH204" t="s">
        <v>53</v>
      </c>
      <c r="AI204" t="s">
        <v>692</v>
      </c>
    </row>
    <row r="205" spans="1:35" ht="45" customHeight="1" x14ac:dyDescent="0.35">
      <c r="A205">
        <v>145</v>
      </c>
      <c r="B205" t="s">
        <v>41</v>
      </c>
      <c r="C205" t="s">
        <v>89</v>
      </c>
      <c r="D205" t="s">
        <v>90</v>
      </c>
      <c r="E205">
        <v>108585</v>
      </c>
      <c r="F205" t="s">
        <v>693</v>
      </c>
      <c r="G205" t="s">
        <v>694</v>
      </c>
      <c r="H205" t="s">
        <v>695</v>
      </c>
      <c r="I205" s="90" t="s">
        <v>133</v>
      </c>
      <c r="J205" s="87">
        <v>13</v>
      </c>
      <c r="K205" s="87">
        <v>2020</v>
      </c>
      <c r="L205" s="90" t="s">
        <v>110</v>
      </c>
      <c r="M205" s="87">
        <v>13</v>
      </c>
      <c r="N205" s="87">
        <v>2024</v>
      </c>
      <c r="O205">
        <v>80</v>
      </c>
      <c r="P205" s="90" t="s">
        <v>263</v>
      </c>
      <c r="Q205" s="90" t="s">
        <v>263</v>
      </c>
      <c r="T205" t="s">
        <v>264</v>
      </c>
      <c r="U205" t="s">
        <v>4</v>
      </c>
      <c r="V205" t="s">
        <v>94</v>
      </c>
      <c r="W205">
        <v>655150.49</v>
      </c>
      <c r="X205">
        <v>163787.60999999999</v>
      </c>
      <c r="Y205">
        <v>90993.13</v>
      </c>
      <c r="Z205">
        <v>101370</v>
      </c>
      <c r="AA205">
        <v>1011301.23</v>
      </c>
      <c r="AB205" t="s">
        <v>71</v>
      </c>
      <c r="AD205">
        <v>158925.88</v>
      </c>
      <c r="AE205">
        <v>20835.48</v>
      </c>
      <c r="AF205" t="s">
        <v>95</v>
      </c>
      <c r="AG205">
        <v>1</v>
      </c>
      <c r="AH205" t="s">
        <v>53</v>
      </c>
      <c r="AI205" t="s">
        <v>696</v>
      </c>
    </row>
    <row r="206" spans="1:35" ht="45" customHeight="1" x14ac:dyDescent="0.35">
      <c r="A206">
        <v>146</v>
      </c>
      <c r="B206" t="s">
        <v>41</v>
      </c>
      <c r="C206" t="s">
        <v>421</v>
      </c>
      <c r="E206">
        <v>136877</v>
      </c>
      <c r="F206" t="s">
        <v>697</v>
      </c>
      <c r="G206" t="s">
        <v>558</v>
      </c>
      <c r="H206" t="s">
        <v>698</v>
      </c>
      <c r="I206" s="90" t="s">
        <v>133</v>
      </c>
      <c r="J206" s="87">
        <v>31</v>
      </c>
      <c r="K206" s="87">
        <v>2020</v>
      </c>
      <c r="L206" s="90" t="s">
        <v>133</v>
      </c>
      <c r="M206" s="87">
        <v>31</v>
      </c>
      <c r="N206" s="87">
        <v>2023</v>
      </c>
      <c r="O206">
        <v>80</v>
      </c>
      <c r="P206" s="90" t="s">
        <v>263</v>
      </c>
      <c r="Q206" s="90" t="s">
        <v>263</v>
      </c>
      <c r="T206" t="s">
        <v>264</v>
      </c>
      <c r="U206" t="s">
        <v>5</v>
      </c>
      <c r="V206" t="s">
        <v>81</v>
      </c>
      <c r="W206">
        <v>4800000</v>
      </c>
      <c r="X206">
        <v>1200000</v>
      </c>
      <c r="Y206">
        <v>0</v>
      </c>
      <c r="Z206">
        <v>3000</v>
      </c>
      <c r="AA206">
        <v>6003000</v>
      </c>
      <c r="AB206" t="s">
        <v>71</v>
      </c>
      <c r="AD206">
        <v>29841</v>
      </c>
      <c r="AE206">
        <v>7460.25</v>
      </c>
      <c r="AF206" t="s">
        <v>425</v>
      </c>
      <c r="AG206">
        <v>1</v>
      </c>
      <c r="AH206" t="s">
        <v>53</v>
      </c>
      <c r="AI206" t="s">
        <v>699</v>
      </c>
    </row>
    <row r="207" spans="1:35" ht="45" customHeight="1" x14ac:dyDescent="0.35">
      <c r="A207">
        <v>147</v>
      </c>
      <c r="B207" t="s">
        <v>1</v>
      </c>
      <c r="C207" t="s">
        <v>54</v>
      </c>
      <c r="D207" t="s">
        <v>200</v>
      </c>
      <c r="E207">
        <v>129112</v>
      </c>
      <c r="F207" t="s">
        <v>700</v>
      </c>
      <c r="G207" t="s">
        <v>701</v>
      </c>
      <c r="H207" t="s">
        <v>702</v>
      </c>
      <c r="I207" s="90" t="s">
        <v>58</v>
      </c>
      <c r="J207" s="87">
        <v>3</v>
      </c>
      <c r="K207" s="87">
        <v>2020</v>
      </c>
      <c r="L207" s="90" t="s">
        <v>58</v>
      </c>
      <c r="M207" s="87">
        <v>3</v>
      </c>
      <c r="N207" s="87">
        <v>2022</v>
      </c>
      <c r="O207">
        <v>80</v>
      </c>
      <c r="P207" s="90" t="s">
        <v>263</v>
      </c>
      <c r="Q207" s="90" t="s">
        <v>263</v>
      </c>
      <c r="T207" t="s">
        <v>703</v>
      </c>
      <c r="U207" t="s">
        <v>4</v>
      </c>
      <c r="V207" t="s">
        <v>60</v>
      </c>
      <c r="W207">
        <v>3639339.46</v>
      </c>
      <c r="X207">
        <v>909834.86</v>
      </c>
      <c r="Y207">
        <v>1593365.7</v>
      </c>
      <c r="Z207">
        <v>674385.09</v>
      </c>
      <c r="AA207">
        <f t="shared" ref="AA207:AA213" si="13">SUM(W207:Z207)</f>
        <v>6816925.1100000003</v>
      </c>
      <c r="AB207" t="s">
        <v>71</v>
      </c>
      <c r="AD207">
        <v>1200000</v>
      </c>
      <c r="AE207">
        <v>0</v>
      </c>
      <c r="AF207" t="s">
        <v>206</v>
      </c>
      <c r="AG207">
        <v>1</v>
      </c>
      <c r="AH207" t="s">
        <v>63</v>
      </c>
      <c r="AI207" t="s">
        <v>704</v>
      </c>
    </row>
    <row r="208" spans="1:35" ht="45" customHeight="1" x14ac:dyDescent="0.35">
      <c r="A208">
        <v>148</v>
      </c>
      <c r="B208" t="s">
        <v>1</v>
      </c>
      <c r="C208" t="s">
        <v>54</v>
      </c>
      <c r="D208" t="s">
        <v>200</v>
      </c>
      <c r="E208">
        <v>129846</v>
      </c>
      <c r="F208" t="s">
        <v>705</v>
      </c>
      <c r="G208" t="s">
        <v>706</v>
      </c>
      <c r="H208" t="s">
        <v>707</v>
      </c>
      <c r="I208" s="90" t="s">
        <v>58</v>
      </c>
      <c r="J208" s="87">
        <v>3</v>
      </c>
      <c r="K208" s="87">
        <v>2020</v>
      </c>
      <c r="L208" s="90" t="s">
        <v>58</v>
      </c>
      <c r="M208" s="87">
        <v>3</v>
      </c>
      <c r="N208" s="87">
        <v>2023</v>
      </c>
      <c r="O208" t="s">
        <v>628</v>
      </c>
      <c r="P208" s="90" t="s">
        <v>567</v>
      </c>
      <c r="Q208" s="90" t="s">
        <v>708</v>
      </c>
      <c r="R208" t="s">
        <v>568</v>
      </c>
      <c r="T208" t="s">
        <v>709</v>
      </c>
      <c r="U208" t="s">
        <v>4</v>
      </c>
      <c r="V208" t="s">
        <v>60</v>
      </c>
      <c r="W208">
        <v>12931384.82</v>
      </c>
      <c r="X208">
        <v>2297267.92</v>
      </c>
      <c r="Y208">
        <v>5031538.37</v>
      </c>
      <c r="Z208">
        <v>3394310.92</v>
      </c>
      <c r="AA208">
        <f t="shared" si="13"/>
        <v>23654502.030000001</v>
      </c>
      <c r="AB208" t="s">
        <v>71</v>
      </c>
      <c r="AD208">
        <v>0</v>
      </c>
      <c r="AE208">
        <v>0</v>
      </c>
      <c r="AF208" t="s">
        <v>206</v>
      </c>
      <c r="AG208">
        <v>1</v>
      </c>
      <c r="AH208" t="s">
        <v>63</v>
      </c>
      <c r="AI208" t="s">
        <v>710</v>
      </c>
    </row>
    <row r="209" spans="1:35" ht="45" customHeight="1" x14ac:dyDescent="0.35">
      <c r="A209">
        <v>149</v>
      </c>
      <c r="B209" t="s">
        <v>41</v>
      </c>
      <c r="C209" t="s">
        <v>598</v>
      </c>
      <c r="E209">
        <v>108119</v>
      </c>
      <c r="F209" t="s">
        <v>711</v>
      </c>
      <c r="G209" t="s">
        <v>712</v>
      </c>
      <c r="H209" t="s">
        <v>713</v>
      </c>
      <c r="I209" s="90" t="s">
        <v>47</v>
      </c>
      <c r="J209" s="87">
        <v>22</v>
      </c>
      <c r="K209" s="87">
        <v>2020</v>
      </c>
      <c r="L209" s="90" t="s">
        <v>133</v>
      </c>
      <c r="M209" s="87">
        <v>22</v>
      </c>
      <c r="N209" s="87">
        <v>2023</v>
      </c>
      <c r="O209">
        <v>80</v>
      </c>
      <c r="P209" s="90" t="s">
        <v>263</v>
      </c>
      <c r="Q209" s="90" t="s">
        <v>263</v>
      </c>
      <c r="T209" t="s">
        <v>264</v>
      </c>
      <c r="U209" t="s">
        <v>5</v>
      </c>
      <c r="V209" t="s">
        <v>81</v>
      </c>
      <c r="W209">
        <v>2395701.9300000002</v>
      </c>
      <c r="X209">
        <v>598925.5</v>
      </c>
      <c r="Y209">
        <v>0</v>
      </c>
      <c r="Z209">
        <v>3570</v>
      </c>
      <c r="AA209">
        <f t="shared" si="13"/>
        <v>2998197.43</v>
      </c>
      <c r="AB209" t="s">
        <v>71</v>
      </c>
      <c r="AD209">
        <v>299462.74</v>
      </c>
      <c r="AE209">
        <v>0</v>
      </c>
      <c r="AF209" t="s">
        <v>602</v>
      </c>
      <c r="AG209">
        <v>1</v>
      </c>
      <c r="AH209" t="s">
        <v>53</v>
      </c>
      <c r="AI209" t="s">
        <v>714</v>
      </c>
    </row>
    <row r="210" spans="1:35" ht="45" customHeight="1" x14ac:dyDescent="0.35">
      <c r="A210">
        <v>150</v>
      </c>
      <c r="B210" t="s">
        <v>41</v>
      </c>
      <c r="C210" t="s">
        <v>598</v>
      </c>
      <c r="E210">
        <v>108234</v>
      </c>
      <c r="F210" t="s">
        <v>715</v>
      </c>
      <c r="G210" t="s">
        <v>716</v>
      </c>
      <c r="H210" t="s">
        <v>717</v>
      </c>
      <c r="I210" s="90" t="s">
        <v>113</v>
      </c>
      <c r="J210" s="87">
        <v>4</v>
      </c>
      <c r="K210" s="87">
        <v>2020</v>
      </c>
      <c r="L210" s="90" t="s">
        <v>58</v>
      </c>
      <c r="M210" s="87">
        <v>4</v>
      </c>
      <c r="N210" s="87">
        <v>2023</v>
      </c>
      <c r="O210">
        <v>80</v>
      </c>
      <c r="P210" s="90" t="s">
        <v>263</v>
      </c>
      <c r="Q210" s="90" t="s">
        <v>263</v>
      </c>
      <c r="T210" t="s">
        <v>264</v>
      </c>
      <c r="U210" t="s">
        <v>5</v>
      </c>
      <c r="V210" t="s">
        <v>81</v>
      </c>
      <c r="W210">
        <v>1970227.61</v>
      </c>
      <c r="X210">
        <v>492556.9</v>
      </c>
      <c r="Y210">
        <v>0</v>
      </c>
      <c r="Z210">
        <v>616647.41</v>
      </c>
      <c r="AA210">
        <f t="shared" si="13"/>
        <v>3079431.9200000004</v>
      </c>
      <c r="AB210" t="s">
        <v>71</v>
      </c>
      <c r="AD210">
        <v>246278.45</v>
      </c>
      <c r="AE210">
        <v>0</v>
      </c>
      <c r="AF210" t="s">
        <v>718</v>
      </c>
      <c r="AG210">
        <v>1</v>
      </c>
      <c r="AH210" t="s">
        <v>53</v>
      </c>
      <c r="AI210" t="s">
        <v>719</v>
      </c>
    </row>
    <row r="211" spans="1:35" ht="45" customHeight="1" x14ac:dyDescent="0.35">
      <c r="A211">
        <v>151</v>
      </c>
      <c r="B211" t="s">
        <v>41</v>
      </c>
      <c r="C211" t="s">
        <v>89</v>
      </c>
      <c r="D211" t="s">
        <v>90</v>
      </c>
      <c r="E211">
        <v>108789</v>
      </c>
      <c r="F211" t="s">
        <v>720</v>
      </c>
      <c r="G211" t="s">
        <v>721</v>
      </c>
      <c r="H211" t="s">
        <v>722</v>
      </c>
      <c r="I211" s="90" t="s">
        <v>113</v>
      </c>
      <c r="J211" s="87">
        <v>24</v>
      </c>
      <c r="K211" s="87">
        <v>2020</v>
      </c>
      <c r="L211" s="90" t="s">
        <v>113</v>
      </c>
      <c r="M211" s="87">
        <v>23</v>
      </c>
      <c r="N211" s="87">
        <v>2021</v>
      </c>
      <c r="O211">
        <v>80</v>
      </c>
      <c r="P211" s="90" t="s">
        <v>263</v>
      </c>
      <c r="Q211" s="90" t="s">
        <v>263</v>
      </c>
      <c r="T211" t="s">
        <v>264</v>
      </c>
      <c r="U211" t="s">
        <v>4</v>
      </c>
      <c r="V211" t="s">
        <v>94</v>
      </c>
      <c r="W211">
        <v>672000</v>
      </c>
      <c r="X211">
        <v>168000</v>
      </c>
      <c r="Y211">
        <v>93333.33</v>
      </c>
      <c r="Z211">
        <v>68306</v>
      </c>
      <c r="AA211">
        <f t="shared" si="13"/>
        <v>1001639.33</v>
      </c>
      <c r="AB211" t="s">
        <v>71</v>
      </c>
      <c r="AD211">
        <v>84000</v>
      </c>
      <c r="AE211">
        <v>0</v>
      </c>
      <c r="AF211" t="s">
        <v>95</v>
      </c>
      <c r="AG211">
        <v>1</v>
      </c>
      <c r="AH211" t="s">
        <v>53</v>
      </c>
      <c r="AI211" t="s">
        <v>723</v>
      </c>
    </row>
    <row r="212" spans="1:35" ht="45" customHeight="1" x14ac:dyDescent="0.35">
      <c r="A212">
        <v>152</v>
      </c>
      <c r="B212" t="s">
        <v>41</v>
      </c>
      <c r="C212" t="s">
        <v>724</v>
      </c>
      <c r="E212">
        <v>136213</v>
      </c>
      <c r="F212" t="s">
        <v>725</v>
      </c>
      <c r="G212" t="s">
        <v>716</v>
      </c>
      <c r="H212" t="s">
        <v>726</v>
      </c>
      <c r="I212" s="90" t="s">
        <v>87</v>
      </c>
      <c r="J212" s="87">
        <v>21</v>
      </c>
      <c r="K212" s="87">
        <v>2021</v>
      </c>
      <c r="L212" s="90" t="s">
        <v>133</v>
      </c>
      <c r="M212" s="87">
        <v>21</v>
      </c>
      <c r="N212" s="87">
        <v>2023</v>
      </c>
      <c r="O212" t="s">
        <v>628</v>
      </c>
      <c r="P212" s="90" t="s">
        <v>567</v>
      </c>
      <c r="Q212" s="90" t="s">
        <v>263</v>
      </c>
      <c r="R212" t="s">
        <v>727</v>
      </c>
      <c r="S212" t="s">
        <v>728</v>
      </c>
      <c r="T212" t="s">
        <v>729</v>
      </c>
      <c r="U212" t="s">
        <v>5</v>
      </c>
      <c r="V212" t="s">
        <v>81</v>
      </c>
      <c r="W212">
        <v>3470171.9</v>
      </c>
      <c r="X212">
        <v>833670.01</v>
      </c>
      <c r="Y212">
        <v>0</v>
      </c>
      <c r="Z212">
        <v>109915.38</v>
      </c>
      <c r="AA212">
        <f t="shared" si="13"/>
        <v>4413757.29</v>
      </c>
      <c r="AB212" t="s">
        <v>71</v>
      </c>
      <c r="AD212">
        <v>430384.19</v>
      </c>
      <c r="AE212">
        <v>0</v>
      </c>
      <c r="AF212" t="s">
        <v>730</v>
      </c>
      <c r="AG212">
        <v>1</v>
      </c>
      <c r="AH212" t="s">
        <v>53</v>
      </c>
      <c r="AI212" t="s">
        <v>731</v>
      </c>
    </row>
    <row r="213" spans="1:35" ht="45" customHeight="1" x14ac:dyDescent="0.35">
      <c r="A213">
        <v>153</v>
      </c>
      <c r="B213" t="s">
        <v>41</v>
      </c>
      <c r="C213" t="s">
        <v>724</v>
      </c>
      <c r="E213">
        <v>108206</v>
      </c>
      <c r="F213" t="s">
        <v>732</v>
      </c>
      <c r="G213" t="s">
        <v>733</v>
      </c>
      <c r="H213" t="s">
        <v>734</v>
      </c>
      <c r="I213" s="90" t="s">
        <v>102</v>
      </c>
      <c r="J213" s="87">
        <v>1</v>
      </c>
      <c r="K213" s="87">
        <v>2021</v>
      </c>
      <c r="L213" s="90" t="s">
        <v>68</v>
      </c>
      <c r="M213" s="87">
        <v>30</v>
      </c>
      <c r="N213" s="87">
        <v>2023</v>
      </c>
      <c r="O213">
        <v>80</v>
      </c>
      <c r="P213" s="90" t="s">
        <v>263</v>
      </c>
      <c r="Q213" s="90" t="s">
        <v>263</v>
      </c>
      <c r="T213" t="s">
        <v>735</v>
      </c>
      <c r="U213" t="s">
        <v>5</v>
      </c>
      <c r="V213" t="s">
        <v>81</v>
      </c>
      <c r="W213">
        <v>3154798.12</v>
      </c>
      <c r="X213">
        <v>788699.53</v>
      </c>
      <c r="Y213">
        <v>0</v>
      </c>
      <c r="Z213">
        <v>541331.41</v>
      </c>
      <c r="AA213">
        <f t="shared" si="13"/>
        <v>4484829.0600000005</v>
      </c>
      <c r="AB213" t="s">
        <v>71</v>
      </c>
      <c r="AD213">
        <v>0</v>
      </c>
      <c r="AE213">
        <v>0</v>
      </c>
      <c r="AF213" t="s">
        <v>730</v>
      </c>
      <c r="AG213">
        <v>1</v>
      </c>
      <c r="AH213" t="s">
        <v>53</v>
      </c>
      <c r="AI213" t="s">
        <v>736</v>
      </c>
    </row>
    <row r="214" spans="1:35" ht="21" customHeight="1" x14ac:dyDescent="0.35">
      <c r="A214" t="s">
        <v>737</v>
      </c>
      <c r="W214">
        <f>SUM(W61:W213)</f>
        <v>742644421.17258906</v>
      </c>
      <c r="X214">
        <f>SUM(X61:X213)</f>
        <v>164765002.08491105</v>
      </c>
      <c r="Y214">
        <f>SUM(Y61:Y213)</f>
        <v>134284322.06000003</v>
      </c>
      <c r="Z214">
        <f>SUM(Z61:Z213)</f>
        <v>48202071.639999993</v>
      </c>
      <c r="AA214">
        <f>SUM(AA61:AA213)</f>
        <v>1089895816.9575</v>
      </c>
      <c r="AD214">
        <f>SUM(AD61:AD213)</f>
        <v>442652598.82000017</v>
      </c>
      <c r="AE214">
        <f>SUM(AE61:AE213)</f>
        <v>87299119.540000021</v>
      </c>
    </row>
    <row r="215" spans="1:35" ht="21" customHeight="1" x14ac:dyDescent="0.35">
      <c r="A215" t="s">
        <v>738</v>
      </c>
    </row>
    <row r="216" spans="1:35" ht="45" customHeight="1" x14ac:dyDescent="0.35">
      <c r="A216">
        <v>1</v>
      </c>
      <c r="B216" t="s">
        <v>1</v>
      </c>
      <c r="C216" t="s">
        <v>54</v>
      </c>
      <c r="D216" t="s">
        <v>55</v>
      </c>
      <c r="E216">
        <v>115595</v>
      </c>
      <c r="F216" t="s">
        <v>739</v>
      </c>
      <c r="G216" t="s">
        <v>740</v>
      </c>
      <c r="H216" t="s">
        <v>739</v>
      </c>
      <c r="I216" s="90" t="s">
        <v>68</v>
      </c>
      <c r="J216" s="87">
        <v>28</v>
      </c>
      <c r="K216" s="87">
        <v>2017</v>
      </c>
      <c r="L216" s="90" t="s">
        <v>68</v>
      </c>
      <c r="M216" s="87">
        <v>28</v>
      </c>
      <c r="N216" s="87">
        <v>2020</v>
      </c>
      <c r="O216">
        <v>85</v>
      </c>
      <c r="P216" s="90" t="s">
        <v>196</v>
      </c>
      <c r="Q216" s="90" t="s">
        <v>196</v>
      </c>
      <c r="T216" t="s">
        <v>741</v>
      </c>
      <c r="U216" t="s">
        <v>4</v>
      </c>
      <c r="V216" t="s">
        <v>60</v>
      </c>
      <c r="W216">
        <v>1790109.03</v>
      </c>
      <c r="X216">
        <v>315901.59000000003</v>
      </c>
      <c r="Y216">
        <v>501660.33999999985</v>
      </c>
      <c r="Z216">
        <v>55907.189999999944</v>
      </c>
      <c r="AA216">
        <f>SUBTOTAL(9,W216:Z216)</f>
        <v>2663578.15</v>
      </c>
      <c r="AB216" t="s">
        <v>61</v>
      </c>
      <c r="AD216">
        <v>1738323.03</v>
      </c>
      <c r="AE216">
        <v>306762.8899999999</v>
      </c>
      <c r="AF216" t="s">
        <v>62</v>
      </c>
      <c r="AG216">
        <v>1</v>
      </c>
      <c r="AH216" t="s">
        <v>63</v>
      </c>
    </row>
    <row r="217" spans="1:35" ht="45" customHeight="1" x14ac:dyDescent="0.35">
      <c r="A217">
        <v>2</v>
      </c>
      <c r="B217" t="s">
        <v>1</v>
      </c>
      <c r="C217" t="s">
        <v>54</v>
      </c>
      <c r="D217" t="s">
        <v>64</v>
      </c>
      <c r="E217">
        <v>126343</v>
      </c>
      <c r="F217" t="s">
        <v>742</v>
      </c>
      <c r="G217" t="s">
        <v>85</v>
      </c>
      <c r="H217" t="s">
        <v>743</v>
      </c>
      <c r="I217" s="90" t="s">
        <v>68</v>
      </c>
      <c r="J217" s="87">
        <v>13</v>
      </c>
      <c r="K217" s="87">
        <v>2019</v>
      </c>
      <c r="L217" s="90" t="s">
        <v>68</v>
      </c>
      <c r="M217" s="87">
        <v>13</v>
      </c>
      <c r="N217" s="87">
        <v>2022</v>
      </c>
      <c r="O217">
        <v>85</v>
      </c>
      <c r="P217" s="90" t="s">
        <v>196</v>
      </c>
      <c r="Q217" s="90" t="s">
        <v>196</v>
      </c>
      <c r="T217" t="s">
        <v>744</v>
      </c>
      <c r="U217" t="s">
        <v>4</v>
      </c>
      <c r="V217" t="s">
        <v>70</v>
      </c>
      <c r="W217">
        <v>18418179.18</v>
      </c>
      <c r="X217">
        <v>3250266.9</v>
      </c>
      <c r="Y217">
        <v>5121176.6399999997</v>
      </c>
      <c r="Z217">
        <v>5894635.5700000003</v>
      </c>
      <c r="AA217">
        <f>SUBTOTAL(9,W217:Z217)</f>
        <v>32684258.289999999</v>
      </c>
      <c r="AB217" t="s">
        <v>71</v>
      </c>
      <c r="AD217">
        <v>7072286.25</v>
      </c>
      <c r="AE217">
        <v>1248050.52</v>
      </c>
      <c r="AF217" t="s">
        <v>72</v>
      </c>
      <c r="AG217">
        <v>1</v>
      </c>
      <c r="AH217" t="s">
        <v>63</v>
      </c>
    </row>
    <row r="218" spans="1:35" ht="45" customHeight="1" x14ac:dyDescent="0.35">
      <c r="A218">
        <v>3</v>
      </c>
      <c r="B218" t="s">
        <v>1</v>
      </c>
      <c r="C218" t="s">
        <v>54</v>
      </c>
      <c r="D218" t="s">
        <v>200</v>
      </c>
      <c r="E218">
        <v>129617</v>
      </c>
      <c r="F218" t="s">
        <v>745</v>
      </c>
      <c r="G218" t="s">
        <v>746</v>
      </c>
      <c r="H218" t="s">
        <v>747</v>
      </c>
      <c r="I218" s="90" t="s">
        <v>58</v>
      </c>
      <c r="J218" s="87">
        <v>4</v>
      </c>
      <c r="K218" s="87">
        <v>2020</v>
      </c>
      <c r="L218" s="90" t="s">
        <v>58</v>
      </c>
      <c r="M218" s="87">
        <v>4</v>
      </c>
      <c r="N218" s="87">
        <v>2022</v>
      </c>
      <c r="O218">
        <v>85</v>
      </c>
      <c r="P218" s="90" t="s">
        <v>567</v>
      </c>
      <c r="Q218" s="90" t="s">
        <v>196</v>
      </c>
      <c r="R218" t="s">
        <v>748</v>
      </c>
      <c r="S218" t="s">
        <v>629</v>
      </c>
      <c r="T218" t="s">
        <v>749</v>
      </c>
      <c r="U218" t="s">
        <v>4</v>
      </c>
      <c r="V218" t="s">
        <v>60</v>
      </c>
      <c r="W218">
        <v>5196080.82</v>
      </c>
      <c r="X218">
        <v>916955.4</v>
      </c>
      <c r="Y218">
        <v>2362348.71</v>
      </c>
      <c r="Z218">
        <v>923748.25</v>
      </c>
      <c r="AA218">
        <f>SUM(W218:Z218)</f>
        <v>9399133.1799999997</v>
      </c>
      <c r="AB218" t="s">
        <v>71</v>
      </c>
      <c r="AD218">
        <v>390342.99000000005</v>
      </c>
      <c r="AE218">
        <v>68884.05</v>
      </c>
      <c r="AF218" t="s">
        <v>206</v>
      </c>
      <c r="AG218">
        <v>1</v>
      </c>
      <c r="AH218" t="s">
        <v>63</v>
      </c>
      <c r="AI218" t="s">
        <v>750</v>
      </c>
    </row>
    <row r="219" spans="1:35" ht="21" customHeight="1" x14ac:dyDescent="0.35">
      <c r="A219" t="s">
        <v>751</v>
      </c>
      <c r="W219">
        <f>SUM(W216:W218)</f>
        <v>25404369.030000001</v>
      </c>
      <c r="X219">
        <f>SUM(X216:X218)</f>
        <v>4483123.8899999997</v>
      </c>
      <c r="Y219">
        <f>SUM(Y216:Y218)</f>
        <v>7985185.6899999995</v>
      </c>
      <c r="Z219">
        <f>SUM(Z216:Z218)</f>
        <v>6874291.0099999998</v>
      </c>
      <c r="AA219">
        <f>SUM(AA216:AA218)</f>
        <v>44746969.619999997</v>
      </c>
      <c r="AD219">
        <f>SUM(AD216:AD218)</f>
        <v>9200952.2699999996</v>
      </c>
      <c r="AE219">
        <f>SUM(AE216:AE218)</f>
        <v>1623697.46</v>
      </c>
    </row>
    <row r="220" spans="1:35" ht="21" customHeight="1" x14ac:dyDescent="0.35">
      <c r="A220" t="s">
        <v>752</v>
      </c>
    </row>
    <row r="221" spans="1:35" ht="45" customHeight="1" x14ac:dyDescent="0.35">
      <c r="A221">
        <v>1</v>
      </c>
      <c r="B221" t="s">
        <v>41</v>
      </c>
      <c r="C221" t="s">
        <v>89</v>
      </c>
      <c r="D221" t="s">
        <v>210</v>
      </c>
      <c r="E221">
        <v>104931</v>
      </c>
      <c r="F221" t="s">
        <v>753</v>
      </c>
      <c r="G221" t="s">
        <v>754</v>
      </c>
      <c r="H221" t="s">
        <v>755</v>
      </c>
      <c r="I221" s="90" t="s">
        <v>47</v>
      </c>
      <c r="J221" s="87">
        <v>9</v>
      </c>
      <c r="K221" s="87">
        <v>2016</v>
      </c>
      <c r="L221" s="90" t="s">
        <v>47</v>
      </c>
      <c r="M221" s="87">
        <v>9</v>
      </c>
      <c r="N221" s="87">
        <v>2018</v>
      </c>
      <c r="O221">
        <v>85</v>
      </c>
      <c r="P221" s="90" t="s">
        <v>103</v>
      </c>
      <c r="Q221" s="90" t="s">
        <v>103</v>
      </c>
      <c r="T221" t="s">
        <v>756</v>
      </c>
      <c r="U221" t="s">
        <v>4</v>
      </c>
      <c r="V221" t="s">
        <v>94</v>
      </c>
      <c r="W221">
        <v>5512930</v>
      </c>
      <c r="X221">
        <v>972870</v>
      </c>
      <c r="Y221">
        <v>0</v>
      </c>
      <c r="Z221">
        <v>874408</v>
      </c>
      <c r="AA221">
        <f>SUBTOTAL(9,W221:Z221)</f>
        <v>7360208</v>
      </c>
      <c r="AB221" t="s">
        <v>61</v>
      </c>
      <c r="AC221" t="s">
        <v>105</v>
      </c>
      <c r="AD221">
        <v>5078569.71</v>
      </c>
      <c r="AE221">
        <v>896218.19</v>
      </c>
      <c r="AF221" t="s">
        <v>215</v>
      </c>
      <c r="AG221">
        <v>1</v>
      </c>
      <c r="AH221" t="s">
        <v>53</v>
      </c>
    </row>
    <row r="222" spans="1:35" ht="45" customHeight="1" x14ac:dyDescent="0.35">
      <c r="A222">
        <v>2</v>
      </c>
      <c r="B222" t="s">
        <v>1</v>
      </c>
      <c r="C222" t="s">
        <v>54</v>
      </c>
      <c r="D222" t="s">
        <v>64</v>
      </c>
      <c r="E222">
        <v>126956</v>
      </c>
      <c r="F222" t="s">
        <v>757</v>
      </c>
      <c r="G222" t="s">
        <v>85</v>
      </c>
      <c r="H222" t="s">
        <v>758</v>
      </c>
      <c r="I222" s="90" t="s">
        <v>87</v>
      </c>
      <c r="J222" s="87">
        <v>4</v>
      </c>
      <c r="K222" s="87">
        <v>2019</v>
      </c>
      <c r="L222" s="90" t="s">
        <v>87</v>
      </c>
      <c r="M222" s="87">
        <v>4</v>
      </c>
      <c r="N222" s="87">
        <v>2022</v>
      </c>
      <c r="O222">
        <v>85</v>
      </c>
      <c r="P222" s="90" t="s">
        <v>103</v>
      </c>
      <c r="Q222" s="90" t="s">
        <v>103</v>
      </c>
      <c r="T222" t="s">
        <v>759</v>
      </c>
      <c r="U222" t="s">
        <v>4</v>
      </c>
      <c r="V222" t="s">
        <v>70</v>
      </c>
      <c r="W222">
        <v>7440887.1500000004</v>
      </c>
      <c r="X222">
        <v>1313097.74</v>
      </c>
      <c r="Y222">
        <v>1308066.4100000001</v>
      </c>
      <c r="Z222">
        <v>1725570.709999999</v>
      </c>
      <c r="AA222">
        <f>SUBTOTAL(9,W222:Z222)</f>
        <v>11787622.01</v>
      </c>
      <c r="AB222" t="s">
        <v>71</v>
      </c>
      <c r="AD222">
        <v>3428944.66</v>
      </c>
      <c r="AE222">
        <v>605107.88</v>
      </c>
      <c r="AF222" t="s">
        <v>72</v>
      </c>
      <c r="AG222">
        <v>1</v>
      </c>
      <c r="AH222" t="s">
        <v>63</v>
      </c>
    </row>
    <row r="223" spans="1:35" ht="45" customHeight="1" x14ac:dyDescent="0.35">
      <c r="A223">
        <v>3</v>
      </c>
      <c r="B223" t="s">
        <v>41</v>
      </c>
      <c r="C223" t="s">
        <v>89</v>
      </c>
      <c r="D223" t="s">
        <v>90</v>
      </c>
      <c r="E223">
        <v>122312</v>
      </c>
      <c r="F223" t="s">
        <v>760</v>
      </c>
      <c r="G223" t="s">
        <v>761</v>
      </c>
      <c r="H223" t="s">
        <v>762</v>
      </c>
      <c r="I223" s="90" t="s">
        <v>68</v>
      </c>
      <c r="J223" s="87">
        <v>25</v>
      </c>
      <c r="K223" s="87">
        <v>2020</v>
      </c>
      <c r="L223" s="90" t="s">
        <v>113</v>
      </c>
      <c r="M223" s="87">
        <v>25</v>
      </c>
      <c r="N223" s="87">
        <v>2021</v>
      </c>
      <c r="O223">
        <v>85</v>
      </c>
      <c r="P223" s="90" t="s">
        <v>103</v>
      </c>
      <c r="Q223" s="90" t="s">
        <v>103</v>
      </c>
      <c r="T223" t="s">
        <v>763</v>
      </c>
      <c r="U223" t="s">
        <v>4</v>
      </c>
      <c r="V223" t="s">
        <v>94</v>
      </c>
      <c r="W223">
        <v>710521.64</v>
      </c>
      <c r="X223">
        <v>125386.15</v>
      </c>
      <c r="Y223">
        <v>92878.66</v>
      </c>
      <c r="Z223">
        <v>9428.0499999999993</v>
      </c>
      <c r="AA223">
        <f>SUM(W223:Z223)</f>
        <v>938214.50000000012</v>
      </c>
      <c r="AB223" t="s">
        <v>71</v>
      </c>
      <c r="AD223">
        <v>12762.5</v>
      </c>
      <c r="AE223">
        <v>2252.1999999999998</v>
      </c>
      <c r="AF223" t="s">
        <v>95</v>
      </c>
      <c r="AG223">
        <v>1</v>
      </c>
      <c r="AH223" t="s">
        <v>53</v>
      </c>
      <c r="AI223" t="s">
        <v>764</v>
      </c>
    </row>
    <row r="224" spans="1:35" ht="21" customHeight="1" x14ac:dyDescent="0.35">
      <c r="A224" t="s">
        <v>765</v>
      </c>
      <c r="W224">
        <f>SUM(W221:W223)</f>
        <v>13664338.790000001</v>
      </c>
      <c r="X224">
        <f>SUM(X221:X223)</f>
        <v>2411353.89</v>
      </c>
      <c r="Y224">
        <f>SUM(Y221:Y223)</f>
        <v>1400945.07</v>
      </c>
      <c r="Z224">
        <f>SUM(Z221:Z223)</f>
        <v>2609406.7599999988</v>
      </c>
      <c r="AA224">
        <f>SUM(AA221:AA223)</f>
        <v>20086044.509999998</v>
      </c>
      <c r="AD224">
        <f>SUM(AD221:AD223)</f>
        <v>8520276.870000001</v>
      </c>
      <c r="AE224">
        <f>SUM(AE221:AE223)</f>
        <v>1503578.2699999998</v>
      </c>
    </row>
    <row r="225" spans="1:34" ht="21" customHeight="1" x14ac:dyDescent="0.35">
      <c r="A225" t="s">
        <v>766</v>
      </c>
    </row>
    <row r="226" spans="1:34" ht="45" customHeight="1" x14ac:dyDescent="0.35">
      <c r="A226">
        <v>1</v>
      </c>
      <c r="B226" t="s">
        <v>41</v>
      </c>
      <c r="C226" t="s">
        <v>42</v>
      </c>
      <c r="D226" t="s">
        <v>43</v>
      </c>
      <c r="E226">
        <v>103392</v>
      </c>
      <c r="F226" t="s">
        <v>767</v>
      </c>
      <c r="G226" t="s">
        <v>768</v>
      </c>
      <c r="H226" t="s">
        <v>769</v>
      </c>
      <c r="I226" s="90" t="s">
        <v>47</v>
      </c>
      <c r="J226" s="87">
        <v>2</v>
      </c>
      <c r="K226" s="87">
        <v>2016</v>
      </c>
      <c r="L226" s="90" t="s">
        <v>113</v>
      </c>
      <c r="M226" s="87">
        <v>2</v>
      </c>
      <c r="N226" s="87">
        <v>2018</v>
      </c>
      <c r="O226">
        <v>85</v>
      </c>
      <c r="P226" s="90" t="s">
        <v>149</v>
      </c>
      <c r="Q226" s="90" t="s">
        <v>149</v>
      </c>
      <c r="T226" t="s">
        <v>770</v>
      </c>
      <c r="U226" t="s">
        <v>4</v>
      </c>
      <c r="V226" t="s">
        <v>50</v>
      </c>
      <c r="W226">
        <v>12421088.5305</v>
      </c>
      <c r="X226">
        <v>2191956.7994999997</v>
      </c>
      <c r="Y226">
        <v>6262733.71</v>
      </c>
      <c r="Z226">
        <v>4389848.7699999996</v>
      </c>
      <c r="AA226">
        <f t="shared" ref="AA226:AA257" si="14">SUBTOTAL(9,W226:Z226)</f>
        <v>25265627.809999999</v>
      </c>
      <c r="AB226" t="s">
        <v>61</v>
      </c>
      <c r="AC226" t="s">
        <v>82</v>
      </c>
      <c r="AD226">
        <v>12421088.529999999</v>
      </c>
      <c r="AE226">
        <v>2191956.8000000003</v>
      </c>
      <c r="AF226" t="s">
        <v>52</v>
      </c>
      <c r="AG226">
        <v>1</v>
      </c>
      <c r="AH226" t="s">
        <v>53</v>
      </c>
    </row>
    <row r="227" spans="1:34" ht="45" customHeight="1" x14ac:dyDescent="0.35">
      <c r="A227">
        <v>2</v>
      </c>
      <c r="B227" t="s">
        <v>41</v>
      </c>
      <c r="C227" t="s">
        <v>42</v>
      </c>
      <c r="D227" t="s">
        <v>771</v>
      </c>
      <c r="E227">
        <v>103720</v>
      </c>
      <c r="F227" t="s">
        <v>772</v>
      </c>
      <c r="G227" t="s">
        <v>773</v>
      </c>
      <c r="H227" t="s">
        <v>774</v>
      </c>
      <c r="I227" s="90" t="s">
        <v>47</v>
      </c>
      <c r="J227" s="87">
        <v>1</v>
      </c>
      <c r="K227" s="87">
        <v>2016</v>
      </c>
      <c r="L227" s="90" t="s">
        <v>58</v>
      </c>
      <c r="M227" s="87">
        <v>31</v>
      </c>
      <c r="N227" s="87">
        <v>2021</v>
      </c>
      <c r="O227">
        <v>85</v>
      </c>
      <c r="P227" s="90" t="s">
        <v>149</v>
      </c>
      <c r="Q227" s="90" t="s">
        <v>149</v>
      </c>
      <c r="T227" t="s">
        <v>770</v>
      </c>
      <c r="U227" t="s">
        <v>4</v>
      </c>
      <c r="V227" t="s">
        <v>50</v>
      </c>
      <c r="W227">
        <v>5821927.0999999996</v>
      </c>
      <c r="X227">
        <v>1027398.9000000004</v>
      </c>
      <c r="Y227">
        <v>4652290</v>
      </c>
      <c r="Z227">
        <v>1516800</v>
      </c>
      <c r="AA227">
        <f t="shared" si="14"/>
        <v>13018416</v>
      </c>
      <c r="AB227" t="s">
        <v>71</v>
      </c>
      <c r="AC227" t="s">
        <v>232</v>
      </c>
      <c r="AD227">
        <v>1516687.94</v>
      </c>
      <c r="AE227">
        <v>267650.8</v>
      </c>
      <c r="AF227" t="s">
        <v>775</v>
      </c>
      <c r="AG227">
        <v>1</v>
      </c>
      <c r="AH227" t="s">
        <v>53</v>
      </c>
    </row>
    <row r="228" spans="1:34" ht="45" customHeight="1" x14ac:dyDescent="0.35">
      <c r="A228">
        <v>3</v>
      </c>
      <c r="B228" t="s">
        <v>41</v>
      </c>
      <c r="C228" t="s">
        <v>42</v>
      </c>
      <c r="D228" t="s">
        <v>771</v>
      </c>
      <c r="E228">
        <v>104449</v>
      </c>
      <c r="F228" t="s">
        <v>776</v>
      </c>
      <c r="G228" t="s">
        <v>777</v>
      </c>
      <c r="H228" t="s">
        <v>778</v>
      </c>
      <c r="I228" s="90" t="s">
        <v>47</v>
      </c>
      <c r="J228" s="87">
        <v>1</v>
      </c>
      <c r="K228" s="87">
        <v>2016</v>
      </c>
      <c r="L228" s="90" t="s">
        <v>58</v>
      </c>
      <c r="M228" s="87">
        <v>31</v>
      </c>
      <c r="N228" s="87">
        <v>2021</v>
      </c>
      <c r="O228">
        <v>85</v>
      </c>
      <c r="P228" s="90" t="s">
        <v>149</v>
      </c>
      <c r="Q228" s="90" t="s">
        <v>149</v>
      </c>
      <c r="T228" t="s">
        <v>770</v>
      </c>
      <c r="U228" t="s">
        <v>4</v>
      </c>
      <c r="V228" t="s">
        <v>50</v>
      </c>
      <c r="W228">
        <v>8508551.2464999985</v>
      </c>
      <c r="X228">
        <v>1501509.0434999999</v>
      </c>
      <c r="Y228">
        <v>7249934.1500000004</v>
      </c>
      <c r="Z228">
        <v>227225</v>
      </c>
      <c r="AA228">
        <f t="shared" si="14"/>
        <v>17487219.439999998</v>
      </c>
      <c r="AB228" t="s">
        <v>71</v>
      </c>
      <c r="AC228" t="s">
        <v>105</v>
      </c>
      <c r="AD228">
        <v>3489065.5000000005</v>
      </c>
      <c r="AE228">
        <v>615717.35000000009</v>
      </c>
      <c r="AF228" t="s">
        <v>775</v>
      </c>
      <c r="AG228">
        <v>1</v>
      </c>
      <c r="AH228" t="s">
        <v>53</v>
      </c>
    </row>
    <row r="229" spans="1:34" ht="45" customHeight="1" x14ac:dyDescent="0.35">
      <c r="A229">
        <v>4</v>
      </c>
      <c r="B229" t="s">
        <v>41</v>
      </c>
      <c r="C229" t="s">
        <v>42</v>
      </c>
      <c r="D229" t="s">
        <v>771</v>
      </c>
      <c r="E229">
        <v>104219</v>
      </c>
      <c r="F229" t="s">
        <v>779</v>
      </c>
      <c r="G229" t="s">
        <v>780</v>
      </c>
      <c r="H229" t="s">
        <v>781</v>
      </c>
      <c r="I229" s="90" t="s">
        <v>47</v>
      </c>
      <c r="J229" s="87">
        <v>1</v>
      </c>
      <c r="K229" s="87">
        <v>2016</v>
      </c>
      <c r="L229" s="90" t="s">
        <v>58</v>
      </c>
      <c r="M229" s="87">
        <v>31</v>
      </c>
      <c r="N229" s="87">
        <v>2021</v>
      </c>
      <c r="O229">
        <v>85</v>
      </c>
      <c r="P229" s="90" t="s">
        <v>149</v>
      </c>
      <c r="Q229" s="90" t="s">
        <v>149</v>
      </c>
      <c r="T229" t="s">
        <v>770</v>
      </c>
      <c r="U229" t="s">
        <v>4</v>
      </c>
      <c r="V229" t="s">
        <v>50</v>
      </c>
      <c r="W229">
        <v>5509233.0185000002</v>
      </c>
      <c r="X229">
        <v>972217.5915000001</v>
      </c>
      <c r="Y229">
        <v>4866927.9400000004</v>
      </c>
      <c r="Z229">
        <v>227225</v>
      </c>
      <c r="AA229">
        <f t="shared" si="14"/>
        <v>11575603.550000001</v>
      </c>
      <c r="AB229" t="s">
        <v>71</v>
      </c>
      <c r="AC229" t="s">
        <v>105</v>
      </c>
      <c r="AD229">
        <v>3840473.4</v>
      </c>
      <c r="AE229">
        <v>677730.54</v>
      </c>
      <c r="AF229" t="s">
        <v>775</v>
      </c>
      <c r="AG229">
        <v>1</v>
      </c>
      <c r="AH229" t="s">
        <v>53</v>
      </c>
    </row>
    <row r="230" spans="1:34" ht="45" customHeight="1" x14ac:dyDescent="0.35">
      <c r="A230">
        <v>5</v>
      </c>
      <c r="B230" t="s">
        <v>41</v>
      </c>
      <c r="C230" t="s">
        <v>42</v>
      </c>
      <c r="D230" t="s">
        <v>75</v>
      </c>
      <c r="E230">
        <v>103415</v>
      </c>
      <c r="F230" t="s">
        <v>782</v>
      </c>
      <c r="G230" t="s">
        <v>783</v>
      </c>
      <c r="H230" t="s">
        <v>784</v>
      </c>
      <c r="I230" s="90" t="s">
        <v>47</v>
      </c>
      <c r="J230" s="87">
        <v>1</v>
      </c>
      <c r="K230" s="87">
        <v>2016</v>
      </c>
      <c r="L230" s="90" t="s">
        <v>47</v>
      </c>
      <c r="M230" s="87">
        <v>1</v>
      </c>
      <c r="N230" s="87">
        <v>2020</v>
      </c>
      <c r="O230">
        <v>84.435339999999997</v>
      </c>
      <c r="P230" s="90" t="s">
        <v>149</v>
      </c>
      <c r="Q230" s="90" t="s">
        <v>149</v>
      </c>
      <c r="T230" t="s">
        <v>770</v>
      </c>
      <c r="U230" t="s">
        <v>5</v>
      </c>
      <c r="V230" t="s">
        <v>81</v>
      </c>
      <c r="W230">
        <v>6755200</v>
      </c>
      <c r="X230">
        <v>1244800</v>
      </c>
      <c r="Y230">
        <v>0</v>
      </c>
      <c r="Z230">
        <v>8000</v>
      </c>
      <c r="AA230">
        <f t="shared" si="14"/>
        <v>8008000</v>
      </c>
      <c r="AB230" t="s">
        <v>61</v>
      </c>
      <c r="AC230" t="s">
        <v>232</v>
      </c>
      <c r="AD230">
        <v>6201328.71</v>
      </c>
      <c r="AE230">
        <v>1096772.22</v>
      </c>
      <c r="AF230" t="s">
        <v>83</v>
      </c>
      <c r="AG230">
        <v>1</v>
      </c>
      <c r="AH230" t="s">
        <v>53</v>
      </c>
    </row>
    <row r="231" spans="1:34" ht="45" customHeight="1" x14ac:dyDescent="0.35">
      <c r="A231">
        <v>6</v>
      </c>
      <c r="B231" t="s">
        <v>41</v>
      </c>
      <c r="C231" t="s">
        <v>42</v>
      </c>
      <c r="D231" t="s">
        <v>75</v>
      </c>
      <c r="E231">
        <v>103509</v>
      </c>
      <c r="F231" t="s">
        <v>785</v>
      </c>
      <c r="G231" t="s">
        <v>786</v>
      </c>
      <c r="H231" t="s">
        <v>787</v>
      </c>
      <c r="I231" s="90" t="s">
        <v>47</v>
      </c>
      <c r="J231" s="87">
        <v>1</v>
      </c>
      <c r="K231" s="87">
        <v>2016</v>
      </c>
      <c r="L231" s="90" t="s">
        <v>47</v>
      </c>
      <c r="M231" s="87">
        <v>1</v>
      </c>
      <c r="N231" s="87">
        <v>2020</v>
      </c>
      <c r="O231">
        <v>84.435339999999997</v>
      </c>
      <c r="P231" s="90" t="s">
        <v>149</v>
      </c>
      <c r="Q231" s="90" t="s">
        <v>149</v>
      </c>
      <c r="T231" t="s">
        <v>770</v>
      </c>
      <c r="U231" t="s">
        <v>5</v>
      </c>
      <c r="V231" t="s">
        <v>81</v>
      </c>
      <c r="W231">
        <v>7276617</v>
      </c>
      <c r="X231">
        <v>1340883</v>
      </c>
      <c r="Y231">
        <v>0</v>
      </c>
      <c r="Z231">
        <v>316000</v>
      </c>
      <c r="AA231">
        <f t="shared" si="14"/>
        <v>8933500</v>
      </c>
      <c r="AB231" t="s">
        <v>61</v>
      </c>
      <c r="AC231" t="s">
        <v>105</v>
      </c>
      <c r="AD231">
        <v>6673070.6000000006</v>
      </c>
      <c r="AE231">
        <v>1229777.8200000003</v>
      </c>
      <c r="AF231" t="s">
        <v>83</v>
      </c>
      <c r="AG231">
        <v>1</v>
      </c>
      <c r="AH231" t="s">
        <v>53</v>
      </c>
    </row>
    <row r="232" spans="1:34" ht="45" customHeight="1" x14ac:dyDescent="0.35">
      <c r="A232">
        <v>7</v>
      </c>
      <c r="B232" t="s">
        <v>41</v>
      </c>
      <c r="C232" t="s">
        <v>42</v>
      </c>
      <c r="D232" t="s">
        <v>75</v>
      </c>
      <c r="E232">
        <v>103427</v>
      </c>
      <c r="F232" t="s">
        <v>788</v>
      </c>
      <c r="G232" t="s">
        <v>786</v>
      </c>
      <c r="H232" t="s">
        <v>789</v>
      </c>
      <c r="I232" s="90" t="s">
        <v>47</v>
      </c>
      <c r="J232" s="87">
        <v>1</v>
      </c>
      <c r="K232" s="87">
        <v>2016</v>
      </c>
      <c r="L232" s="90" t="s">
        <v>47</v>
      </c>
      <c r="M232" s="87">
        <v>1</v>
      </c>
      <c r="N232" s="87">
        <v>2020</v>
      </c>
      <c r="O232">
        <v>84.435339999999997</v>
      </c>
      <c r="P232" s="90" t="s">
        <v>149</v>
      </c>
      <c r="Q232" s="90" t="s">
        <v>149</v>
      </c>
      <c r="T232" t="s">
        <v>770</v>
      </c>
      <c r="U232" t="s">
        <v>5</v>
      </c>
      <c r="V232" t="s">
        <v>81</v>
      </c>
      <c r="W232">
        <v>7273872.7000000002</v>
      </c>
      <c r="X232">
        <v>1340377.3</v>
      </c>
      <c r="Y232">
        <v>0</v>
      </c>
      <c r="Z232">
        <v>311000</v>
      </c>
      <c r="AA232">
        <f t="shared" si="14"/>
        <v>8925250</v>
      </c>
      <c r="AB232" t="s">
        <v>171</v>
      </c>
      <c r="AC232" t="s">
        <v>105</v>
      </c>
      <c r="AD232">
        <v>6926518.4700000007</v>
      </c>
      <c r="AE232">
        <v>1276498.3700000001</v>
      </c>
      <c r="AF232" t="s">
        <v>83</v>
      </c>
      <c r="AG232">
        <v>1</v>
      </c>
      <c r="AH232" t="s">
        <v>53</v>
      </c>
    </row>
    <row r="233" spans="1:34" ht="45" customHeight="1" x14ac:dyDescent="0.35">
      <c r="A233">
        <v>8</v>
      </c>
      <c r="B233" t="s">
        <v>41</v>
      </c>
      <c r="C233" t="s">
        <v>42</v>
      </c>
      <c r="D233" t="s">
        <v>75</v>
      </c>
      <c r="E233">
        <v>104004</v>
      </c>
      <c r="F233" t="s">
        <v>790</v>
      </c>
      <c r="G233" t="s">
        <v>791</v>
      </c>
      <c r="H233" t="s">
        <v>792</v>
      </c>
      <c r="I233" s="90" t="s">
        <v>47</v>
      </c>
      <c r="J233" s="87">
        <v>1</v>
      </c>
      <c r="K233" s="87">
        <v>2016</v>
      </c>
      <c r="L233" s="90" t="s">
        <v>47</v>
      </c>
      <c r="M233" s="87">
        <v>1</v>
      </c>
      <c r="N233" s="87">
        <v>2020</v>
      </c>
      <c r="O233">
        <v>84.435339999999997</v>
      </c>
      <c r="P233" s="90" t="s">
        <v>149</v>
      </c>
      <c r="Q233" s="90" t="s">
        <v>149</v>
      </c>
      <c r="T233" t="s">
        <v>770</v>
      </c>
      <c r="U233" t="s">
        <v>5</v>
      </c>
      <c r="V233" t="s">
        <v>81</v>
      </c>
      <c r="W233">
        <v>7151700.8971000006</v>
      </c>
      <c r="X233">
        <v>1317864.3528999994</v>
      </c>
      <c r="Y233">
        <v>0</v>
      </c>
      <c r="Z233">
        <v>84696</v>
      </c>
      <c r="AA233">
        <f t="shared" si="14"/>
        <v>8554261.25</v>
      </c>
      <c r="AB233" t="s">
        <v>171</v>
      </c>
      <c r="AC233" t="s">
        <v>105</v>
      </c>
      <c r="AD233">
        <v>5965388.3999999994</v>
      </c>
      <c r="AE233">
        <v>1089670.2899999998</v>
      </c>
      <c r="AF233" t="s">
        <v>83</v>
      </c>
      <c r="AG233">
        <v>1</v>
      </c>
      <c r="AH233" t="s">
        <v>53</v>
      </c>
    </row>
    <row r="234" spans="1:34" ht="45" customHeight="1" x14ac:dyDescent="0.35">
      <c r="A234">
        <v>9</v>
      </c>
      <c r="B234" t="s">
        <v>41</v>
      </c>
      <c r="C234" t="s">
        <v>42</v>
      </c>
      <c r="D234" t="s">
        <v>75</v>
      </c>
      <c r="E234">
        <v>103413</v>
      </c>
      <c r="F234" t="s">
        <v>793</v>
      </c>
      <c r="G234" t="s">
        <v>786</v>
      </c>
      <c r="H234" t="s">
        <v>794</v>
      </c>
      <c r="I234" s="90" t="s">
        <v>47</v>
      </c>
      <c r="J234" s="87">
        <v>1</v>
      </c>
      <c r="K234" s="87">
        <v>2016</v>
      </c>
      <c r="L234" s="90" t="s">
        <v>47</v>
      </c>
      <c r="M234" s="87">
        <v>1</v>
      </c>
      <c r="N234" s="87">
        <v>2020</v>
      </c>
      <c r="O234">
        <v>84.435339999999997</v>
      </c>
      <c r="P234" s="90" t="s">
        <v>149</v>
      </c>
      <c r="Q234" s="90" t="s">
        <v>149</v>
      </c>
      <c r="T234" t="s">
        <v>770</v>
      </c>
      <c r="U234" t="s">
        <v>5</v>
      </c>
      <c r="V234" t="s">
        <v>81</v>
      </c>
      <c r="W234">
        <v>7276617</v>
      </c>
      <c r="X234">
        <v>1340883</v>
      </c>
      <c r="Y234">
        <v>0</v>
      </c>
      <c r="Z234">
        <v>5000</v>
      </c>
      <c r="AA234">
        <f t="shared" si="14"/>
        <v>8622500</v>
      </c>
      <c r="AB234" t="s">
        <v>61</v>
      </c>
      <c r="AC234" t="s">
        <v>105</v>
      </c>
      <c r="AD234">
        <v>7021318.6100000013</v>
      </c>
      <c r="AE234">
        <v>1294009.31</v>
      </c>
      <c r="AF234" t="s">
        <v>83</v>
      </c>
      <c r="AG234">
        <v>1</v>
      </c>
      <c r="AH234" t="s">
        <v>53</v>
      </c>
    </row>
    <row r="235" spans="1:34" ht="45" customHeight="1" x14ac:dyDescent="0.35">
      <c r="A235">
        <v>10</v>
      </c>
      <c r="B235" t="s">
        <v>41</v>
      </c>
      <c r="C235" t="s">
        <v>42</v>
      </c>
      <c r="D235" t="s">
        <v>75</v>
      </c>
      <c r="E235">
        <v>103587</v>
      </c>
      <c r="F235" t="s">
        <v>795</v>
      </c>
      <c r="G235" t="s">
        <v>796</v>
      </c>
      <c r="H235" t="s">
        <v>797</v>
      </c>
      <c r="I235" s="90" t="s">
        <v>47</v>
      </c>
      <c r="J235" s="87">
        <v>1</v>
      </c>
      <c r="K235" s="87">
        <v>2016</v>
      </c>
      <c r="L235" s="90" t="s">
        <v>47</v>
      </c>
      <c r="M235" s="87">
        <v>1</v>
      </c>
      <c r="N235" s="87">
        <v>2020</v>
      </c>
      <c r="O235">
        <v>84.435339999999997</v>
      </c>
      <c r="P235" s="90" t="s">
        <v>149</v>
      </c>
      <c r="Q235" s="90" t="s">
        <v>149</v>
      </c>
      <c r="T235" t="s">
        <v>770</v>
      </c>
      <c r="U235" t="s">
        <v>5</v>
      </c>
      <c r="V235" t="s">
        <v>81</v>
      </c>
      <c r="W235">
        <v>7276616.1900000004</v>
      </c>
      <c r="X235">
        <v>1340882.8500000001</v>
      </c>
      <c r="Y235">
        <v>0</v>
      </c>
      <c r="Z235">
        <v>734830.96</v>
      </c>
      <c r="AA235">
        <f t="shared" si="14"/>
        <v>9352330</v>
      </c>
      <c r="AB235" t="s">
        <v>171</v>
      </c>
      <c r="AC235" t="s">
        <v>105</v>
      </c>
      <c r="AD235">
        <v>6562011.4299999997</v>
      </c>
      <c r="AE235">
        <v>1296423.1499999999</v>
      </c>
      <c r="AF235" t="s">
        <v>83</v>
      </c>
      <c r="AG235">
        <v>1</v>
      </c>
      <c r="AH235" t="s">
        <v>53</v>
      </c>
    </row>
    <row r="236" spans="1:34" ht="45" customHeight="1" x14ac:dyDescent="0.35">
      <c r="A236">
        <v>11</v>
      </c>
      <c r="B236" t="s">
        <v>41</v>
      </c>
      <c r="C236" t="s">
        <v>42</v>
      </c>
      <c r="D236" t="s">
        <v>75</v>
      </c>
      <c r="E236">
        <v>103375</v>
      </c>
      <c r="F236" t="s">
        <v>798</v>
      </c>
      <c r="G236" t="s">
        <v>799</v>
      </c>
      <c r="H236" t="s">
        <v>800</v>
      </c>
      <c r="I236" s="90" t="s">
        <v>47</v>
      </c>
      <c r="J236" s="87">
        <v>1</v>
      </c>
      <c r="K236" s="87">
        <v>2016</v>
      </c>
      <c r="L236" s="90" t="s">
        <v>169</v>
      </c>
      <c r="M236" s="87">
        <v>1</v>
      </c>
      <c r="N236" s="87">
        <v>2021</v>
      </c>
      <c r="O236">
        <v>84.435339999999997</v>
      </c>
      <c r="P236" s="90" t="s">
        <v>149</v>
      </c>
      <c r="Q236" s="90" t="s">
        <v>149</v>
      </c>
      <c r="T236" t="s">
        <v>770</v>
      </c>
      <c r="U236" t="s">
        <v>5</v>
      </c>
      <c r="V236" t="s">
        <v>81</v>
      </c>
      <c r="W236">
        <v>7254133.0598720014</v>
      </c>
      <c r="X236">
        <v>1336739.8201279994</v>
      </c>
      <c r="Y236">
        <v>0</v>
      </c>
      <c r="Z236">
        <v>646928.12</v>
      </c>
      <c r="AA236">
        <f t="shared" si="14"/>
        <v>9237801</v>
      </c>
      <c r="AB236" t="s">
        <v>71</v>
      </c>
      <c r="AC236" t="s">
        <v>82</v>
      </c>
      <c r="AD236">
        <v>6698745.4299999997</v>
      </c>
      <c r="AE236">
        <v>1147553.8600000001</v>
      </c>
      <c r="AF236" t="s">
        <v>83</v>
      </c>
      <c r="AG236">
        <v>1</v>
      </c>
      <c r="AH236" t="s">
        <v>53</v>
      </c>
    </row>
    <row r="237" spans="1:34" ht="45" customHeight="1" x14ac:dyDescent="0.35">
      <c r="A237">
        <v>12</v>
      </c>
      <c r="B237" t="s">
        <v>41</v>
      </c>
      <c r="C237" t="s">
        <v>42</v>
      </c>
      <c r="D237" t="s">
        <v>75</v>
      </c>
      <c r="E237">
        <v>103774</v>
      </c>
      <c r="F237" t="s">
        <v>801</v>
      </c>
      <c r="G237" t="s">
        <v>802</v>
      </c>
      <c r="H237" t="s">
        <v>803</v>
      </c>
      <c r="I237" s="90" t="s">
        <v>47</v>
      </c>
      <c r="J237" s="87">
        <v>2</v>
      </c>
      <c r="K237" s="87">
        <v>2016</v>
      </c>
      <c r="L237" s="90" t="s">
        <v>47</v>
      </c>
      <c r="M237" s="87">
        <v>2</v>
      </c>
      <c r="N237" s="87">
        <v>2020</v>
      </c>
      <c r="O237">
        <v>84.435339999999997</v>
      </c>
      <c r="P237" s="90" t="s">
        <v>149</v>
      </c>
      <c r="Q237" s="90" t="s">
        <v>149</v>
      </c>
      <c r="T237" t="s">
        <v>770</v>
      </c>
      <c r="U237" t="s">
        <v>5</v>
      </c>
      <c r="V237" t="s">
        <v>81</v>
      </c>
      <c r="W237">
        <v>7273112.0898120003</v>
      </c>
      <c r="X237">
        <v>1340237.1401880002</v>
      </c>
      <c r="Y237">
        <v>0</v>
      </c>
      <c r="Z237">
        <v>548819.77</v>
      </c>
      <c r="AA237">
        <f t="shared" si="14"/>
        <v>9162169</v>
      </c>
      <c r="AB237" t="s">
        <v>171</v>
      </c>
      <c r="AC237" t="s">
        <v>82</v>
      </c>
      <c r="AD237">
        <v>7243586.5000000019</v>
      </c>
      <c r="AE237">
        <v>1334967.1099999999</v>
      </c>
      <c r="AF237" t="s">
        <v>83</v>
      </c>
      <c r="AG237">
        <v>1</v>
      </c>
      <c r="AH237" t="s">
        <v>53</v>
      </c>
    </row>
    <row r="238" spans="1:34" ht="45" customHeight="1" x14ac:dyDescent="0.35">
      <c r="A238">
        <v>13</v>
      </c>
      <c r="B238" t="s">
        <v>41</v>
      </c>
      <c r="C238" t="s">
        <v>42</v>
      </c>
      <c r="D238" t="s">
        <v>75</v>
      </c>
      <c r="E238">
        <v>103557</v>
      </c>
      <c r="F238" t="s">
        <v>804</v>
      </c>
      <c r="G238" t="s">
        <v>805</v>
      </c>
      <c r="H238" t="s">
        <v>806</v>
      </c>
      <c r="I238" s="90" t="s">
        <v>47</v>
      </c>
      <c r="J238" s="87">
        <v>2</v>
      </c>
      <c r="K238" s="87">
        <v>2016</v>
      </c>
      <c r="L238" s="90" t="s">
        <v>47</v>
      </c>
      <c r="M238" s="87">
        <v>2</v>
      </c>
      <c r="N238" s="87">
        <v>2020</v>
      </c>
      <c r="O238">
        <v>84.435339999999997</v>
      </c>
      <c r="P238" s="90" t="s">
        <v>149</v>
      </c>
      <c r="Q238" s="90" t="s">
        <v>149</v>
      </c>
      <c r="T238" t="s">
        <v>770</v>
      </c>
      <c r="U238" t="s">
        <v>5</v>
      </c>
      <c r="V238" t="s">
        <v>81</v>
      </c>
      <c r="W238">
        <v>7276617</v>
      </c>
      <c r="X238">
        <v>1340883</v>
      </c>
      <c r="Y238">
        <v>0</v>
      </c>
      <c r="Z238">
        <v>1015958</v>
      </c>
      <c r="AA238">
        <f t="shared" si="14"/>
        <v>9633458</v>
      </c>
      <c r="AB238" t="s">
        <v>171</v>
      </c>
      <c r="AC238" t="s">
        <v>105</v>
      </c>
      <c r="AD238">
        <v>7206667.9200000009</v>
      </c>
      <c r="AE238">
        <v>1180677.1399999994</v>
      </c>
      <c r="AF238" t="s">
        <v>83</v>
      </c>
      <c r="AG238">
        <v>1</v>
      </c>
      <c r="AH238" t="s">
        <v>53</v>
      </c>
    </row>
    <row r="239" spans="1:34" ht="45" customHeight="1" x14ac:dyDescent="0.35">
      <c r="A239">
        <v>14</v>
      </c>
      <c r="B239" t="s">
        <v>41</v>
      </c>
      <c r="C239" t="s">
        <v>42</v>
      </c>
      <c r="D239" t="s">
        <v>75</v>
      </c>
      <c r="E239">
        <v>105258</v>
      </c>
      <c r="F239" t="s">
        <v>807</v>
      </c>
      <c r="G239" t="s">
        <v>808</v>
      </c>
      <c r="H239" t="s">
        <v>809</v>
      </c>
      <c r="I239" s="90" t="s">
        <v>47</v>
      </c>
      <c r="J239" s="87">
        <v>5</v>
      </c>
      <c r="K239" s="87">
        <v>2016</v>
      </c>
      <c r="L239" s="90" t="s">
        <v>47</v>
      </c>
      <c r="M239" s="87">
        <v>5</v>
      </c>
      <c r="N239" s="87">
        <v>2020</v>
      </c>
      <c r="O239">
        <v>84.435339999999997</v>
      </c>
      <c r="P239" s="90" t="s">
        <v>149</v>
      </c>
      <c r="Q239" s="90" t="s">
        <v>149</v>
      </c>
      <c r="T239" t="s">
        <v>770</v>
      </c>
      <c r="U239" t="s">
        <v>5</v>
      </c>
      <c r="V239" t="s">
        <v>81</v>
      </c>
      <c r="W239">
        <v>5424561.2400000002</v>
      </c>
      <c r="X239">
        <v>999599.39</v>
      </c>
      <c r="Y239">
        <v>0</v>
      </c>
      <c r="Z239">
        <v>233471.5</v>
      </c>
      <c r="AA239">
        <f t="shared" si="14"/>
        <v>6657632.1299999999</v>
      </c>
      <c r="AB239" t="s">
        <v>61</v>
      </c>
      <c r="AC239" t="s">
        <v>114</v>
      </c>
      <c r="AD239">
        <v>4412000.0899999989</v>
      </c>
      <c r="AE239">
        <v>813085.1</v>
      </c>
      <c r="AF239" t="s">
        <v>83</v>
      </c>
      <c r="AG239">
        <v>1</v>
      </c>
      <c r="AH239" t="s">
        <v>53</v>
      </c>
    </row>
    <row r="240" spans="1:34" ht="45" customHeight="1" x14ac:dyDescent="0.35">
      <c r="A240">
        <v>15</v>
      </c>
      <c r="B240" t="s">
        <v>41</v>
      </c>
      <c r="C240" t="s">
        <v>42</v>
      </c>
      <c r="D240" t="s">
        <v>75</v>
      </c>
      <c r="E240">
        <v>103321</v>
      </c>
      <c r="F240" t="s">
        <v>810</v>
      </c>
      <c r="G240" t="s">
        <v>811</v>
      </c>
      <c r="H240" t="s">
        <v>812</v>
      </c>
      <c r="I240" s="90" t="s">
        <v>47</v>
      </c>
      <c r="J240" s="87">
        <v>27</v>
      </c>
      <c r="K240" s="87">
        <v>2016</v>
      </c>
      <c r="L240" s="90" t="s">
        <v>102</v>
      </c>
      <c r="M240" s="87">
        <v>27</v>
      </c>
      <c r="N240" s="87">
        <v>2021</v>
      </c>
      <c r="O240">
        <v>84.435339999999997</v>
      </c>
      <c r="P240" s="90" t="s">
        <v>149</v>
      </c>
      <c r="Q240" s="90" t="s">
        <v>149</v>
      </c>
      <c r="T240" t="s">
        <v>770</v>
      </c>
      <c r="U240" t="s">
        <v>5</v>
      </c>
      <c r="V240" t="s">
        <v>81</v>
      </c>
      <c r="W240">
        <v>7276617</v>
      </c>
      <c r="X240">
        <v>1340883</v>
      </c>
      <c r="Y240">
        <v>0</v>
      </c>
      <c r="Z240">
        <v>72000</v>
      </c>
      <c r="AA240">
        <f t="shared" si="14"/>
        <v>8689500</v>
      </c>
      <c r="AB240" t="s">
        <v>171</v>
      </c>
      <c r="AC240" t="s">
        <v>82</v>
      </c>
      <c r="AD240">
        <v>6635073.370000001</v>
      </c>
      <c r="AE240">
        <v>1064704.6800000002</v>
      </c>
      <c r="AF240" t="s">
        <v>83</v>
      </c>
      <c r="AG240">
        <v>1</v>
      </c>
      <c r="AH240" t="s">
        <v>53</v>
      </c>
    </row>
    <row r="241" spans="1:34" ht="45" customHeight="1" x14ac:dyDescent="0.35">
      <c r="A241">
        <v>16</v>
      </c>
      <c r="B241" t="s">
        <v>41</v>
      </c>
      <c r="C241" t="s">
        <v>42</v>
      </c>
      <c r="D241" t="s">
        <v>75</v>
      </c>
      <c r="E241">
        <v>103319</v>
      </c>
      <c r="F241" t="s">
        <v>813</v>
      </c>
      <c r="G241" t="s">
        <v>811</v>
      </c>
      <c r="H241" t="s">
        <v>814</v>
      </c>
      <c r="I241" s="90" t="s">
        <v>113</v>
      </c>
      <c r="J241" s="87">
        <v>16</v>
      </c>
      <c r="K241" s="87">
        <v>2016</v>
      </c>
      <c r="L241" s="90" t="s">
        <v>68</v>
      </c>
      <c r="M241" s="87">
        <v>16</v>
      </c>
      <c r="N241" s="87">
        <v>2021</v>
      </c>
      <c r="O241">
        <v>84.435339999999997</v>
      </c>
      <c r="P241" s="90" t="s">
        <v>149</v>
      </c>
      <c r="Q241" s="90" t="s">
        <v>149</v>
      </c>
      <c r="T241" t="s">
        <v>770</v>
      </c>
      <c r="U241" t="s">
        <v>5</v>
      </c>
      <c r="V241" t="s">
        <v>81</v>
      </c>
      <c r="W241">
        <v>7274674.8799999999</v>
      </c>
      <c r="X241">
        <v>1340525.1200000001</v>
      </c>
      <c r="Y241">
        <v>0</v>
      </c>
      <c r="Z241">
        <v>71980</v>
      </c>
      <c r="AA241">
        <f t="shared" si="14"/>
        <v>8687180</v>
      </c>
      <c r="AB241" t="s">
        <v>71</v>
      </c>
      <c r="AC241" t="s">
        <v>271</v>
      </c>
      <c r="AD241">
        <v>6886195.2400000002</v>
      </c>
      <c r="AE241">
        <v>1235404.82</v>
      </c>
      <c r="AF241" t="s">
        <v>83</v>
      </c>
      <c r="AG241">
        <v>1</v>
      </c>
      <c r="AH241" t="s">
        <v>53</v>
      </c>
    </row>
    <row r="242" spans="1:34" ht="45" customHeight="1" x14ac:dyDescent="0.35">
      <c r="A242">
        <v>17</v>
      </c>
      <c r="B242" t="s">
        <v>41</v>
      </c>
      <c r="C242" t="s">
        <v>89</v>
      </c>
      <c r="D242" t="s">
        <v>145</v>
      </c>
      <c r="E242">
        <v>104938</v>
      </c>
      <c r="F242" t="s">
        <v>815</v>
      </c>
      <c r="G242" t="s">
        <v>816</v>
      </c>
      <c r="H242" t="s">
        <v>817</v>
      </c>
      <c r="I242" s="90" t="s">
        <v>47</v>
      </c>
      <c r="J242" s="87">
        <v>8</v>
      </c>
      <c r="K242" s="87">
        <v>2016</v>
      </c>
      <c r="L242" s="90" t="s">
        <v>169</v>
      </c>
      <c r="M242" s="87">
        <v>8</v>
      </c>
      <c r="N242" s="87">
        <v>2018</v>
      </c>
      <c r="O242">
        <v>85</v>
      </c>
      <c r="P242" s="90" t="s">
        <v>149</v>
      </c>
      <c r="Q242" s="90" t="s">
        <v>149</v>
      </c>
      <c r="T242" t="s">
        <v>770</v>
      </c>
      <c r="U242" t="s">
        <v>4</v>
      </c>
      <c r="V242" t="s">
        <v>94</v>
      </c>
      <c r="W242">
        <v>673093.90300000005</v>
      </c>
      <c r="X242">
        <v>118781.277</v>
      </c>
      <c r="Y242">
        <v>87986.13</v>
      </c>
      <c r="Z242">
        <v>102356.42</v>
      </c>
      <c r="AA242">
        <f t="shared" si="14"/>
        <v>982217.7300000001</v>
      </c>
      <c r="AB242" t="s">
        <v>61</v>
      </c>
      <c r="AC242" t="s">
        <v>105</v>
      </c>
      <c r="AD242">
        <v>670791.60000000009</v>
      </c>
      <c r="AE242">
        <v>118374.99</v>
      </c>
      <c r="AF242" t="s">
        <v>151</v>
      </c>
      <c r="AG242">
        <v>1</v>
      </c>
      <c r="AH242" t="s">
        <v>53</v>
      </c>
    </row>
    <row r="243" spans="1:34" ht="45" customHeight="1" x14ac:dyDescent="0.35">
      <c r="A243">
        <v>18</v>
      </c>
      <c r="B243" t="s">
        <v>41</v>
      </c>
      <c r="C243" t="s">
        <v>89</v>
      </c>
      <c r="D243" t="s">
        <v>349</v>
      </c>
      <c r="E243">
        <v>105654</v>
      </c>
      <c r="F243" t="s">
        <v>818</v>
      </c>
      <c r="G243" t="s">
        <v>819</v>
      </c>
      <c r="H243" t="s">
        <v>820</v>
      </c>
      <c r="I243" s="90" t="s">
        <v>47</v>
      </c>
      <c r="J243" s="87">
        <v>1</v>
      </c>
      <c r="K243" s="87">
        <v>2016</v>
      </c>
      <c r="L243" s="90" t="s">
        <v>47</v>
      </c>
      <c r="M243" s="87">
        <v>1</v>
      </c>
      <c r="N243" s="87">
        <v>2022</v>
      </c>
      <c r="O243">
        <v>83.72</v>
      </c>
      <c r="P243" s="90" t="s">
        <v>149</v>
      </c>
      <c r="Q243" s="90" t="s">
        <v>149</v>
      </c>
      <c r="T243" t="s">
        <v>770</v>
      </c>
      <c r="U243" t="s">
        <v>5</v>
      </c>
      <c r="V243" t="s">
        <v>353</v>
      </c>
      <c r="W243">
        <v>10667027.243600002</v>
      </c>
      <c r="X243">
        <v>2074285.7563999984</v>
      </c>
      <c r="Y243">
        <v>1315802</v>
      </c>
      <c r="Z243">
        <v>50000</v>
      </c>
      <c r="AA243">
        <f t="shared" si="14"/>
        <v>14107115</v>
      </c>
      <c r="AB243" t="s">
        <v>71</v>
      </c>
      <c r="AC243" t="s">
        <v>271</v>
      </c>
      <c r="AD243">
        <v>5568748.7299999995</v>
      </c>
      <c r="AE243">
        <v>1082782.1399999999</v>
      </c>
      <c r="AF243" t="s">
        <v>354</v>
      </c>
      <c r="AG243">
        <v>1</v>
      </c>
      <c r="AH243" t="s">
        <v>53</v>
      </c>
    </row>
    <row r="244" spans="1:34" ht="45" customHeight="1" x14ac:dyDescent="0.35">
      <c r="A244">
        <v>19</v>
      </c>
      <c r="B244" t="s">
        <v>41</v>
      </c>
      <c r="C244" t="s">
        <v>89</v>
      </c>
      <c r="D244" t="s">
        <v>349</v>
      </c>
      <c r="E244">
        <v>105774</v>
      </c>
      <c r="F244" t="s">
        <v>821</v>
      </c>
      <c r="G244" t="s">
        <v>822</v>
      </c>
      <c r="H244" t="s">
        <v>823</v>
      </c>
      <c r="I244" s="90" t="s">
        <v>47</v>
      </c>
      <c r="J244" s="87">
        <v>1</v>
      </c>
      <c r="K244" s="87">
        <v>2016</v>
      </c>
      <c r="L244" s="90" t="s">
        <v>47</v>
      </c>
      <c r="M244" s="87">
        <v>1</v>
      </c>
      <c r="N244" s="87">
        <v>2021</v>
      </c>
      <c r="O244">
        <v>83.72</v>
      </c>
      <c r="P244" s="90" t="s">
        <v>149</v>
      </c>
      <c r="Q244" s="90" t="s">
        <v>149</v>
      </c>
      <c r="T244" t="s">
        <v>770</v>
      </c>
      <c r="U244" t="s">
        <v>5</v>
      </c>
      <c r="V244" t="s">
        <v>353</v>
      </c>
      <c r="W244">
        <v>11252251.601500001</v>
      </c>
      <c r="X244">
        <v>2188087.1484999992</v>
      </c>
      <c r="Y244">
        <v>4379127.5</v>
      </c>
      <c r="Z244">
        <v>45000</v>
      </c>
      <c r="AA244">
        <f t="shared" si="14"/>
        <v>17864466.25</v>
      </c>
      <c r="AB244" t="s">
        <v>71</v>
      </c>
      <c r="AC244" t="s">
        <v>232</v>
      </c>
      <c r="AD244">
        <v>5186372.8099999987</v>
      </c>
      <c r="AE244">
        <v>989900.28</v>
      </c>
      <c r="AF244" t="s">
        <v>354</v>
      </c>
      <c r="AG244">
        <v>1</v>
      </c>
      <c r="AH244" t="s">
        <v>53</v>
      </c>
    </row>
    <row r="245" spans="1:34" ht="45" customHeight="1" x14ac:dyDescent="0.35">
      <c r="A245">
        <v>20</v>
      </c>
      <c r="B245" t="s">
        <v>41</v>
      </c>
      <c r="C245" t="s">
        <v>89</v>
      </c>
      <c r="D245" t="s">
        <v>349</v>
      </c>
      <c r="E245">
        <v>105533</v>
      </c>
      <c r="F245" t="s">
        <v>824</v>
      </c>
      <c r="G245" t="s">
        <v>825</v>
      </c>
      <c r="H245" t="s">
        <v>826</v>
      </c>
      <c r="I245" s="90" t="s">
        <v>47</v>
      </c>
      <c r="J245" s="87">
        <v>1</v>
      </c>
      <c r="K245" s="87">
        <v>2016</v>
      </c>
      <c r="L245" s="90" t="s">
        <v>47</v>
      </c>
      <c r="M245" s="87">
        <v>1</v>
      </c>
      <c r="N245" s="87">
        <v>2021</v>
      </c>
      <c r="O245">
        <v>83.72</v>
      </c>
      <c r="P245" s="90" t="s">
        <v>149</v>
      </c>
      <c r="Q245" s="90" t="s">
        <v>149</v>
      </c>
      <c r="T245" t="s">
        <v>770</v>
      </c>
      <c r="U245" t="s">
        <v>5</v>
      </c>
      <c r="V245" t="s">
        <v>353</v>
      </c>
      <c r="W245">
        <v>11302200</v>
      </c>
      <c r="X245">
        <v>2197800</v>
      </c>
      <c r="Y245">
        <v>1975000</v>
      </c>
      <c r="Z245">
        <v>55000</v>
      </c>
      <c r="AA245">
        <f t="shared" si="14"/>
        <v>15530000</v>
      </c>
      <c r="AB245" t="s">
        <v>71</v>
      </c>
      <c r="AC245" t="s">
        <v>105</v>
      </c>
      <c r="AD245">
        <v>9141776.6599999983</v>
      </c>
      <c r="AE245">
        <v>1796505.7499999998</v>
      </c>
      <c r="AF245" t="s">
        <v>354</v>
      </c>
      <c r="AG245">
        <v>1</v>
      </c>
      <c r="AH245" t="s">
        <v>53</v>
      </c>
    </row>
    <row r="246" spans="1:34" ht="45" customHeight="1" x14ac:dyDescent="0.35">
      <c r="A246">
        <v>21</v>
      </c>
      <c r="B246" t="s">
        <v>41</v>
      </c>
      <c r="C246" t="s">
        <v>89</v>
      </c>
      <c r="D246" t="s">
        <v>349</v>
      </c>
      <c r="E246">
        <v>105742</v>
      </c>
      <c r="F246" t="s">
        <v>827</v>
      </c>
      <c r="G246" t="s">
        <v>828</v>
      </c>
      <c r="H246" t="s">
        <v>829</v>
      </c>
      <c r="I246" s="90" t="s">
        <v>47</v>
      </c>
      <c r="J246" s="87">
        <v>1</v>
      </c>
      <c r="K246" s="87">
        <v>2016</v>
      </c>
      <c r="L246" s="90" t="s">
        <v>58</v>
      </c>
      <c r="M246" s="87">
        <v>1</v>
      </c>
      <c r="N246" s="87">
        <v>2022</v>
      </c>
      <c r="O246">
        <v>83.72</v>
      </c>
      <c r="P246" s="90" t="s">
        <v>149</v>
      </c>
      <c r="Q246" s="90" t="s">
        <v>149</v>
      </c>
      <c r="T246" t="s">
        <v>770</v>
      </c>
      <c r="U246" t="s">
        <v>5</v>
      </c>
      <c r="V246" t="s">
        <v>353</v>
      </c>
      <c r="W246">
        <v>5807694.3753920011</v>
      </c>
      <c r="X246">
        <v>1129350.9846079992</v>
      </c>
      <c r="Y246">
        <v>1391062.71</v>
      </c>
      <c r="Z246">
        <v>98486</v>
      </c>
      <c r="AA246">
        <f t="shared" si="14"/>
        <v>8426594.0700000003</v>
      </c>
      <c r="AB246" t="s">
        <v>71</v>
      </c>
      <c r="AC246" t="s">
        <v>82</v>
      </c>
      <c r="AD246">
        <v>4333847.4000000004</v>
      </c>
      <c r="AE246">
        <v>745411.17000000016</v>
      </c>
      <c r="AF246" t="s">
        <v>354</v>
      </c>
      <c r="AG246">
        <v>1</v>
      </c>
      <c r="AH246" t="s">
        <v>53</v>
      </c>
    </row>
    <row r="247" spans="1:34" ht="45" customHeight="1" x14ac:dyDescent="0.35">
      <c r="A247">
        <v>22</v>
      </c>
      <c r="B247" t="s">
        <v>41</v>
      </c>
      <c r="C247" t="s">
        <v>89</v>
      </c>
      <c r="D247" t="s">
        <v>145</v>
      </c>
      <c r="E247">
        <v>119878</v>
      </c>
      <c r="F247" t="s">
        <v>830</v>
      </c>
      <c r="G247" t="s">
        <v>831</v>
      </c>
      <c r="H247" t="s">
        <v>832</v>
      </c>
      <c r="I247" s="90" t="s">
        <v>47</v>
      </c>
      <c r="J247" s="87">
        <v>27</v>
      </c>
      <c r="K247" s="87">
        <v>2017</v>
      </c>
      <c r="L247" s="90" t="s">
        <v>47</v>
      </c>
      <c r="M247" s="87">
        <v>27</v>
      </c>
      <c r="N247" s="87">
        <v>2019</v>
      </c>
      <c r="O247">
        <v>85.000000595397793</v>
      </c>
      <c r="P247" s="90" t="s">
        <v>149</v>
      </c>
      <c r="Q247" s="90" t="s">
        <v>149</v>
      </c>
      <c r="T247" t="s">
        <v>770</v>
      </c>
      <c r="U247" t="s">
        <v>4</v>
      </c>
      <c r="V247" t="s">
        <v>94</v>
      </c>
      <c r="W247">
        <v>713808.5</v>
      </c>
      <c r="X247">
        <v>125966.2</v>
      </c>
      <c r="Y247">
        <v>93308.3</v>
      </c>
      <c r="Z247">
        <v>34193</v>
      </c>
      <c r="AA247">
        <f t="shared" si="14"/>
        <v>967276</v>
      </c>
      <c r="AB247" t="s">
        <v>61</v>
      </c>
      <c r="AC247" t="s">
        <v>436</v>
      </c>
      <c r="AD247">
        <v>713791.96000000008</v>
      </c>
      <c r="AE247">
        <v>125963.28000000001</v>
      </c>
      <c r="AF247" t="s">
        <v>151</v>
      </c>
      <c r="AG247">
        <v>1</v>
      </c>
      <c r="AH247" t="s">
        <v>53</v>
      </c>
    </row>
    <row r="248" spans="1:34" ht="45" customHeight="1" x14ac:dyDescent="0.35">
      <c r="A248">
        <v>23</v>
      </c>
      <c r="B248" t="s">
        <v>41</v>
      </c>
      <c r="C248" t="s">
        <v>89</v>
      </c>
      <c r="D248" t="s">
        <v>145</v>
      </c>
      <c r="E248">
        <v>106167</v>
      </c>
      <c r="F248" t="s">
        <v>833</v>
      </c>
      <c r="G248" t="s">
        <v>834</v>
      </c>
      <c r="H248" t="s">
        <v>835</v>
      </c>
      <c r="I248" s="90" t="s">
        <v>47</v>
      </c>
      <c r="J248" s="87">
        <v>27</v>
      </c>
      <c r="K248" s="87">
        <v>2017</v>
      </c>
      <c r="L248" s="90" t="s">
        <v>120</v>
      </c>
      <c r="M248" s="87">
        <v>27</v>
      </c>
      <c r="N248" s="87">
        <v>2019</v>
      </c>
      <c r="O248">
        <v>85.000000000000014</v>
      </c>
      <c r="P248" s="90" t="s">
        <v>149</v>
      </c>
      <c r="Q248" s="90" t="s">
        <v>149</v>
      </c>
      <c r="T248" t="s">
        <v>770</v>
      </c>
      <c r="U248" t="s">
        <v>4</v>
      </c>
      <c r="V248" t="s">
        <v>94</v>
      </c>
      <c r="W248">
        <v>706567.09</v>
      </c>
      <c r="X248">
        <v>124688.31</v>
      </c>
      <c r="Y248">
        <v>92361.73</v>
      </c>
      <c r="Z248">
        <v>27584.11</v>
      </c>
      <c r="AA248">
        <f t="shared" si="14"/>
        <v>951201.23999999987</v>
      </c>
      <c r="AB248" t="s">
        <v>61</v>
      </c>
      <c r="AC248" t="s">
        <v>114</v>
      </c>
      <c r="AD248">
        <v>705115.14999999991</v>
      </c>
      <c r="AE248">
        <v>124432.07</v>
      </c>
      <c r="AF248" t="s">
        <v>151</v>
      </c>
      <c r="AG248">
        <v>1</v>
      </c>
      <c r="AH248" t="s">
        <v>53</v>
      </c>
    </row>
    <row r="249" spans="1:34" ht="45" customHeight="1" x14ac:dyDescent="0.35">
      <c r="A249">
        <v>24</v>
      </c>
      <c r="B249" t="s">
        <v>41</v>
      </c>
      <c r="C249" t="s">
        <v>89</v>
      </c>
      <c r="D249" t="s">
        <v>145</v>
      </c>
      <c r="E249">
        <v>113030</v>
      </c>
      <c r="F249" t="s">
        <v>836</v>
      </c>
      <c r="G249" t="s">
        <v>837</v>
      </c>
      <c r="H249" t="s">
        <v>838</v>
      </c>
      <c r="I249" s="90" t="s">
        <v>109</v>
      </c>
      <c r="J249" s="87">
        <v>4</v>
      </c>
      <c r="K249" s="87">
        <v>2017</v>
      </c>
      <c r="L249" s="90" t="s">
        <v>109</v>
      </c>
      <c r="M249" s="87">
        <v>4</v>
      </c>
      <c r="N249" s="87">
        <v>2019</v>
      </c>
      <c r="O249">
        <v>84.999999041413716</v>
      </c>
      <c r="P249" s="90" t="s">
        <v>149</v>
      </c>
      <c r="Q249" s="90" t="s">
        <v>149</v>
      </c>
      <c r="T249" t="s">
        <v>770</v>
      </c>
      <c r="U249" t="s">
        <v>4</v>
      </c>
      <c r="V249" t="s">
        <v>94</v>
      </c>
      <c r="W249">
        <v>576369.6</v>
      </c>
      <c r="X249">
        <v>101712.29</v>
      </c>
      <c r="Y249">
        <v>75342.47</v>
      </c>
      <c r="Z249">
        <v>18577.04</v>
      </c>
      <c r="AA249">
        <f t="shared" si="14"/>
        <v>772001.4</v>
      </c>
      <c r="AB249" t="s">
        <v>61</v>
      </c>
      <c r="AC249" t="s">
        <v>114</v>
      </c>
      <c r="AD249">
        <v>576352.14</v>
      </c>
      <c r="AE249">
        <v>101709.18000000002</v>
      </c>
      <c r="AF249" t="s">
        <v>151</v>
      </c>
      <c r="AG249">
        <v>1</v>
      </c>
      <c r="AH249" t="s">
        <v>53</v>
      </c>
    </row>
    <row r="250" spans="1:34" ht="45" customHeight="1" x14ac:dyDescent="0.35">
      <c r="A250">
        <v>25</v>
      </c>
      <c r="B250" t="s">
        <v>41</v>
      </c>
      <c r="C250" t="s">
        <v>89</v>
      </c>
      <c r="D250" t="s">
        <v>145</v>
      </c>
      <c r="E250">
        <v>113593</v>
      </c>
      <c r="F250" t="s">
        <v>839</v>
      </c>
      <c r="G250" t="s">
        <v>840</v>
      </c>
      <c r="H250" t="s">
        <v>841</v>
      </c>
      <c r="I250" s="90" t="s">
        <v>109</v>
      </c>
      <c r="J250" s="87">
        <v>12</v>
      </c>
      <c r="K250" s="87">
        <v>2017</v>
      </c>
      <c r="L250" s="90" t="s">
        <v>109</v>
      </c>
      <c r="M250" s="87">
        <v>12</v>
      </c>
      <c r="N250" s="87">
        <v>2019</v>
      </c>
      <c r="O250">
        <v>85.000000120487201</v>
      </c>
      <c r="P250" s="90" t="s">
        <v>149</v>
      </c>
      <c r="Q250" s="90" t="s">
        <v>149</v>
      </c>
      <c r="T250" t="s">
        <v>842</v>
      </c>
      <c r="U250" t="s">
        <v>4</v>
      </c>
      <c r="V250" t="s">
        <v>94</v>
      </c>
      <c r="W250">
        <v>705469.18</v>
      </c>
      <c r="X250">
        <v>124494.56</v>
      </c>
      <c r="Y250">
        <v>92218.2</v>
      </c>
      <c r="Z250">
        <v>48905.5</v>
      </c>
      <c r="AA250">
        <f t="shared" si="14"/>
        <v>971087.44</v>
      </c>
      <c r="AB250" t="s">
        <v>51</v>
      </c>
      <c r="AC250" t="s">
        <v>114</v>
      </c>
      <c r="AD250">
        <v>0</v>
      </c>
      <c r="AE250">
        <v>0</v>
      </c>
      <c r="AF250" t="s">
        <v>151</v>
      </c>
      <c r="AG250">
        <v>1</v>
      </c>
      <c r="AH250" t="s">
        <v>53</v>
      </c>
    </row>
    <row r="251" spans="1:34" ht="45" customHeight="1" x14ac:dyDescent="0.35">
      <c r="A251">
        <v>26</v>
      </c>
      <c r="B251" t="s">
        <v>41</v>
      </c>
      <c r="C251" t="s">
        <v>89</v>
      </c>
      <c r="D251" t="s">
        <v>145</v>
      </c>
      <c r="E251">
        <v>113124</v>
      </c>
      <c r="F251" t="s">
        <v>843</v>
      </c>
      <c r="G251" t="s">
        <v>844</v>
      </c>
      <c r="H251" t="s">
        <v>845</v>
      </c>
      <c r="I251" s="90" t="s">
        <v>109</v>
      </c>
      <c r="J251" s="87">
        <v>12</v>
      </c>
      <c r="K251" s="87">
        <v>2017</v>
      </c>
      <c r="L251" s="90" t="s">
        <v>109</v>
      </c>
      <c r="M251" s="87">
        <v>12</v>
      </c>
      <c r="N251" s="87">
        <v>2019</v>
      </c>
      <c r="O251">
        <v>84.999999282764023</v>
      </c>
      <c r="P251" s="90" t="s">
        <v>149</v>
      </c>
      <c r="Q251" s="90" t="s">
        <v>149</v>
      </c>
      <c r="T251" t="s">
        <v>770</v>
      </c>
      <c r="U251" t="s">
        <v>4</v>
      </c>
      <c r="V251" t="s">
        <v>94</v>
      </c>
      <c r="W251">
        <v>711063.04000000004</v>
      </c>
      <c r="X251">
        <v>125481.72</v>
      </c>
      <c r="Y251">
        <v>92949.47</v>
      </c>
      <c r="Z251">
        <v>30940</v>
      </c>
      <c r="AA251">
        <f t="shared" si="14"/>
        <v>960434.23</v>
      </c>
      <c r="AB251" t="s">
        <v>61</v>
      </c>
      <c r="AC251" t="s">
        <v>105</v>
      </c>
      <c r="AD251">
        <v>706823.50999999989</v>
      </c>
      <c r="AE251">
        <v>124733.57</v>
      </c>
      <c r="AF251" t="s">
        <v>151</v>
      </c>
      <c r="AG251">
        <v>1</v>
      </c>
      <c r="AH251" t="s">
        <v>53</v>
      </c>
    </row>
    <row r="252" spans="1:34" ht="45" customHeight="1" x14ac:dyDescent="0.35">
      <c r="A252">
        <v>27</v>
      </c>
      <c r="B252" t="s">
        <v>1</v>
      </c>
      <c r="C252" t="s">
        <v>54</v>
      </c>
      <c r="D252" t="s">
        <v>55</v>
      </c>
      <c r="E252">
        <v>119086</v>
      </c>
      <c r="F252" t="s">
        <v>846</v>
      </c>
      <c r="G252" t="s">
        <v>847</v>
      </c>
      <c r="H252" t="s">
        <v>846</v>
      </c>
      <c r="I252" s="90" t="s">
        <v>109</v>
      </c>
      <c r="J252" s="87">
        <v>9</v>
      </c>
      <c r="K252" s="87">
        <v>2017</v>
      </c>
      <c r="L252" s="90" t="s">
        <v>120</v>
      </c>
      <c r="M252" s="87">
        <v>9</v>
      </c>
      <c r="N252" s="87">
        <v>2020</v>
      </c>
      <c r="O252">
        <v>85</v>
      </c>
      <c r="P252" s="90" t="s">
        <v>149</v>
      </c>
      <c r="Q252" s="90" t="s">
        <v>149</v>
      </c>
      <c r="T252" t="s">
        <v>770</v>
      </c>
      <c r="U252" t="s">
        <v>4</v>
      </c>
      <c r="V252" t="s">
        <v>60</v>
      </c>
      <c r="W252">
        <v>756992.66</v>
      </c>
      <c r="X252">
        <v>133586.94</v>
      </c>
      <c r="Y252">
        <v>420803.4</v>
      </c>
      <c r="Z252">
        <v>58429.370000000112</v>
      </c>
      <c r="AA252">
        <f t="shared" si="14"/>
        <v>1369812.37</v>
      </c>
      <c r="AB252" t="s">
        <v>61</v>
      </c>
      <c r="AC252" t="s">
        <v>114</v>
      </c>
      <c r="AD252">
        <v>404617.68</v>
      </c>
      <c r="AE252">
        <v>71403.100000000006</v>
      </c>
      <c r="AF252" t="s">
        <v>62</v>
      </c>
      <c r="AG252">
        <v>1</v>
      </c>
      <c r="AH252" t="s">
        <v>63</v>
      </c>
    </row>
    <row r="253" spans="1:34" ht="45" customHeight="1" x14ac:dyDescent="0.35">
      <c r="A253">
        <v>28</v>
      </c>
      <c r="B253" t="s">
        <v>1</v>
      </c>
      <c r="C253" t="s">
        <v>54</v>
      </c>
      <c r="D253" t="s">
        <v>55</v>
      </c>
      <c r="E253">
        <v>115618</v>
      </c>
      <c r="F253" t="s">
        <v>848</v>
      </c>
      <c r="G253" t="s">
        <v>849</v>
      </c>
      <c r="H253" t="s">
        <v>848</v>
      </c>
      <c r="I253" s="90" t="s">
        <v>68</v>
      </c>
      <c r="J253" s="87">
        <v>16</v>
      </c>
      <c r="K253" s="87">
        <v>2017</v>
      </c>
      <c r="L253" s="90" t="s">
        <v>113</v>
      </c>
      <c r="M253" s="87">
        <v>16</v>
      </c>
      <c r="N253" s="87">
        <v>2019</v>
      </c>
      <c r="O253">
        <v>85</v>
      </c>
      <c r="P253" s="90" t="s">
        <v>149</v>
      </c>
      <c r="Q253" s="90" t="s">
        <v>149</v>
      </c>
      <c r="T253" t="s">
        <v>770</v>
      </c>
      <c r="U253" t="s">
        <v>4</v>
      </c>
      <c r="V253" t="s">
        <v>60</v>
      </c>
      <c r="W253">
        <v>3410001.74</v>
      </c>
      <c r="X253">
        <v>601765.01</v>
      </c>
      <c r="Y253">
        <v>1364614.75</v>
      </c>
      <c r="Z253">
        <v>1021512.4900000002</v>
      </c>
      <c r="AA253">
        <f t="shared" si="14"/>
        <v>6397893.9900000002</v>
      </c>
      <c r="AB253" t="s">
        <v>61</v>
      </c>
      <c r="AC253" t="s">
        <v>114</v>
      </c>
      <c r="AD253">
        <v>3324491.54</v>
      </c>
      <c r="AE253">
        <v>586674.96</v>
      </c>
      <c r="AF253" t="s">
        <v>62</v>
      </c>
      <c r="AG253">
        <v>1</v>
      </c>
      <c r="AH253" t="s">
        <v>63</v>
      </c>
    </row>
    <row r="254" spans="1:34" ht="45" customHeight="1" x14ac:dyDescent="0.35">
      <c r="A254">
        <v>29</v>
      </c>
      <c r="B254" t="s">
        <v>1</v>
      </c>
      <c r="C254" t="s">
        <v>54</v>
      </c>
      <c r="D254" t="s">
        <v>55</v>
      </c>
      <c r="E254">
        <v>116487</v>
      </c>
      <c r="F254" t="s">
        <v>850</v>
      </c>
      <c r="G254" t="s">
        <v>851</v>
      </c>
      <c r="H254" t="s">
        <v>850</v>
      </c>
      <c r="I254" s="90" t="s">
        <v>58</v>
      </c>
      <c r="J254" s="87">
        <v>9</v>
      </c>
      <c r="K254" s="87">
        <v>2017</v>
      </c>
      <c r="L254" s="90" t="s">
        <v>102</v>
      </c>
      <c r="M254" s="87">
        <v>9</v>
      </c>
      <c r="N254" s="87">
        <v>2019</v>
      </c>
      <c r="O254">
        <v>85</v>
      </c>
      <c r="P254" s="90" t="s">
        <v>149</v>
      </c>
      <c r="Q254" s="90" t="s">
        <v>149</v>
      </c>
      <c r="T254" t="s">
        <v>770</v>
      </c>
      <c r="U254" t="s">
        <v>4</v>
      </c>
      <c r="V254" t="s">
        <v>60</v>
      </c>
      <c r="W254">
        <v>1411250.21</v>
      </c>
      <c r="X254">
        <v>249044.15</v>
      </c>
      <c r="Y254">
        <v>766896.24</v>
      </c>
      <c r="Z254">
        <v>52936.949999999721</v>
      </c>
      <c r="AA254">
        <f t="shared" si="14"/>
        <v>2480127.5499999993</v>
      </c>
      <c r="AB254" t="s">
        <v>61</v>
      </c>
      <c r="AD254">
        <v>1390901.16</v>
      </c>
      <c r="AE254">
        <v>245453.14</v>
      </c>
      <c r="AF254" t="s">
        <v>62</v>
      </c>
      <c r="AG254">
        <v>1</v>
      </c>
      <c r="AH254" t="s">
        <v>63</v>
      </c>
    </row>
    <row r="255" spans="1:34" ht="45" customHeight="1" x14ac:dyDescent="0.35">
      <c r="A255">
        <v>30</v>
      </c>
      <c r="B255" t="s">
        <v>1</v>
      </c>
      <c r="C255" t="s">
        <v>54</v>
      </c>
      <c r="D255" t="s">
        <v>55</v>
      </c>
      <c r="E255">
        <v>116028</v>
      </c>
      <c r="F255" t="s">
        <v>852</v>
      </c>
      <c r="G255" t="s">
        <v>853</v>
      </c>
      <c r="H255" t="s">
        <v>852</v>
      </c>
      <c r="I255" s="90" t="s">
        <v>169</v>
      </c>
      <c r="J255" s="87">
        <v>25</v>
      </c>
      <c r="K255" s="87">
        <v>2017</v>
      </c>
      <c r="L255" s="90" t="s">
        <v>169</v>
      </c>
      <c r="M255" s="87">
        <v>25</v>
      </c>
      <c r="N255" s="87">
        <v>2020</v>
      </c>
      <c r="O255">
        <v>85</v>
      </c>
      <c r="P255" s="90" t="s">
        <v>149</v>
      </c>
      <c r="Q255" s="90" t="s">
        <v>149</v>
      </c>
      <c r="T255" t="s">
        <v>770</v>
      </c>
      <c r="U255" t="s">
        <v>4</v>
      </c>
      <c r="V255" t="s">
        <v>60</v>
      </c>
      <c r="W255">
        <v>3434052.7</v>
      </c>
      <c r="X255">
        <v>606009.30000000005</v>
      </c>
      <c r="Y255">
        <v>2435574</v>
      </c>
      <c r="Z255">
        <v>169480</v>
      </c>
      <c r="AA255">
        <f t="shared" si="14"/>
        <v>6645116</v>
      </c>
      <c r="AB255" t="s">
        <v>51</v>
      </c>
      <c r="AD255">
        <v>-5.8207660913467407E-11</v>
      </c>
      <c r="AE255">
        <v>0</v>
      </c>
      <c r="AF255" t="s">
        <v>62</v>
      </c>
      <c r="AG255">
        <v>1</v>
      </c>
      <c r="AH255" t="s">
        <v>63</v>
      </c>
    </row>
    <row r="256" spans="1:34" ht="45" customHeight="1" x14ac:dyDescent="0.35">
      <c r="A256">
        <v>31</v>
      </c>
      <c r="B256" t="s">
        <v>1</v>
      </c>
      <c r="C256" t="s">
        <v>54</v>
      </c>
      <c r="D256" t="s">
        <v>55</v>
      </c>
      <c r="E256">
        <v>116105</v>
      </c>
      <c r="F256" t="s">
        <v>854</v>
      </c>
      <c r="G256" t="s">
        <v>855</v>
      </c>
      <c r="H256" t="s">
        <v>854</v>
      </c>
      <c r="I256" s="90" t="s">
        <v>58</v>
      </c>
      <c r="J256" s="87">
        <v>2</v>
      </c>
      <c r="K256" s="87">
        <v>2017</v>
      </c>
      <c r="L256" s="90" t="s">
        <v>109</v>
      </c>
      <c r="M256" s="87">
        <v>2</v>
      </c>
      <c r="N256" s="87">
        <v>2019</v>
      </c>
      <c r="O256">
        <v>85</v>
      </c>
      <c r="P256" s="90" t="s">
        <v>149</v>
      </c>
      <c r="Q256" s="90" t="s">
        <v>149</v>
      </c>
      <c r="T256" t="s">
        <v>770</v>
      </c>
      <c r="U256" t="s">
        <v>4</v>
      </c>
      <c r="V256" t="s">
        <v>60</v>
      </c>
      <c r="W256">
        <v>3029107.69</v>
      </c>
      <c r="X256">
        <v>534548.41</v>
      </c>
      <c r="Y256">
        <v>970606.89999999991</v>
      </c>
      <c r="Z256">
        <v>382771.96999999974</v>
      </c>
      <c r="AA256">
        <f t="shared" si="14"/>
        <v>4917034.97</v>
      </c>
      <c r="AB256" t="s">
        <v>61</v>
      </c>
      <c r="AC256" t="s">
        <v>856</v>
      </c>
      <c r="AD256">
        <v>2435533.31</v>
      </c>
      <c r="AE256">
        <v>429800.00999999995</v>
      </c>
      <c r="AF256" t="s">
        <v>62</v>
      </c>
      <c r="AG256">
        <v>1</v>
      </c>
      <c r="AH256" t="s">
        <v>63</v>
      </c>
    </row>
    <row r="257" spans="1:34" ht="45" customHeight="1" x14ac:dyDescent="0.35">
      <c r="A257">
        <v>32</v>
      </c>
      <c r="B257" t="s">
        <v>1</v>
      </c>
      <c r="C257" t="s">
        <v>54</v>
      </c>
      <c r="D257" t="s">
        <v>55</v>
      </c>
      <c r="E257">
        <v>116081</v>
      </c>
      <c r="F257" t="s">
        <v>857</v>
      </c>
      <c r="G257" t="s">
        <v>858</v>
      </c>
      <c r="H257" t="s">
        <v>857</v>
      </c>
      <c r="I257" s="90" t="s">
        <v>58</v>
      </c>
      <c r="J257" s="87">
        <v>1</v>
      </c>
      <c r="K257" s="87">
        <v>2017</v>
      </c>
      <c r="L257" s="90" t="s">
        <v>109</v>
      </c>
      <c r="M257" s="87">
        <v>3</v>
      </c>
      <c r="N257" s="87">
        <v>2019</v>
      </c>
      <c r="O257">
        <v>85</v>
      </c>
      <c r="P257" s="90" t="s">
        <v>149</v>
      </c>
      <c r="Q257" s="90" t="s">
        <v>149</v>
      </c>
      <c r="T257" t="s">
        <v>770</v>
      </c>
      <c r="U257" t="s">
        <v>4</v>
      </c>
      <c r="V257" t="s">
        <v>60</v>
      </c>
      <c r="W257">
        <v>2810731.55</v>
      </c>
      <c r="X257">
        <v>496011.45</v>
      </c>
      <c r="Y257">
        <v>1050150</v>
      </c>
      <c r="Z257">
        <v>74125.200000000186</v>
      </c>
      <c r="AA257">
        <f t="shared" si="14"/>
        <v>4431018.2</v>
      </c>
      <c r="AB257" t="s">
        <v>61</v>
      </c>
      <c r="AC257" t="s">
        <v>856</v>
      </c>
      <c r="AD257">
        <v>2431737.9099999997</v>
      </c>
      <c r="AE257">
        <v>429208.41</v>
      </c>
      <c r="AF257" t="s">
        <v>62</v>
      </c>
      <c r="AG257">
        <v>1</v>
      </c>
      <c r="AH257" t="s">
        <v>63</v>
      </c>
    </row>
    <row r="258" spans="1:34" ht="45" customHeight="1" x14ac:dyDescent="0.35">
      <c r="A258">
        <v>33</v>
      </c>
      <c r="B258" t="s">
        <v>1</v>
      </c>
      <c r="C258" t="s">
        <v>54</v>
      </c>
      <c r="D258" t="s">
        <v>55</v>
      </c>
      <c r="E258">
        <v>117534</v>
      </c>
      <c r="F258" t="s">
        <v>859</v>
      </c>
      <c r="G258" t="s">
        <v>860</v>
      </c>
      <c r="H258" t="s">
        <v>859</v>
      </c>
      <c r="I258" s="90" t="s">
        <v>58</v>
      </c>
      <c r="J258" s="87">
        <v>2</v>
      </c>
      <c r="K258" s="87">
        <v>2017</v>
      </c>
      <c r="L258" s="90" t="s">
        <v>102</v>
      </c>
      <c r="M258" s="87">
        <v>2</v>
      </c>
      <c r="N258" s="87">
        <v>2019</v>
      </c>
      <c r="O258">
        <v>85</v>
      </c>
      <c r="P258" s="90" t="s">
        <v>149</v>
      </c>
      <c r="Q258" s="90" t="s">
        <v>149</v>
      </c>
      <c r="T258" t="s">
        <v>770</v>
      </c>
      <c r="U258" t="s">
        <v>4</v>
      </c>
      <c r="V258" t="s">
        <v>60</v>
      </c>
      <c r="W258">
        <v>998501.3</v>
      </c>
      <c r="X258">
        <v>176206.11</v>
      </c>
      <c r="Y258">
        <v>586565.55000000005</v>
      </c>
      <c r="Z258">
        <v>144612.02000000002</v>
      </c>
      <c r="AA258">
        <f t="shared" ref="AA258:AA276" si="15">SUBTOTAL(9,W258:Z258)</f>
        <v>1905884.9800000002</v>
      </c>
      <c r="AB258" t="s">
        <v>61</v>
      </c>
      <c r="AD258">
        <v>948702.3899999999</v>
      </c>
      <c r="AE258">
        <v>167418.08000000002</v>
      </c>
      <c r="AF258" t="s">
        <v>62</v>
      </c>
      <c r="AG258">
        <v>1</v>
      </c>
      <c r="AH258" t="s">
        <v>63</v>
      </c>
    </row>
    <row r="259" spans="1:34" ht="45" customHeight="1" x14ac:dyDescent="0.35">
      <c r="A259">
        <v>34</v>
      </c>
      <c r="B259" t="s">
        <v>1</v>
      </c>
      <c r="C259" t="s">
        <v>54</v>
      </c>
      <c r="D259" t="s">
        <v>55</v>
      </c>
      <c r="E259">
        <v>116673</v>
      </c>
      <c r="F259" t="s">
        <v>861</v>
      </c>
      <c r="G259" t="s">
        <v>862</v>
      </c>
      <c r="H259" t="s">
        <v>861</v>
      </c>
      <c r="I259" s="90" t="s">
        <v>58</v>
      </c>
      <c r="J259" s="87">
        <v>11</v>
      </c>
      <c r="K259" s="87">
        <v>2017</v>
      </c>
      <c r="L259" s="90" t="s">
        <v>58</v>
      </c>
      <c r="M259" s="87">
        <v>11</v>
      </c>
      <c r="N259" s="87">
        <v>2019</v>
      </c>
      <c r="O259">
        <v>85</v>
      </c>
      <c r="P259" s="90" t="s">
        <v>149</v>
      </c>
      <c r="Q259" s="90" t="s">
        <v>149</v>
      </c>
      <c r="T259" t="s">
        <v>863</v>
      </c>
      <c r="U259" t="s">
        <v>4</v>
      </c>
      <c r="V259" t="s">
        <v>60</v>
      </c>
      <c r="W259">
        <v>1394266.36</v>
      </c>
      <c r="X259">
        <v>246047</v>
      </c>
      <c r="Y259">
        <v>686761.59000000008</v>
      </c>
      <c r="Z259">
        <v>23719.079999999609</v>
      </c>
      <c r="AA259">
        <f t="shared" si="15"/>
        <v>2350794.0299999998</v>
      </c>
      <c r="AB259" t="s">
        <v>61</v>
      </c>
      <c r="AD259">
        <v>1104825.74</v>
      </c>
      <c r="AE259">
        <v>194969.25</v>
      </c>
      <c r="AF259" t="s">
        <v>62</v>
      </c>
      <c r="AG259">
        <v>1</v>
      </c>
      <c r="AH259" t="s">
        <v>63</v>
      </c>
    </row>
    <row r="260" spans="1:34" ht="45" customHeight="1" x14ac:dyDescent="0.35">
      <c r="A260">
        <v>35</v>
      </c>
      <c r="B260" t="s">
        <v>1</v>
      </c>
      <c r="C260" t="s">
        <v>54</v>
      </c>
      <c r="D260" t="s">
        <v>55</v>
      </c>
      <c r="E260">
        <v>116247</v>
      </c>
      <c r="F260" t="s">
        <v>864</v>
      </c>
      <c r="G260" t="s">
        <v>865</v>
      </c>
      <c r="H260" t="s">
        <v>864</v>
      </c>
      <c r="I260" s="90" t="s">
        <v>58</v>
      </c>
      <c r="J260" s="87">
        <v>3</v>
      </c>
      <c r="K260" s="87">
        <v>2017</v>
      </c>
      <c r="L260" s="90" t="s">
        <v>102</v>
      </c>
      <c r="M260" s="87">
        <v>3</v>
      </c>
      <c r="N260" s="87">
        <v>2019</v>
      </c>
      <c r="O260">
        <v>85</v>
      </c>
      <c r="P260" s="90" t="s">
        <v>149</v>
      </c>
      <c r="Q260" s="90" t="s">
        <v>149</v>
      </c>
      <c r="T260" t="s">
        <v>770</v>
      </c>
      <c r="U260" t="s">
        <v>4</v>
      </c>
      <c r="V260" t="s">
        <v>60</v>
      </c>
      <c r="W260">
        <v>823125.91</v>
      </c>
      <c r="X260">
        <v>145257.51</v>
      </c>
      <c r="Y260">
        <v>423863.52999999991</v>
      </c>
      <c r="Z260">
        <v>130122.05000000005</v>
      </c>
      <c r="AA260">
        <f t="shared" si="15"/>
        <v>1522369</v>
      </c>
      <c r="AB260" t="s">
        <v>61</v>
      </c>
      <c r="AC260" t="s">
        <v>114</v>
      </c>
      <c r="AD260">
        <v>697957.58000000019</v>
      </c>
      <c r="AE260">
        <v>123168.97</v>
      </c>
      <c r="AF260" t="s">
        <v>62</v>
      </c>
      <c r="AG260">
        <v>1</v>
      </c>
      <c r="AH260" t="s">
        <v>63</v>
      </c>
    </row>
    <row r="261" spans="1:34" ht="45" customHeight="1" x14ac:dyDescent="0.35">
      <c r="A261">
        <v>36</v>
      </c>
      <c r="B261" t="s">
        <v>1</v>
      </c>
      <c r="C261" t="s">
        <v>54</v>
      </c>
      <c r="D261" t="s">
        <v>55</v>
      </c>
      <c r="E261">
        <v>115854</v>
      </c>
      <c r="F261" t="s">
        <v>866</v>
      </c>
      <c r="G261" t="s">
        <v>867</v>
      </c>
      <c r="H261" t="s">
        <v>866</v>
      </c>
      <c r="I261" s="90" t="s">
        <v>68</v>
      </c>
      <c r="J261" s="87">
        <v>20</v>
      </c>
      <c r="K261" s="87">
        <v>2017</v>
      </c>
      <c r="L261" s="90" t="s">
        <v>47</v>
      </c>
      <c r="M261" s="87">
        <v>20</v>
      </c>
      <c r="N261" s="87">
        <v>2019</v>
      </c>
      <c r="O261">
        <v>85</v>
      </c>
      <c r="P261" s="90" t="s">
        <v>149</v>
      </c>
      <c r="Q261" s="90" t="s">
        <v>149</v>
      </c>
      <c r="T261" t="s">
        <v>770</v>
      </c>
      <c r="U261" t="s">
        <v>4</v>
      </c>
      <c r="V261" t="s">
        <v>60</v>
      </c>
      <c r="W261">
        <v>2625437.94</v>
      </c>
      <c r="X261">
        <v>463312.58</v>
      </c>
      <c r="Y261">
        <v>1307178.1800000002</v>
      </c>
      <c r="Z261">
        <v>45</v>
      </c>
      <c r="AA261">
        <f t="shared" si="15"/>
        <v>4395973.7</v>
      </c>
      <c r="AB261" t="s">
        <v>61</v>
      </c>
      <c r="AC261" t="s">
        <v>114</v>
      </c>
      <c r="AD261">
        <v>1964905.04</v>
      </c>
      <c r="AE261">
        <v>346747.94000000006</v>
      </c>
      <c r="AF261" t="s">
        <v>62</v>
      </c>
      <c r="AG261">
        <v>1</v>
      </c>
      <c r="AH261" t="s">
        <v>63</v>
      </c>
    </row>
    <row r="262" spans="1:34" ht="45" customHeight="1" x14ac:dyDescent="0.35">
      <c r="A262">
        <v>37</v>
      </c>
      <c r="B262" t="s">
        <v>1</v>
      </c>
      <c r="C262" t="s">
        <v>54</v>
      </c>
      <c r="D262" t="s">
        <v>55</v>
      </c>
      <c r="E262">
        <v>115579</v>
      </c>
      <c r="F262" t="s">
        <v>868</v>
      </c>
      <c r="G262" t="s">
        <v>869</v>
      </c>
      <c r="H262" t="s">
        <v>868</v>
      </c>
      <c r="I262" s="90" t="s">
        <v>68</v>
      </c>
      <c r="J262" s="87">
        <v>28</v>
      </c>
      <c r="K262" s="87">
        <v>2017</v>
      </c>
      <c r="L262" s="90" t="s">
        <v>47</v>
      </c>
      <c r="M262" s="87">
        <v>28</v>
      </c>
      <c r="N262" s="87">
        <v>2020</v>
      </c>
      <c r="O262">
        <v>85</v>
      </c>
      <c r="P262" s="90" t="s">
        <v>149</v>
      </c>
      <c r="Q262" s="90" t="s">
        <v>149</v>
      </c>
      <c r="T262" t="s">
        <v>770</v>
      </c>
      <c r="U262" t="s">
        <v>4</v>
      </c>
      <c r="V262" t="s">
        <v>60</v>
      </c>
      <c r="W262">
        <v>2360732.2000000002</v>
      </c>
      <c r="X262">
        <v>416599.8</v>
      </c>
      <c r="Y262">
        <v>1307252</v>
      </c>
      <c r="Z262">
        <v>56430</v>
      </c>
      <c r="AA262">
        <f t="shared" si="15"/>
        <v>4141014</v>
      </c>
      <c r="AB262" t="s">
        <v>61</v>
      </c>
      <c r="AC262" t="s">
        <v>870</v>
      </c>
      <c r="AD262">
        <v>1887692.2200000002</v>
      </c>
      <c r="AE262">
        <v>333122.15000000002</v>
      </c>
      <c r="AF262" t="s">
        <v>62</v>
      </c>
      <c r="AG262">
        <v>1</v>
      </c>
      <c r="AH262" t="s">
        <v>63</v>
      </c>
    </row>
    <row r="263" spans="1:34" ht="45" customHeight="1" x14ac:dyDescent="0.35">
      <c r="A263">
        <v>38</v>
      </c>
      <c r="B263" t="s">
        <v>1</v>
      </c>
      <c r="C263" t="s">
        <v>54</v>
      </c>
      <c r="D263" t="s">
        <v>55</v>
      </c>
      <c r="E263">
        <v>116285</v>
      </c>
      <c r="F263" t="s">
        <v>871</v>
      </c>
      <c r="G263" t="s">
        <v>872</v>
      </c>
      <c r="H263" t="s">
        <v>871</v>
      </c>
      <c r="I263" s="90" t="s">
        <v>58</v>
      </c>
      <c r="J263" s="87">
        <v>7</v>
      </c>
      <c r="K263" s="87">
        <v>2017</v>
      </c>
      <c r="L263" s="90" t="s">
        <v>58</v>
      </c>
      <c r="M263" s="87">
        <v>7</v>
      </c>
      <c r="N263" s="87">
        <v>2019</v>
      </c>
      <c r="O263">
        <v>85</v>
      </c>
      <c r="P263" s="90" t="s">
        <v>48</v>
      </c>
      <c r="Q263" s="90" t="s">
        <v>48</v>
      </c>
      <c r="T263" t="s">
        <v>770</v>
      </c>
      <c r="U263" t="s">
        <v>4</v>
      </c>
      <c r="V263" t="s">
        <v>60</v>
      </c>
      <c r="W263">
        <v>1489904.8</v>
      </c>
      <c r="X263">
        <v>372476.2</v>
      </c>
      <c r="Y263">
        <v>784014</v>
      </c>
      <c r="Z263">
        <v>308804.20000000019</v>
      </c>
      <c r="AA263">
        <f t="shared" si="15"/>
        <v>2955199.2</v>
      </c>
      <c r="AB263" t="s">
        <v>61</v>
      </c>
      <c r="AC263" t="s">
        <v>105</v>
      </c>
      <c r="AD263">
        <v>850298</v>
      </c>
      <c r="AE263">
        <v>141582</v>
      </c>
      <c r="AF263" t="s">
        <v>62</v>
      </c>
      <c r="AG263">
        <v>1</v>
      </c>
      <c r="AH263" t="s">
        <v>63</v>
      </c>
    </row>
    <row r="264" spans="1:34" ht="45" customHeight="1" x14ac:dyDescent="0.35">
      <c r="A264">
        <v>39</v>
      </c>
      <c r="B264" t="s">
        <v>1</v>
      </c>
      <c r="C264" t="s">
        <v>54</v>
      </c>
      <c r="D264" t="s">
        <v>55</v>
      </c>
      <c r="E264">
        <v>115930</v>
      </c>
      <c r="F264" t="s">
        <v>873</v>
      </c>
      <c r="G264" t="s">
        <v>874</v>
      </c>
      <c r="H264" t="s">
        <v>873</v>
      </c>
      <c r="I264" s="90" t="s">
        <v>58</v>
      </c>
      <c r="J264" s="87">
        <v>9</v>
      </c>
      <c r="K264" s="87">
        <v>2017</v>
      </c>
      <c r="L264" s="90" t="s">
        <v>58</v>
      </c>
      <c r="M264" s="87">
        <v>9</v>
      </c>
      <c r="N264" s="87">
        <v>2020</v>
      </c>
      <c r="O264">
        <v>85</v>
      </c>
      <c r="P264" s="90" t="s">
        <v>149</v>
      </c>
      <c r="Q264" s="90" t="s">
        <v>149</v>
      </c>
      <c r="T264" t="s">
        <v>770</v>
      </c>
      <c r="U264" t="s">
        <v>4</v>
      </c>
      <c r="V264" t="s">
        <v>60</v>
      </c>
      <c r="W264">
        <v>2586200.4500000002</v>
      </c>
      <c r="X264">
        <v>456388.32</v>
      </c>
      <c r="Y264">
        <v>1556454.52</v>
      </c>
      <c r="Z264">
        <v>0</v>
      </c>
      <c r="AA264">
        <f t="shared" si="15"/>
        <v>4599043.29</v>
      </c>
      <c r="AB264" t="s">
        <v>61</v>
      </c>
      <c r="AC264" t="s">
        <v>114</v>
      </c>
      <c r="AD264">
        <v>2471447.21</v>
      </c>
      <c r="AE264">
        <v>436137.30999999994</v>
      </c>
      <c r="AF264" t="s">
        <v>62</v>
      </c>
      <c r="AG264">
        <v>1</v>
      </c>
      <c r="AH264" t="s">
        <v>63</v>
      </c>
    </row>
    <row r="265" spans="1:34" ht="45" customHeight="1" x14ac:dyDescent="0.35">
      <c r="A265">
        <v>40</v>
      </c>
      <c r="B265" t="s">
        <v>1</v>
      </c>
      <c r="C265" t="s">
        <v>54</v>
      </c>
      <c r="D265" t="s">
        <v>55</v>
      </c>
      <c r="E265">
        <v>115905</v>
      </c>
      <c r="F265" t="s">
        <v>875</v>
      </c>
      <c r="G265" t="s">
        <v>876</v>
      </c>
      <c r="H265" t="s">
        <v>875</v>
      </c>
      <c r="I265" s="90" t="s">
        <v>47</v>
      </c>
      <c r="J265" s="87">
        <v>6</v>
      </c>
      <c r="K265" s="87">
        <v>2017</v>
      </c>
      <c r="L265" s="90" t="s">
        <v>47</v>
      </c>
      <c r="M265" s="87">
        <v>6</v>
      </c>
      <c r="N265" s="87">
        <v>2019</v>
      </c>
      <c r="O265">
        <v>85</v>
      </c>
      <c r="P265" s="90" t="s">
        <v>149</v>
      </c>
      <c r="Q265" s="90" t="s">
        <v>149</v>
      </c>
      <c r="T265" t="s">
        <v>770</v>
      </c>
      <c r="U265" t="s">
        <v>4</v>
      </c>
      <c r="V265" t="s">
        <v>60</v>
      </c>
      <c r="W265">
        <v>1126999.17</v>
      </c>
      <c r="X265">
        <v>198882.21</v>
      </c>
      <c r="Y265">
        <v>858082.41999999993</v>
      </c>
      <c r="Z265">
        <v>620311.74000000022</v>
      </c>
      <c r="AA265">
        <f t="shared" si="15"/>
        <v>2804275.54</v>
      </c>
      <c r="AB265" t="s">
        <v>51</v>
      </c>
      <c r="AD265">
        <v>11609.73</v>
      </c>
      <c r="AE265">
        <v>2048.77</v>
      </c>
      <c r="AF265" t="s">
        <v>62</v>
      </c>
      <c r="AG265">
        <v>1</v>
      </c>
      <c r="AH265" t="s">
        <v>63</v>
      </c>
    </row>
    <row r="266" spans="1:34" ht="45" customHeight="1" x14ac:dyDescent="0.35">
      <c r="A266">
        <v>41</v>
      </c>
      <c r="B266" t="s">
        <v>1</v>
      </c>
      <c r="C266" t="s">
        <v>54</v>
      </c>
      <c r="D266" t="s">
        <v>55</v>
      </c>
      <c r="E266">
        <v>115932</v>
      </c>
      <c r="F266" t="s">
        <v>877</v>
      </c>
      <c r="G266" t="s">
        <v>878</v>
      </c>
      <c r="H266" t="s">
        <v>877</v>
      </c>
      <c r="I266" s="90" t="s">
        <v>58</v>
      </c>
      <c r="J266" s="87">
        <v>4</v>
      </c>
      <c r="K266" s="87">
        <v>2017</v>
      </c>
      <c r="L266" s="90" t="s">
        <v>58</v>
      </c>
      <c r="M266" s="87">
        <v>4</v>
      </c>
      <c r="N266" s="87">
        <v>2020</v>
      </c>
      <c r="O266">
        <v>85</v>
      </c>
      <c r="P266" s="90" t="s">
        <v>149</v>
      </c>
      <c r="Q266" s="90" t="s">
        <v>149</v>
      </c>
      <c r="T266" t="s">
        <v>770</v>
      </c>
      <c r="U266" t="s">
        <v>4</v>
      </c>
      <c r="V266" t="s">
        <v>60</v>
      </c>
      <c r="W266">
        <v>3257406.29</v>
      </c>
      <c r="X266">
        <v>574836.4</v>
      </c>
      <c r="Y266">
        <v>3748862.55</v>
      </c>
      <c r="Z266">
        <v>218484.39999999944</v>
      </c>
      <c r="AA266">
        <f t="shared" si="15"/>
        <v>7799589.6399999997</v>
      </c>
      <c r="AB266" t="s">
        <v>51</v>
      </c>
      <c r="AD266">
        <v>0</v>
      </c>
      <c r="AE266">
        <v>0</v>
      </c>
      <c r="AF266" t="s">
        <v>62</v>
      </c>
      <c r="AG266">
        <v>1</v>
      </c>
      <c r="AH266" t="s">
        <v>63</v>
      </c>
    </row>
    <row r="267" spans="1:34" ht="45" customHeight="1" x14ac:dyDescent="0.35">
      <c r="A267">
        <v>42</v>
      </c>
      <c r="B267" t="s">
        <v>1</v>
      </c>
      <c r="C267" t="s">
        <v>54</v>
      </c>
      <c r="D267" t="s">
        <v>55</v>
      </c>
      <c r="E267">
        <v>115897</v>
      </c>
      <c r="F267" t="s">
        <v>879</v>
      </c>
      <c r="G267" t="s">
        <v>880</v>
      </c>
      <c r="H267" t="s">
        <v>879</v>
      </c>
      <c r="I267" s="90" t="s">
        <v>58</v>
      </c>
      <c r="J267" s="87">
        <v>10</v>
      </c>
      <c r="K267" s="87">
        <v>2017</v>
      </c>
      <c r="L267" s="90" t="s">
        <v>58</v>
      </c>
      <c r="M267" s="87">
        <v>10</v>
      </c>
      <c r="N267" s="87">
        <v>2020</v>
      </c>
      <c r="O267">
        <v>85</v>
      </c>
      <c r="P267" s="90" t="s">
        <v>149</v>
      </c>
      <c r="Q267" s="90" t="s">
        <v>149</v>
      </c>
      <c r="T267" t="s">
        <v>770</v>
      </c>
      <c r="U267" t="s">
        <v>4</v>
      </c>
      <c r="V267" t="s">
        <v>60</v>
      </c>
      <c r="W267">
        <v>3136946.25</v>
      </c>
      <c r="X267">
        <v>553578.75</v>
      </c>
      <c r="Y267">
        <v>892850</v>
      </c>
      <c r="Z267">
        <v>30750</v>
      </c>
      <c r="AA267">
        <f t="shared" si="15"/>
        <v>4614125</v>
      </c>
      <c r="AB267" t="s">
        <v>61</v>
      </c>
      <c r="AD267">
        <v>3030906.9099999997</v>
      </c>
      <c r="AE267">
        <v>534865.91</v>
      </c>
      <c r="AF267" t="s">
        <v>62</v>
      </c>
      <c r="AG267">
        <v>1</v>
      </c>
      <c r="AH267" t="s">
        <v>63</v>
      </c>
    </row>
    <row r="268" spans="1:34" ht="45" customHeight="1" x14ac:dyDescent="0.35">
      <c r="A268">
        <v>43</v>
      </c>
      <c r="B268" t="s">
        <v>1</v>
      </c>
      <c r="C268" t="s">
        <v>54</v>
      </c>
      <c r="D268" t="s">
        <v>55</v>
      </c>
      <c r="E268">
        <v>115940</v>
      </c>
      <c r="F268" t="s">
        <v>881</v>
      </c>
      <c r="G268" t="s">
        <v>882</v>
      </c>
      <c r="H268" t="s">
        <v>881</v>
      </c>
      <c r="I268" s="90" t="s">
        <v>58</v>
      </c>
      <c r="J268" s="87">
        <v>16</v>
      </c>
      <c r="K268" s="87">
        <v>2017</v>
      </c>
      <c r="L268" s="90" t="s">
        <v>170</v>
      </c>
      <c r="M268" s="87">
        <v>16</v>
      </c>
      <c r="N268" s="87">
        <v>2019</v>
      </c>
      <c r="O268">
        <v>85</v>
      </c>
      <c r="P268" s="90" t="s">
        <v>149</v>
      </c>
      <c r="Q268" s="90" t="s">
        <v>149</v>
      </c>
      <c r="T268" t="s">
        <v>770</v>
      </c>
      <c r="U268" t="s">
        <v>4</v>
      </c>
      <c r="V268" t="s">
        <v>60</v>
      </c>
      <c r="W268">
        <v>3208791.77</v>
      </c>
      <c r="X268">
        <v>566257.37</v>
      </c>
      <c r="Y268">
        <v>735384.85</v>
      </c>
      <c r="Z268">
        <v>14025.549999999814</v>
      </c>
      <c r="AA268">
        <f t="shared" si="15"/>
        <v>4524459.54</v>
      </c>
      <c r="AB268" t="s">
        <v>61</v>
      </c>
      <c r="AC268" t="s">
        <v>114</v>
      </c>
      <c r="AD268">
        <v>3055909.4600000004</v>
      </c>
      <c r="AE268">
        <v>539278.14999999991</v>
      </c>
      <c r="AF268" t="s">
        <v>62</v>
      </c>
      <c r="AG268">
        <v>1</v>
      </c>
      <c r="AH268" t="s">
        <v>63</v>
      </c>
    </row>
    <row r="269" spans="1:34" ht="45" customHeight="1" x14ac:dyDescent="0.35">
      <c r="A269">
        <v>44</v>
      </c>
      <c r="B269" t="s">
        <v>41</v>
      </c>
      <c r="C269" t="s">
        <v>89</v>
      </c>
      <c r="D269" t="s">
        <v>349</v>
      </c>
      <c r="E269">
        <v>105565</v>
      </c>
      <c r="F269" t="s">
        <v>883</v>
      </c>
      <c r="G269" t="s">
        <v>884</v>
      </c>
      <c r="H269" t="s">
        <v>885</v>
      </c>
      <c r="I269" s="90" t="s">
        <v>47</v>
      </c>
      <c r="J269" s="87">
        <v>1</v>
      </c>
      <c r="K269" s="87">
        <v>2016</v>
      </c>
      <c r="L269" s="90" t="s">
        <v>47</v>
      </c>
      <c r="M269" s="87">
        <v>1</v>
      </c>
      <c r="N269" s="87">
        <v>2021</v>
      </c>
      <c r="O269">
        <v>83.72</v>
      </c>
      <c r="P269" s="90" t="s">
        <v>149</v>
      </c>
      <c r="Q269" s="90" t="s">
        <v>149</v>
      </c>
      <c r="T269" t="s">
        <v>886</v>
      </c>
      <c r="U269" t="s">
        <v>5</v>
      </c>
      <c r="V269" t="s">
        <v>353</v>
      </c>
      <c r="W269">
        <v>11040501.1171</v>
      </c>
      <c r="X269">
        <v>2146910.6328999996</v>
      </c>
      <c r="Y269">
        <v>2446875</v>
      </c>
      <c r="Z269">
        <v>48387</v>
      </c>
      <c r="AA269">
        <f t="shared" si="15"/>
        <v>15682673.75</v>
      </c>
      <c r="AB269" t="s">
        <v>71</v>
      </c>
      <c r="AC269" t="s">
        <v>82</v>
      </c>
      <c r="AD269">
        <v>10011599.65</v>
      </c>
      <c r="AE269">
        <v>1886453.3699999996</v>
      </c>
      <c r="AF269" t="s">
        <v>354</v>
      </c>
      <c r="AG269">
        <v>1</v>
      </c>
      <c r="AH269" t="s">
        <v>53</v>
      </c>
    </row>
    <row r="270" spans="1:34" ht="45" customHeight="1" x14ac:dyDescent="0.35">
      <c r="A270">
        <v>45</v>
      </c>
      <c r="B270" t="s">
        <v>41</v>
      </c>
      <c r="C270" t="s">
        <v>89</v>
      </c>
      <c r="D270" t="s">
        <v>349</v>
      </c>
      <c r="E270">
        <v>105616</v>
      </c>
      <c r="F270" t="s">
        <v>887</v>
      </c>
      <c r="G270" t="s">
        <v>884</v>
      </c>
      <c r="H270" t="s">
        <v>888</v>
      </c>
      <c r="I270" s="90" t="s">
        <v>47</v>
      </c>
      <c r="J270" s="87">
        <v>1</v>
      </c>
      <c r="K270" s="87">
        <v>2016</v>
      </c>
      <c r="L270" s="90" t="s">
        <v>47</v>
      </c>
      <c r="M270" s="87">
        <v>1</v>
      </c>
      <c r="N270" s="87">
        <v>2021</v>
      </c>
      <c r="O270">
        <v>83.72</v>
      </c>
      <c r="P270" s="90" t="s">
        <v>149</v>
      </c>
      <c r="Q270" s="90" t="s">
        <v>149</v>
      </c>
      <c r="T270" t="s">
        <v>770</v>
      </c>
      <c r="U270" t="s">
        <v>5</v>
      </c>
      <c r="V270" t="s">
        <v>353</v>
      </c>
      <c r="W270">
        <v>6340743.5</v>
      </c>
      <c r="X270">
        <v>1233006.5</v>
      </c>
      <c r="Y270">
        <v>1210000</v>
      </c>
      <c r="Z270">
        <v>50000</v>
      </c>
      <c r="AA270">
        <f t="shared" si="15"/>
        <v>8833750</v>
      </c>
      <c r="AB270" t="s">
        <v>71</v>
      </c>
      <c r="AC270" t="s">
        <v>105</v>
      </c>
      <c r="AD270">
        <v>5267730.28</v>
      </c>
      <c r="AE270">
        <v>907575.61999999988</v>
      </c>
      <c r="AF270" t="s">
        <v>354</v>
      </c>
      <c r="AG270">
        <v>1</v>
      </c>
      <c r="AH270" t="s">
        <v>53</v>
      </c>
    </row>
    <row r="271" spans="1:34" ht="45" customHeight="1" x14ac:dyDescent="0.35">
      <c r="A271">
        <v>46</v>
      </c>
      <c r="B271" t="s">
        <v>1</v>
      </c>
      <c r="C271" t="s">
        <v>54</v>
      </c>
      <c r="D271" t="s">
        <v>55</v>
      </c>
      <c r="E271">
        <v>115683</v>
      </c>
      <c r="F271" t="s">
        <v>889</v>
      </c>
      <c r="G271" t="s">
        <v>890</v>
      </c>
      <c r="H271" t="s">
        <v>889</v>
      </c>
      <c r="I271" s="90" t="s">
        <v>58</v>
      </c>
      <c r="J271" s="87">
        <v>29</v>
      </c>
      <c r="K271" s="87">
        <v>2017</v>
      </c>
      <c r="L271" s="90" t="s">
        <v>68</v>
      </c>
      <c r="M271" s="87">
        <v>29</v>
      </c>
      <c r="N271" s="87">
        <v>2019</v>
      </c>
      <c r="O271">
        <v>85</v>
      </c>
      <c r="P271" s="90" t="s">
        <v>149</v>
      </c>
      <c r="Q271" s="90" t="s">
        <v>149</v>
      </c>
      <c r="T271" t="s">
        <v>770</v>
      </c>
      <c r="U271" t="s">
        <v>4</v>
      </c>
      <c r="V271" t="s">
        <v>60</v>
      </c>
      <c r="W271">
        <v>2498290.04</v>
      </c>
      <c r="X271">
        <v>440874.71</v>
      </c>
      <c r="Y271">
        <v>1327520.5899999999</v>
      </c>
      <c r="Z271">
        <v>28500</v>
      </c>
      <c r="AA271">
        <f t="shared" si="15"/>
        <v>4295185.34</v>
      </c>
      <c r="AB271" t="s">
        <v>61</v>
      </c>
      <c r="AC271" t="s">
        <v>114</v>
      </c>
      <c r="AD271">
        <v>1944169.42</v>
      </c>
      <c r="AE271">
        <v>343092.29</v>
      </c>
      <c r="AF271" t="s">
        <v>62</v>
      </c>
      <c r="AG271">
        <v>1</v>
      </c>
      <c r="AH271" t="s">
        <v>63</v>
      </c>
    </row>
    <row r="272" spans="1:34" ht="45" customHeight="1" x14ac:dyDescent="0.35">
      <c r="A272">
        <v>47</v>
      </c>
      <c r="B272" t="s">
        <v>41</v>
      </c>
      <c r="C272" t="s">
        <v>89</v>
      </c>
      <c r="D272" t="s">
        <v>349</v>
      </c>
      <c r="E272">
        <v>119601</v>
      </c>
      <c r="F272" t="s">
        <v>891</v>
      </c>
      <c r="G272" t="s">
        <v>892</v>
      </c>
      <c r="H272" t="s">
        <v>893</v>
      </c>
      <c r="I272" s="90" t="s">
        <v>169</v>
      </c>
      <c r="J272" s="87">
        <v>30</v>
      </c>
      <c r="K272" s="87">
        <v>2018</v>
      </c>
      <c r="L272" s="90" t="s">
        <v>169</v>
      </c>
      <c r="M272" s="87">
        <v>30</v>
      </c>
      <c r="N272" s="87">
        <v>2023</v>
      </c>
      <c r="O272">
        <v>83.72</v>
      </c>
      <c r="P272" s="90" t="s">
        <v>149</v>
      </c>
      <c r="Q272" s="90" t="s">
        <v>149</v>
      </c>
      <c r="T272" t="s">
        <v>770</v>
      </c>
      <c r="U272" t="s">
        <v>5</v>
      </c>
      <c r="V272" t="s">
        <v>353</v>
      </c>
      <c r="W272">
        <v>4121316.72</v>
      </c>
      <c r="X272">
        <v>801421.84</v>
      </c>
      <c r="Y272">
        <v>896617.19</v>
      </c>
      <c r="Z272">
        <v>20000</v>
      </c>
      <c r="AA272">
        <f t="shared" si="15"/>
        <v>5839355.75</v>
      </c>
      <c r="AB272" t="s">
        <v>71</v>
      </c>
      <c r="AC272" t="s">
        <v>856</v>
      </c>
      <c r="AD272">
        <v>707273.54</v>
      </c>
      <c r="AE272">
        <v>137525.94</v>
      </c>
      <c r="AF272" t="s">
        <v>354</v>
      </c>
      <c r="AG272">
        <v>1</v>
      </c>
      <c r="AH272" t="s">
        <v>53</v>
      </c>
    </row>
    <row r="273" spans="1:35" ht="45" customHeight="1" x14ac:dyDescent="0.35">
      <c r="A273">
        <v>48</v>
      </c>
      <c r="B273" t="s">
        <v>41</v>
      </c>
      <c r="C273" t="s">
        <v>89</v>
      </c>
      <c r="D273" t="s">
        <v>349</v>
      </c>
      <c r="E273">
        <v>119675</v>
      </c>
      <c r="F273" t="s">
        <v>894</v>
      </c>
      <c r="G273" t="s">
        <v>892</v>
      </c>
      <c r="H273" t="s">
        <v>895</v>
      </c>
      <c r="I273" s="90" t="s">
        <v>169</v>
      </c>
      <c r="J273" s="87">
        <v>30</v>
      </c>
      <c r="K273" s="87">
        <v>2018</v>
      </c>
      <c r="L273" s="90" t="s">
        <v>169</v>
      </c>
      <c r="M273" s="87">
        <v>30</v>
      </c>
      <c r="N273" s="87">
        <v>2023</v>
      </c>
      <c r="O273">
        <v>83.72</v>
      </c>
      <c r="P273" s="90" t="s">
        <v>149</v>
      </c>
      <c r="Q273" s="90" t="s">
        <v>149</v>
      </c>
      <c r="T273" t="s">
        <v>770</v>
      </c>
      <c r="U273" t="s">
        <v>5</v>
      </c>
      <c r="V273" t="s">
        <v>353</v>
      </c>
      <c r="W273">
        <v>4121316.72</v>
      </c>
      <c r="X273">
        <v>801421.84</v>
      </c>
      <c r="Y273">
        <v>896617.19</v>
      </c>
      <c r="Z273">
        <v>20000</v>
      </c>
      <c r="AA273">
        <f t="shared" si="15"/>
        <v>5839355.75</v>
      </c>
      <c r="AB273" t="s">
        <v>71</v>
      </c>
      <c r="AC273" t="s">
        <v>856</v>
      </c>
      <c r="AD273">
        <v>670439.44000000006</v>
      </c>
      <c r="AE273">
        <v>130378.54</v>
      </c>
      <c r="AF273" t="s">
        <v>354</v>
      </c>
      <c r="AG273">
        <v>1</v>
      </c>
      <c r="AH273" t="s">
        <v>53</v>
      </c>
    </row>
    <row r="274" spans="1:35" ht="45" customHeight="1" x14ac:dyDescent="0.35">
      <c r="A274">
        <v>49</v>
      </c>
      <c r="B274" t="s">
        <v>41</v>
      </c>
      <c r="C274" t="s">
        <v>42</v>
      </c>
      <c r="D274" t="s">
        <v>43</v>
      </c>
      <c r="E274">
        <v>121574</v>
      </c>
      <c r="F274" t="s">
        <v>896</v>
      </c>
      <c r="G274" t="s">
        <v>897</v>
      </c>
      <c r="H274" t="s">
        <v>898</v>
      </c>
      <c r="I274" s="90" t="s">
        <v>68</v>
      </c>
      <c r="J274" s="87">
        <v>4</v>
      </c>
      <c r="K274" s="87">
        <v>2018</v>
      </c>
      <c r="L274" s="90" t="s">
        <v>68</v>
      </c>
      <c r="M274" s="87">
        <v>4</v>
      </c>
      <c r="N274" s="87">
        <v>2021</v>
      </c>
      <c r="O274">
        <v>85</v>
      </c>
      <c r="P274" s="90" t="s">
        <v>149</v>
      </c>
      <c r="Q274" s="90" t="s">
        <v>149</v>
      </c>
      <c r="T274" t="s">
        <v>770</v>
      </c>
      <c r="U274" t="s">
        <v>205</v>
      </c>
      <c r="V274" t="s">
        <v>50</v>
      </c>
      <c r="W274">
        <v>11494093.380000001</v>
      </c>
      <c r="X274">
        <v>2028369.42</v>
      </c>
      <c r="Y274">
        <v>5795341.21</v>
      </c>
      <c r="Z274">
        <v>4277806.79</v>
      </c>
      <c r="AA274">
        <f t="shared" si="15"/>
        <v>23595610.800000001</v>
      </c>
      <c r="AB274" t="s">
        <v>71</v>
      </c>
      <c r="AC274" t="s">
        <v>114</v>
      </c>
      <c r="AD274">
        <v>4617238.3100000005</v>
      </c>
      <c r="AE274">
        <v>814806.75</v>
      </c>
      <c r="AF274" t="s">
        <v>52</v>
      </c>
      <c r="AG274">
        <v>1</v>
      </c>
      <c r="AH274" t="s">
        <v>53</v>
      </c>
    </row>
    <row r="275" spans="1:35" ht="45" customHeight="1" x14ac:dyDescent="0.35">
      <c r="A275">
        <v>50</v>
      </c>
      <c r="B275" t="s">
        <v>41</v>
      </c>
      <c r="C275" t="s">
        <v>42</v>
      </c>
      <c r="D275" t="s">
        <v>43</v>
      </c>
      <c r="E275">
        <v>121349</v>
      </c>
      <c r="F275" t="s">
        <v>899</v>
      </c>
      <c r="G275" t="s">
        <v>900</v>
      </c>
      <c r="H275" t="s">
        <v>901</v>
      </c>
      <c r="I275" s="90" t="s">
        <v>68</v>
      </c>
      <c r="J275" s="87">
        <v>5</v>
      </c>
      <c r="K275" s="87">
        <v>2018</v>
      </c>
      <c r="L275" s="90" t="s">
        <v>68</v>
      </c>
      <c r="M275" s="87">
        <v>5</v>
      </c>
      <c r="N275" s="87">
        <v>2021</v>
      </c>
      <c r="O275">
        <v>85</v>
      </c>
      <c r="P275" s="90" t="s">
        <v>149</v>
      </c>
      <c r="Q275" s="90" t="s">
        <v>149</v>
      </c>
      <c r="T275" t="s">
        <v>770</v>
      </c>
      <c r="U275" t="s">
        <v>4</v>
      </c>
      <c r="V275" t="s">
        <v>50</v>
      </c>
      <c r="W275">
        <v>20214588.649999999</v>
      </c>
      <c r="X275">
        <v>3567280.35</v>
      </c>
      <c r="Y275">
        <v>23781869</v>
      </c>
      <c r="Z275">
        <v>23546636.48</v>
      </c>
      <c r="AA275">
        <f t="shared" si="15"/>
        <v>71110374.480000004</v>
      </c>
      <c r="AB275" t="s">
        <v>71</v>
      </c>
      <c r="AC275" t="s">
        <v>82</v>
      </c>
      <c r="AD275">
        <v>18542577.509999998</v>
      </c>
      <c r="AE275">
        <v>2461966.2999999998</v>
      </c>
      <c r="AF275" t="s">
        <v>52</v>
      </c>
      <c r="AG275">
        <v>1</v>
      </c>
      <c r="AH275" t="s">
        <v>53</v>
      </c>
    </row>
    <row r="276" spans="1:35" ht="45" customHeight="1" x14ac:dyDescent="0.35">
      <c r="A276">
        <v>51</v>
      </c>
      <c r="B276" t="s">
        <v>1</v>
      </c>
      <c r="C276" t="s">
        <v>54</v>
      </c>
      <c r="D276" t="s">
        <v>64</v>
      </c>
      <c r="E276">
        <v>127185</v>
      </c>
      <c r="F276" t="s">
        <v>902</v>
      </c>
      <c r="G276" t="s">
        <v>903</v>
      </c>
      <c r="H276" t="s">
        <v>904</v>
      </c>
      <c r="I276" s="90" t="s">
        <v>68</v>
      </c>
      <c r="J276" s="87">
        <v>5</v>
      </c>
      <c r="K276" s="87">
        <v>2019</v>
      </c>
      <c r="L276" s="90" t="s">
        <v>68</v>
      </c>
      <c r="M276" s="87">
        <v>5</v>
      </c>
      <c r="N276" s="87">
        <v>2022</v>
      </c>
      <c r="O276">
        <v>85</v>
      </c>
      <c r="P276" s="90" t="s">
        <v>149</v>
      </c>
      <c r="Q276" s="90" t="s">
        <v>149</v>
      </c>
      <c r="T276" t="s">
        <v>905</v>
      </c>
      <c r="U276" t="s">
        <v>4</v>
      </c>
      <c r="V276" t="s">
        <v>70</v>
      </c>
      <c r="W276">
        <v>11481224.130000001</v>
      </c>
      <c r="X276">
        <v>2026098.37</v>
      </c>
      <c r="Y276">
        <v>1500813.61</v>
      </c>
      <c r="Z276">
        <v>2818028.77</v>
      </c>
      <c r="AA276">
        <f t="shared" si="15"/>
        <v>17826164.879999999</v>
      </c>
      <c r="AB276" t="s">
        <v>71</v>
      </c>
      <c r="AD276">
        <v>3830723.73</v>
      </c>
      <c r="AE276">
        <v>676010.07</v>
      </c>
      <c r="AF276" t="s">
        <v>72</v>
      </c>
      <c r="AG276">
        <v>1</v>
      </c>
      <c r="AH276" t="s">
        <v>63</v>
      </c>
    </row>
    <row r="277" spans="1:35" ht="45" customHeight="1" x14ac:dyDescent="0.35">
      <c r="A277">
        <v>52</v>
      </c>
      <c r="B277" t="s">
        <v>41</v>
      </c>
      <c r="C277" t="s">
        <v>906</v>
      </c>
      <c r="E277">
        <v>124831</v>
      </c>
      <c r="F277" t="s">
        <v>907</v>
      </c>
      <c r="G277" t="s">
        <v>908</v>
      </c>
      <c r="H277" t="s">
        <v>909</v>
      </c>
      <c r="I277" s="90" t="s">
        <v>110</v>
      </c>
      <c r="J277" s="87">
        <v>15</v>
      </c>
      <c r="K277" s="87">
        <v>2020</v>
      </c>
      <c r="L277" s="90" t="s">
        <v>109</v>
      </c>
      <c r="M277" s="87">
        <v>15</v>
      </c>
      <c r="N277" s="87">
        <v>2022</v>
      </c>
      <c r="O277">
        <v>85</v>
      </c>
      <c r="P277" s="90" t="s">
        <v>149</v>
      </c>
      <c r="Q277" s="90" t="s">
        <v>149</v>
      </c>
      <c r="T277" t="s">
        <v>770</v>
      </c>
      <c r="U277" t="s">
        <v>5</v>
      </c>
      <c r="V277" t="s">
        <v>140</v>
      </c>
      <c r="W277">
        <v>4249688.05</v>
      </c>
      <c r="X277">
        <v>749944.95</v>
      </c>
      <c r="Y277">
        <v>0</v>
      </c>
      <c r="Z277">
        <v>19999.14</v>
      </c>
      <c r="AA277">
        <f t="shared" ref="AA277:AA284" si="16">SUM(W277:Z277)</f>
        <v>5019632.1399999997</v>
      </c>
      <c r="AB277" t="s">
        <v>71</v>
      </c>
      <c r="AC277" t="s">
        <v>910</v>
      </c>
      <c r="AD277">
        <v>232024</v>
      </c>
      <c r="AE277">
        <v>0</v>
      </c>
      <c r="AF277" t="s">
        <v>911</v>
      </c>
      <c r="AG277">
        <v>1</v>
      </c>
      <c r="AH277" t="s">
        <v>53</v>
      </c>
      <c r="AI277" t="s">
        <v>912</v>
      </c>
    </row>
    <row r="278" spans="1:35" ht="45" customHeight="1" x14ac:dyDescent="0.35">
      <c r="A278">
        <v>53</v>
      </c>
      <c r="B278" t="s">
        <v>41</v>
      </c>
      <c r="C278" t="s">
        <v>598</v>
      </c>
      <c r="E278">
        <v>108473</v>
      </c>
      <c r="F278" t="s">
        <v>913</v>
      </c>
      <c r="G278" t="s">
        <v>914</v>
      </c>
      <c r="H278" t="s">
        <v>915</v>
      </c>
      <c r="I278" s="90" t="s">
        <v>110</v>
      </c>
      <c r="J278" s="87">
        <v>16</v>
      </c>
      <c r="K278" s="87">
        <v>2020</v>
      </c>
      <c r="L278" s="90" t="s">
        <v>133</v>
      </c>
      <c r="M278" s="87">
        <v>16</v>
      </c>
      <c r="N278" s="87">
        <v>2023</v>
      </c>
      <c r="O278">
        <v>85</v>
      </c>
      <c r="P278" s="90" t="s">
        <v>149</v>
      </c>
      <c r="Q278" s="90" t="s">
        <v>149</v>
      </c>
      <c r="T278" t="s">
        <v>770</v>
      </c>
      <c r="U278" t="s">
        <v>5</v>
      </c>
      <c r="V278" t="s">
        <v>81</v>
      </c>
      <c r="W278">
        <v>2524813.16</v>
      </c>
      <c r="X278">
        <v>445555.26</v>
      </c>
      <c r="Y278">
        <v>0</v>
      </c>
      <c r="Z278">
        <v>5950</v>
      </c>
      <c r="AA278">
        <f t="shared" si="16"/>
        <v>2976318.42</v>
      </c>
      <c r="AB278" t="s">
        <v>71</v>
      </c>
      <c r="AD278">
        <v>75270.69</v>
      </c>
      <c r="AE278">
        <v>13283.06</v>
      </c>
      <c r="AF278" t="s">
        <v>602</v>
      </c>
      <c r="AG278">
        <v>1</v>
      </c>
      <c r="AH278" t="s">
        <v>53</v>
      </c>
      <c r="AI278" t="s">
        <v>916</v>
      </c>
    </row>
    <row r="279" spans="1:35" ht="45" customHeight="1" x14ac:dyDescent="0.35">
      <c r="A279">
        <v>54</v>
      </c>
      <c r="B279" t="s">
        <v>41</v>
      </c>
      <c r="C279" t="s">
        <v>906</v>
      </c>
      <c r="E279">
        <v>124493</v>
      </c>
      <c r="F279" t="s">
        <v>917</v>
      </c>
      <c r="G279" t="s">
        <v>918</v>
      </c>
      <c r="H279" t="s">
        <v>919</v>
      </c>
      <c r="I279" s="90" t="s">
        <v>110</v>
      </c>
      <c r="J279" s="87">
        <v>21</v>
      </c>
      <c r="K279" s="87">
        <v>2020</v>
      </c>
      <c r="L279" s="90" t="s">
        <v>110</v>
      </c>
      <c r="M279" s="87">
        <v>21</v>
      </c>
      <c r="N279" s="87">
        <v>2022</v>
      </c>
      <c r="O279">
        <v>85</v>
      </c>
      <c r="P279" s="90" t="s">
        <v>149</v>
      </c>
      <c r="Q279" s="90" t="s">
        <v>149</v>
      </c>
      <c r="T279" t="s">
        <v>770</v>
      </c>
      <c r="U279" t="s">
        <v>5</v>
      </c>
      <c r="V279" t="s">
        <v>140</v>
      </c>
      <c r="W279">
        <v>4207500</v>
      </c>
      <c r="X279">
        <v>742500</v>
      </c>
      <c r="Y279">
        <v>0</v>
      </c>
      <c r="Z279">
        <v>5000</v>
      </c>
      <c r="AA279">
        <f t="shared" si="16"/>
        <v>4955000</v>
      </c>
      <c r="AB279" t="s">
        <v>71</v>
      </c>
      <c r="AD279">
        <v>492360.68</v>
      </c>
      <c r="AE279">
        <v>16082.05</v>
      </c>
      <c r="AF279" t="s">
        <v>911</v>
      </c>
      <c r="AG279">
        <v>1</v>
      </c>
      <c r="AH279" t="s">
        <v>53</v>
      </c>
      <c r="AI279" t="s">
        <v>920</v>
      </c>
    </row>
    <row r="280" spans="1:35" ht="45" customHeight="1" x14ac:dyDescent="0.35">
      <c r="A280">
        <v>55</v>
      </c>
      <c r="B280" t="s">
        <v>41</v>
      </c>
      <c r="C280" t="s">
        <v>906</v>
      </c>
      <c r="E280">
        <v>124155</v>
      </c>
      <c r="F280" t="s">
        <v>921</v>
      </c>
      <c r="G280" t="s">
        <v>914</v>
      </c>
      <c r="H280" t="s">
        <v>922</v>
      </c>
      <c r="I280" s="90" t="s">
        <v>110</v>
      </c>
      <c r="J280" s="87">
        <v>22</v>
      </c>
      <c r="K280" s="87">
        <v>2020</v>
      </c>
      <c r="L280" s="90" t="s">
        <v>113</v>
      </c>
      <c r="M280" s="87">
        <v>22</v>
      </c>
      <c r="N280" s="87">
        <v>2021</v>
      </c>
      <c r="O280">
        <v>85</v>
      </c>
      <c r="P280" s="90" t="s">
        <v>149</v>
      </c>
      <c r="Q280" s="90" t="s">
        <v>149</v>
      </c>
      <c r="T280" t="s">
        <v>770</v>
      </c>
      <c r="U280" t="s">
        <v>5</v>
      </c>
      <c r="V280" t="s">
        <v>140</v>
      </c>
      <c r="W280">
        <v>4250000</v>
      </c>
      <c r="X280">
        <v>750000</v>
      </c>
      <c r="Y280">
        <v>0</v>
      </c>
      <c r="Z280">
        <v>32844</v>
      </c>
      <c r="AA280">
        <f t="shared" si="16"/>
        <v>5032844</v>
      </c>
      <c r="AB280" t="s">
        <v>71</v>
      </c>
      <c r="AC280" t="s">
        <v>114</v>
      </c>
      <c r="AD280">
        <v>464990.77</v>
      </c>
      <c r="AE280">
        <v>35009.230000000003</v>
      </c>
      <c r="AF280" t="s">
        <v>911</v>
      </c>
      <c r="AG280">
        <v>1</v>
      </c>
      <c r="AH280" t="s">
        <v>53</v>
      </c>
      <c r="AI280" t="s">
        <v>923</v>
      </c>
    </row>
    <row r="281" spans="1:35" ht="45" customHeight="1" x14ac:dyDescent="0.35">
      <c r="A281">
        <v>56</v>
      </c>
      <c r="B281" t="s">
        <v>41</v>
      </c>
      <c r="C281" t="s">
        <v>598</v>
      </c>
      <c r="E281">
        <v>108428</v>
      </c>
      <c r="F281" t="s">
        <v>924</v>
      </c>
      <c r="G281" t="s">
        <v>918</v>
      </c>
      <c r="H281" t="s">
        <v>925</v>
      </c>
      <c r="I281" s="90" t="s">
        <v>110</v>
      </c>
      <c r="J281" s="87">
        <v>30</v>
      </c>
      <c r="K281" s="87">
        <v>2020</v>
      </c>
      <c r="L281" s="90" t="s">
        <v>133</v>
      </c>
      <c r="M281" s="87">
        <v>30</v>
      </c>
      <c r="N281" s="87">
        <v>2023</v>
      </c>
      <c r="O281">
        <v>85</v>
      </c>
      <c r="P281" s="90" t="s">
        <v>149</v>
      </c>
      <c r="Q281" s="90" t="s">
        <v>149</v>
      </c>
      <c r="T281" t="s">
        <v>770</v>
      </c>
      <c r="U281" t="s">
        <v>5</v>
      </c>
      <c r="V281" t="s">
        <v>81</v>
      </c>
      <c r="W281">
        <v>1926715.27</v>
      </c>
      <c r="X281">
        <v>340008.6</v>
      </c>
      <c r="Y281">
        <v>0</v>
      </c>
      <c r="Z281">
        <v>4500</v>
      </c>
      <c r="AA281">
        <f t="shared" si="16"/>
        <v>2271223.87</v>
      </c>
      <c r="AB281" t="s">
        <v>71</v>
      </c>
      <c r="AD281">
        <v>208022.3</v>
      </c>
      <c r="AE281">
        <v>17977.7</v>
      </c>
      <c r="AF281" t="s">
        <v>602</v>
      </c>
      <c r="AG281">
        <v>1</v>
      </c>
      <c r="AH281" t="s">
        <v>53</v>
      </c>
      <c r="AI281" t="s">
        <v>926</v>
      </c>
    </row>
    <row r="282" spans="1:35" ht="45" customHeight="1" x14ac:dyDescent="0.35">
      <c r="A282">
        <v>57</v>
      </c>
      <c r="B282" t="s">
        <v>41</v>
      </c>
      <c r="C282" t="s">
        <v>906</v>
      </c>
      <c r="E282">
        <v>125371</v>
      </c>
      <c r="F282" t="s">
        <v>927</v>
      </c>
      <c r="G282" t="s">
        <v>928</v>
      </c>
      <c r="H282" t="s">
        <v>929</v>
      </c>
      <c r="I282" s="90" t="s">
        <v>169</v>
      </c>
      <c r="J282" s="87">
        <v>7</v>
      </c>
      <c r="K282" s="87">
        <v>2020</v>
      </c>
      <c r="L282" s="90" t="s">
        <v>170</v>
      </c>
      <c r="M282" s="87">
        <v>7</v>
      </c>
      <c r="N282" s="87">
        <v>2021</v>
      </c>
      <c r="O282">
        <v>85</v>
      </c>
      <c r="P282" s="90" t="s">
        <v>149</v>
      </c>
      <c r="Q282" s="90" t="s">
        <v>149</v>
      </c>
      <c r="T282" t="s">
        <v>770</v>
      </c>
      <c r="U282" t="s">
        <v>5</v>
      </c>
      <c r="V282" t="s">
        <v>140</v>
      </c>
      <c r="W282">
        <v>4238287.84</v>
      </c>
      <c r="X282">
        <v>747933.14</v>
      </c>
      <c r="Y282">
        <v>0</v>
      </c>
      <c r="Z282">
        <v>23800</v>
      </c>
      <c r="AA282">
        <f t="shared" si="16"/>
        <v>5010020.9799999995</v>
      </c>
      <c r="AB282" t="s">
        <v>71</v>
      </c>
      <c r="AD282">
        <v>63136.78</v>
      </c>
      <c r="AE282">
        <v>11141.77</v>
      </c>
      <c r="AF282" t="s">
        <v>911</v>
      </c>
      <c r="AG282">
        <v>1</v>
      </c>
      <c r="AH282" t="s">
        <v>53</v>
      </c>
      <c r="AI282" t="s">
        <v>930</v>
      </c>
    </row>
    <row r="283" spans="1:35" ht="45" customHeight="1" x14ac:dyDescent="0.35">
      <c r="A283">
        <v>58</v>
      </c>
      <c r="B283" t="s">
        <v>1</v>
      </c>
      <c r="C283" t="s">
        <v>54</v>
      </c>
      <c r="D283" t="s">
        <v>200</v>
      </c>
      <c r="E283">
        <v>129841</v>
      </c>
      <c r="F283" t="s">
        <v>931</v>
      </c>
      <c r="G283" t="s">
        <v>932</v>
      </c>
      <c r="H283" t="s">
        <v>933</v>
      </c>
      <c r="I283" s="90" t="s">
        <v>169</v>
      </c>
      <c r="J283" s="87">
        <v>29</v>
      </c>
      <c r="K283" s="87">
        <v>2020</v>
      </c>
      <c r="L283" s="90" t="s">
        <v>169</v>
      </c>
      <c r="M283" s="87">
        <v>29</v>
      </c>
      <c r="N283" s="87">
        <v>2023</v>
      </c>
      <c r="O283">
        <v>85</v>
      </c>
      <c r="P283" s="90" t="s">
        <v>149</v>
      </c>
      <c r="Q283" s="90" t="s">
        <v>149</v>
      </c>
      <c r="T283" t="s">
        <v>770</v>
      </c>
      <c r="U283" t="s">
        <v>205</v>
      </c>
      <c r="V283" t="s">
        <v>60</v>
      </c>
      <c r="W283">
        <v>3923698.97</v>
      </c>
      <c r="X283">
        <v>692417.46</v>
      </c>
      <c r="Y283">
        <v>1104890.1499999999</v>
      </c>
      <c r="Z283">
        <v>699247.85</v>
      </c>
      <c r="AA283">
        <f t="shared" si="16"/>
        <v>6420254.4299999997</v>
      </c>
      <c r="AB283" t="s">
        <v>71</v>
      </c>
      <c r="AD283">
        <v>577960.85</v>
      </c>
      <c r="AE283">
        <v>101993.09</v>
      </c>
      <c r="AF283" t="s">
        <v>206</v>
      </c>
      <c r="AG283">
        <v>1</v>
      </c>
      <c r="AH283" t="s">
        <v>63</v>
      </c>
      <c r="AI283" t="s">
        <v>934</v>
      </c>
    </row>
    <row r="284" spans="1:35" ht="45" customHeight="1" x14ac:dyDescent="0.35">
      <c r="A284">
        <v>59</v>
      </c>
      <c r="B284" t="s">
        <v>1</v>
      </c>
      <c r="C284" t="s">
        <v>54</v>
      </c>
      <c r="D284" t="s">
        <v>200</v>
      </c>
      <c r="E284">
        <v>130016</v>
      </c>
      <c r="F284" t="s">
        <v>935</v>
      </c>
      <c r="G284" t="s">
        <v>936</v>
      </c>
      <c r="H284" t="s">
        <v>937</v>
      </c>
      <c r="I284" s="90" t="s">
        <v>169</v>
      </c>
      <c r="J284" s="87">
        <v>29</v>
      </c>
      <c r="K284" s="87">
        <v>2020</v>
      </c>
      <c r="L284" s="90" t="s">
        <v>169</v>
      </c>
      <c r="M284" s="87">
        <v>29</v>
      </c>
      <c r="N284" s="87">
        <v>2021</v>
      </c>
      <c r="O284">
        <v>85</v>
      </c>
      <c r="P284" s="90" t="s">
        <v>149</v>
      </c>
      <c r="Q284" s="90" t="s">
        <v>149</v>
      </c>
      <c r="T284" t="s">
        <v>770</v>
      </c>
      <c r="U284" t="s">
        <v>205</v>
      </c>
      <c r="V284" t="s">
        <v>60</v>
      </c>
      <c r="W284">
        <v>2867278.35</v>
      </c>
      <c r="X284">
        <v>505990.29</v>
      </c>
      <c r="Y284">
        <v>979206.07</v>
      </c>
      <c r="Z284">
        <v>413216.32</v>
      </c>
      <c r="AA284">
        <f t="shared" si="16"/>
        <v>4765691.03</v>
      </c>
      <c r="AB284" t="s">
        <v>71</v>
      </c>
      <c r="AD284">
        <v>997812.03</v>
      </c>
      <c r="AE284">
        <v>176084.46</v>
      </c>
      <c r="AF284" t="s">
        <v>206</v>
      </c>
      <c r="AG284">
        <v>1</v>
      </c>
      <c r="AH284" t="s">
        <v>63</v>
      </c>
      <c r="AI284" t="s">
        <v>938</v>
      </c>
    </row>
    <row r="285" spans="1:35" ht="45" customHeight="1" x14ac:dyDescent="0.35">
      <c r="A285">
        <v>60</v>
      </c>
      <c r="B285" t="s">
        <v>41</v>
      </c>
      <c r="C285" t="s">
        <v>89</v>
      </c>
      <c r="D285" t="s">
        <v>90</v>
      </c>
      <c r="E285">
        <v>121344</v>
      </c>
      <c r="F285" t="s">
        <v>939</v>
      </c>
      <c r="G285" t="s">
        <v>940</v>
      </c>
      <c r="H285" t="s">
        <v>941</v>
      </c>
      <c r="I285" s="90" t="s">
        <v>68</v>
      </c>
      <c r="J285" s="87">
        <v>19</v>
      </c>
      <c r="K285" s="87">
        <v>2020</v>
      </c>
      <c r="L285" s="90" t="s">
        <v>113</v>
      </c>
      <c r="M285" s="87">
        <v>19</v>
      </c>
      <c r="N285" s="87">
        <v>2021</v>
      </c>
      <c r="O285">
        <v>85</v>
      </c>
      <c r="P285" s="90" t="s">
        <v>149</v>
      </c>
      <c r="Q285" s="90" t="s">
        <v>149</v>
      </c>
      <c r="T285" t="s">
        <v>770</v>
      </c>
      <c r="U285" t="s">
        <v>4</v>
      </c>
      <c r="V285" t="s">
        <v>94</v>
      </c>
      <c r="W285">
        <v>670665.6</v>
      </c>
      <c r="X285">
        <v>167666.4</v>
      </c>
      <c r="Y285">
        <v>93148</v>
      </c>
      <c r="Z285">
        <v>26702</v>
      </c>
      <c r="AA285">
        <v>958182</v>
      </c>
      <c r="AB285" t="s">
        <v>71</v>
      </c>
      <c r="AD285">
        <v>24852.639999999999</v>
      </c>
      <c r="AE285">
        <v>6213.16</v>
      </c>
      <c r="AF285" t="s">
        <v>95</v>
      </c>
      <c r="AG285">
        <v>1</v>
      </c>
      <c r="AH285" t="s">
        <v>53</v>
      </c>
      <c r="AI285" t="s">
        <v>942</v>
      </c>
    </row>
    <row r="286" spans="1:35" ht="45" customHeight="1" x14ac:dyDescent="0.35">
      <c r="A286">
        <v>61</v>
      </c>
      <c r="B286" t="s">
        <v>41</v>
      </c>
      <c r="C286" t="s">
        <v>89</v>
      </c>
      <c r="D286" t="s">
        <v>90</v>
      </c>
      <c r="E286">
        <v>108954</v>
      </c>
      <c r="F286" t="s">
        <v>943</v>
      </c>
      <c r="G286" t="s">
        <v>944</v>
      </c>
      <c r="H286" t="s">
        <v>945</v>
      </c>
      <c r="I286" s="90" t="s">
        <v>68</v>
      </c>
      <c r="J286" s="87">
        <v>24</v>
      </c>
      <c r="K286" s="87">
        <v>2020</v>
      </c>
      <c r="L286" s="90" t="s">
        <v>109</v>
      </c>
      <c r="M286" s="87">
        <v>24</v>
      </c>
      <c r="N286" s="87">
        <v>2021</v>
      </c>
      <c r="O286">
        <v>85</v>
      </c>
      <c r="P286" s="90" t="s">
        <v>149</v>
      </c>
      <c r="Q286" s="90" t="s">
        <v>149</v>
      </c>
      <c r="T286" t="s">
        <v>770</v>
      </c>
      <c r="U286" t="s">
        <v>4</v>
      </c>
      <c r="V286" t="s">
        <v>94</v>
      </c>
      <c r="W286">
        <v>713296.96</v>
      </c>
      <c r="X286">
        <v>125875.93</v>
      </c>
      <c r="Y286">
        <v>93241.44</v>
      </c>
      <c r="Z286">
        <v>72863.509999999995</v>
      </c>
      <c r="AA286">
        <v>1005277.8399999999</v>
      </c>
      <c r="AB286" t="s">
        <v>71</v>
      </c>
      <c r="AD286">
        <v>60360.92</v>
      </c>
      <c r="AE286">
        <v>10651.93</v>
      </c>
      <c r="AF286" t="s">
        <v>95</v>
      </c>
      <c r="AG286">
        <v>1</v>
      </c>
      <c r="AH286" t="s">
        <v>53</v>
      </c>
      <c r="AI286" t="s">
        <v>946</v>
      </c>
    </row>
    <row r="287" spans="1:35" ht="45" customHeight="1" x14ac:dyDescent="0.35">
      <c r="A287">
        <v>62</v>
      </c>
      <c r="B287" t="s">
        <v>41</v>
      </c>
      <c r="C287" t="s">
        <v>89</v>
      </c>
      <c r="D287" t="s">
        <v>90</v>
      </c>
      <c r="E287">
        <v>109466</v>
      </c>
      <c r="F287" t="s">
        <v>947</v>
      </c>
      <c r="G287" t="s">
        <v>948</v>
      </c>
      <c r="H287" t="s">
        <v>949</v>
      </c>
      <c r="I287" s="90" t="s">
        <v>68</v>
      </c>
      <c r="J287" s="87">
        <v>29</v>
      </c>
      <c r="K287" s="87">
        <v>2020</v>
      </c>
      <c r="L287" s="90" t="s">
        <v>113</v>
      </c>
      <c r="M287" s="87">
        <v>29</v>
      </c>
      <c r="N287" s="87">
        <v>2021</v>
      </c>
      <c r="O287">
        <v>85</v>
      </c>
      <c r="P287" s="90" t="s">
        <v>149</v>
      </c>
      <c r="Q287" s="90" t="s">
        <v>149</v>
      </c>
      <c r="T287" t="s">
        <v>770</v>
      </c>
      <c r="U287" t="s">
        <v>4</v>
      </c>
      <c r="V287" t="s">
        <v>94</v>
      </c>
      <c r="W287">
        <v>708470.83</v>
      </c>
      <c r="X287">
        <v>125024.25</v>
      </c>
      <c r="Y287">
        <v>92610.559999999998</v>
      </c>
      <c r="Z287">
        <v>22285</v>
      </c>
      <c r="AA287">
        <v>948390.6399999999</v>
      </c>
      <c r="AB287" t="s">
        <v>71</v>
      </c>
      <c r="AD287">
        <v>32997.17</v>
      </c>
      <c r="AE287">
        <v>5823.03</v>
      </c>
      <c r="AF287" t="s">
        <v>95</v>
      </c>
      <c r="AG287">
        <v>1</v>
      </c>
      <c r="AH287" t="s">
        <v>53</v>
      </c>
      <c r="AI287" t="s">
        <v>950</v>
      </c>
    </row>
    <row r="288" spans="1:35" ht="45" customHeight="1" x14ac:dyDescent="0.35">
      <c r="A288">
        <v>63</v>
      </c>
      <c r="B288" t="s">
        <v>41</v>
      </c>
      <c r="C288" t="s">
        <v>89</v>
      </c>
      <c r="D288" t="s">
        <v>90</v>
      </c>
      <c r="E288">
        <v>114981</v>
      </c>
      <c r="F288" t="s">
        <v>951</v>
      </c>
      <c r="G288" t="s">
        <v>952</v>
      </c>
      <c r="H288" t="s">
        <v>953</v>
      </c>
      <c r="I288" s="90" t="s">
        <v>68</v>
      </c>
      <c r="J288" s="87">
        <v>30</v>
      </c>
      <c r="K288" s="87">
        <v>2020</v>
      </c>
      <c r="L288" s="90" t="s">
        <v>113</v>
      </c>
      <c r="M288" s="87">
        <v>30</v>
      </c>
      <c r="N288" s="87">
        <v>2021</v>
      </c>
      <c r="O288">
        <v>85</v>
      </c>
      <c r="P288" s="90" t="s">
        <v>149</v>
      </c>
      <c r="Q288" s="90" t="s">
        <v>149</v>
      </c>
      <c r="T288" t="s">
        <v>770</v>
      </c>
      <c r="U288" t="s">
        <v>4</v>
      </c>
      <c r="V288" t="s">
        <v>94</v>
      </c>
      <c r="W288">
        <v>712437.71</v>
      </c>
      <c r="X288">
        <v>125724.29</v>
      </c>
      <c r="Y288">
        <v>93130</v>
      </c>
      <c r="Z288">
        <v>36823.440000000002</v>
      </c>
      <c r="AA288">
        <v>968115.44</v>
      </c>
      <c r="AB288" t="s">
        <v>71</v>
      </c>
      <c r="AD288">
        <v>0</v>
      </c>
      <c r="AE288">
        <v>0</v>
      </c>
      <c r="AF288" t="s">
        <v>95</v>
      </c>
      <c r="AG288">
        <v>1</v>
      </c>
      <c r="AH288" t="s">
        <v>53</v>
      </c>
      <c r="AI288" t="s">
        <v>954</v>
      </c>
    </row>
    <row r="289" spans="1:35" ht="45" customHeight="1" x14ac:dyDescent="0.35">
      <c r="A289">
        <v>64</v>
      </c>
      <c r="B289" t="s">
        <v>1</v>
      </c>
      <c r="C289" t="s">
        <v>54</v>
      </c>
      <c r="D289" t="s">
        <v>200</v>
      </c>
      <c r="E289">
        <v>129898</v>
      </c>
      <c r="F289" t="s">
        <v>955</v>
      </c>
      <c r="G289" t="s">
        <v>956</v>
      </c>
      <c r="H289" t="s">
        <v>957</v>
      </c>
      <c r="I289" s="90" t="s">
        <v>133</v>
      </c>
      <c r="J289" s="87">
        <v>9</v>
      </c>
      <c r="K289" s="87">
        <v>2020</v>
      </c>
      <c r="L289" s="90" t="s">
        <v>133</v>
      </c>
      <c r="M289" s="87">
        <v>9</v>
      </c>
      <c r="N289" s="87">
        <v>2023</v>
      </c>
      <c r="O289">
        <v>85</v>
      </c>
      <c r="P289" s="90" t="s">
        <v>149</v>
      </c>
      <c r="Q289" s="90" t="s">
        <v>149</v>
      </c>
      <c r="T289" t="s">
        <v>770</v>
      </c>
      <c r="U289" t="s">
        <v>4</v>
      </c>
      <c r="V289" t="s">
        <v>60</v>
      </c>
      <c r="W289">
        <v>7430424.5999999996</v>
      </c>
      <c r="X289">
        <v>1311251.3999999999</v>
      </c>
      <c r="Y289">
        <v>2428035.86</v>
      </c>
      <c r="Z289">
        <v>0</v>
      </c>
      <c r="AA289">
        <f>SUM(W289:Z289)</f>
        <v>11169711.859999999</v>
      </c>
      <c r="AB289" t="s">
        <v>71</v>
      </c>
      <c r="AD289">
        <v>2140124.0499999998</v>
      </c>
      <c r="AE289">
        <v>377668.94</v>
      </c>
      <c r="AF289" t="s">
        <v>206</v>
      </c>
      <c r="AG289">
        <v>1</v>
      </c>
      <c r="AH289" t="s">
        <v>63</v>
      </c>
      <c r="AI289" t="s">
        <v>958</v>
      </c>
    </row>
    <row r="290" spans="1:35" ht="45" customHeight="1" x14ac:dyDescent="0.35">
      <c r="A290">
        <v>65</v>
      </c>
      <c r="B290" t="s">
        <v>41</v>
      </c>
      <c r="C290" t="s">
        <v>89</v>
      </c>
      <c r="D290" t="s">
        <v>90</v>
      </c>
      <c r="E290">
        <v>122348</v>
      </c>
      <c r="F290" t="s">
        <v>959</v>
      </c>
      <c r="G290" t="s">
        <v>960</v>
      </c>
      <c r="H290" t="s">
        <v>961</v>
      </c>
      <c r="I290" s="90" t="s">
        <v>133</v>
      </c>
      <c r="J290" s="87">
        <v>10</v>
      </c>
      <c r="K290" s="87">
        <v>2020</v>
      </c>
      <c r="L290" s="90" t="s">
        <v>133</v>
      </c>
      <c r="M290" s="87">
        <v>10</v>
      </c>
      <c r="N290" s="87">
        <v>2022</v>
      </c>
      <c r="O290">
        <v>85</v>
      </c>
      <c r="P290" s="90" t="s">
        <v>149</v>
      </c>
      <c r="Q290" s="90" t="s">
        <v>149</v>
      </c>
      <c r="T290" t="s">
        <v>770</v>
      </c>
      <c r="U290" t="s">
        <v>4</v>
      </c>
      <c r="V290" t="s">
        <v>94</v>
      </c>
      <c r="W290">
        <v>574262.55000000005</v>
      </c>
      <c r="X290">
        <v>101340.45</v>
      </c>
      <c r="Y290">
        <v>75067</v>
      </c>
      <c r="Z290">
        <v>191300</v>
      </c>
      <c r="AA290">
        <v>941970</v>
      </c>
      <c r="AB290" t="s">
        <v>71</v>
      </c>
      <c r="AD290">
        <v>84148.47</v>
      </c>
      <c r="AE290">
        <v>5966.73</v>
      </c>
      <c r="AF290" t="s">
        <v>95</v>
      </c>
      <c r="AG290">
        <v>1</v>
      </c>
      <c r="AH290" t="s">
        <v>53</v>
      </c>
      <c r="AI290" t="s">
        <v>962</v>
      </c>
    </row>
    <row r="291" spans="1:35" ht="45" customHeight="1" x14ac:dyDescent="0.35">
      <c r="A291">
        <v>66</v>
      </c>
      <c r="B291" t="s">
        <v>41</v>
      </c>
      <c r="C291" t="s">
        <v>89</v>
      </c>
      <c r="D291" t="s">
        <v>90</v>
      </c>
      <c r="E291">
        <v>111216</v>
      </c>
      <c r="F291" t="s">
        <v>963</v>
      </c>
      <c r="G291" t="s">
        <v>964</v>
      </c>
      <c r="H291" t="s">
        <v>965</v>
      </c>
      <c r="I291" s="90" t="s">
        <v>133</v>
      </c>
      <c r="J291" s="87">
        <v>10</v>
      </c>
      <c r="K291" s="87">
        <v>2020</v>
      </c>
      <c r="L291" s="90" t="s">
        <v>133</v>
      </c>
      <c r="M291" s="87">
        <v>10</v>
      </c>
      <c r="N291" s="87">
        <v>2022</v>
      </c>
      <c r="O291">
        <v>85</v>
      </c>
      <c r="P291" s="90" t="s">
        <v>149</v>
      </c>
      <c r="Q291" s="90" t="s">
        <v>149</v>
      </c>
      <c r="T291" t="s">
        <v>966</v>
      </c>
      <c r="U291" t="s">
        <v>4</v>
      </c>
      <c r="V291" t="s">
        <v>94</v>
      </c>
      <c r="W291">
        <v>713937.06</v>
      </c>
      <c r="X291">
        <v>125988.88</v>
      </c>
      <c r="Y291">
        <v>93325.11</v>
      </c>
      <c r="Z291">
        <v>27611.919999999998</v>
      </c>
      <c r="AA291">
        <v>960862.97000000009</v>
      </c>
      <c r="AB291" t="s">
        <v>71</v>
      </c>
      <c r="AD291">
        <v>15102.9</v>
      </c>
      <c r="AE291">
        <v>2665.21</v>
      </c>
      <c r="AF291" t="s">
        <v>95</v>
      </c>
      <c r="AG291">
        <v>1</v>
      </c>
      <c r="AH291" t="s">
        <v>53</v>
      </c>
      <c r="AI291" t="s">
        <v>967</v>
      </c>
    </row>
    <row r="292" spans="1:35" ht="45" customHeight="1" x14ac:dyDescent="0.35">
      <c r="A292">
        <v>67</v>
      </c>
      <c r="B292" t="s">
        <v>41</v>
      </c>
      <c r="C292" t="s">
        <v>89</v>
      </c>
      <c r="D292" t="s">
        <v>90</v>
      </c>
      <c r="E292">
        <v>110891</v>
      </c>
      <c r="F292" t="s">
        <v>968</v>
      </c>
      <c r="G292" t="s">
        <v>969</v>
      </c>
      <c r="H292" t="s">
        <v>970</v>
      </c>
      <c r="I292" s="90" t="s">
        <v>133</v>
      </c>
      <c r="J292" s="87">
        <v>16</v>
      </c>
      <c r="K292" s="87">
        <v>2020</v>
      </c>
      <c r="L292" s="90" t="s">
        <v>87</v>
      </c>
      <c r="M292" s="87">
        <v>16</v>
      </c>
      <c r="N292" s="87">
        <v>2022</v>
      </c>
      <c r="O292">
        <v>85</v>
      </c>
      <c r="P292" s="90" t="s">
        <v>149</v>
      </c>
      <c r="Q292" s="90" t="s">
        <v>149</v>
      </c>
      <c r="T292" t="s">
        <v>770</v>
      </c>
      <c r="U292" t="s">
        <v>4</v>
      </c>
      <c r="V292" t="s">
        <v>94</v>
      </c>
      <c r="W292">
        <v>713745.47</v>
      </c>
      <c r="X292">
        <v>125955.08</v>
      </c>
      <c r="Y292">
        <v>93300.06</v>
      </c>
      <c r="Z292">
        <v>22152.880000000001</v>
      </c>
      <c r="AA292">
        <v>955153.48999999987</v>
      </c>
      <c r="AB292" t="s">
        <v>71</v>
      </c>
      <c r="AD292">
        <v>21978.57</v>
      </c>
      <c r="AE292">
        <v>3878.57</v>
      </c>
      <c r="AF292" t="s">
        <v>95</v>
      </c>
      <c r="AG292">
        <v>1</v>
      </c>
      <c r="AH292" t="s">
        <v>53</v>
      </c>
      <c r="AI292" t="s">
        <v>971</v>
      </c>
    </row>
    <row r="293" spans="1:35" ht="45" customHeight="1" x14ac:dyDescent="0.35">
      <c r="A293">
        <v>68</v>
      </c>
      <c r="B293" t="s">
        <v>41</v>
      </c>
      <c r="C293" t="s">
        <v>42</v>
      </c>
      <c r="D293" t="s">
        <v>135</v>
      </c>
      <c r="E293">
        <v>126436</v>
      </c>
      <c r="F293" t="s">
        <v>972</v>
      </c>
      <c r="G293" t="s">
        <v>914</v>
      </c>
      <c r="H293" t="s">
        <v>973</v>
      </c>
      <c r="I293" s="90" t="s">
        <v>133</v>
      </c>
      <c r="J293" s="87">
        <v>17</v>
      </c>
      <c r="K293" s="87">
        <v>2020</v>
      </c>
      <c r="L293" s="90" t="s">
        <v>87</v>
      </c>
      <c r="M293" s="87">
        <v>17</v>
      </c>
      <c r="N293" s="87">
        <v>2024</v>
      </c>
      <c r="O293">
        <v>85</v>
      </c>
      <c r="P293" s="90" t="s">
        <v>149</v>
      </c>
      <c r="Q293" s="90" t="s">
        <v>149</v>
      </c>
      <c r="T293" t="s">
        <v>770</v>
      </c>
      <c r="U293" t="s">
        <v>5</v>
      </c>
      <c r="V293" t="s">
        <v>140</v>
      </c>
      <c r="W293">
        <v>18826852.309999999</v>
      </c>
      <c r="X293">
        <v>3322385.7</v>
      </c>
      <c r="Y293">
        <v>0</v>
      </c>
      <c r="Z293">
        <v>115520.57</v>
      </c>
      <c r="AA293">
        <v>22264758.579999998</v>
      </c>
      <c r="AB293" t="s">
        <v>71</v>
      </c>
      <c r="AD293">
        <v>473735.27</v>
      </c>
      <c r="AE293">
        <v>26264.73</v>
      </c>
      <c r="AF293" t="s">
        <v>141</v>
      </c>
      <c r="AG293">
        <v>1</v>
      </c>
      <c r="AH293" t="s">
        <v>53</v>
      </c>
      <c r="AI293" t="s">
        <v>974</v>
      </c>
    </row>
    <row r="294" spans="1:35" ht="45" customHeight="1" x14ac:dyDescent="0.35">
      <c r="A294">
        <v>69</v>
      </c>
      <c r="B294" t="s">
        <v>1</v>
      </c>
      <c r="C294" t="s">
        <v>54</v>
      </c>
      <c r="D294" t="s">
        <v>200</v>
      </c>
      <c r="E294">
        <v>129874</v>
      </c>
      <c r="F294" t="s">
        <v>975</v>
      </c>
      <c r="G294" t="s">
        <v>976</v>
      </c>
      <c r="H294" t="s">
        <v>977</v>
      </c>
      <c r="I294" s="90" t="s">
        <v>133</v>
      </c>
      <c r="J294" s="87">
        <v>22</v>
      </c>
      <c r="K294" s="87">
        <v>2020</v>
      </c>
      <c r="L294" s="90" t="s">
        <v>133</v>
      </c>
      <c r="M294" s="87">
        <v>22</v>
      </c>
      <c r="N294" s="87">
        <v>2021</v>
      </c>
      <c r="O294">
        <v>85</v>
      </c>
      <c r="P294" s="90" t="s">
        <v>149</v>
      </c>
      <c r="Q294" s="90" t="s">
        <v>149</v>
      </c>
      <c r="T294" t="s">
        <v>770</v>
      </c>
      <c r="U294" t="s">
        <v>4</v>
      </c>
      <c r="V294" t="s">
        <v>60</v>
      </c>
      <c r="W294">
        <v>2661342.94</v>
      </c>
      <c r="X294">
        <v>469648.75</v>
      </c>
      <c r="Y294">
        <v>1121260.04</v>
      </c>
      <c r="Z294">
        <v>385414.93</v>
      </c>
      <c r="AA294">
        <f>SUM(W294:Z294)</f>
        <v>4637666.66</v>
      </c>
      <c r="AB294" t="s">
        <v>71</v>
      </c>
      <c r="AD294">
        <v>422395.46</v>
      </c>
      <c r="AE294">
        <v>74540.37</v>
      </c>
      <c r="AF294" t="s">
        <v>206</v>
      </c>
      <c r="AG294">
        <v>1</v>
      </c>
      <c r="AH294" t="s">
        <v>63</v>
      </c>
      <c r="AI294" t="s">
        <v>978</v>
      </c>
    </row>
    <row r="295" spans="1:35" ht="45" customHeight="1" x14ac:dyDescent="0.35">
      <c r="A295">
        <v>70</v>
      </c>
      <c r="B295" t="s">
        <v>1</v>
      </c>
      <c r="C295" t="s">
        <v>54</v>
      </c>
      <c r="D295" t="s">
        <v>200</v>
      </c>
      <c r="E295">
        <v>128960</v>
      </c>
      <c r="F295" t="s">
        <v>979</v>
      </c>
      <c r="G295" t="s">
        <v>980</v>
      </c>
      <c r="H295" t="s">
        <v>981</v>
      </c>
      <c r="I295" s="90" t="s">
        <v>58</v>
      </c>
      <c r="J295" s="87">
        <v>11</v>
      </c>
      <c r="K295" s="87">
        <v>2020</v>
      </c>
      <c r="L295" s="90" t="s">
        <v>170</v>
      </c>
      <c r="M295" s="87">
        <v>11</v>
      </c>
      <c r="N295" s="87">
        <v>2022</v>
      </c>
      <c r="O295">
        <v>85</v>
      </c>
      <c r="P295" s="90" t="s">
        <v>149</v>
      </c>
      <c r="Q295" s="90" t="s">
        <v>149</v>
      </c>
      <c r="T295" t="s">
        <v>770</v>
      </c>
      <c r="U295" t="s">
        <v>4</v>
      </c>
      <c r="V295" t="s">
        <v>60</v>
      </c>
      <c r="W295">
        <v>7733358.46</v>
      </c>
      <c r="X295">
        <v>1364710.3</v>
      </c>
      <c r="Y295">
        <v>2228942.31</v>
      </c>
      <c r="Z295">
        <v>367641.5</v>
      </c>
      <c r="AA295">
        <f>SUM(W295:Z295)</f>
        <v>11694652.57</v>
      </c>
      <c r="AB295" t="s">
        <v>71</v>
      </c>
      <c r="AD295">
        <v>2695500.18</v>
      </c>
      <c r="AE295">
        <v>210970.62</v>
      </c>
      <c r="AF295" t="s">
        <v>206</v>
      </c>
      <c r="AG295">
        <v>1</v>
      </c>
      <c r="AH295" t="s">
        <v>63</v>
      </c>
      <c r="AI295" t="s">
        <v>982</v>
      </c>
    </row>
    <row r="296" spans="1:35" ht="45" customHeight="1" x14ac:dyDescent="0.35">
      <c r="A296">
        <v>71</v>
      </c>
      <c r="B296" t="s">
        <v>1</v>
      </c>
      <c r="C296" t="s">
        <v>54</v>
      </c>
      <c r="D296" t="s">
        <v>200</v>
      </c>
      <c r="E296">
        <v>129916</v>
      </c>
      <c r="F296" t="s">
        <v>983</v>
      </c>
      <c r="G296" t="s">
        <v>984</v>
      </c>
      <c r="H296" t="s">
        <v>985</v>
      </c>
      <c r="I296" s="90" t="s">
        <v>58</v>
      </c>
      <c r="J296" s="87">
        <v>18</v>
      </c>
      <c r="K296" s="87">
        <v>2020</v>
      </c>
      <c r="L296" s="90" t="s">
        <v>58</v>
      </c>
      <c r="M296" s="87">
        <v>18</v>
      </c>
      <c r="N296" s="87">
        <v>2023</v>
      </c>
      <c r="O296">
        <v>85</v>
      </c>
      <c r="P296" s="90" t="s">
        <v>149</v>
      </c>
      <c r="Q296" s="90" t="s">
        <v>149</v>
      </c>
      <c r="T296" t="s">
        <v>986</v>
      </c>
      <c r="U296" t="s">
        <v>4</v>
      </c>
      <c r="V296" t="s">
        <v>60</v>
      </c>
      <c r="W296">
        <v>6864090.9400000004</v>
      </c>
      <c r="X296">
        <v>1211310.1499999999</v>
      </c>
      <c r="Y296">
        <v>3253383.69</v>
      </c>
      <c r="Z296">
        <v>1224611.01</v>
      </c>
      <c r="AA296">
        <f>SUM(W296:Z296)</f>
        <v>12553395.789999999</v>
      </c>
      <c r="AB296" t="s">
        <v>71</v>
      </c>
      <c r="AD296">
        <v>1555456.05</v>
      </c>
      <c r="AE296">
        <v>224175.43</v>
      </c>
      <c r="AF296" t="s">
        <v>206</v>
      </c>
      <c r="AG296">
        <v>1</v>
      </c>
      <c r="AH296" t="s">
        <v>63</v>
      </c>
      <c r="AI296" t="s">
        <v>987</v>
      </c>
    </row>
    <row r="297" spans="1:35" ht="45" customHeight="1" x14ac:dyDescent="0.35">
      <c r="A297">
        <v>72</v>
      </c>
      <c r="B297" t="s">
        <v>1</v>
      </c>
      <c r="C297" t="s">
        <v>54</v>
      </c>
      <c r="D297" t="s">
        <v>200</v>
      </c>
      <c r="E297">
        <v>129400</v>
      </c>
      <c r="F297" t="s">
        <v>988</v>
      </c>
      <c r="G297" t="s">
        <v>989</v>
      </c>
      <c r="H297" t="s">
        <v>990</v>
      </c>
      <c r="I297" s="90" t="s">
        <v>58</v>
      </c>
      <c r="J297" s="87">
        <v>20</v>
      </c>
      <c r="K297" s="87">
        <v>2020</v>
      </c>
      <c r="L297" s="90" t="s">
        <v>58</v>
      </c>
      <c r="M297" s="87">
        <v>20</v>
      </c>
      <c r="N297" s="87">
        <v>2023</v>
      </c>
      <c r="O297">
        <v>85</v>
      </c>
      <c r="P297" s="90" t="s">
        <v>149</v>
      </c>
      <c r="Q297" s="90" t="s">
        <v>149</v>
      </c>
      <c r="T297" t="s">
        <v>986</v>
      </c>
      <c r="U297" t="s">
        <v>4</v>
      </c>
      <c r="V297" t="s">
        <v>60</v>
      </c>
      <c r="W297">
        <v>11618677.65</v>
      </c>
      <c r="X297">
        <v>2050354.88</v>
      </c>
      <c r="Y297">
        <v>3271044.29</v>
      </c>
      <c r="Z297">
        <v>2158628.14</v>
      </c>
      <c r="AA297">
        <f>SUM(W297:Z297)</f>
        <v>19098704.960000001</v>
      </c>
      <c r="AB297" t="s">
        <v>71</v>
      </c>
      <c r="AD297">
        <v>267394.74</v>
      </c>
      <c r="AE297">
        <v>0</v>
      </c>
      <c r="AF297" t="s">
        <v>206</v>
      </c>
      <c r="AG297">
        <v>1</v>
      </c>
      <c r="AH297" t="s">
        <v>63</v>
      </c>
      <c r="AI297" t="s">
        <v>991</v>
      </c>
    </row>
    <row r="298" spans="1:35" ht="45" customHeight="1" x14ac:dyDescent="0.35">
      <c r="A298">
        <v>73</v>
      </c>
      <c r="B298" t="s">
        <v>1</v>
      </c>
      <c r="C298" t="s">
        <v>54</v>
      </c>
      <c r="D298" t="s">
        <v>200</v>
      </c>
      <c r="E298">
        <v>129200</v>
      </c>
      <c r="F298" t="s">
        <v>992</v>
      </c>
      <c r="G298" t="s">
        <v>851</v>
      </c>
      <c r="H298" t="s">
        <v>993</v>
      </c>
      <c r="I298" s="90" t="s">
        <v>47</v>
      </c>
      <c r="J298" s="87">
        <v>18</v>
      </c>
      <c r="K298" s="87">
        <v>2020</v>
      </c>
      <c r="L298" s="90" t="s">
        <v>120</v>
      </c>
      <c r="M298" s="87">
        <v>18</v>
      </c>
      <c r="N298" s="87">
        <v>2022</v>
      </c>
      <c r="O298">
        <v>85</v>
      </c>
      <c r="P298" s="90" t="s">
        <v>149</v>
      </c>
      <c r="Q298" s="90" t="s">
        <v>149</v>
      </c>
      <c r="T298" t="s">
        <v>770</v>
      </c>
      <c r="U298" t="s">
        <v>4</v>
      </c>
      <c r="V298" t="s">
        <v>60</v>
      </c>
      <c r="W298">
        <v>5696971.7800000003</v>
      </c>
      <c r="X298">
        <v>1005347.94</v>
      </c>
      <c r="Y298">
        <v>2213093.56</v>
      </c>
      <c r="Z298">
        <v>1706560.95</v>
      </c>
      <c r="AA298">
        <f>SUM(W298:Z298)</f>
        <v>10621974.23</v>
      </c>
      <c r="AB298" t="s">
        <v>71</v>
      </c>
      <c r="AD298">
        <v>2200088.5499999998</v>
      </c>
      <c r="AE298">
        <v>230920.09</v>
      </c>
      <c r="AF298" t="s">
        <v>206</v>
      </c>
      <c r="AG298">
        <v>1</v>
      </c>
      <c r="AH298" t="s">
        <v>63</v>
      </c>
      <c r="AI298" t="s">
        <v>994</v>
      </c>
    </row>
    <row r="299" spans="1:35" ht="21" customHeight="1" x14ac:dyDescent="0.35">
      <c r="A299" t="s">
        <v>995</v>
      </c>
      <c r="W299">
        <f>SUM(W226:W298)</f>
        <v>363165723.23287594</v>
      </c>
      <c r="X299">
        <f>SUM(X226:X298)</f>
        <v>66071413.827124</v>
      </c>
      <c r="Y299">
        <f>SUM(Y226:Y298)</f>
        <v>107612290.72000001</v>
      </c>
      <c r="Z299">
        <f>SUM(Z226:Z298)</f>
        <v>52599417.410000011</v>
      </c>
      <c r="AA299">
        <f>SUM(AA226:AA298)</f>
        <v>589448845.19000006</v>
      </c>
      <c r="AD299">
        <f>SUM(AD226:AD298)</f>
        <v>212011840.93000004</v>
      </c>
      <c r="AE299">
        <f>SUM(AE226:AE298)</f>
        <v>36513408.989999995</v>
      </c>
    </row>
    <row r="300" spans="1:35" ht="21" customHeight="1" x14ac:dyDescent="0.35">
      <c r="A300" t="s">
        <v>996</v>
      </c>
    </row>
    <row r="301" spans="1:35" ht="45" customHeight="1" x14ac:dyDescent="0.35">
      <c r="A301">
        <v>1</v>
      </c>
      <c r="B301" t="s">
        <v>41</v>
      </c>
      <c r="C301" t="s">
        <v>89</v>
      </c>
      <c r="D301" t="s">
        <v>349</v>
      </c>
      <c r="E301">
        <v>105531</v>
      </c>
      <c r="F301" t="s">
        <v>997</v>
      </c>
      <c r="G301" t="s">
        <v>998</v>
      </c>
      <c r="H301" t="s">
        <v>999</v>
      </c>
      <c r="I301" s="90" t="s">
        <v>47</v>
      </c>
      <c r="J301" s="87">
        <v>1</v>
      </c>
      <c r="K301" s="87">
        <v>2016</v>
      </c>
      <c r="L301" s="90" t="s">
        <v>47</v>
      </c>
      <c r="M301" s="87">
        <v>1</v>
      </c>
      <c r="N301" s="87">
        <v>2021</v>
      </c>
      <c r="O301">
        <v>83.72</v>
      </c>
      <c r="P301" s="90" t="s">
        <v>196</v>
      </c>
      <c r="Q301" s="90" t="s">
        <v>196</v>
      </c>
      <c r="T301" t="s">
        <v>1000</v>
      </c>
      <c r="U301" t="s">
        <v>5</v>
      </c>
      <c r="V301" t="s">
        <v>353</v>
      </c>
      <c r="W301">
        <v>6067114.3078000005</v>
      </c>
      <c r="X301">
        <v>1179797.1921999995</v>
      </c>
      <c r="Y301">
        <v>948026</v>
      </c>
      <c r="Z301">
        <v>60000</v>
      </c>
      <c r="AA301">
        <f>SUBTOTAL(9,W301:Z301)</f>
        <v>8254937.5</v>
      </c>
      <c r="AB301" t="s">
        <v>71</v>
      </c>
      <c r="AC301" t="s">
        <v>82</v>
      </c>
      <c r="AD301">
        <v>2936036.9199999995</v>
      </c>
      <c r="AE301">
        <v>570886.9</v>
      </c>
      <c r="AF301" t="s">
        <v>354</v>
      </c>
      <c r="AG301">
        <v>1</v>
      </c>
      <c r="AH301" t="s">
        <v>53</v>
      </c>
    </row>
    <row r="302" spans="1:35" ht="45" customHeight="1" x14ac:dyDescent="0.35">
      <c r="A302">
        <v>2</v>
      </c>
      <c r="B302" t="s">
        <v>1</v>
      </c>
      <c r="C302" t="s">
        <v>54</v>
      </c>
      <c r="D302" t="s">
        <v>55</v>
      </c>
      <c r="E302">
        <v>115978</v>
      </c>
      <c r="F302" t="s">
        <v>1001</v>
      </c>
      <c r="G302" t="s">
        <v>1002</v>
      </c>
      <c r="H302" t="s">
        <v>1001</v>
      </c>
      <c r="I302" s="90" t="s">
        <v>58</v>
      </c>
      <c r="J302" s="87">
        <v>17</v>
      </c>
      <c r="K302" s="87">
        <v>2017</v>
      </c>
      <c r="L302" s="90" t="s">
        <v>58</v>
      </c>
      <c r="M302" s="87">
        <v>17</v>
      </c>
      <c r="N302" s="87">
        <v>2020</v>
      </c>
      <c r="O302">
        <v>85</v>
      </c>
      <c r="P302" s="90" t="s">
        <v>196</v>
      </c>
      <c r="Q302" s="90" t="s">
        <v>196</v>
      </c>
      <c r="T302" t="s">
        <v>1000</v>
      </c>
      <c r="U302" t="s">
        <v>4</v>
      </c>
      <c r="V302" t="s">
        <v>60</v>
      </c>
      <c r="W302">
        <v>3468174.25</v>
      </c>
      <c r="X302">
        <v>612030.75</v>
      </c>
      <c r="Y302">
        <v>2049045</v>
      </c>
      <c r="Z302">
        <v>621062.5</v>
      </c>
      <c r="AA302">
        <f>SUBTOTAL(9,W302:Z302)</f>
        <v>6750312.5</v>
      </c>
      <c r="AB302" t="s">
        <v>61</v>
      </c>
      <c r="AC302" t="s">
        <v>114</v>
      </c>
      <c r="AD302">
        <v>3096365.1100000008</v>
      </c>
      <c r="AE302">
        <v>605005.59000000008</v>
      </c>
      <c r="AF302" t="s">
        <v>62</v>
      </c>
      <c r="AG302">
        <v>1</v>
      </c>
      <c r="AH302" t="s">
        <v>63</v>
      </c>
    </row>
    <row r="303" spans="1:35" ht="45" customHeight="1" x14ac:dyDescent="0.35">
      <c r="A303">
        <v>3</v>
      </c>
      <c r="B303" t="s">
        <v>1</v>
      </c>
      <c r="C303" t="s">
        <v>54</v>
      </c>
      <c r="D303" t="s">
        <v>55</v>
      </c>
      <c r="E303">
        <v>115665</v>
      </c>
      <c r="F303" t="s">
        <v>1003</v>
      </c>
      <c r="G303" t="s">
        <v>1004</v>
      </c>
      <c r="H303" t="s">
        <v>1003</v>
      </c>
      <c r="I303" s="90" t="s">
        <v>68</v>
      </c>
      <c r="J303" s="87">
        <v>28</v>
      </c>
      <c r="K303" s="87">
        <v>2017</v>
      </c>
      <c r="L303" s="90" t="s">
        <v>68</v>
      </c>
      <c r="M303" s="87">
        <v>28</v>
      </c>
      <c r="N303" s="87">
        <v>2019</v>
      </c>
      <c r="O303">
        <v>85</v>
      </c>
      <c r="P303" s="90" t="s">
        <v>196</v>
      </c>
      <c r="Q303" s="90" t="s">
        <v>196</v>
      </c>
      <c r="T303" t="s">
        <v>1000</v>
      </c>
      <c r="U303" t="s">
        <v>4</v>
      </c>
      <c r="V303" t="s">
        <v>60</v>
      </c>
      <c r="W303">
        <v>1368912.79</v>
      </c>
      <c r="X303">
        <v>241572.85</v>
      </c>
      <c r="Y303">
        <v>1078008.7500000002</v>
      </c>
      <c r="Z303">
        <v>32923.929999999702</v>
      </c>
      <c r="AA303">
        <f>SUBTOTAL(9,W303:Z303)</f>
        <v>2721418.3200000003</v>
      </c>
      <c r="AB303" t="s">
        <v>61</v>
      </c>
      <c r="AD303">
        <v>1361630.91</v>
      </c>
      <c r="AE303">
        <v>240287.8</v>
      </c>
      <c r="AF303" t="s">
        <v>62</v>
      </c>
      <c r="AG303">
        <v>1</v>
      </c>
      <c r="AH303" t="s">
        <v>63</v>
      </c>
    </row>
    <row r="304" spans="1:35" ht="45" customHeight="1" x14ac:dyDescent="0.35">
      <c r="A304">
        <v>4</v>
      </c>
      <c r="B304" t="s">
        <v>1</v>
      </c>
      <c r="C304" t="s">
        <v>54</v>
      </c>
      <c r="D304" t="s">
        <v>55</v>
      </c>
      <c r="E304">
        <v>115991</v>
      </c>
      <c r="F304" t="s">
        <v>1005</v>
      </c>
      <c r="G304" t="s">
        <v>1006</v>
      </c>
      <c r="H304" t="s">
        <v>1005</v>
      </c>
      <c r="I304" s="90" t="s">
        <v>58</v>
      </c>
      <c r="J304" s="87">
        <v>4</v>
      </c>
      <c r="K304" s="87">
        <v>2017</v>
      </c>
      <c r="L304" s="90" t="s">
        <v>58</v>
      </c>
      <c r="M304" s="87">
        <v>4</v>
      </c>
      <c r="N304" s="87">
        <v>2020</v>
      </c>
      <c r="O304">
        <v>85</v>
      </c>
      <c r="P304" s="90" t="s">
        <v>196</v>
      </c>
      <c r="Q304" s="90" t="s">
        <v>196</v>
      </c>
      <c r="T304" t="s">
        <v>1007</v>
      </c>
      <c r="U304" t="s">
        <v>4</v>
      </c>
      <c r="V304" t="s">
        <v>60</v>
      </c>
      <c r="W304">
        <v>1547343.33</v>
      </c>
      <c r="X304">
        <v>273060.59000000003</v>
      </c>
      <c r="Y304">
        <v>651027.91000000015</v>
      </c>
      <c r="Z304">
        <v>441382.50999999978</v>
      </c>
      <c r="AA304">
        <f>SUBTOTAL(9,W304:Z304)</f>
        <v>2912814.34</v>
      </c>
      <c r="AB304" t="s">
        <v>61</v>
      </c>
      <c r="AD304">
        <v>1454578</v>
      </c>
      <c r="AE304">
        <v>256690.21999999994</v>
      </c>
      <c r="AF304" t="s">
        <v>62</v>
      </c>
      <c r="AG304">
        <v>1</v>
      </c>
      <c r="AH304" t="s">
        <v>63</v>
      </c>
    </row>
    <row r="305" spans="1:35" ht="45" customHeight="1" x14ac:dyDescent="0.35">
      <c r="A305">
        <v>5</v>
      </c>
      <c r="B305" t="s">
        <v>1</v>
      </c>
      <c r="C305" t="s">
        <v>54</v>
      </c>
      <c r="D305" t="s">
        <v>64</v>
      </c>
      <c r="E305">
        <v>127127</v>
      </c>
      <c r="F305" t="s">
        <v>1008</v>
      </c>
      <c r="G305" t="s">
        <v>118</v>
      </c>
      <c r="H305" t="s">
        <v>1009</v>
      </c>
      <c r="I305" s="90" t="s">
        <v>120</v>
      </c>
      <c r="J305" s="87">
        <v>5</v>
      </c>
      <c r="K305" s="87">
        <v>2019</v>
      </c>
      <c r="L305" s="90" t="s">
        <v>120</v>
      </c>
      <c r="M305" s="87">
        <v>5</v>
      </c>
      <c r="N305" s="87">
        <v>2022</v>
      </c>
      <c r="O305">
        <v>85</v>
      </c>
      <c r="P305" s="90" t="s">
        <v>196</v>
      </c>
      <c r="Q305" s="90" t="s">
        <v>196</v>
      </c>
      <c r="T305" t="s">
        <v>1010</v>
      </c>
      <c r="U305" t="s">
        <v>4</v>
      </c>
      <c r="V305" t="s">
        <v>70</v>
      </c>
      <c r="W305">
        <v>7462452.79</v>
      </c>
      <c r="X305">
        <v>1316903.43</v>
      </c>
      <c r="Y305">
        <v>1798181.38</v>
      </c>
      <c r="Z305">
        <v>2009600.85</v>
      </c>
      <c r="AA305">
        <f>SUBTOTAL(9,W305:Z305)</f>
        <v>12587138.450000001</v>
      </c>
      <c r="AB305" t="s">
        <v>71</v>
      </c>
      <c r="AD305">
        <v>3051034.94</v>
      </c>
      <c r="AE305">
        <v>538417.91999999993</v>
      </c>
      <c r="AF305" t="s">
        <v>72</v>
      </c>
      <c r="AG305">
        <v>1</v>
      </c>
      <c r="AH305" t="s">
        <v>63</v>
      </c>
    </row>
    <row r="306" spans="1:35" ht="45" customHeight="1" x14ac:dyDescent="0.35">
      <c r="A306">
        <v>6</v>
      </c>
      <c r="B306" t="s">
        <v>41</v>
      </c>
      <c r="C306" t="s">
        <v>906</v>
      </c>
      <c r="E306">
        <v>124883</v>
      </c>
      <c r="F306" t="s">
        <v>1011</v>
      </c>
      <c r="G306" t="s">
        <v>1012</v>
      </c>
      <c r="H306" t="s">
        <v>1013</v>
      </c>
      <c r="I306" s="90" t="s">
        <v>110</v>
      </c>
      <c r="J306" s="87">
        <v>16</v>
      </c>
      <c r="K306" s="87">
        <v>2020</v>
      </c>
      <c r="L306" s="90" t="s">
        <v>110</v>
      </c>
      <c r="M306" s="87">
        <v>16</v>
      </c>
      <c r="N306" s="87">
        <v>2021</v>
      </c>
      <c r="O306">
        <v>85</v>
      </c>
      <c r="P306" s="90" t="s">
        <v>196</v>
      </c>
      <c r="Q306" s="90" t="s">
        <v>196</v>
      </c>
      <c r="T306" t="s">
        <v>1000</v>
      </c>
      <c r="U306" t="s">
        <v>5</v>
      </c>
      <c r="V306" t="s">
        <v>140</v>
      </c>
      <c r="W306">
        <v>4095016.76</v>
      </c>
      <c r="X306">
        <v>722650.01</v>
      </c>
      <c r="Y306">
        <v>0</v>
      </c>
      <c r="Z306">
        <v>11900</v>
      </c>
      <c r="AA306">
        <f>SUM(W306:Z306)</f>
        <v>4829566.7699999996</v>
      </c>
      <c r="AB306" t="s">
        <v>71</v>
      </c>
      <c r="AD306">
        <v>481766.67</v>
      </c>
      <c r="AE306">
        <v>0</v>
      </c>
      <c r="AF306" t="s">
        <v>911</v>
      </c>
      <c r="AG306">
        <v>1</v>
      </c>
      <c r="AH306" t="s">
        <v>53</v>
      </c>
      <c r="AI306" t="s">
        <v>1014</v>
      </c>
    </row>
    <row r="307" spans="1:35" ht="45" customHeight="1" x14ac:dyDescent="0.35">
      <c r="A307">
        <v>7</v>
      </c>
      <c r="B307" t="s">
        <v>41</v>
      </c>
      <c r="C307" t="s">
        <v>906</v>
      </c>
      <c r="E307">
        <v>124984</v>
      </c>
      <c r="F307" t="s">
        <v>1015</v>
      </c>
      <c r="G307" t="s">
        <v>1016</v>
      </c>
      <c r="H307" t="s">
        <v>1017</v>
      </c>
      <c r="I307" s="90" t="s">
        <v>169</v>
      </c>
      <c r="J307" s="87">
        <v>29</v>
      </c>
      <c r="K307" s="87">
        <v>2020</v>
      </c>
      <c r="L307" s="90" t="s">
        <v>87</v>
      </c>
      <c r="M307" s="87">
        <v>29</v>
      </c>
      <c r="N307" s="87">
        <v>2022</v>
      </c>
      <c r="O307">
        <v>85</v>
      </c>
      <c r="P307" s="90" t="s">
        <v>196</v>
      </c>
      <c r="Q307" s="90" t="s">
        <v>196</v>
      </c>
      <c r="T307" t="s">
        <v>1000</v>
      </c>
      <c r="U307" t="s">
        <v>5</v>
      </c>
      <c r="V307" t="s">
        <v>140</v>
      </c>
      <c r="W307">
        <v>4248282.29</v>
      </c>
      <c r="X307">
        <v>749696.87</v>
      </c>
      <c r="Y307">
        <v>0</v>
      </c>
      <c r="Z307">
        <v>20000</v>
      </c>
      <c r="AA307">
        <f>SUM(W307:Z307)</f>
        <v>5017979.16</v>
      </c>
      <c r="AB307" t="s">
        <v>71</v>
      </c>
      <c r="AD307">
        <v>21689.51</v>
      </c>
      <c r="AE307">
        <v>3827.5599999999995</v>
      </c>
      <c r="AF307" t="s">
        <v>911</v>
      </c>
      <c r="AG307">
        <v>1</v>
      </c>
      <c r="AH307" t="s">
        <v>53</v>
      </c>
      <c r="AI307" t="s">
        <v>1018</v>
      </c>
    </row>
    <row r="308" spans="1:35" ht="45" customHeight="1" x14ac:dyDescent="0.35">
      <c r="A308">
        <v>8</v>
      </c>
      <c r="B308" t="s">
        <v>1</v>
      </c>
      <c r="C308" t="s">
        <v>54</v>
      </c>
      <c r="D308" t="s">
        <v>200</v>
      </c>
      <c r="E308">
        <v>129680</v>
      </c>
      <c r="F308" t="s">
        <v>1019</v>
      </c>
      <c r="G308" t="s">
        <v>462</v>
      </c>
      <c r="H308" t="s">
        <v>1020</v>
      </c>
      <c r="I308" s="90" t="s">
        <v>68</v>
      </c>
      <c r="J308" s="87">
        <v>25</v>
      </c>
      <c r="K308" s="87">
        <v>2020</v>
      </c>
      <c r="L308" s="90" t="s">
        <v>113</v>
      </c>
      <c r="M308" s="87">
        <v>25</v>
      </c>
      <c r="N308" s="87">
        <v>2022</v>
      </c>
      <c r="O308">
        <v>85</v>
      </c>
      <c r="P308" s="90" t="s">
        <v>196</v>
      </c>
      <c r="Q308" s="90" t="s">
        <v>196</v>
      </c>
      <c r="T308" t="s">
        <v>1000</v>
      </c>
      <c r="U308" t="s">
        <v>4</v>
      </c>
      <c r="V308" t="s">
        <v>60</v>
      </c>
      <c r="W308">
        <v>10127478.550000001</v>
      </c>
      <c r="X308">
        <v>1787202.08</v>
      </c>
      <c r="Y308">
        <v>5665873.5300000003</v>
      </c>
      <c r="Z308">
        <v>2012842.55</v>
      </c>
      <c r="AA308">
        <f>SUM(W308:Z308)</f>
        <v>19593396.710000001</v>
      </c>
      <c r="AB308" t="s">
        <v>71</v>
      </c>
      <c r="AD308">
        <v>1000000</v>
      </c>
      <c r="AE308">
        <v>0</v>
      </c>
      <c r="AF308" t="s">
        <v>206</v>
      </c>
      <c r="AG308">
        <v>1</v>
      </c>
      <c r="AH308" t="s">
        <v>63</v>
      </c>
      <c r="AI308" t="s">
        <v>1021</v>
      </c>
    </row>
    <row r="309" spans="1:35" ht="45" customHeight="1" x14ac:dyDescent="0.35">
      <c r="A309">
        <v>9</v>
      </c>
      <c r="B309" t="s">
        <v>41</v>
      </c>
      <c r="C309" t="s">
        <v>1022</v>
      </c>
      <c r="E309">
        <v>108048</v>
      </c>
      <c r="F309" t="s">
        <v>1023</v>
      </c>
      <c r="G309" t="s">
        <v>1016</v>
      </c>
      <c r="H309" t="s">
        <v>1024</v>
      </c>
      <c r="I309" s="90" t="s">
        <v>102</v>
      </c>
      <c r="J309" s="87">
        <v>9</v>
      </c>
      <c r="K309" s="87">
        <v>2021</v>
      </c>
      <c r="L309" s="90" t="s">
        <v>68</v>
      </c>
      <c r="M309" s="87">
        <v>30</v>
      </c>
      <c r="N309" s="87">
        <v>2023</v>
      </c>
      <c r="O309">
        <v>85</v>
      </c>
      <c r="P309" s="90" t="s">
        <v>196</v>
      </c>
      <c r="Q309" s="90" t="s">
        <v>196</v>
      </c>
      <c r="T309" t="s">
        <v>1000</v>
      </c>
      <c r="U309" t="s">
        <v>5</v>
      </c>
      <c r="V309" t="s">
        <v>81</v>
      </c>
      <c r="W309">
        <v>1396890</v>
      </c>
      <c r="X309">
        <v>246510</v>
      </c>
      <c r="Y309">
        <v>0</v>
      </c>
      <c r="Z309">
        <v>366600</v>
      </c>
      <c r="AA309">
        <f>SUM(W309:Z309)</f>
        <v>2010000</v>
      </c>
      <c r="AB309" t="s">
        <v>71</v>
      </c>
      <c r="AD309">
        <v>0</v>
      </c>
      <c r="AE309">
        <v>0</v>
      </c>
      <c r="AF309" t="s">
        <v>1025</v>
      </c>
      <c r="AG309">
        <v>1</v>
      </c>
      <c r="AH309" t="s">
        <v>53</v>
      </c>
      <c r="AI309" t="s">
        <v>1026</v>
      </c>
    </row>
    <row r="310" spans="1:35" ht="21" customHeight="1" x14ac:dyDescent="0.35">
      <c r="A310" t="s">
        <v>995</v>
      </c>
      <c r="W310">
        <f>SUM(W301:W309)</f>
        <v>39781665.0678</v>
      </c>
      <c r="X310">
        <f>SUM(X301:X309)</f>
        <v>7129423.7721999995</v>
      </c>
      <c r="Y310">
        <f t="shared" ref="Y310:AA310" si="17">SUM(Y301:Y309)</f>
        <v>12190162.57</v>
      </c>
      <c r="Z310">
        <f t="shared" si="17"/>
        <v>5576312.3399999999</v>
      </c>
      <c r="AA310">
        <f t="shared" si="17"/>
        <v>64677563.749999993</v>
      </c>
      <c r="AD310">
        <f t="shared" ref="AD310:AE310" si="18">SUM(AD301:AD309)</f>
        <v>13403102.060000001</v>
      </c>
      <c r="AE310">
        <f t="shared" si="18"/>
        <v>2215115.9900000002</v>
      </c>
    </row>
    <row r="311" spans="1:35" ht="21" customHeight="1" x14ac:dyDescent="0.35">
      <c r="A311" t="s">
        <v>1027</v>
      </c>
    </row>
    <row r="312" spans="1:35" ht="45" customHeight="1" x14ac:dyDescent="0.35">
      <c r="A312">
        <v>1</v>
      </c>
      <c r="B312" t="s">
        <v>41</v>
      </c>
      <c r="C312" t="s">
        <v>89</v>
      </c>
      <c r="D312" t="s">
        <v>145</v>
      </c>
      <c r="E312">
        <v>119828</v>
      </c>
      <c r="F312" t="s">
        <v>1028</v>
      </c>
      <c r="G312" t="s">
        <v>1029</v>
      </c>
      <c r="H312" t="s">
        <v>1030</v>
      </c>
      <c r="I312" s="90" t="s">
        <v>47</v>
      </c>
      <c r="J312" s="87">
        <v>27</v>
      </c>
      <c r="K312" s="87">
        <v>2017</v>
      </c>
      <c r="L312" s="90" t="s">
        <v>47</v>
      </c>
      <c r="M312" s="87">
        <v>27</v>
      </c>
      <c r="N312" s="87">
        <v>2019</v>
      </c>
      <c r="O312">
        <v>84.999999638510033</v>
      </c>
      <c r="P312" s="90" t="s">
        <v>48</v>
      </c>
      <c r="Q312" s="90" t="s">
        <v>48</v>
      </c>
      <c r="T312" t="s">
        <v>1031</v>
      </c>
      <c r="U312" t="s">
        <v>4</v>
      </c>
      <c r="V312" t="s">
        <v>94</v>
      </c>
      <c r="W312">
        <v>705413.79</v>
      </c>
      <c r="X312">
        <v>124484.79</v>
      </c>
      <c r="Y312">
        <v>92210.99</v>
      </c>
      <c r="Z312">
        <v>8924.6</v>
      </c>
      <c r="AA312">
        <f>SUBTOTAL(9,W312:Z312)</f>
        <v>931034.17</v>
      </c>
      <c r="AB312" t="s">
        <v>61</v>
      </c>
      <c r="AC312" t="s">
        <v>114</v>
      </c>
      <c r="AD312">
        <v>705411.07</v>
      </c>
      <c r="AE312">
        <v>124476.49</v>
      </c>
      <c r="AF312" t="s">
        <v>151</v>
      </c>
      <c r="AG312">
        <v>1</v>
      </c>
      <c r="AH312" t="s">
        <v>53</v>
      </c>
    </row>
    <row r="313" spans="1:35" ht="45" customHeight="1" x14ac:dyDescent="0.35">
      <c r="A313">
        <v>2</v>
      </c>
      <c r="B313" t="s">
        <v>41</v>
      </c>
      <c r="C313" t="s">
        <v>89</v>
      </c>
      <c r="D313" t="s">
        <v>90</v>
      </c>
      <c r="E313">
        <v>122390</v>
      </c>
      <c r="F313" t="s">
        <v>1032</v>
      </c>
      <c r="G313" t="s">
        <v>1033</v>
      </c>
      <c r="H313" t="s">
        <v>1034</v>
      </c>
      <c r="I313" s="90" t="s">
        <v>87</v>
      </c>
      <c r="J313" s="87">
        <v>21</v>
      </c>
      <c r="K313" s="87">
        <v>2021</v>
      </c>
      <c r="L313" s="90" t="s">
        <v>87</v>
      </c>
      <c r="M313" s="87">
        <v>21</v>
      </c>
      <c r="N313" s="87">
        <v>2023</v>
      </c>
      <c r="O313">
        <v>85</v>
      </c>
      <c r="P313" s="90" t="s">
        <v>48</v>
      </c>
      <c r="Q313" s="90" t="s">
        <v>48</v>
      </c>
      <c r="T313" t="s">
        <v>1031</v>
      </c>
      <c r="U313" t="s">
        <v>4</v>
      </c>
      <c r="V313" t="s">
        <v>94</v>
      </c>
      <c r="W313">
        <v>617882.43000000005</v>
      </c>
      <c r="X313">
        <v>109038.08</v>
      </c>
      <c r="Y313">
        <v>80768.929999999993</v>
      </c>
      <c r="Z313">
        <v>146070</v>
      </c>
      <c r="AA313">
        <f>SUM(W313:Z313)</f>
        <v>953759.44</v>
      </c>
      <c r="AB313" t="s">
        <v>71</v>
      </c>
      <c r="AD313">
        <v>0</v>
      </c>
      <c r="AE313">
        <v>0</v>
      </c>
      <c r="AF313" t="s">
        <v>95</v>
      </c>
      <c r="AG313">
        <v>1</v>
      </c>
      <c r="AH313" t="s">
        <v>53</v>
      </c>
      <c r="AI313" t="s">
        <v>1035</v>
      </c>
    </row>
    <row r="314" spans="1:35" ht="21" customHeight="1" x14ac:dyDescent="0.35">
      <c r="A314" t="s">
        <v>1036</v>
      </c>
      <c r="W314">
        <f>SUM(W312:W313)</f>
        <v>1323296.2200000002</v>
      </c>
      <c r="X314">
        <f>SUM(X312:X313)</f>
        <v>233522.87</v>
      </c>
      <c r="Y314">
        <f>SUM(Y312:Y313)</f>
        <v>172979.91999999998</v>
      </c>
      <c r="Z314">
        <f>SUM(Z312:Z313)</f>
        <v>154994.6</v>
      </c>
      <c r="AA314">
        <f>SUM(AA312:AA313)</f>
        <v>1884793.6099999999</v>
      </c>
      <c r="AD314">
        <f>SUM(AD312:AD313)</f>
        <v>705411.07</v>
      </c>
      <c r="AE314">
        <f>SUM(AE312:AE313)</f>
        <v>124476.49</v>
      </c>
    </row>
    <row r="315" spans="1:35" ht="21" customHeight="1" x14ac:dyDescent="0.35">
      <c r="A315" t="s">
        <v>1037</v>
      </c>
    </row>
    <row r="316" spans="1:35" ht="45" customHeight="1" x14ac:dyDescent="0.35">
      <c r="A316">
        <v>1</v>
      </c>
      <c r="B316" t="s">
        <v>41</v>
      </c>
      <c r="C316" t="s">
        <v>42</v>
      </c>
      <c r="D316" t="s">
        <v>43</v>
      </c>
      <c r="E316">
        <v>103195</v>
      </c>
      <c r="F316" t="s">
        <v>1038</v>
      </c>
      <c r="G316" t="s">
        <v>1039</v>
      </c>
      <c r="H316" t="s">
        <v>1040</v>
      </c>
      <c r="I316" s="90" t="s">
        <v>47</v>
      </c>
      <c r="J316" s="87">
        <v>8</v>
      </c>
      <c r="K316" s="87">
        <v>2016</v>
      </c>
      <c r="L316" s="90" t="s">
        <v>109</v>
      </c>
      <c r="M316" s="87">
        <v>8</v>
      </c>
      <c r="N316" s="87">
        <v>2019</v>
      </c>
      <c r="O316">
        <v>85</v>
      </c>
      <c r="P316" s="90" t="s">
        <v>103</v>
      </c>
      <c r="Q316" s="90" t="s">
        <v>103</v>
      </c>
      <c r="T316" t="s">
        <v>1041</v>
      </c>
      <c r="U316" t="s">
        <v>4</v>
      </c>
      <c r="V316" t="s">
        <v>50</v>
      </c>
      <c r="W316">
        <v>4696102.5080000004</v>
      </c>
      <c r="X316">
        <v>828723.97200000007</v>
      </c>
      <c r="Y316">
        <v>5524826.4800000004</v>
      </c>
      <c r="Z316">
        <v>8417771.75</v>
      </c>
      <c r="AA316">
        <f t="shared" ref="AA316:AA321" si="19">SUBTOTAL(9,W316:Z316)</f>
        <v>19467424.710000001</v>
      </c>
      <c r="AB316" t="s">
        <v>61</v>
      </c>
      <c r="AC316" t="s">
        <v>271</v>
      </c>
      <c r="AD316">
        <v>4555667.33</v>
      </c>
      <c r="AE316">
        <v>803941.28</v>
      </c>
      <c r="AF316" t="s">
        <v>52</v>
      </c>
      <c r="AG316">
        <v>1</v>
      </c>
      <c r="AH316" t="s">
        <v>53</v>
      </c>
    </row>
    <row r="317" spans="1:35" ht="45" customHeight="1" x14ac:dyDescent="0.35">
      <c r="A317">
        <v>2</v>
      </c>
      <c r="B317" t="s">
        <v>41</v>
      </c>
      <c r="C317" t="s">
        <v>89</v>
      </c>
      <c r="D317" t="s">
        <v>210</v>
      </c>
      <c r="E317">
        <v>105188</v>
      </c>
      <c r="F317" t="s">
        <v>1042</v>
      </c>
      <c r="G317" t="s">
        <v>1043</v>
      </c>
      <c r="H317" t="s">
        <v>1044</v>
      </c>
      <c r="I317" s="90" t="s">
        <v>47</v>
      </c>
      <c r="J317" s="87">
        <v>9</v>
      </c>
      <c r="K317" s="87">
        <v>2016</v>
      </c>
      <c r="L317" s="90" t="s">
        <v>47</v>
      </c>
      <c r="M317" s="87">
        <v>9</v>
      </c>
      <c r="N317" s="87">
        <v>2018</v>
      </c>
      <c r="O317">
        <v>85</v>
      </c>
      <c r="P317" s="90" t="s">
        <v>103</v>
      </c>
      <c r="Q317" s="90" t="s">
        <v>103</v>
      </c>
      <c r="T317" t="s">
        <v>1045</v>
      </c>
      <c r="U317" t="s">
        <v>4</v>
      </c>
      <c r="V317" t="s">
        <v>94</v>
      </c>
      <c r="W317">
        <v>5414113.6100000003</v>
      </c>
      <c r="X317">
        <v>955431.81</v>
      </c>
      <c r="Y317">
        <v>0</v>
      </c>
      <c r="Z317">
        <v>1064929.8899999999</v>
      </c>
      <c r="AA317">
        <f t="shared" si="19"/>
        <v>7434475.3099999996</v>
      </c>
      <c r="AB317" t="s">
        <v>61</v>
      </c>
      <c r="AC317" t="s">
        <v>271</v>
      </c>
      <c r="AD317">
        <v>5295010.74</v>
      </c>
      <c r="AE317">
        <v>896945.72</v>
      </c>
      <c r="AF317" t="s">
        <v>215</v>
      </c>
      <c r="AG317">
        <v>1</v>
      </c>
      <c r="AH317" t="s">
        <v>53</v>
      </c>
    </row>
    <row r="318" spans="1:35" ht="45" customHeight="1" x14ac:dyDescent="0.35">
      <c r="A318">
        <v>3</v>
      </c>
      <c r="B318" t="s">
        <v>41</v>
      </c>
      <c r="C318" t="s">
        <v>89</v>
      </c>
      <c r="D318" t="s">
        <v>210</v>
      </c>
      <c r="E318">
        <v>104873</v>
      </c>
      <c r="F318" t="s">
        <v>1046</v>
      </c>
      <c r="G318" t="s">
        <v>1047</v>
      </c>
      <c r="H318" t="s">
        <v>1048</v>
      </c>
      <c r="I318" s="90" t="s">
        <v>47</v>
      </c>
      <c r="J318" s="87">
        <v>16</v>
      </c>
      <c r="K318" s="87">
        <v>2016</v>
      </c>
      <c r="L318" s="90" t="s">
        <v>47</v>
      </c>
      <c r="M318" s="87">
        <v>16</v>
      </c>
      <c r="N318" s="87">
        <v>2018</v>
      </c>
      <c r="O318">
        <v>85</v>
      </c>
      <c r="P318" s="90" t="s">
        <v>103</v>
      </c>
      <c r="Q318" s="90" t="s">
        <v>103</v>
      </c>
      <c r="T318" t="s">
        <v>1049</v>
      </c>
      <c r="U318" t="s">
        <v>4</v>
      </c>
      <c r="V318" t="s">
        <v>94</v>
      </c>
      <c r="W318">
        <v>5712085</v>
      </c>
      <c r="X318">
        <v>1008015</v>
      </c>
      <c r="Y318">
        <v>0</v>
      </c>
      <c r="Z318">
        <v>1011700</v>
      </c>
      <c r="AA318">
        <f t="shared" si="19"/>
        <v>7731800</v>
      </c>
      <c r="AB318" t="s">
        <v>61</v>
      </c>
      <c r="AC318" t="s">
        <v>82</v>
      </c>
      <c r="AD318">
        <v>5683770.1799999997</v>
      </c>
      <c r="AE318">
        <v>1003017.87</v>
      </c>
      <c r="AF318" t="s">
        <v>215</v>
      </c>
      <c r="AG318">
        <v>1</v>
      </c>
      <c r="AH318" t="s">
        <v>53</v>
      </c>
    </row>
    <row r="319" spans="1:35" ht="45" customHeight="1" x14ac:dyDescent="0.35">
      <c r="A319">
        <v>4</v>
      </c>
      <c r="B319" t="s">
        <v>1</v>
      </c>
      <c r="C319" t="s">
        <v>54</v>
      </c>
      <c r="D319" t="s">
        <v>55</v>
      </c>
      <c r="E319">
        <v>115705</v>
      </c>
      <c r="F319" t="s">
        <v>1050</v>
      </c>
      <c r="G319" t="s">
        <v>1051</v>
      </c>
      <c r="H319" t="s">
        <v>1050</v>
      </c>
      <c r="I319" s="90" t="s">
        <v>68</v>
      </c>
      <c r="J319" s="87">
        <v>16</v>
      </c>
      <c r="K319" s="87">
        <v>2017</v>
      </c>
      <c r="L319" s="90" t="s">
        <v>113</v>
      </c>
      <c r="M319" s="87">
        <v>16</v>
      </c>
      <c r="N319" s="87">
        <v>2018</v>
      </c>
      <c r="O319">
        <v>85</v>
      </c>
      <c r="P319" s="90" t="s">
        <v>103</v>
      </c>
      <c r="Q319" s="90" t="s">
        <v>103</v>
      </c>
      <c r="T319" t="s">
        <v>1049</v>
      </c>
      <c r="U319" t="s">
        <v>4</v>
      </c>
      <c r="V319" t="s">
        <v>60</v>
      </c>
      <c r="W319">
        <v>2251640.89</v>
      </c>
      <c r="X319">
        <v>397348.39</v>
      </c>
      <c r="Y319">
        <v>1494030.9000000004</v>
      </c>
      <c r="Z319">
        <v>657762.10000000009</v>
      </c>
      <c r="AA319">
        <f t="shared" si="19"/>
        <v>4800782.2800000012</v>
      </c>
      <c r="AB319" t="s">
        <v>61</v>
      </c>
      <c r="AD319">
        <v>2148432.41</v>
      </c>
      <c r="AE319">
        <v>379135.12</v>
      </c>
      <c r="AF319" t="s">
        <v>62</v>
      </c>
      <c r="AG319">
        <v>1</v>
      </c>
      <c r="AH319" t="s">
        <v>63</v>
      </c>
    </row>
    <row r="320" spans="1:35" ht="45" customHeight="1" x14ac:dyDescent="0.35">
      <c r="A320">
        <v>5</v>
      </c>
      <c r="B320" t="s">
        <v>41</v>
      </c>
      <c r="C320" t="s">
        <v>89</v>
      </c>
      <c r="D320" t="s">
        <v>210</v>
      </c>
      <c r="E320">
        <v>104350</v>
      </c>
      <c r="F320" t="s">
        <v>1052</v>
      </c>
      <c r="G320" t="s">
        <v>1053</v>
      </c>
      <c r="H320" t="s">
        <v>1054</v>
      </c>
      <c r="I320" s="90" t="s">
        <v>47</v>
      </c>
      <c r="J320" s="87">
        <v>8</v>
      </c>
      <c r="K320" s="87">
        <v>2016</v>
      </c>
      <c r="L320" s="90" t="s">
        <v>47</v>
      </c>
      <c r="M320" s="87">
        <v>8</v>
      </c>
      <c r="N320" s="87">
        <v>2018</v>
      </c>
      <c r="O320">
        <v>85</v>
      </c>
      <c r="P320" s="90" t="s">
        <v>103</v>
      </c>
      <c r="Q320" s="90" t="s">
        <v>103</v>
      </c>
      <c r="T320" t="s">
        <v>1055</v>
      </c>
      <c r="U320" t="s">
        <v>4</v>
      </c>
      <c r="V320" t="s">
        <v>94</v>
      </c>
      <c r="W320">
        <v>5722324.6439999994</v>
      </c>
      <c r="X320">
        <v>1009821.9960000003</v>
      </c>
      <c r="Y320">
        <v>0</v>
      </c>
      <c r="Z320">
        <v>663486.93999999994</v>
      </c>
      <c r="AA320">
        <f t="shared" si="19"/>
        <v>7395633.5800000001</v>
      </c>
      <c r="AB320" t="s">
        <v>61</v>
      </c>
      <c r="AC320" t="s">
        <v>232</v>
      </c>
      <c r="AD320">
        <v>5709808.9699999997</v>
      </c>
      <c r="AE320">
        <v>1007613.3399999999</v>
      </c>
      <c r="AF320" t="s">
        <v>215</v>
      </c>
      <c r="AG320">
        <v>1</v>
      </c>
      <c r="AH320" t="s">
        <v>53</v>
      </c>
    </row>
    <row r="321" spans="1:35" ht="45" customHeight="1" x14ac:dyDescent="0.35">
      <c r="A321">
        <v>6</v>
      </c>
      <c r="B321" t="s">
        <v>1</v>
      </c>
      <c r="C321" t="s">
        <v>54</v>
      </c>
      <c r="D321" t="s">
        <v>64</v>
      </c>
      <c r="E321">
        <v>127299</v>
      </c>
      <c r="F321" t="s">
        <v>1056</v>
      </c>
      <c r="G321" t="s">
        <v>66</v>
      </c>
      <c r="H321" t="s">
        <v>1057</v>
      </c>
      <c r="I321" s="90" t="s">
        <v>120</v>
      </c>
      <c r="J321" s="87">
        <v>12</v>
      </c>
      <c r="K321" s="87">
        <v>2019</v>
      </c>
      <c r="L321" s="90" t="s">
        <v>120</v>
      </c>
      <c r="M321" s="87">
        <v>12</v>
      </c>
      <c r="N321" s="87">
        <v>2022</v>
      </c>
      <c r="O321">
        <v>85</v>
      </c>
      <c r="P321" s="90" t="s">
        <v>103</v>
      </c>
      <c r="Q321" s="90" t="s">
        <v>103</v>
      </c>
      <c r="T321" t="s">
        <v>1058</v>
      </c>
      <c r="U321" t="s">
        <v>4</v>
      </c>
      <c r="V321" t="s">
        <v>70</v>
      </c>
      <c r="W321">
        <v>5767238.3200000003</v>
      </c>
      <c r="X321">
        <v>1017747.92</v>
      </c>
      <c r="Y321">
        <v>2907851.26</v>
      </c>
      <c r="Z321">
        <v>1656650.92</v>
      </c>
      <c r="AA321">
        <f t="shared" si="19"/>
        <v>11349488.42</v>
      </c>
      <c r="AB321" t="s">
        <v>71</v>
      </c>
      <c r="AD321">
        <v>1449302.74</v>
      </c>
      <c r="AE321">
        <v>255759.3</v>
      </c>
      <c r="AF321" t="s">
        <v>72</v>
      </c>
      <c r="AG321">
        <v>1</v>
      </c>
      <c r="AH321" t="s">
        <v>63</v>
      </c>
    </row>
    <row r="322" spans="1:35" ht="45" customHeight="1" x14ac:dyDescent="0.35">
      <c r="A322">
        <v>7</v>
      </c>
      <c r="B322" t="s">
        <v>1</v>
      </c>
      <c r="C322" t="s">
        <v>54</v>
      </c>
      <c r="D322" t="s">
        <v>200</v>
      </c>
      <c r="E322">
        <v>129354</v>
      </c>
      <c r="F322" t="s">
        <v>1059</v>
      </c>
      <c r="G322" t="s">
        <v>1060</v>
      </c>
      <c r="H322" t="s">
        <v>1061</v>
      </c>
      <c r="I322" s="90" t="s">
        <v>120</v>
      </c>
      <c r="J322" s="87">
        <v>25</v>
      </c>
      <c r="K322" s="87">
        <v>2020</v>
      </c>
      <c r="L322" s="90" t="s">
        <v>120</v>
      </c>
      <c r="M322" s="87">
        <v>19</v>
      </c>
      <c r="N322" s="87">
        <v>2023</v>
      </c>
      <c r="O322">
        <v>85</v>
      </c>
      <c r="P322" s="90" t="s">
        <v>103</v>
      </c>
      <c r="Q322" s="90" t="s">
        <v>103</v>
      </c>
      <c r="T322" t="s">
        <v>1062</v>
      </c>
      <c r="U322" t="s">
        <v>205</v>
      </c>
      <c r="V322" t="s">
        <v>60</v>
      </c>
      <c r="W322">
        <v>6426388.5300000003</v>
      </c>
      <c r="X322">
        <v>1134068.56</v>
      </c>
      <c r="Y322">
        <v>1793498.02</v>
      </c>
      <c r="Z322">
        <v>0</v>
      </c>
      <c r="AA322">
        <f>SUM(W322:Z322)</f>
        <v>9353955.1099999994</v>
      </c>
      <c r="AB322" t="s">
        <v>51</v>
      </c>
      <c r="AD322">
        <v>0</v>
      </c>
      <c r="AE322">
        <v>0</v>
      </c>
      <c r="AF322" t="s">
        <v>206</v>
      </c>
      <c r="AG322">
        <v>1</v>
      </c>
      <c r="AH322" t="s">
        <v>63</v>
      </c>
      <c r="AI322" t="s">
        <v>1063</v>
      </c>
    </row>
    <row r="323" spans="1:35" ht="45" customHeight="1" x14ac:dyDescent="0.35">
      <c r="A323">
        <v>8</v>
      </c>
      <c r="B323" t="s">
        <v>1</v>
      </c>
      <c r="C323" t="s">
        <v>54</v>
      </c>
      <c r="D323" t="s">
        <v>200</v>
      </c>
      <c r="E323">
        <v>130057</v>
      </c>
      <c r="F323" t="s">
        <v>1064</v>
      </c>
      <c r="G323" t="s">
        <v>1065</v>
      </c>
      <c r="H323" t="s">
        <v>1066</v>
      </c>
      <c r="I323" s="90" t="s">
        <v>68</v>
      </c>
      <c r="J323" s="87">
        <v>5</v>
      </c>
      <c r="K323" s="87">
        <v>2020</v>
      </c>
      <c r="L323" s="90" t="s">
        <v>68</v>
      </c>
      <c r="M323" s="87">
        <v>5</v>
      </c>
      <c r="N323" s="87">
        <v>2023</v>
      </c>
      <c r="O323">
        <v>85</v>
      </c>
      <c r="P323" s="90" t="s">
        <v>103</v>
      </c>
      <c r="Q323" s="90" t="s">
        <v>103</v>
      </c>
      <c r="T323" t="s">
        <v>1067</v>
      </c>
      <c r="U323" t="s">
        <v>4</v>
      </c>
      <c r="V323" t="s">
        <v>60</v>
      </c>
      <c r="W323">
        <v>6458604.8899999997</v>
      </c>
      <c r="X323">
        <v>1139753.77</v>
      </c>
      <c r="Y323">
        <v>2824975.9</v>
      </c>
      <c r="Z323">
        <v>1060392.18</v>
      </c>
      <c r="AA323">
        <f>SUM(W323:Z323)</f>
        <v>11483726.74</v>
      </c>
      <c r="AB323" t="s">
        <v>71</v>
      </c>
      <c r="AD323">
        <v>212362.27</v>
      </c>
      <c r="AE323">
        <v>37475.69</v>
      </c>
      <c r="AF323" t="s">
        <v>206</v>
      </c>
      <c r="AG323">
        <v>1</v>
      </c>
      <c r="AH323" t="s">
        <v>63</v>
      </c>
      <c r="AI323" t="s">
        <v>1068</v>
      </c>
    </row>
    <row r="324" spans="1:35" ht="45" customHeight="1" x14ac:dyDescent="0.35">
      <c r="A324">
        <v>9</v>
      </c>
      <c r="B324" t="s">
        <v>1</v>
      </c>
      <c r="C324" t="s">
        <v>54</v>
      </c>
      <c r="D324" t="s">
        <v>200</v>
      </c>
      <c r="E324">
        <v>129405</v>
      </c>
      <c r="F324" t="s">
        <v>1069</v>
      </c>
      <c r="G324" t="s">
        <v>1070</v>
      </c>
      <c r="H324" t="s">
        <v>1071</v>
      </c>
      <c r="I324" s="90" t="s">
        <v>133</v>
      </c>
      <c r="J324" s="87">
        <v>30</v>
      </c>
      <c r="K324" s="87">
        <v>2020</v>
      </c>
      <c r="L324" s="90" t="s">
        <v>133</v>
      </c>
      <c r="M324" s="87">
        <v>30</v>
      </c>
      <c r="N324" s="87">
        <v>2022</v>
      </c>
      <c r="O324">
        <v>85</v>
      </c>
      <c r="P324" s="90" t="s">
        <v>103</v>
      </c>
      <c r="Q324" s="90" t="s">
        <v>103</v>
      </c>
      <c r="T324" t="s">
        <v>1072</v>
      </c>
      <c r="U324" t="s">
        <v>4</v>
      </c>
      <c r="V324" t="s">
        <v>60</v>
      </c>
      <c r="W324">
        <v>8406988.1300000008</v>
      </c>
      <c r="X324">
        <v>1483586.13</v>
      </c>
      <c r="Y324">
        <v>2900336.49</v>
      </c>
      <c r="Z324">
        <v>179061.91</v>
      </c>
      <c r="AA324">
        <v>12969972.660000002</v>
      </c>
      <c r="AB324" t="s">
        <v>71</v>
      </c>
      <c r="AD324">
        <v>2905142.61</v>
      </c>
      <c r="AE324">
        <v>94857.39</v>
      </c>
      <c r="AF324" t="s">
        <v>206</v>
      </c>
      <c r="AG324">
        <v>1</v>
      </c>
      <c r="AH324" t="s">
        <v>63</v>
      </c>
      <c r="AI324" t="s">
        <v>1073</v>
      </c>
    </row>
    <row r="325" spans="1:35" ht="45" customHeight="1" x14ac:dyDescent="0.35">
      <c r="A325">
        <v>10</v>
      </c>
      <c r="B325" t="s">
        <v>1</v>
      </c>
      <c r="C325" t="s">
        <v>54</v>
      </c>
      <c r="D325" t="s">
        <v>200</v>
      </c>
      <c r="E325">
        <v>129731</v>
      </c>
      <c r="F325" t="s">
        <v>1074</v>
      </c>
      <c r="G325" t="s">
        <v>1075</v>
      </c>
      <c r="H325" t="s">
        <v>1076</v>
      </c>
      <c r="I325" s="90" t="s">
        <v>58</v>
      </c>
      <c r="J325" s="87">
        <v>6</v>
      </c>
      <c r="K325" s="87">
        <v>2020</v>
      </c>
      <c r="L325" s="90" t="s">
        <v>58</v>
      </c>
      <c r="M325" s="87">
        <v>6</v>
      </c>
      <c r="N325" s="87">
        <v>2022</v>
      </c>
      <c r="O325">
        <v>85</v>
      </c>
      <c r="P325" s="90" t="s">
        <v>103</v>
      </c>
      <c r="Q325" s="90" t="s">
        <v>103</v>
      </c>
      <c r="T325" t="s">
        <v>1049</v>
      </c>
      <c r="U325" t="s">
        <v>4</v>
      </c>
      <c r="V325" t="s">
        <v>60</v>
      </c>
      <c r="W325">
        <v>4534206</v>
      </c>
      <c r="X325">
        <v>800154</v>
      </c>
      <c r="Y325">
        <v>1476920</v>
      </c>
      <c r="Z325">
        <v>974966</v>
      </c>
      <c r="AA325">
        <f>SUM(W325:Z325)</f>
        <v>7786246</v>
      </c>
      <c r="AB325" t="s">
        <v>71</v>
      </c>
      <c r="AD325">
        <v>448632.57</v>
      </c>
      <c r="AE325">
        <v>79170.45</v>
      </c>
      <c r="AF325" t="s">
        <v>206</v>
      </c>
      <c r="AG325">
        <v>1</v>
      </c>
      <c r="AH325" t="s">
        <v>63</v>
      </c>
      <c r="AI325" t="s">
        <v>1077</v>
      </c>
    </row>
    <row r="326" spans="1:35" ht="45" customHeight="1" x14ac:dyDescent="0.35">
      <c r="A326">
        <v>11</v>
      </c>
      <c r="B326" t="s">
        <v>1</v>
      </c>
      <c r="C326" t="s">
        <v>54</v>
      </c>
      <c r="D326" t="s">
        <v>200</v>
      </c>
      <c r="E326">
        <v>129993</v>
      </c>
      <c r="F326" t="s">
        <v>1078</v>
      </c>
      <c r="G326" t="s">
        <v>1079</v>
      </c>
      <c r="H326" t="s">
        <v>1080</v>
      </c>
      <c r="I326" s="90" t="s">
        <v>58</v>
      </c>
      <c r="J326" s="87">
        <v>11</v>
      </c>
      <c r="K326" s="87">
        <v>2020</v>
      </c>
      <c r="L326" s="90" t="s">
        <v>58</v>
      </c>
      <c r="M326" s="87">
        <v>11</v>
      </c>
      <c r="N326" s="87">
        <v>2023</v>
      </c>
      <c r="O326">
        <v>85</v>
      </c>
      <c r="P326" s="90" t="s">
        <v>103</v>
      </c>
      <c r="Q326" s="90" t="s">
        <v>103</v>
      </c>
      <c r="T326" t="s">
        <v>1049</v>
      </c>
      <c r="U326" t="s">
        <v>4</v>
      </c>
      <c r="V326" t="s">
        <v>60</v>
      </c>
      <c r="W326">
        <v>10632592.24</v>
      </c>
      <c r="X326">
        <v>1876339.8</v>
      </c>
      <c r="Y326">
        <v>3693521.8</v>
      </c>
      <c r="Z326">
        <v>1049826.79</v>
      </c>
      <c r="AA326">
        <f>SUM(W326:Z326)</f>
        <v>17252280.629999999</v>
      </c>
      <c r="AB326" t="s">
        <v>71</v>
      </c>
      <c r="AD326">
        <v>973852</v>
      </c>
      <c r="AE326">
        <v>171856.24</v>
      </c>
      <c r="AF326" t="s">
        <v>206</v>
      </c>
      <c r="AG326">
        <v>1</v>
      </c>
      <c r="AH326" t="s">
        <v>63</v>
      </c>
      <c r="AI326" t="s">
        <v>1081</v>
      </c>
    </row>
    <row r="327" spans="1:35" ht="45" customHeight="1" x14ac:dyDescent="0.35">
      <c r="A327">
        <v>12</v>
      </c>
      <c r="B327" t="s">
        <v>1</v>
      </c>
      <c r="C327" t="s">
        <v>54</v>
      </c>
      <c r="D327" t="s">
        <v>200</v>
      </c>
      <c r="E327">
        <v>129143</v>
      </c>
      <c r="F327" t="s">
        <v>1082</v>
      </c>
      <c r="G327" t="s">
        <v>1083</v>
      </c>
      <c r="H327" t="s">
        <v>1084</v>
      </c>
      <c r="I327" s="90" t="s">
        <v>58</v>
      </c>
      <c r="J327" s="87">
        <v>21</v>
      </c>
      <c r="K327" s="87">
        <v>2020</v>
      </c>
      <c r="L327" s="90" t="s">
        <v>58</v>
      </c>
      <c r="M327" s="87">
        <v>21</v>
      </c>
      <c r="N327" s="87">
        <v>2022</v>
      </c>
      <c r="O327">
        <v>85</v>
      </c>
      <c r="P327" s="90" t="s">
        <v>103</v>
      </c>
      <c r="Q327" s="90" t="s">
        <v>103</v>
      </c>
      <c r="T327" t="s">
        <v>1049</v>
      </c>
      <c r="U327" t="s">
        <v>4</v>
      </c>
      <c r="V327" t="s">
        <v>60</v>
      </c>
      <c r="W327">
        <v>10426922.050000001</v>
      </c>
      <c r="X327">
        <v>1840045.07</v>
      </c>
      <c r="Y327">
        <v>4305759.4800000004</v>
      </c>
      <c r="Z327">
        <v>3249521.65</v>
      </c>
      <c r="AA327">
        <f>SUM(W327:Z327)</f>
        <v>19822248.25</v>
      </c>
      <c r="AB327" t="s">
        <v>71</v>
      </c>
      <c r="AD327">
        <v>110500</v>
      </c>
      <c r="AE327">
        <v>19500</v>
      </c>
      <c r="AF327" t="s">
        <v>206</v>
      </c>
      <c r="AG327">
        <v>1</v>
      </c>
      <c r="AH327" t="s">
        <v>63</v>
      </c>
      <c r="AI327" t="s">
        <v>1085</v>
      </c>
    </row>
    <row r="328" spans="1:35" ht="21" customHeight="1" x14ac:dyDescent="0.35">
      <c r="A328" t="s">
        <v>1086</v>
      </c>
      <c r="W328">
        <f>SUM(W316:W327)</f>
        <v>76449206.812000006</v>
      </c>
      <c r="X328">
        <f>SUM(X316:X327)</f>
        <v>13491036.418000001</v>
      </c>
      <c r="Y328">
        <f>SUM(Y316:Y327)</f>
        <v>26921720.330000002</v>
      </c>
      <c r="Z328">
        <f t="shared" ref="Z328:AA328" si="20">SUM(Z316:Z327)</f>
        <v>19986070.129999999</v>
      </c>
      <c r="AA328">
        <f t="shared" si="20"/>
        <v>136848033.69</v>
      </c>
      <c r="AD328">
        <f t="shared" ref="AD328:AE328" si="21">SUM(AD316:AD327)</f>
        <v>29492481.819999997</v>
      </c>
      <c r="AE328">
        <f t="shared" si="21"/>
        <v>4749272.4000000004</v>
      </c>
    </row>
    <row r="329" spans="1:35" ht="21" customHeight="1" x14ac:dyDescent="0.35">
      <c r="A329" t="s">
        <v>1087</v>
      </c>
    </row>
    <row r="330" spans="1:35" ht="45" customHeight="1" x14ac:dyDescent="0.35">
      <c r="A330">
        <v>1</v>
      </c>
      <c r="B330" t="s">
        <v>41</v>
      </c>
      <c r="C330" t="s">
        <v>42</v>
      </c>
      <c r="D330" t="s">
        <v>75</v>
      </c>
      <c r="E330">
        <v>103454</v>
      </c>
      <c r="F330" t="s">
        <v>1088</v>
      </c>
      <c r="G330" t="s">
        <v>1089</v>
      </c>
      <c r="H330" t="s">
        <v>1090</v>
      </c>
      <c r="I330" s="90" t="s">
        <v>47</v>
      </c>
      <c r="J330" s="87">
        <v>1</v>
      </c>
      <c r="K330" s="87">
        <v>2016</v>
      </c>
      <c r="L330" s="90" t="s">
        <v>113</v>
      </c>
      <c r="M330" s="87">
        <v>1</v>
      </c>
      <c r="N330" s="87">
        <v>2020</v>
      </c>
      <c r="O330">
        <v>84.435339999999997</v>
      </c>
      <c r="P330" s="90" t="s">
        <v>1091</v>
      </c>
      <c r="Q330" s="90" t="s">
        <v>1091</v>
      </c>
      <c r="T330" t="s">
        <v>1092</v>
      </c>
      <c r="U330" t="s">
        <v>5</v>
      </c>
      <c r="V330" t="s">
        <v>81</v>
      </c>
      <c r="W330">
        <v>7257102.7555640005</v>
      </c>
      <c r="X330">
        <v>1337287.0544360001</v>
      </c>
      <c r="Y330">
        <v>0</v>
      </c>
      <c r="Z330">
        <v>219231.31</v>
      </c>
      <c r="AA330">
        <f t="shared" ref="AA330:AA344" si="22">SUBTOTAL(9,W330:Z330)</f>
        <v>8813621.120000001</v>
      </c>
      <c r="AB330" t="s">
        <v>171</v>
      </c>
      <c r="AC330" t="s">
        <v>223</v>
      </c>
      <c r="AD330">
        <v>6885036.0199999986</v>
      </c>
      <c r="AE330">
        <v>1268990.75</v>
      </c>
      <c r="AF330" t="s">
        <v>83</v>
      </c>
      <c r="AG330">
        <v>1</v>
      </c>
      <c r="AH330" t="s">
        <v>53</v>
      </c>
    </row>
    <row r="331" spans="1:35" ht="45" customHeight="1" x14ac:dyDescent="0.35">
      <c r="A331">
        <v>2</v>
      </c>
      <c r="B331" t="s">
        <v>41</v>
      </c>
      <c r="C331" t="s">
        <v>42</v>
      </c>
      <c r="D331" t="s">
        <v>75</v>
      </c>
      <c r="E331">
        <v>103633</v>
      </c>
      <c r="F331" t="s">
        <v>1093</v>
      </c>
      <c r="G331" t="s">
        <v>1089</v>
      </c>
      <c r="H331" t="s">
        <v>1094</v>
      </c>
      <c r="I331" s="90" t="s">
        <v>47</v>
      </c>
      <c r="J331" s="87">
        <v>8</v>
      </c>
      <c r="K331" s="87">
        <v>2016</v>
      </c>
      <c r="L331" s="90" t="s">
        <v>47</v>
      </c>
      <c r="M331" s="87">
        <v>8</v>
      </c>
      <c r="N331" s="87">
        <v>2020</v>
      </c>
      <c r="O331">
        <v>84.435339999999997</v>
      </c>
      <c r="P331" s="90" t="s">
        <v>1091</v>
      </c>
      <c r="Q331" s="90" t="s">
        <v>1091</v>
      </c>
      <c r="T331" t="s">
        <v>1092</v>
      </c>
      <c r="U331" t="s">
        <v>5</v>
      </c>
      <c r="V331" t="s">
        <v>81</v>
      </c>
      <c r="W331">
        <v>7216366.5300000003</v>
      </c>
      <c r="X331">
        <v>1329780.47</v>
      </c>
      <c r="Y331">
        <v>0</v>
      </c>
      <c r="Z331">
        <v>360595</v>
      </c>
      <c r="AA331">
        <f t="shared" si="22"/>
        <v>8906742</v>
      </c>
      <c r="AB331" t="s">
        <v>61</v>
      </c>
      <c r="AC331" t="s">
        <v>232</v>
      </c>
      <c r="AD331">
        <v>6889099.8100000005</v>
      </c>
      <c r="AE331">
        <v>1254255.1600000001</v>
      </c>
      <c r="AF331" t="s">
        <v>83</v>
      </c>
      <c r="AG331">
        <v>1</v>
      </c>
      <c r="AH331" t="s">
        <v>53</v>
      </c>
    </row>
    <row r="332" spans="1:35" ht="45" customHeight="1" x14ac:dyDescent="0.35">
      <c r="A332">
        <v>3</v>
      </c>
      <c r="B332" t="s">
        <v>41</v>
      </c>
      <c r="C332" t="s">
        <v>89</v>
      </c>
      <c r="D332" t="s">
        <v>145</v>
      </c>
      <c r="E332">
        <v>104769</v>
      </c>
      <c r="F332" t="s">
        <v>1095</v>
      </c>
      <c r="G332" t="s">
        <v>1096</v>
      </c>
      <c r="H332" t="s">
        <v>1097</v>
      </c>
      <c r="I332" s="90" t="s">
        <v>47</v>
      </c>
      <c r="J332" s="87">
        <v>16</v>
      </c>
      <c r="K332" s="87">
        <v>2016</v>
      </c>
      <c r="L332" s="90" t="s">
        <v>113</v>
      </c>
      <c r="M332" s="87">
        <v>16</v>
      </c>
      <c r="N332" s="87">
        <v>2017</v>
      </c>
      <c r="O332">
        <v>85</v>
      </c>
      <c r="P332" s="90" t="s">
        <v>1091</v>
      </c>
      <c r="Q332" s="90" t="s">
        <v>1091</v>
      </c>
      <c r="T332" t="s">
        <v>1092</v>
      </c>
      <c r="U332" t="s">
        <v>4</v>
      </c>
      <c r="V332" t="s">
        <v>94</v>
      </c>
      <c r="W332">
        <v>696107.46</v>
      </c>
      <c r="X332">
        <v>122842.49</v>
      </c>
      <c r="Y332">
        <v>90994.45</v>
      </c>
      <c r="Z332">
        <v>32903.230000000003</v>
      </c>
      <c r="AA332">
        <f t="shared" si="22"/>
        <v>942847.62999999989</v>
      </c>
      <c r="AB332" t="s">
        <v>61</v>
      </c>
      <c r="AC332" t="s">
        <v>105</v>
      </c>
      <c r="AD332">
        <v>682788.85999999987</v>
      </c>
      <c r="AE332">
        <v>120492.13</v>
      </c>
      <c r="AF332" t="s">
        <v>151</v>
      </c>
      <c r="AG332">
        <v>1</v>
      </c>
      <c r="AH332" t="s">
        <v>53</v>
      </c>
    </row>
    <row r="333" spans="1:35" ht="45" customHeight="1" x14ac:dyDescent="0.35">
      <c r="A333">
        <v>4</v>
      </c>
      <c r="B333" t="s">
        <v>41</v>
      </c>
      <c r="C333" t="s">
        <v>89</v>
      </c>
      <c r="D333" t="s">
        <v>210</v>
      </c>
      <c r="E333">
        <v>105076</v>
      </c>
      <c r="F333" t="s">
        <v>1098</v>
      </c>
      <c r="G333" t="s">
        <v>1099</v>
      </c>
      <c r="H333" t="s">
        <v>1100</v>
      </c>
      <c r="I333" s="90" t="s">
        <v>47</v>
      </c>
      <c r="J333" s="87">
        <v>8</v>
      </c>
      <c r="K333" s="87">
        <v>2016</v>
      </c>
      <c r="L333" s="90" t="s">
        <v>47</v>
      </c>
      <c r="M333" s="87">
        <v>8</v>
      </c>
      <c r="N333" s="87">
        <v>2018</v>
      </c>
      <c r="O333">
        <v>85</v>
      </c>
      <c r="P333" s="90" t="s">
        <v>1091</v>
      </c>
      <c r="Q333" s="90" t="s">
        <v>1091</v>
      </c>
      <c r="T333" t="s">
        <v>1092</v>
      </c>
      <c r="U333" t="s">
        <v>4</v>
      </c>
      <c r="V333" t="s">
        <v>94</v>
      </c>
      <c r="W333">
        <v>1639539.075</v>
      </c>
      <c r="X333">
        <v>289330.42500000005</v>
      </c>
      <c r="Y333">
        <v>0</v>
      </c>
      <c r="Z333">
        <v>25769.03</v>
      </c>
      <c r="AA333">
        <f t="shared" si="22"/>
        <v>1954638.53</v>
      </c>
      <c r="AB333" t="s">
        <v>61</v>
      </c>
      <c r="AC333" t="s">
        <v>82</v>
      </c>
      <c r="AD333">
        <v>1605983.6899999997</v>
      </c>
      <c r="AE333">
        <v>283408.87999999995</v>
      </c>
      <c r="AF333" t="s">
        <v>215</v>
      </c>
      <c r="AG333">
        <v>1</v>
      </c>
      <c r="AH333" t="s">
        <v>53</v>
      </c>
    </row>
    <row r="334" spans="1:35" ht="45" customHeight="1" x14ac:dyDescent="0.35">
      <c r="A334">
        <v>5</v>
      </c>
      <c r="B334" t="s">
        <v>41</v>
      </c>
      <c r="C334" t="s">
        <v>89</v>
      </c>
      <c r="D334" t="s">
        <v>349</v>
      </c>
      <c r="E334">
        <v>106021</v>
      </c>
      <c r="F334" t="s">
        <v>1101</v>
      </c>
      <c r="G334" t="s">
        <v>1102</v>
      </c>
      <c r="H334" t="s">
        <v>1103</v>
      </c>
      <c r="I334" s="90" t="s">
        <v>47</v>
      </c>
      <c r="J334" s="87">
        <v>5</v>
      </c>
      <c r="K334" s="87">
        <v>2016</v>
      </c>
      <c r="L334" s="90" t="s">
        <v>47</v>
      </c>
      <c r="M334" s="87">
        <v>5</v>
      </c>
      <c r="N334" s="87">
        <v>2021</v>
      </c>
      <c r="O334">
        <v>83.72</v>
      </c>
      <c r="P334" s="90" t="s">
        <v>1091</v>
      </c>
      <c r="Q334" s="90" t="s">
        <v>1091</v>
      </c>
      <c r="T334" t="s">
        <v>1092</v>
      </c>
      <c r="U334" t="s">
        <v>5</v>
      </c>
      <c r="V334" t="s">
        <v>353</v>
      </c>
      <c r="W334">
        <v>5887120.9124000007</v>
      </c>
      <c r="X334">
        <v>1144796.0875999993</v>
      </c>
      <c r="Y334">
        <v>1122000</v>
      </c>
      <c r="Z334">
        <v>6000</v>
      </c>
      <c r="AA334">
        <f t="shared" si="22"/>
        <v>8159917</v>
      </c>
      <c r="AB334" t="s">
        <v>71</v>
      </c>
      <c r="AC334" t="s">
        <v>82</v>
      </c>
      <c r="AD334">
        <v>5257800.4400000004</v>
      </c>
      <c r="AE334">
        <v>896117.30999999982</v>
      </c>
      <c r="AF334" t="s">
        <v>354</v>
      </c>
      <c r="AG334">
        <v>1</v>
      </c>
      <c r="AH334" t="s">
        <v>53</v>
      </c>
    </row>
    <row r="335" spans="1:35" ht="45" customHeight="1" x14ac:dyDescent="0.35">
      <c r="A335">
        <v>6</v>
      </c>
      <c r="B335" t="s">
        <v>41</v>
      </c>
      <c r="C335" t="s">
        <v>89</v>
      </c>
      <c r="D335" t="s">
        <v>349</v>
      </c>
      <c r="E335">
        <v>105736</v>
      </c>
      <c r="F335" t="s">
        <v>1104</v>
      </c>
      <c r="G335" t="s">
        <v>1102</v>
      </c>
      <c r="H335" t="s">
        <v>1105</v>
      </c>
      <c r="I335" s="90" t="s">
        <v>47</v>
      </c>
      <c r="J335" s="87">
        <v>5</v>
      </c>
      <c r="K335" s="87">
        <v>2016</v>
      </c>
      <c r="L335" s="90" t="s">
        <v>47</v>
      </c>
      <c r="M335" s="87">
        <v>5</v>
      </c>
      <c r="N335" s="87">
        <v>2021</v>
      </c>
      <c r="O335">
        <v>83.72</v>
      </c>
      <c r="P335" s="90" t="s">
        <v>1091</v>
      </c>
      <c r="Q335" s="90" t="s">
        <v>1091</v>
      </c>
      <c r="T335" t="s">
        <v>1092</v>
      </c>
      <c r="U335" t="s">
        <v>5</v>
      </c>
      <c r="V335" t="s">
        <v>353</v>
      </c>
      <c r="W335">
        <v>4645920.8432</v>
      </c>
      <c r="X335">
        <v>903435.1568</v>
      </c>
      <c r="Y335">
        <v>600000</v>
      </c>
      <c r="Z335">
        <v>29032</v>
      </c>
      <c r="AA335">
        <f t="shared" si="22"/>
        <v>6178388</v>
      </c>
      <c r="AB335" t="s">
        <v>71</v>
      </c>
      <c r="AC335" t="s">
        <v>82</v>
      </c>
      <c r="AD335">
        <v>4048030.93</v>
      </c>
      <c r="AE335">
        <v>733342.4</v>
      </c>
      <c r="AF335" t="s">
        <v>354</v>
      </c>
      <c r="AG335">
        <v>1</v>
      </c>
      <c r="AH335" t="s">
        <v>53</v>
      </c>
    </row>
    <row r="336" spans="1:35" ht="45" customHeight="1" x14ac:dyDescent="0.35">
      <c r="A336">
        <v>7</v>
      </c>
      <c r="B336" t="s">
        <v>41</v>
      </c>
      <c r="C336" t="s">
        <v>89</v>
      </c>
      <c r="D336" t="s">
        <v>349</v>
      </c>
      <c r="E336">
        <v>105687</v>
      </c>
      <c r="F336" t="s">
        <v>1106</v>
      </c>
      <c r="G336" t="s">
        <v>1102</v>
      </c>
      <c r="H336" t="s">
        <v>1107</v>
      </c>
      <c r="I336" s="90" t="s">
        <v>47</v>
      </c>
      <c r="J336" s="87">
        <v>8</v>
      </c>
      <c r="K336" s="87">
        <v>2016</v>
      </c>
      <c r="L336" s="90" t="s">
        <v>47</v>
      </c>
      <c r="M336" s="87">
        <v>8</v>
      </c>
      <c r="N336" s="87">
        <v>2021</v>
      </c>
      <c r="O336">
        <v>83.72</v>
      </c>
      <c r="P336" s="90" t="s">
        <v>1091</v>
      </c>
      <c r="Q336" s="90" t="s">
        <v>1091</v>
      </c>
      <c r="T336" t="s">
        <v>1092</v>
      </c>
      <c r="U336" t="s">
        <v>5</v>
      </c>
      <c r="V336" t="s">
        <v>353</v>
      </c>
      <c r="W336">
        <v>5929520.0692000007</v>
      </c>
      <c r="X336">
        <v>1153040.9307999993</v>
      </c>
      <c r="Y336">
        <v>917692</v>
      </c>
      <c r="Z336">
        <v>14400</v>
      </c>
      <c r="AA336">
        <f t="shared" si="22"/>
        <v>8014653</v>
      </c>
      <c r="AB336" t="s">
        <v>71</v>
      </c>
      <c r="AC336" t="s">
        <v>82</v>
      </c>
      <c r="AD336">
        <v>5342381.08</v>
      </c>
      <c r="AE336">
        <v>986299.74000000011</v>
      </c>
      <c r="AF336" t="s">
        <v>354</v>
      </c>
      <c r="AG336">
        <v>1</v>
      </c>
      <c r="AH336" t="s">
        <v>53</v>
      </c>
    </row>
    <row r="337" spans="1:35" ht="45" customHeight="1" x14ac:dyDescent="0.35">
      <c r="A337">
        <v>8</v>
      </c>
      <c r="B337" t="s">
        <v>41</v>
      </c>
      <c r="C337" t="s">
        <v>89</v>
      </c>
      <c r="D337" t="s">
        <v>145</v>
      </c>
      <c r="E337">
        <v>119868</v>
      </c>
      <c r="F337" t="s">
        <v>1108</v>
      </c>
      <c r="G337" t="s">
        <v>1109</v>
      </c>
      <c r="H337" t="s">
        <v>1110</v>
      </c>
      <c r="I337" s="90" t="s">
        <v>47</v>
      </c>
      <c r="J337" s="87">
        <v>27</v>
      </c>
      <c r="K337" s="87">
        <v>2017</v>
      </c>
      <c r="L337" s="90" t="s">
        <v>120</v>
      </c>
      <c r="M337" s="87">
        <v>27</v>
      </c>
      <c r="N337" s="87">
        <v>2019</v>
      </c>
      <c r="O337">
        <v>84.999999690697123</v>
      </c>
      <c r="P337" s="90" t="s">
        <v>1091</v>
      </c>
      <c r="Q337" s="90" t="s">
        <v>1091</v>
      </c>
      <c r="T337" t="s">
        <v>1092</v>
      </c>
      <c r="U337" t="s">
        <v>4</v>
      </c>
      <c r="V337" t="s">
        <v>94</v>
      </c>
      <c r="W337">
        <v>687028.86</v>
      </c>
      <c r="X337">
        <v>121240.39</v>
      </c>
      <c r="Y337">
        <v>89807.7</v>
      </c>
      <c r="Z337">
        <v>29405.5</v>
      </c>
      <c r="AA337">
        <f t="shared" si="22"/>
        <v>927482.45</v>
      </c>
      <c r="AB337" t="s">
        <v>61</v>
      </c>
      <c r="AD337">
        <v>635441.94000000006</v>
      </c>
      <c r="AE337">
        <v>112136.78000000001</v>
      </c>
      <c r="AF337" t="s">
        <v>151</v>
      </c>
      <c r="AG337">
        <v>1</v>
      </c>
      <c r="AH337" t="s">
        <v>53</v>
      </c>
    </row>
    <row r="338" spans="1:35" ht="45" customHeight="1" x14ac:dyDescent="0.35">
      <c r="A338">
        <v>9</v>
      </c>
      <c r="B338" t="s">
        <v>41</v>
      </c>
      <c r="C338" t="s">
        <v>89</v>
      </c>
      <c r="D338" t="s">
        <v>145</v>
      </c>
      <c r="E338">
        <v>119903</v>
      </c>
      <c r="F338" t="s">
        <v>1111</v>
      </c>
      <c r="G338" t="s">
        <v>1112</v>
      </c>
      <c r="H338" t="s">
        <v>1113</v>
      </c>
      <c r="I338" s="90" t="s">
        <v>47</v>
      </c>
      <c r="J338" s="87">
        <v>27</v>
      </c>
      <c r="K338" s="87">
        <v>2017</v>
      </c>
      <c r="L338" s="90" t="s">
        <v>170</v>
      </c>
      <c r="M338" s="87">
        <v>27</v>
      </c>
      <c r="N338" s="87">
        <v>2018</v>
      </c>
      <c r="O338">
        <v>84.99999946112726</v>
      </c>
      <c r="P338" s="90" t="s">
        <v>1091</v>
      </c>
      <c r="Q338" s="90" t="s">
        <v>1091</v>
      </c>
      <c r="T338" t="s">
        <v>1092</v>
      </c>
      <c r="U338" t="s">
        <v>4</v>
      </c>
      <c r="V338" t="s">
        <v>94</v>
      </c>
      <c r="W338">
        <v>709815.08</v>
      </c>
      <c r="X338">
        <v>125261.49</v>
      </c>
      <c r="Y338">
        <v>92786.29</v>
      </c>
      <c r="Z338">
        <v>7771.57</v>
      </c>
      <c r="AA338">
        <f t="shared" si="22"/>
        <v>935634.42999999993</v>
      </c>
      <c r="AB338" t="s">
        <v>61</v>
      </c>
      <c r="AD338">
        <v>707463.2699999999</v>
      </c>
      <c r="AE338">
        <v>124846.46</v>
      </c>
      <c r="AF338" t="s">
        <v>151</v>
      </c>
      <c r="AG338">
        <v>1</v>
      </c>
      <c r="AH338" t="s">
        <v>53</v>
      </c>
    </row>
    <row r="339" spans="1:35" ht="45" customHeight="1" x14ac:dyDescent="0.35">
      <c r="A339">
        <v>10</v>
      </c>
      <c r="B339" t="s">
        <v>41</v>
      </c>
      <c r="C339" t="s">
        <v>89</v>
      </c>
      <c r="D339" t="s">
        <v>145</v>
      </c>
      <c r="E339">
        <v>119867</v>
      </c>
      <c r="F339" t="s">
        <v>1114</v>
      </c>
      <c r="G339" t="s">
        <v>1115</v>
      </c>
      <c r="H339" t="s">
        <v>1116</v>
      </c>
      <c r="I339" s="90" t="s">
        <v>47</v>
      </c>
      <c r="J339" s="87">
        <v>27</v>
      </c>
      <c r="K339" s="87">
        <v>2017</v>
      </c>
      <c r="L339" s="90" t="s">
        <v>47</v>
      </c>
      <c r="M339" s="87">
        <v>27</v>
      </c>
      <c r="N339" s="87">
        <v>2019</v>
      </c>
      <c r="O339">
        <v>84.999998980713912</v>
      </c>
      <c r="P339" s="90" t="s">
        <v>1091</v>
      </c>
      <c r="Q339" s="90" t="s">
        <v>1091</v>
      </c>
      <c r="T339" t="s">
        <v>1092</v>
      </c>
      <c r="U339" t="s">
        <v>4</v>
      </c>
      <c r="V339" t="s">
        <v>94</v>
      </c>
      <c r="W339">
        <v>708829.45</v>
      </c>
      <c r="X339">
        <v>125087.56</v>
      </c>
      <c r="Y339">
        <v>92657.46</v>
      </c>
      <c r="Z339">
        <v>34447.33</v>
      </c>
      <c r="AA339">
        <f t="shared" si="22"/>
        <v>961021.79999999993</v>
      </c>
      <c r="AB339" t="s">
        <v>61</v>
      </c>
      <c r="AD339">
        <v>703749.51000000024</v>
      </c>
      <c r="AE339">
        <v>124191.09</v>
      </c>
      <c r="AF339" t="s">
        <v>151</v>
      </c>
      <c r="AG339">
        <v>1</v>
      </c>
      <c r="AH339" t="s">
        <v>53</v>
      </c>
    </row>
    <row r="340" spans="1:35" ht="45" customHeight="1" x14ac:dyDescent="0.35">
      <c r="A340">
        <v>11</v>
      </c>
      <c r="B340" t="s">
        <v>1</v>
      </c>
      <c r="C340" t="s">
        <v>54</v>
      </c>
      <c r="D340" t="s">
        <v>55</v>
      </c>
      <c r="E340">
        <v>118302</v>
      </c>
      <c r="F340" t="s">
        <v>1117</v>
      </c>
      <c r="G340" t="s">
        <v>1118</v>
      </c>
      <c r="H340" t="s">
        <v>1117</v>
      </c>
      <c r="I340" s="90" t="s">
        <v>58</v>
      </c>
      <c r="J340" s="87">
        <v>10</v>
      </c>
      <c r="K340" s="87">
        <v>2017</v>
      </c>
      <c r="L340" s="90" t="s">
        <v>58</v>
      </c>
      <c r="M340" s="87">
        <v>10</v>
      </c>
      <c r="N340" s="87">
        <v>2019</v>
      </c>
      <c r="O340">
        <v>85</v>
      </c>
      <c r="P340" s="90" t="s">
        <v>1091</v>
      </c>
      <c r="Q340" s="90" t="s">
        <v>1091</v>
      </c>
      <c r="T340" t="s">
        <v>1092</v>
      </c>
      <c r="U340" t="s">
        <v>4</v>
      </c>
      <c r="V340" t="s">
        <v>60</v>
      </c>
      <c r="W340">
        <v>240398.56</v>
      </c>
      <c r="X340">
        <v>42423.28</v>
      </c>
      <c r="Y340">
        <v>165820.5</v>
      </c>
      <c r="Z340">
        <v>32268.309999999998</v>
      </c>
      <c r="AA340">
        <f t="shared" si="22"/>
        <v>480910.64999999997</v>
      </c>
      <c r="AB340" t="s">
        <v>61</v>
      </c>
      <c r="AD340">
        <v>211008.15</v>
      </c>
      <c r="AE340">
        <v>37236.729999999996</v>
      </c>
      <c r="AF340" t="s">
        <v>62</v>
      </c>
      <c r="AG340">
        <v>1</v>
      </c>
      <c r="AH340" t="s">
        <v>63</v>
      </c>
    </row>
    <row r="341" spans="1:35" ht="45" customHeight="1" x14ac:dyDescent="0.35">
      <c r="A341">
        <v>12</v>
      </c>
      <c r="B341" t="s">
        <v>1</v>
      </c>
      <c r="C341" t="s">
        <v>54</v>
      </c>
      <c r="D341" t="s">
        <v>55</v>
      </c>
      <c r="E341">
        <v>115921</v>
      </c>
      <c r="F341" t="s">
        <v>1119</v>
      </c>
      <c r="G341" t="s">
        <v>1120</v>
      </c>
      <c r="H341" t="s">
        <v>1119</v>
      </c>
      <c r="I341" s="90" t="s">
        <v>47</v>
      </c>
      <c r="J341" s="87">
        <v>28</v>
      </c>
      <c r="K341" s="87">
        <v>2017</v>
      </c>
      <c r="L341" s="90" t="s">
        <v>47</v>
      </c>
      <c r="M341" s="87">
        <v>28</v>
      </c>
      <c r="N341" s="87">
        <v>2020</v>
      </c>
      <c r="O341">
        <v>85</v>
      </c>
      <c r="P341" s="90" t="s">
        <v>1091</v>
      </c>
      <c r="Q341" s="90" t="s">
        <v>1091</v>
      </c>
      <c r="T341" t="s">
        <v>1092</v>
      </c>
      <c r="U341" t="s">
        <v>4</v>
      </c>
      <c r="V341" t="s">
        <v>60</v>
      </c>
      <c r="W341">
        <v>1557406.55</v>
      </c>
      <c r="X341">
        <v>274836.45</v>
      </c>
      <c r="Y341">
        <v>378297</v>
      </c>
      <c r="Z341">
        <v>121662</v>
      </c>
      <c r="AA341">
        <f t="shared" si="22"/>
        <v>2332202</v>
      </c>
      <c r="AB341" t="s">
        <v>61</v>
      </c>
      <c r="AD341">
        <v>1436390.5700000003</v>
      </c>
      <c r="AE341">
        <v>253480.95000000007</v>
      </c>
      <c r="AF341" t="s">
        <v>62</v>
      </c>
      <c r="AG341">
        <v>1</v>
      </c>
      <c r="AH341" t="s">
        <v>63</v>
      </c>
    </row>
    <row r="342" spans="1:35" ht="45" customHeight="1" x14ac:dyDescent="0.35">
      <c r="A342">
        <v>13</v>
      </c>
      <c r="B342" t="s">
        <v>1</v>
      </c>
      <c r="C342" t="s">
        <v>54</v>
      </c>
      <c r="D342" t="s">
        <v>55</v>
      </c>
      <c r="E342">
        <v>115586</v>
      </c>
      <c r="F342" t="s">
        <v>1121</v>
      </c>
      <c r="G342" t="s">
        <v>1122</v>
      </c>
      <c r="H342" t="s">
        <v>1121</v>
      </c>
      <c r="I342" s="90" t="s">
        <v>68</v>
      </c>
      <c r="J342" s="87">
        <v>29</v>
      </c>
      <c r="K342" s="87">
        <v>2017</v>
      </c>
      <c r="L342" s="90" t="s">
        <v>68</v>
      </c>
      <c r="M342" s="87">
        <v>29</v>
      </c>
      <c r="N342" s="87">
        <v>2019</v>
      </c>
      <c r="O342">
        <v>85</v>
      </c>
      <c r="P342" s="90" t="s">
        <v>1091</v>
      </c>
      <c r="Q342" s="90" t="s">
        <v>1091</v>
      </c>
      <c r="T342" t="s">
        <v>1092</v>
      </c>
      <c r="U342" t="s">
        <v>4</v>
      </c>
      <c r="V342" t="s">
        <v>60</v>
      </c>
      <c r="W342">
        <v>2984077.07</v>
      </c>
      <c r="X342">
        <v>526601.82999999996</v>
      </c>
      <c r="Y342">
        <v>1767040.1</v>
      </c>
      <c r="Z342">
        <v>842349.61000000034</v>
      </c>
      <c r="AA342">
        <f t="shared" si="22"/>
        <v>6120068.6100000003</v>
      </c>
      <c r="AB342" t="s">
        <v>61</v>
      </c>
      <c r="AC342" t="s">
        <v>114</v>
      </c>
      <c r="AD342">
        <v>2974396.86</v>
      </c>
      <c r="AE342">
        <v>524893.54</v>
      </c>
      <c r="AF342" t="s">
        <v>62</v>
      </c>
      <c r="AG342">
        <v>1</v>
      </c>
      <c r="AH342" t="s">
        <v>63</v>
      </c>
    </row>
    <row r="343" spans="1:35" ht="45" customHeight="1" x14ac:dyDescent="0.35">
      <c r="A343">
        <v>14</v>
      </c>
      <c r="B343" t="s">
        <v>41</v>
      </c>
      <c r="C343" t="s">
        <v>89</v>
      </c>
      <c r="D343" t="s">
        <v>349</v>
      </c>
      <c r="E343">
        <v>106020</v>
      </c>
      <c r="F343" t="s">
        <v>1123</v>
      </c>
      <c r="G343" t="s">
        <v>1102</v>
      </c>
      <c r="H343" t="s">
        <v>1124</v>
      </c>
      <c r="I343" s="90" t="s">
        <v>47</v>
      </c>
      <c r="J343" s="87">
        <v>8</v>
      </c>
      <c r="K343" s="87">
        <v>2016</v>
      </c>
      <c r="L343" s="90" t="s">
        <v>47</v>
      </c>
      <c r="M343" s="87">
        <v>8</v>
      </c>
      <c r="N343" s="87">
        <v>2021</v>
      </c>
      <c r="O343">
        <v>83.72</v>
      </c>
      <c r="P343" s="90" t="s">
        <v>1091</v>
      </c>
      <c r="Q343" s="90" t="s">
        <v>1091</v>
      </c>
      <c r="T343" t="s">
        <v>1092</v>
      </c>
      <c r="U343" t="s">
        <v>5</v>
      </c>
      <c r="V343" t="s">
        <v>353</v>
      </c>
      <c r="W343">
        <v>5217791.2332000006</v>
      </c>
      <c r="X343">
        <v>1014639.7667999994</v>
      </c>
      <c r="Y343">
        <v>910899</v>
      </c>
      <c r="Z343">
        <v>6000</v>
      </c>
      <c r="AA343">
        <f t="shared" si="22"/>
        <v>7149330</v>
      </c>
      <c r="AB343" t="s">
        <v>71</v>
      </c>
      <c r="AC343" t="s">
        <v>105</v>
      </c>
      <c r="AD343">
        <v>4442407.38</v>
      </c>
      <c r="AE343">
        <v>803258.53</v>
      </c>
      <c r="AF343" t="s">
        <v>354</v>
      </c>
      <c r="AG343">
        <v>1</v>
      </c>
      <c r="AH343" t="s">
        <v>53</v>
      </c>
    </row>
    <row r="344" spans="1:35" ht="45" customHeight="1" x14ac:dyDescent="0.35">
      <c r="A344">
        <v>15</v>
      </c>
      <c r="B344" t="s">
        <v>1</v>
      </c>
      <c r="C344" t="s">
        <v>54</v>
      </c>
      <c r="D344" t="s">
        <v>64</v>
      </c>
      <c r="E344">
        <v>126953</v>
      </c>
      <c r="F344" t="s">
        <v>1125</v>
      </c>
      <c r="G344" t="s">
        <v>85</v>
      </c>
      <c r="H344" t="s">
        <v>1126</v>
      </c>
      <c r="I344" s="90" t="s">
        <v>102</v>
      </c>
      <c r="J344" s="87">
        <v>25</v>
      </c>
      <c r="K344" s="87">
        <v>2019</v>
      </c>
      <c r="L344" s="90" t="s">
        <v>102</v>
      </c>
      <c r="M344" s="87">
        <v>25</v>
      </c>
      <c r="N344" s="87">
        <v>2022</v>
      </c>
      <c r="O344">
        <v>85</v>
      </c>
      <c r="P344" s="90" t="s">
        <v>1091</v>
      </c>
      <c r="Q344" s="90" t="s">
        <v>1091</v>
      </c>
      <c r="T344" t="s">
        <v>1127</v>
      </c>
      <c r="U344" t="s">
        <v>4</v>
      </c>
      <c r="V344" t="s">
        <v>70</v>
      </c>
      <c r="W344">
        <v>11468792.710000001</v>
      </c>
      <c r="X344">
        <v>2023904.58</v>
      </c>
      <c r="Y344">
        <v>1839912.99</v>
      </c>
      <c r="Z344">
        <v>2913412.98</v>
      </c>
      <c r="AA344">
        <f t="shared" si="22"/>
        <v>18246023.260000002</v>
      </c>
      <c r="AB344" t="s">
        <v>71</v>
      </c>
      <c r="AD344">
        <v>8738663.75</v>
      </c>
      <c r="AE344">
        <v>1542117.13</v>
      </c>
      <c r="AF344" t="s">
        <v>72</v>
      </c>
      <c r="AG344">
        <v>1</v>
      </c>
      <c r="AH344" t="s">
        <v>63</v>
      </c>
    </row>
    <row r="345" spans="1:35" ht="45" customHeight="1" x14ac:dyDescent="0.35">
      <c r="A345">
        <v>16</v>
      </c>
      <c r="B345" t="s">
        <v>1</v>
      </c>
      <c r="C345" t="s">
        <v>54</v>
      </c>
      <c r="D345" t="s">
        <v>200</v>
      </c>
      <c r="E345">
        <v>129325</v>
      </c>
      <c r="F345" t="s">
        <v>1128</v>
      </c>
      <c r="G345" t="s">
        <v>1122</v>
      </c>
      <c r="H345" t="s">
        <v>1129</v>
      </c>
      <c r="I345" s="90" t="s">
        <v>87</v>
      </c>
      <c r="J345" s="87">
        <v>15</v>
      </c>
      <c r="K345" s="87">
        <v>2020</v>
      </c>
      <c r="L345" s="90" t="s">
        <v>87</v>
      </c>
      <c r="M345" s="87">
        <v>15</v>
      </c>
      <c r="N345" s="87">
        <v>2022</v>
      </c>
      <c r="O345">
        <v>85</v>
      </c>
      <c r="P345" s="90" t="s">
        <v>1091</v>
      </c>
      <c r="Q345" s="90" t="s">
        <v>1091</v>
      </c>
      <c r="T345" t="s">
        <v>1092</v>
      </c>
      <c r="U345" t="s">
        <v>205</v>
      </c>
      <c r="V345" t="s">
        <v>60</v>
      </c>
      <c r="W345">
        <v>10227939.42</v>
      </c>
      <c r="X345">
        <v>1804930.46</v>
      </c>
      <c r="Y345">
        <v>6161761.8399999999</v>
      </c>
      <c r="Z345">
        <v>3190052.07</v>
      </c>
      <c r="AA345">
        <f>SUM(W345:Z345)</f>
        <v>21384683.789999999</v>
      </c>
      <c r="AB345" t="s">
        <v>71</v>
      </c>
      <c r="AD345">
        <v>8611164.120000001</v>
      </c>
      <c r="AE345">
        <v>1454355.9300000002</v>
      </c>
      <c r="AF345" t="s">
        <v>206</v>
      </c>
      <c r="AG345">
        <v>1</v>
      </c>
      <c r="AH345" t="s">
        <v>63</v>
      </c>
      <c r="AI345" t="s">
        <v>1130</v>
      </c>
    </row>
    <row r="346" spans="1:35" ht="45" customHeight="1" x14ac:dyDescent="0.35">
      <c r="A346">
        <v>17</v>
      </c>
      <c r="B346" t="s">
        <v>41</v>
      </c>
      <c r="C346" t="s">
        <v>598</v>
      </c>
      <c r="E346">
        <v>107885</v>
      </c>
      <c r="F346" t="s">
        <v>1131</v>
      </c>
      <c r="G346" t="s">
        <v>1132</v>
      </c>
      <c r="H346" t="s">
        <v>1133</v>
      </c>
      <c r="I346" s="90" t="s">
        <v>110</v>
      </c>
      <c r="J346" s="87">
        <v>15</v>
      </c>
      <c r="K346" s="87">
        <v>2020</v>
      </c>
      <c r="L346" s="90" t="s">
        <v>58</v>
      </c>
      <c r="M346" s="87">
        <v>15</v>
      </c>
      <c r="N346" s="87">
        <v>2023</v>
      </c>
      <c r="O346">
        <v>85</v>
      </c>
      <c r="P346" s="90" t="s">
        <v>1091</v>
      </c>
      <c r="Q346" s="90" t="s">
        <v>1091</v>
      </c>
      <c r="T346" t="s">
        <v>1092</v>
      </c>
      <c r="U346" t="s">
        <v>5</v>
      </c>
      <c r="V346" t="s">
        <v>81</v>
      </c>
      <c r="W346">
        <v>2382820.42</v>
      </c>
      <c r="X346">
        <v>420497.72</v>
      </c>
      <c r="Y346">
        <v>0</v>
      </c>
      <c r="Z346">
        <v>30000</v>
      </c>
      <c r="AA346">
        <f>SUM(W346:Z346)</f>
        <v>2833318.1399999997</v>
      </c>
      <c r="AB346" t="s">
        <v>71</v>
      </c>
      <c r="AC346" t="s">
        <v>856</v>
      </c>
      <c r="AD346">
        <v>120840</v>
      </c>
      <c r="AE346">
        <v>0</v>
      </c>
      <c r="AF346" t="s">
        <v>602</v>
      </c>
      <c r="AG346">
        <v>1</v>
      </c>
      <c r="AH346" t="s">
        <v>53</v>
      </c>
      <c r="AI346" t="s">
        <v>1134</v>
      </c>
    </row>
    <row r="347" spans="1:35" ht="45" customHeight="1" x14ac:dyDescent="0.35">
      <c r="A347">
        <v>18</v>
      </c>
      <c r="B347" t="s">
        <v>41</v>
      </c>
      <c r="C347" t="s">
        <v>906</v>
      </c>
      <c r="E347">
        <v>124488</v>
      </c>
      <c r="F347" t="s">
        <v>1135</v>
      </c>
      <c r="G347" t="s">
        <v>1132</v>
      </c>
      <c r="H347" t="s">
        <v>1136</v>
      </c>
      <c r="I347" s="90" t="s">
        <v>110</v>
      </c>
      <c r="J347" s="87">
        <v>21</v>
      </c>
      <c r="K347" s="87">
        <v>2020</v>
      </c>
      <c r="L347" s="90" t="s">
        <v>110</v>
      </c>
      <c r="M347" s="87">
        <v>21</v>
      </c>
      <c r="N347" s="87">
        <v>2021</v>
      </c>
      <c r="O347">
        <v>85</v>
      </c>
      <c r="P347" s="90" t="s">
        <v>1091</v>
      </c>
      <c r="Q347" s="90" t="s">
        <v>1091</v>
      </c>
      <c r="T347" t="s">
        <v>1092</v>
      </c>
      <c r="U347" t="s">
        <v>5</v>
      </c>
      <c r="V347" t="s">
        <v>140</v>
      </c>
      <c r="W347">
        <v>4199933.1100000003</v>
      </c>
      <c r="X347">
        <v>741164.66</v>
      </c>
      <c r="Y347">
        <v>0</v>
      </c>
      <c r="Z347">
        <v>11900</v>
      </c>
      <c r="AA347">
        <f>SUM(W347:Z347)</f>
        <v>4952997.7700000005</v>
      </c>
      <c r="AB347" t="s">
        <v>71</v>
      </c>
      <c r="AD347">
        <v>0</v>
      </c>
      <c r="AE347">
        <v>0</v>
      </c>
      <c r="AF347" t="s">
        <v>911</v>
      </c>
      <c r="AG347">
        <v>1</v>
      </c>
      <c r="AH347" t="s">
        <v>53</v>
      </c>
      <c r="AI347" t="s">
        <v>1137</v>
      </c>
    </row>
    <row r="348" spans="1:35" ht="45" customHeight="1" x14ac:dyDescent="0.35">
      <c r="A348">
        <v>19</v>
      </c>
      <c r="B348" t="s">
        <v>41</v>
      </c>
      <c r="C348" t="s">
        <v>122</v>
      </c>
      <c r="D348" t="s">
        <v>123</v>
      </c>
      <c r="E348">
        <v>121863</v>
      </c>
      <c r="F348" t="s">
        <v>1138</v>
      </c>
      <c r="G348" t="s">
        <v>1139</v>
      </c>
      <c r="H348" t="s">
        <v>1140</v>
      </c>
      <c r="I348" s="90" t="s">
        <v>68</v>
      </c>
      <c r="J348" s="87">
        <v>22</v>
      </c>
      <c r="K348" s="87">
        <v>2020</v>
      </c>
      <c r="L348" s="90" t="s">
        <v>87</v>
      </c>
      <c r="M348" s="87">
        <v>22</v>
      </c>
      <c r="N348" s="87">
        <v>2023</v>
      </c>
      <c r="O348">
        <v>85</v>
      </c>
      <c r="P348" s="90" t="s">
        <v>1091</v>
      </c>
      <c r="Q348" s="90" t="s">
        <v>1091</v>
      </c>
      <c r="T348" t="s">
        <v>1092</v>
      </c>
      <c r="U348" t="s">
        <v>4</v>
      </c>
      <c r="V348" t="s">
        <v>127</v>
      </c>
      <c r="W348">
        <v>2734252.57</v>
      </c>
      <c r="X348">
        <v>482515.13</v>
      </c>
      <c r="Y348">
        <v>1977844.14</v>
      </c>
      <c r="Z348">
        <v>901270.7</v>
      </c>
      <c r="AA348">
        <v>6095882.54</v>
      </c>
      <c r="AB348" t="s">
        <v>71</v>
      </c>
      <c r="AD348">
        <v>463664.41</v>
      </c>
      <c r="AE348">
        <v>18741.53</v>
      </c>
      <c r="AF348" t="s">
        <v>128</v>
      </c>
      <c r="AG348">
        <v>1</v>
      </c>
      <c r="AH348" t="s">
        <v>53</v>
      </c>
      <c r="AI348" t="s">
        <v>1141</v>
      </c>
    </row>
    <row r="349" spans="1:35" ht="45" customHeight="1" x14ac:dyDescent="0.35">
      <c r="A349">
        <v>20</v>
      </c>
      <c r="B349" t="s">
        <v>41</v>
      </c>
      <c r="C349" t="s">
        <v>89</v>
      </c>
      <c r="D349" t="s">
        <v>90</v>
      </c>
      <c r="E349">
        <v>109722</v>
      </c>
      <c r="F349" t="s">
        <v>1142</v>
      </c>
      <c r="G349" t="s">
        <v>1143</v>
      </c>
      <c r="H349" t="s">
        <v>1144</v>
      </c>
      <c r="I349" s="90" t="s">
        <v>68</v>
      </c>
      <c r="J349" s="87">
        <v>24</v>
      </c>
      <c r="K349" s="87">
        <v>2020</v>
      </c>
      <c r="L349" s="90" t="s">
        <v>68</v>
      </c>
      <c r="M349" s="87">
        <v>24</v>
      </c>
      <c r="N349" s="87">
        <v>2022</v>
      </c>
      <c r="O349">
        <v>85</v>
      </c>
      <c r="P349" s="90" t="s">
        <v>1091</v>
      </c>
      <c r="Q349" s="90" t="s">
        <v>1091</v>
      </c>
      <c r="T349" t="s">
        <v>1092</v>
      </c>
      <c r="U349" t="s">
        <v>4</v>
      </c>
      <c r="V349" t="s">
        <v>94</v>
      </c>
      <c r="W349">
        <v>713880.93</v>
      </c>
      <c r="X349">
        <v>125978.98</v>
      </c>
      <c r="Y349">
        <v>93317.81</v>
      </c>
      <c r="Z349">
        <v>14193.84</v>
      </c>
      <c r="AA349">
        <v>947371.55999999994</v>
      </c>
      <c r="AB349" t="s">
        <v>71</v>
      </c>
      <c r="AD349">
        <v>125000.3</v>
      </c>
      <c r="AE349">
        <v>9868.51</v>
      </c>
      <c r="AF349" t="s">
        <v>95</v>
      </c>
      <c r="AG349">
        <v>1</v>
      </c>
      <c r="AH349" t="s">
        <v>53</v>
      </c>
      <c r="AI349" t="s">
        <v>1145</v>
      </c>
    </row>
    <row r="350" spans="1:35" ht="45" customHeight="1" x14ac:dyDescent="0.35">
      <c r="A350">
        <v>21</v>
      </c>
      <c r="B350" t="s">
        <v>41</v>
      </c>
      <c r="C350" t="s">
        <v>89</v>
      </c>
      <c r="D350" t="s">
        <v>90</v>
      </c>
      <c r="E350">
        <v>109022</v>
      </c>
      <c r="F350" t="s">
        <v>1146</v>
      </c>
      <c r="G350" t="s">
        <v>1147</v>
      </c>
      <c r="H350" t="s">
        <v>1148</v>
      </c>
      <c r="I350" s="90" t="s">
        <v>68</v>
      </c>
      <c r="J350" s="87">
        <v>25</v>
      </c>
      <c r="K350" s="87">
        <v>2020</v>
      </c>
      <c r="L350" s="90" t="s">
        <v>68</v>
      </c>
      <c r="M350" s="87">
        <v>25</v>
      </c>
      <c r="N350" s="87">
        <v>2022</v>
      </c>
      <c r="O350">
        <v>85</v>
      </c>
      <c r="P350" s="90" t="s">
        <v>1091</v>
      </c>
      <c r="Q350" s="90" t="s">
        <v>1091</v>
      </c>
      <c r="T350" t="s">
        <v>1092</v>
      </c>
      <c r="U350" t="s">
        <v>4</v>
      </c>
      <c r="V350" t="s">
        <v>94</v>
      </c>
      <c r="W350">
        <v>713050.99</v>
      </c>
      <c r="X350">
        <v>125832.53</v>
      </c>
      <c r="Y350">
        <v>93209.27</v>
      </c>
      <c r="Z350">
        <v>42662.5</v>
      </c>
      <c r="AA350">
        <v>974755.29</v>
      </c>
      <c r="AB350" t="s">
        <v>71</v>
      </c>
      <c r="AD350">
        <v>35886.15</v>
      </c>
      <c r="AE350">
        <v>6332.85</v>
      </c>
      <c r="AF350" t="s">
        <v>95</v>
      </c>
      <c r="AG350">
        <v>1</v>
      </c>
      <c r="AH350" t="s">
        <v>53</v>
      </c>
      <c r="AI350" t="s">
        <v>1149</v>
      </c>
    </row>
    <row r="351" spans="1:35" ht="45" customHeight="1" x14ac:dyDescent="0.35">
      <c r="A351">
        <v>22</v>
      </c>
      <c r="B351" t="s">
        <v>41</v>
      </c>
      <c r="C351" t="s">
        <v>89</v>
      </c>
      <c r="D351" t="s">
        <v>90</v>
      </c>
      <c r="E351">
        <v>108758</v>
      </c>
      <c r="F351" t="s">
        <v>1150</v>
      </c>
      <c r="G351" t="s">
        <v>1151</v>
      </c>
      <c r="H351" t="s">
        <v>1152</v>
      </c>
      <c r="I351" s="90" t="s">
        <v>68</v>
      </c>
      <c r="J351" s="87">
        <v>26</v>
      </c>
      <c r="K351" s="87">
        <v>2020</v>
      </c>
      <c r="L351" s="90" t="s">
        <v>68</v>
      </c>
      <c r="M351" s="87">
        <v>26</v>
      </c>
      <c r="N351" s="87">
        <v>2022</v>
      </c>
      <c r="O351">
        <v>85</v>
      </c>
      <c r="P351" s="90" t="s">
        <v>1091</v>
      </c>
      <c r="Q351" s="90" t="s">
        <v>1091</v>
      </c>
      <c r="T351" t="s">
        <v>1092</v>
      </c>
      <c r="U351" t="s">
        <v>4</v>
      </c>
      <c r="V351" t="s">
        <v>94</v>
      </c>
      <c r="W351">
        <v>712492.26</v>
      </c>
      <c r="X351">
        <v>125733.93</v>
      </c>
      <c r="Y351">
        <v>93136.24</v>
      </c>
      <c r="Z351">
        <v>18847.28</v>
      </c>
      <c r="AA351">
        <v>950209.71</v>
      </c>
      <c r="AB351" t="s">
        <v>71</v>
      </c>
      <c r="AD351">
        <v>76799.259999999995</v>
      </c>
      <c r="AE351">
        <v>3851.25</v>
      </c>
      <c r="AF351" t="s">
        <v>95</v>
      </c>
      <c r="AG351">
        <v>1</v>
      </c>
      <c r="AH351" t="s">
        <v>53</v>
      </c>
      <c r="AI351" t="s">
        <v>1153</v>
      </c>
    </row>
    <row r="352" spans="1:35" ht="45" customHeight="1" x14ac:dyDescent="0.35">
      <c r="A352">
        <v>23</v>
      </c>
      <c r="B352" t="s">
        <v>41</v>
      </c>
      <c r="C352" t="s">
        <v>89</v>
      </c>
      <c r="D352" t="s">
        <v>90</v>
      </c>
      <c r="E352">
        <v>122578</v>
      </c>
      <c r="F352" t="s">
        <v>1154</v>
      </c>
      <c r="G352" t="s">
        <v>1155</v>
      </c>
      <c r="H352" t="s">
        <v>1156</v>
      </c>
      <c r="I352" s="90" t="s">
        <v>68</v>
      </c>
      <c r="J352" s="87">
        <v>30</v>
      </c>
      <c r="K352" s="87">
        <v>2020</v>
      </c>
      <c r="L352" s="90" t="s">
        <v>68</v>
      </c>
      <c r="M352" s="87">
        <v>30</v>
      </c>
      <c r="N352" s="87">
        <v>2021</v>
      </c>
      <c r="O352">
        <v>85</v>
      </c>
      <c r="P352" s="90" t="s">
        <v>1091</v>
      </c>
      <c r="Q352" s="90" t="s">
        <v>1091</v>
      </c>
      <c r="T352" t="s">
        <v>1092</v>
      </c>
      <c r="U352" t="s">
        <v>4</v>
      </c>
      <c r="V352" t="s">
        <v>94</v>
      </c>
      <c r="W352">
        <v>710948.31</v>
      </c>
      <c r="X352">
        <v>125461.45</v>
      </c>
      <c r="Y352">
        <v>92934.42</v>
      </c>
      <c r="Z352">
        <v>31624</v>
      </c>
      <c r="AA352">
        <v>960968.18</v>
      </c>
      <c r="AB352" t="s">
        <v>71</v>
      </c>
      <c r="AD352">
        <v>84098.75</v>
      </c>
      <c r="AE352">
        <v>14840.95</v>
      </c>
      <c r="AF352" t="s">
        <v>95</v>
      </c>
      <c r="AG352">
        <v>1</v>
      </c>
      <c r="AH352" t="s">
        <v>53</v>
      </c>
      <c r="AI352" t="s">
        <v>1157</v>
      </c>
    </row>
    <row r="353" spans="1:35" ht="45" customHeight="1" x14ac:dyDescent="0.35">
      <c r="A353">
        <v>24</v>
      </c>
      <c r="B353" t="s">
        <v>41</v>
      </c>
      <c r="C353" t="s">
        <v>42</v>
      </c>
      <c r="D353" t="s">
        <v>135</v>
      </c>
      <c r="E353">
        <v>127115</v>
      </c>
      <c r="F353" t="s">
        <v>1158</v>
      </c>
      <c r="G353" t="s">
        <v>1159</v>
      </c>
      <c r="H353" t="s">
        <v>1160</v>
      </c>
      <c r="I353" s="90" t="s">
        <v>133</v>
      </c>
      <c r="J353" s="87">
        <v>14</v>
      </c>
      <c r="K353" s="87">
        <v>2020</v>
      </c>
      <c r="L353" s="90" t="s">
        <v>120</v>
      </c>
      <c r="M353" s="87">
        <v>14</v>
      </c>
      <c r="N353" s="87">
        <v>2024</v>
      </c>
      <c r="O353">
        <v>85</v>
      </c>
      <c r="P353" s="90" t="s">
        <v>1091</v>
      </c>
      <c r="Q353" s="90" t="s">
        <v>1091</v>
      </c>
      <c r="T353" t="s">
        <v>1161</v>
      </c>
      <c r="U353" t="s">
        <v>5</v>
      </c>
      <c r="V353" t="s">
        <v>140</v>
      </c>
      <c r="W353">
        <v>72043227.189999998</v>
      </c>
      <c r="X353">
        <v>12713510.68</v>
      </c>
      <c r="Y353">
        <v>0</v>
      </c>
      <c r="Z353">
        <v>478182.78</v>
      </c>
      <c r="AA353">
        <f>SUM(W353:Z353)</f>
        <v>85234920.650000006</v>
      </c>
      <c r="AB353" t="s">
        <v>71</v>
      </c>
      <c r="AD353">
        <v>296028.84999999998</v>
      </c>
      <c r="AE353">
        <v>9864.15</v>
      </c>
      <c r="AF353" t="s">
        <v>141</v>
      </c>
      <c r="AG353">
        <v>1</v>
      </c>
      <c r="AH353" t="s">
        <v>53</v>
      </c>
      <c r="AI353" t="s">
        <v>1162</v>
      </c>
    </row>
    <row r="354" spans="1:35" ht="45" customHeight="1" x14ac:dyDescent="0.35">
      <c r="A354">
        <v>25</v>
      </c>
      <c r="B354" t="s">
        <v>1</v>
      </c>
      <c r="C354" t="s">
        <v>54</v>
      </c>
      <c r="D354" t="s">
        <v>200</v>
      </c>
      <c r="E354">
        <v>129906</v>
      </c>
      <c r="F354" t="s">
        <v>1163</v>
      </c>
      <c r="G354" t="s">
        <v>1164</v>
      </c>
      <c r="H354" t="s">
        <v>1165</v>
      </c>
      <c r="I354" s="90" t="s">
        <v>58</v>
      </c>
      <c r="J354" s="87">
        <v>5</v>
      </c>
      <c r="K354" s="87">
        <v>2020</v>
      </c>
      <c r="L354" s="90" t="s">
        <v>102</v>
      </c>
      <c r="M354" s="87">
        <v>5</v>
      </c>
      <c r="N354" s="87">
        <v>2023</v>
      </c>
      <c r="O354">
        <v>85</v>
      </c>
      <c r="P354" s="90" t="s">
        <v>1091</v>
      </c>
      <c r="Q354" s="90" t="s">
        <v>1091</v>
      </c>
      <c r="T354" t="s">
        <v>1092</v>
      </c>
      <c r="U354" t="s">
        <v>4</v>
      </c>
      <c r="V354" t="s">
        <v>60</v>
      </c>
      <c r="W354">
        <v>7074907.4900000002</v>
      </c>
      <c r="X354">
        <v>1248513.08</v>
      </c>
      <c r="Y354">
        <v>2870622.7</v>
      </c>
      <c r="Z354">
        <v>0</v>
      </c>
      <c r="AA354">
        <f>SUM(W354:Z354)</f>
        <v>11194043.27</v>
      </c>
      <c r="AB354" t="s">
        <v>71</v>
      </c>
      <c r="AD354">
        <v>0</v>
      </c>
      <c r="AE354">
        <v>0</v>
      </c>
      <c r="AF354" t="s">
        <v>206</v>
      </c>
      <c r="AG354">
        <v>1</v>
      </c>
      <c r="AH354" t="s">
        <v>63</v>
      </c>
      <c r="AI354" t="s">
        <v>1166</v>
      </c>
    </row>
    <row r="355" spans="1:35" ht="21" customHeight="1" x14ac:dyDescent="0.35">
      <c r="A355" t="s">
        <v>1167</v>
      </c>
      <c r="W355">
        <f>SUM(W330:W354)</f>
        <v>158359269.84856403</v>
      </c>
      <c r="X355">
        <f>SUM(X330:X354)</f>
        <v>28448646.581435993</v>
      </c>
      <c r="Y355">
        <f t="shared" ref="Y355:AA355" si="23">SUM(Y330:Y354)</f>
        <v>19450733.91</v>
      </c>
      <c r="Z355">
        <f t="shared" si="23"/>
        <v>9393981.0399999972</v>
      </c>
      <c r="AA355">
        <f t="shared" si="23"/>
        <v>215652631.38000003</v>
      </c>
      <c r="AD355">
        <f t="shared" ref="AD355:AE355" si="24">SUM(AD330:AD354)</f>
        <v>60374124.099999987</v>
      </c>
      <c r="AE355">
        <f t="shared" si="24"/>
        <v>10582922.75</v>
      </c>
    </row>
    <row r="356" spans="1:35" ht="21" customHeight="1" x14ac:dyDescent="0.35">
      <c r="A356" t="s">
        <v>1168</v>
      </c>
    </row>
    <row r="357" spans="1:35" ht="45" customHeight="1" x14ac:dyDescent="0.35">
      <c r="A357">
        <v>1</v>
      </c>
      <c r="B357" t="s">
        <v>41</v>
      </c>
      <c r="C357" t="s">
        <v>42</v>
      </c>
      <c r="D357" t="s">
        <v>43</v>
      </c>
      <c r="E357">
        <v>108511</v>
      </c>
      <c r="F357" t="s">
        <v>1169</v>
      </c>
      <c r="G357" t="s">
        <v>1170</v>
      </c>
      <c r="H357" t="s">
        <v>1171</v>
      </c>
      <c r="I357" s="90" t="s">
        <v>170</v>
      </c>
      <c r="J357" s="87">
        <v>7</v>
      </c>
      <c r="K357" s="87">
        <v>2016</v>
      </c>
      <c r="L357" s="90" t="s">
        <v>170</v>
      </c>
      <c r="M357" s="87">
        <v>7</v>
      </c>
      <c r="N357" s="87">
        <v>2019</v>
      </c>
      <c r="O357">
        <v>85</v>
      </c>
      <c r="P357" s="90" t="s">
        <v>196</v>
      </c>
      <c r="Q357" s="90" t="s">
        <v>196</v>
      </c>
      <c r="T357" t="s">
        <v>1172</v>
      </c>
      <c r="U357" t="s">
        <v>4</v>
      </c>
      <c r="V357" t="s">
        <v>50</v>
      </c>
      <c r="W357">
        <v>3825756.449</v>
      </c>
      <c r="X357">
        <v>675133.49100000004</v>
      </c>
      <c r="Y357">
        <v>1928952.83</v>
      </c>
      <c r="Z357">
        <v>1784040.55</v>
      </c>
      <c r="AA357">
        <f t="shared" ref="AA357:AA368" si="25">SUBTOTAL(9,W357:Z357)</f>
        <v>8213883.3200000003</v>
      </c>
      <c r="AB357" t="s">
        <v>51</v>
      </c>
      <c r="AC357" t="s">
        <v>114</v>
      </c>
      <c r="AD357">
        <v>0</v>
      </c>
      <c r="AE357">
        <v>0</v>
      </c>
      <c r="AF357" t="s">
        <v>52</v>
      </c>
      <c r="AG357">
        <v>1</v>
      </c>
      <c r="AH357" t="s">
        <v>53</v>
      </c>
    </row>
    <row r="358" spans="1:35" ht="45" customHeight="1" x14ac:dyDescent="0.35">
      <c r="A358">
        <v>2</v>
      </c>
      <c r="B358" t="s">
        <v>41</v>
      </c>
      <c r="C358" t="s">
        <v>89</v>
      </c>
      <c r="D358" t="s">
        <v>349</v>
      </c>
      <c r="E358">
        <v>105803</v>
      </c>
      <c r="F358" t="s">
        <v>1173</v>
      </c>
      <c r="G358" t="s">
        <v>1174</v>
      </c>
      <c r="H358" t="s">
        <v>1175</v>
      </c>
      <c r="I358" s="90" t="s">
        <v>47</v>
      </c>
      <c r="J358" s="87">
        <v>1</v>
      </c>
      <c r="K358" s="87">
        <v>2016</v>
      </c>
      <c r="L358" s="90" t="s">
        <v>47</v>
      </c>
      <c r="M358" s="87">
        <v>1</v>
      </c>
      <c r="N358" s="87">
        <v>2021</v>
      </c>
      <c r="O358">
        <v>83.72</v>
      </c>
      <c r="P358" s="90" t="s">
        <v>196</v>
      </c>
      <c r="Q358" s="90" t="s">
        <v>196</v>
      </c>
      <c r="T358" t="s">
        <v>1176</v>
      </c>
      <c r="U358" t="s">
        <v>5</v>
      </c>
      <c r="V358" t="s">
        <v>353</v>
      </c>
      <c r="W358">
        <v>9852437.6714399997</v>
      </c>
      <c r="X358">
        <v>1915882.5285599995</v>
      </c>
      <c r="Y358">
        <v>4655725.8099999996</v>
      </c>
      <c r="Z358">
        <v>136129.03</v>
      </c>
      <c r="AA358">
        <f t="shared" si="25"/>
        <v>16560175.039999997</v>
      </c>
      <c r="AB358" t="s">
        <v>71</v>
      </c>
      <c r="AC358" t="s">
        <v>105</v>
      </c>
      <c r="AD358">
        <v>6183926.0999999987</v>
      </c>
      <c r="AE358">
        <v>1172642.8100000003</v>
      </c>
      <c r="AF358" t="s">
        <v>354</v>
      </c>
      <c r="AG358">
        <v>1</v>
      </c>
      <c r="AH358" t="s">
        <v>53</v>
      </c>
    </row>
    <row r="359" spans="1:35" ht="45" customHeight="1" x14ac:dyDescent="0.35">
      <c r="A359">
        <v>3</v>
      </c>
      <c r="B359" t="s">
        <v>1</v>
      </c>
      <c r="C359" t="s">
        <v>54</v>
      </c>
      <c r="D359" t="s">
        <v>55</v>
      </c>
      <c r="E359">
        <v>115869</v>
      </c>
      <c r="F359" t="s">
        <v>1177</v>
      </c>
      <c r="G359" t="s">
        <v>1178</v>
      </c>
      <c r="H359" t="s">
        <v>1177</v>
      </c>
      <c r="I359" s="90" t="s">
        <v>58</v>
      </c>
      <c r="J359" s="87">
        <v>24</v>
      </c>
      <c r="K359" s="87">
        <v>2017</v>
      </c>
      <c r="L359" s="90" t="s">
        <v>68</v>
      </c>
      <c r="M359" s="87">
        <v>24</v>
      </c>
      <c r="N359" s="87">
        <v>2019</v>
      </c>
      <c r="O359">
        <v>85</v>
      </c>
      <c r="P359" s="90" t="s">
        <v>196</v>
      </c>
      <c r="Q359" s="90" t="s">
        <v>196</v>
      </c>
      <c r="T359" t="s">
        <v>1176</v>
      </c>
      <c r="U359" t="s">
        <v>4</v>
      </c>
      <c r="V359" t="s">
        <v>60</v>
      </c>
      <c r="W359">
        <v>3061016.43</v>
      </c>
      <c r="X359">
        <v>540179.37</v>
      </c>
      <c r="Y359">
        <v>810680.96999999974</v>
      </c>
      <c r="Z359">
        <v>231210.3900000006</v>
      </c>
      <c r="AA359">
        <f t="shared" si="25"/>
        <v>4643087.16</v>
      </c>
      <c r="AB359" t="s">
        <v>51</v>
      </c>
      <c r="AD359">
        <v>315197</v>
      </c>
      <c r="AE359">
        <v>55623</v>
      </c>
      <c r="AF359" t="s">
        <v>62</v>
      </c>
      <c r="AG359">
        <v>1</v>
      </c>
      <c r="AH359" t="s">
        <v>63</v>
      </c>
    </row>
    <row r="360" spans="1:35" ht="45" customHeight="1" x14ac:dyDescent="0.35">
      <c r="A360">
        <v>4</v>
      </c>
      <c r="B360" t="s">
        <v>1</v>
      </c>
      <c r="C360" t="s">
        <v>54</v>
      </c>
      <c r="D360" t="s">
        <v>55</v>
      </c>
      <c r="E360">
        <v>116428</v>
      </c>
      <c r="F360" t="s">
        <v>1179</v>
      </c>
      <c r="G360" t="s">
        <v>1180</v>
      </c>
      <c r="H360" t="s">
        <v>1179</v>
      </c>
      <c r="I360" s="90" t="s">
        <v>58</v>
      </c>
      <c r="J360" s="87">
        <v>8</v>
      </c>
      <c r="K360" s="87">
        <v>2017</v>
      </c>
      <c r="L360" s="90" t="s">
        <v>102</v>
      </c>
      <c r="M360" s="87">
        <v>8</v>
      </c>
      <c r="N360" s="87">
        <v>2020</v>
      </c>
      <c r="O360">
        <v>85</v>
      </c>
      <c r="P360" s="90" t="s">
        <v>196</v>
      </c>
      <c r="Q360" s="90" t="s">
        <v>196</v>
      </c>
      <c r="T360" t="s">
        <v>1176</v>
      </c>
      <c r="U360" t="s">
        <v>4</v>
      </c>
      <c r="V360" t="s">
        <v>60</v>
      </c>
      <c r="W360">
        <v>2477925.66</v>
      </c>
      <c r="X360">
        <v>437281</v>
      </c>
      <c r="Y360">
        <v>813694.44</v>
      </c>
      <c r="Z360">
        <v>150666.41</v>
      </c>
      <c r="AA360">
        <f t="shared" si="25"/>
        <v>3879567.5100000002</v>
      </c>
      <c r="AB360" t="s">
        <v>61</v>
      </c>
      <c r="AC360" t="s">
        <v>114</v>
      </c>
      <c r="AD360">
        <v>2327379.62</v>
      </c>
      <c r="AE360">
        <v>410714.04999999993</v>
      </c>
      <c r="AF360" t="s">
        <v>62</v>
      </c>
      <c r="AG360">
        <v>1</v>
      </c>
      <c r="AH360" t="s">
        <v>63</v>
      </c>
    </row>
    <row r="361" spans="1:35" ht="45" customHeight="1" x14ac:dyDescent="0.35">
      <c r="A361">
        <v>5</v>
      </c>
      <c r="B361" t="s">
        <v>1</v>
      </c>
      <c r="C361" t="s">
        <v>54</v>
      </c>
      <c r="D361" t="s">
        <v>55</v>
      </c>
      <c r="E361">
        <v>119223</v>
      </c>
      <c r="F361" t="s">
        <v>1181</v>
      </c>
      <c r="G361" t="s">
        <v>1182</v>
      </c>
      <c r="H361" t="s">
        <v>1181</v>
      </c>
      <c r="I361" s="90" t="s">
        <v>58</v>
      </c>
      <c r="J361" s="87">
        <v>4</v>
      </c>
      <c r="K361" s="87">
        <v>2017</v>
      </c>
      <c r="L361" s="90" t="s">
        <v>102</v>
      </c>
      <c r="M361" s="87">
        <v>4</v>
      </c>
      <c r="N361" s="87">
        <v>2019</v>
      </c>
      <c r="O361">
        <v>85</v>
      </c>
      <c r="P361" s="90" t="s">
        <v>190</v>
      </c>
      <c r="Q361" s="90" t="s">
        <v>190</v>
      </c>
      <c r="T361" t="s">
        <v>1176</v>
      </c>
      <c r="U361" t="s">
        <v>4</v>
      </c>
      <c r="V361" t="s">
        <v>60</v>
      </c>
      <c r="W361">
        <v>2876730.33</v>
      </c>
      <c r="X361">
        <v>507658.29</v>
      </c>
      <c r="Y361">
        <v>2036651.88</v>
      </c>
      <c r="Z361">
        <v>0</v>
      </c>
      <c r="AA361">
        <f t="shared" si="25"/>
        <v>5421040.5</v>
      </c>
      <c r="AB361" t="s">
        <v>51</v>
      </c>
      <c r="AC361" t="s">
        <v>114</v>
      </c>
      <c r="AD361">
        <v>0</v>
      </c>
      <c r="AE361">
        <v>0</v>
      </c>
      <c r="AF361" t="s">
        <v>62</v>
      </c>
      <c r="AG361">
        <v>1</v>
      </c>
      <c r="AH361" t="s">
        <v>63</v>
      </c>
    </row>
    <row r="362" spans="1:35" ht="45" customHeight="1" x14ac:dyDescent="0.35">
      <c r="A362">
        <v>6</v>
      </c>
      <c r="B362" t="s">
        <v>1</v>
      </c>
      <c r="C362" t="s">
        <v>54</v>
      </c>
      <c r="D362" t="s">
        <v>55</v>
      </c>
      <c r="E362">
        <v>115732</v>
      </c>
      <c r="F362" t="s">
        <v>1183</v>
      </c>
      <c r="G362" t="s">
        <v>1184</v>
      </c>
      <c r="H362" t="s">
        <v>1183</v>
      </c>
      <c r="I362" s="90" t="s">
        <v>58</v>
      </c>
      <c r="J362" s="87">
        <v>4</v>
      </c>
      <c r="K362" s="87">
        <v>2017</v>
      </c>
      <c r="L362" s="90" t="s">
        <v>58</v>
      </c>
      <c r="M362" s="87">
        <v>4</v>
      </c>
      <c r="N362" s="87">
        <v>2019</v>
      </c>
      <c r="O362">
        <v>85</v>
      </c>
      <c r="P362" s="90" t="s">
        <v>196</v>
      </c>
      <c r="Q362" s="90" t="s">
        <v>196</v>
      </c>
      <c r="T362" t="s">
        <v>1176</v>
      </c>
      <c r="U362" t="s">
        <v>4</v>
      </c>
      <c r="V362" t="s">
        <v>60</v>
      </c>
      <c r="W362">
        <v>2505119.34</v>
      </c>
      <c r="X362">
        <v>442079.88</v>
      </c>
      <c r="Y362">
        <v>918663.86999999965</v>
      </c>
      <c r="Z362">
        <v>385366.3200000003</v>
      </c>
      <c r="AA362">
        <f t="shared" si="25"/>
        <v>4251229.41</v>
      </c>
      <c r="AB362" t="s">
        <v>51</v>
      </c>
      <c r="AD362">
        <v>0</v>
      </c>
      <c r="AE362">
        <v>0</v>
      </c>
      <c r="AF362" t="s">
        <v>62</v>
      </c>
      <c r="AG362">
        <v>1</v>
      </c>
      <c r="AH362" t="s">
        <v>63</v>
      </c>
    </row>
    <row r="363" spans="1:35" ht="45" customHeight="1" x14ac:dyDescent="0.35">
      <c r="A363">
        <v>7</v>
      </c>
      <c r="B363" t="s">
        <v>1</v>
      </c>
      <c r="C363" t="s">
        <v>54</v>
      </c>
      <c r="D363" t="s">
        <v>55</v>
      </c>
      <c r="E363">
        <v>115945</v>
      </c>
      <c r="F363" t="s">
        <v>1185</v>
      </c>
      <c r="G363" t="s">
        <v>1186</v>
      </c>
      <c r="H363" t="s">
        <v>1185</v>
      </c>
      <c r="I363" s="90" t="s">
        <v>58</v>
      </c>
      <c r="J363" s="87">
        <v>4</v>
      </c>
      <c r="K363" s="87">
        <v>2017</v>
      </c>
      <c r="L363" s="90" t="s">
        <v>87</v>
      </c>
      <c r="M363" s="87">
        <v>4</v>
      </c>
      <c r="N363" s="87">
        <v>2020</v>
      </c>
      <c r="O363">
        <v>85</v>
      </c>
      <c r="P363" s="90" t="s">
        <v>196</v>
      </c>
      <c r="Q363" s="90" t="s">
        <v>196</v>
      </c>
      <c r="T363" t="s">
        <v>1176</v>
      </c>
      <c r="U363" t="s">
        <v>4</v>
      </c>
      <c r="V363" t="s">
        <v>60</v>
      </c>
      <c r="W363">
        <v>3480898.89</v>
      </c>
      <c r="X363">
        <v>614276.28</v>
      </c>
      <c r="Y363">
        <v>1099479.2000000002</v>
      </c>
      <c r="Z363">
        <v>276400.08</v>
      </c>
      <c r="AA363">
        <f t="shared" si="25"/>
        <v>5471054.4500000002</v>
      </c>
      <c r="AB363" t="s">
        <v>61</v>
      </c>
      <c r="AC363" t="s">
        <v>105</v>
      </c>
      <c r="AD363">
        <v>3142203.65</v>
      </c>
      <c r="AE363">
        <v>554506.52</v>
      </c>
      <c r="AF363" t="s">
        <v>62</v>
      </c>
      <c r="AG363">
        <v>1</v>
      </c>
      <c r="AH363" t="s">
        <v>63</v>
      </c>
    </row>
    <row r="364" spans="1:35" ht="45" customHeight="1" x14ac:dyDescent="0.35">
      <c r="A364">
        <v>8</v>
      </c>
      <c r="B364" t="s">
        <v>1</v>
      </c>
      <c r="C364" t="s">
        <v>54</v>
      </c>
      <c r="D364" t="s">
        <v>55</v>
      </c>
      <c r="E364">
        <v>118840</v>
      </c>
      <c r="F364" t="s">
        <v>1187</v>
      </c>
      <c r="G364" t="s">
        <v>1188</v>
      </c>
      <c r="H364" t="s">
        <v>1187</v>
      </c>
      <c r="I364" s="90" t="s">
        <v>47</v>
      </c>
      <c r="J364" s="87">
        <v>22</v>
      </c>
      <c r="K364" s="87">
        <v>2017</v>
      </c>
      <c r="L364" s="90" t="s">
        <v>109</v>
      </c>
      <c r="M364" s="87">
        <v>22</v>
      </c>
      <c r="N364" s="87">
        <v>2020</v>
      </c>
      <c r="O364">
        <v>85</v>
      </c>
      <c r="P364" s="90" t="s">
        <v>196</v>
      </c>
      <c r="Q364" s="90" t="s">
        <v>196</v>
      </c>
      <c r="T364" t="s">
        <v>1176</v>
      </c>
      <c r="U364" t="s">
        <v>4</v>
      </c>
      <c r="V364" t="s">
        <v>60</v>
      </c>
      <c r="W364">
        <v>2922549.31</v>
      </c>
      <c r="X364">
        <v>515743.99</v>
      </c>
      <c r="Y364">
        <v>931446.85000000056</v>
      </c>
      <c r="Z364">
        <v>0</v>
      </c>
      <c r="AA364">
        <f t="shared" si="25"/>
        <v>4369740.1500000004</v>
      </c>
      <c r="AB364" t="s">
        <v>61</v>
      </c>
      <c r="AC364" t="s">
        <v>82</v>
      </c>
      <c r="AD364">
        <v>2639854.1500000004</v>
      </c>
      <c r="AE364">
        <v>465856.6</v>
      </c>
      <c r="AF364" t="s">
        <v>62</v>
      </c>
      <c r="AG364">
        <v>1</v>
      </c>
      <c r="AH364" t="s">
        <v>63</v>
      </c>
    </row>
    <row r="365" spans="1:35" ht="45" customHeight="1" x14ac:dyDescent="0.35">
      <c r="A365">
        <v>9</v>
      </c>
      <c r="B365" t="s">
        <v>1</v>
      </c>
      <c r="C365" t="s">
        <v>54</v>
      </c>
      <c r="D365" t="s">
        <v>55</v>
      </c>
      <c r="E365">
        <v>119148</v>
      </c>
      <c r="F365" t="s">
        <v>1189</v>
      </c>
      <c r="G365" t="s">
        <v>1190</v>
      </c>
      <c r="H365" t="s">
        <v>1189</v>
      </c>
      <c r="I365" s="90" t="s">
        <v>47</v>
      </c>
      <c r="J365" s="87">
        <v>22</v>
      </c>
      <c r="K365" s="87">
        <v>2017</v>
      </c>
      <c r="L365" s="90" t="s">
        <v>109</v>
      </c>
      <c r="M365" s="87">
        <v>22</v>
      </c>
      <c r="N365" s="87">
        <v>2020</v>
      </c>
      <c r="O365">
        <v>85</v>
      </c>
      <c r="P365" s="90" t="s">
        <v>196</v>
      </c>
      <c r="Q365" s="90" t="s">
        <v>196</v>
      </c>
      <c r="T365" t="s">
        <v>1176</v>
      </c>
      <c r="U365" t="s">
        <v>4</v>
      </c>
      <c r="V365" t="s">
        <v>60</v>
      </c>
      <c r="W365">
        <v>2999407.46</v>
      </c>
      <c r="X365">
        <v>529307.19999999995</v>
      </c>
      <c r="Y365">
        <v>945807.5</v>
      </c>
      <c r="Z365">
        <v>0</v>
      </c>
      <c r="AA365">
        <f t="shared" si="25"/>
        <v>4474522.16</v>
      </c>
      <c r="AB365" t="s">
        <v>61</v>
      </c>
      <c r="AC365" t="s">
        <v>105</v>
      </c>
      <c r="AD365">
        <v>2690000.08</v>
      </c>
      <c r="AE365">
        <v>474705.9</v>
      </c>
      <c r="AF365" t="s">
        <v>62</v>
      </c>
      <c r="AG365">
        <v>1</v>
      </c>
      <c r="AH365" t="s">
        <v>63</v>
      </c>
    </row>
    <row r="366" spans="1:35" ht="45" customHeight="1" x14ac:dyDescent="0.35">
      <c r="A366">
        <v>10</v>
      </c>
      <c r="B366" t="s">
        <v>1</v>
      </c>
      <c r="C366" t="s">
        <v>54</v>
      </c>
      <c r="D366" t="s">
        <v>55</v>
      </c>
      <c r="E366">
        <v>116371</v>
      </c>
      <c r="F366" t="s">
        <v>1191</v>
      </c>
      <c r="G366" t="s">
        <v>1192</v>
      </c>
      <c r="H366" t="s">
        <v>1191</v>
      </c>
      <c r="I366" s="90" t="s">
        <v>58</v>
      </c>
      <c r="J366" s="87">
        <v>4</v>
      </c>
      <c r="K366" s="87">
        <v>2017</v>
      </c>
      <c r="L366" s="90" t="s">
        <v>58</v>
      </c>
      <c r="M366" s="87">
        <v>4</v>
      </c>
      <c r="N366" s="87">
        <v>2020</v>
      </c>
      <c r="O366">
        <v>85</v>
      </c>
      <c r="P366" s="90" t="s">
        <v>196</v>
      </c>
      <c r="Q366" s="90" t="s">
        <v>196</v>
      </c>
      <c r="T366" t="s">
        <v>1176</v>
      </c>
      <c r="U366" t="s">
        <v>4</v>
      </c>
      <c r="V366" t="s">
        <v>60</v>
      </c>
      <c r="W366">
        <v>1899630.81</v>
      </c>
      <c r="X366">
        <v>335228.96999999997</v>
      </c>
      <c r="Y366">
        <v>637863.23</v>
      </c>
      <c r="Z366">
        <v>59344.780000000261</v>
      </c>
      <c r="AA366">
        <f t="shared" si="25"/>
        <v>2932067.7900000005</v>
      </c>
      <c r="AB366" t="s">
        <v>61</v>
      </c>
      <c r="AC366" t="s">
        <v>114</v>
      </c>
      <c r="AD366">
        <v>1769296.1800000006</v>
      </c>
      <c r="AE366">
        <v>304971.52999999997</v>
      </c>
      <c r="AF366" t="s">
        <v>62</v>
      </c>
      <c r="AG366">
        <v>1</v>
      </c>
      <c r="AH366" t="s">
        <v>63</v>
      </c>
    </row>
    <row r="367" spans="1:35" ht="45" customHeight="1" x14ac:dyDescent="0.35">
      <c r="A367">
        <v>11</v>
      </c>
      <c r="B367" t="s">
        <v>1</v>
      </c>
      <c r="C367" t="s">
        <v>54</v>
      </c>
      <c r="D367" t="s">
        <v>55</v>
      </c>
      <c r="E367">
        <v>115783</v>
      </c>
      <c r="F367" t="s">
        <v>1193</v>
      </c>
      <c r="G367" t="s">
        <v>1194</v>
      </c>
      <c r="H367" t="s">
        <v>1193</v>
      </c>
      <c r="I367" s="90" t="s">
        <v>58</v>
      </c>
      <c r="J367" s="87">
        <v>10</v>
      </c>
      <c r="K367" s="87">
        <v>2017</v>
      </c>
      <c r="L367" s="90" t="s">
        <v>113</v>
      </c>
      <c r="M367" s="87">
        <v>10</v>
      </c>
      <c r="N367" s="87">
        <v>2019</v>
      </c>
      <c r="O367">
        <v>85</v>
      </c>
      <c r="P367" s="90" t="s">
        <v>196</v>
      </c>
      <c r="Q367" s="90" t="s">
        <v>196</v>
      </c>
      <c r="T367" t="s">
        <v>1176</v>
      </c>
      <c r="U367" t="s">
        <v>4</v>
      </c>
      <c r="V367" t="s">
        <v>60</v>
      </c>
      <c r="W367">
        <v>2375888.12</v>
      </c>
      <c r="X367">
        <v>419274.38</v>
      </c>
      <c r="Y367">
        <v>832137.5</v>
      </c>
      <c r="Z367">
        <v>123946.5</v>
      </c>
      <c r="AA367">
        <f t="shared" si="25"/>
        <v>3751246.5</v>
      </c>
      <c r="AB367" t="s">
        <v>61</v>
      </c>
      <c r="AC367" t="s">
        <v>114</v>
      </c>
      <c r="AD367">
        <v>2344921.5400000005</v>
      </c>
      <c r="AE367">
        <v>413809.68</v>
      </c>
      <c r="AF367" t="s">
        <v>62</v>
      </c>
      <c r="AG367">
        <v>1</v>
      </c>
      <c r="AH367" t="s">
        <v>63</v>
      </c>
    </row>
    <row r="368" spans="1:35" ht="45" customHeight="1" x14ac:dyDescent="0.35">
      <c r="A368">
        <v>12</v>
      </c>
      <c r="B368" t="s">
        <v>1</v>
      </c>
      <c r="C368" t="s">
        <v>54</v>
      </c>
      <c r="D368" t="s">
        <v>64</v>
      </c>
      <c r="E368">
        <v>127135</v>
      </c>
      <c r="F368" t="s">
        <v>1195</v>
      </c>
      <c r="G368" t="s">
        <v>182</v>
      </c>
      <c r="H368" t="s">
        <v>1196</v>
      </c>
      <c r="I368" s="90" t="s">
        <v>120</v>
      </c>
      <c r="J368" s="87">
        <v>5</v>
      </c>
      <c r="K368" s="87">
        <v>2019</v>
      </c>
      <c r="L368" s="90" t="s">
        <v>120</v>
      </c>
      <c r="M368" s="87">
        <v>5</v>
      </c>
      <c r="N368" s="87">
        <v>2022</v>
      </c>
      <c r="O368">
        <v>85</v>
      </c>
      <c r="P368" s="90" t="s">
        <v>196</v>
      </c>
      <c r="Q368" s="90" t="s">
        <v>196</v>
      </c>
      <c r="T368" t="s">
        <v>1197</v>
      </c>
      <c r="U368" t="s">
        <v>4</v>
      </c>
      <c r="V368" t="s">
        <v>70</v>
      </c>
      <c r="W368">
        <v>11490170.35</v>
      </c>
      <c r="X368">
        <v>2027677.09</v>
      </c>
      <c r="Y368">
        <v>1501983.04</v>
      </c>
      <c r="Z368">
        <v>2767306.78</v>
      </c>
      <c r="AA368">
        <f t="shared" si="25"/>
        <v>17787137.260000002</v>
      </c>
      <c r="AB368" t="s">
        <v>71</v>
      </c>
      <c r="AD368">
        <v>5352183.05</v>
      </c>
      <c r="AE368">
        <v>944502.88</v>
      </c>
      <c r="AF368" t="s">
        <v>72</v>
      </c>
      <c r="AG368">
        <v>1</v>
      </c>
      <c r="AH368" t="s">
        <v>63</v>
      </c>
    </row>
    <row r="369" spans="1:35" ht="45" customHeight="1" x14ac:dyDescent="0.35">
      <c r="A369">
        <v>13</v>
      </c>
      <c r="B369" t="s">
        <v>1</v>
      </c>
      <c r="C369" t="s">
        <v>54</v>
      </c>
      <c r="D369" t="s">
        <v>200</v>
      </c>
      <c r="E369">
        <v>130084</v>
      </c>
      <c r="F369" t="s">
        <v>1198</v>
      </c>
      <c r="G369" t="s">
        <v>1199</v>
      </c>
      <c r="H369" t="s">
        <v>1200</v>
      </c>
      <c r="I369" s="90" t="s">
        <v>68</v>
      </c>
      <c r="J369" s="87">
        <v>18</v>
      </c>
      <c r="K369" s="87">
        <v>2020</v>
      </c>
      <c r="L369" s="90" t="s">
        <v>68</v>
      </c>
      <c r="M369" s="87">
        <v>18</v>
      </c>
      <c r="N369" s="87">
        <v>2023</v>
      </c>
      <c r="O369">
        <v>85</v>
      </c>
      <c r="P369" s="90" t="s">
        <v>196</v>
      </c>
      <c r="Q369" s="90" t="s">
        <v>196</v>
      </c>
      <c r="T369" t="s">
        <v>1176</v>
      </c>
      <c r="U369" t="s">
        <v>4</v>
      </c>
      <c r="V369" t="s">
        <v>60</v>
      </c>
      <c r="W369">
        <v>8049980.6200000001</v>
      </c>
      <c r="X369">
        <v>1420584.81</v>
      </c>
      <c r="Y369">
        <v>2720379.09</v>
      </c>
      <c r="Z369">
        <v>587171.96</v>
      </c>
      <c r="AA369">
        <f>SUM(W369:Z369)</f>
        <v>12778116.48</v>
      </c>
      <c r="AB369" t="s">
        <v>71</v>
      </c>
      <c r="AD369">
        <v>932491.15</v>
      </c>
      <c r="AE369">
        <v>164557.25</v>
      </c>
      <c r="AF369" t="s">
        <v>206</v>
      </c>
      <c r="AG369">
        <v>1</v>
      </c>
      <c r="AH369" t="s">
        <v>63</v>
      </c>
      <c r="AI369" t="s">
        <v>1201</v>
      </c>
    </row>
    <row r="370" spans="1:35" ht="45" customHeight="1" x14ac:dyDescent="0.35">
      <c r="A370">
        <v>14</v>
      </c>
      <c r="B370" t="s">
        <v>1</v>
      </c>
      <c r="C370" t="s">
        <v>54</v>
      </c>
      <c r="D370" t="s">
        <v>200</v>
      </c>
      <c r="E370">
        <v>129817</v>
      </c>
      <c r="F370" t="s">
        <v>1202</v>
      </c>
      <c r="G370" t="s">
        <v>1203</v>
      </c>
      <c r="H370" t="s">
        <v>1204</v>
      </c>
      <c r="I370" s="90" t="s">
        <v>133</v>
      </c>
      <c r="J370" s="87">
        <v>6</v>
      </c>
      <c r="K370" s="87">
        <v>2020</v>
      </c>
      <c r="L370" s="90" t="s">
        <v>133</v>
      </c>
      <c r="M370" s="87">
        <v>6</v>
      </c>
      <c r="N370" s="87">
        <v>2023</v>
      </c>
      <c r="O370">
        <v>85</v>
      </c>
      <c r="P370" s="90" t="s">
        <v>196</v>
      </c>
      <c r="Q370" s="90" t="s">
        <v>196</v>
      </c>
      <c r="T370" t="s">
        <v>1176</v>
      </c>
      <c r="U370" t="s">
        <v>4</v>
      </c>
      <c r="V370" t="s">
        <v>60</v>
      </c>
      <c r="W370">
        <v>8721387.3599999994</v>
      </c>
      <c r="X370">
        <v>1539068.36</v>
      </c>
      <c r="Y370">
        <v>2862825.08</v>
      </c>
      <c r="Z370">
        <v>1252571.3500000001</v>
      </c>
      <c r="AA370">
        <f>SUM(W370:Z370)</f>
        <v>14375852.149999999</v>
      </c>
      <c r="AB370" t="s">
        <v>71</v>
      </c>
      <c r="AD370">
        <v>1519913.9</v>
      </c>
      <c r="AE370">
        <v>268220.09999999998</v>
      </c>
      <c r="AF370" t="s">
        <v>206</v>
      </c>
      <c r="AG370">
        <v>1</v>
      </c>
      <c r="AH370" t="s">
        <v>63</v>
      </c>
    </row>
    <row r="371" spans="1:35" ht="45" customHeight="1" x14ac:dyDescent="0.35">
      <c r="A371">
        <v>15</v>
      </c>
      <c r="B371" t="s">
        <v>41</v>
      </c>
      <c r="C371" t="s">
        <v>42</v>
      </c>
      <c r="D371" t="s">
        <v>135</v>
      </c>
      <c r="E371">
        <v>127065</v>
      </c>
      <c r="F371" t="s">
        <v>1205</v>
      </c>
      <c r="G371" t="s">
        <v>1206</v>
      </c>
      <c r="H371" t="s">
        <v>1207</v>
      </c>
      <c r="I371" s="90" t="s">
        <v>133</v>
      </c>
      <c r="J371" s="87">
        <v>10</v>
      </c>
      <c r="K371" s="87">
        <v>2020</v>
      </c>
      <c r="L371" s="90" t="s">
        <v>87</v>
      </c>
      <c r="M371" s="87">
        <v>10</v>
      </c>
      <c r="N371" s="87">
        <v>2024</v>
      </c>
      <c r="O371">
        <v>85</v>
      </c>
      <c r="P371" s="90" t="s">
        <v>196</v>
      </c>
      <c r="Q371" s="90" t="s">
        <v>196</v>
      </c>
      <c r="T371" t="s">
        <v>1176</v>
      </c>
      <c r="U371" t="s">
        <v>5</v>
      </c>
      <c r="V371" t="s">
        <v>140</v>
      </c>
      <c r="W371">
        <v>78098088.659999996</v>
      </c>
      <c r="X371">
        <v>13782015.640000001</v>
      </c>
      <c r="Y371">
        <v>0</v>
      </c>
      <c r="Z371">
        <v>91992</v>
      </c>
      <c r="AA371">
        <f>SUM(W371:Z371)</f>
        <v>91972096.299999997</v>
      </c>
      <c r="AB371" t="s">
        <v>71</v>
      </c>
      <c r="AD371">
        <v>4009674.6900000004</v>
      </c>
      <c r="AE371">
        <v>366843.22</v>
      </c>
      <c r="AF371" t="s">
        <v>141</v>
      </c>
      <c r="AG371">
        <v>1</v>
      </c>
      <c r="AH371" t="s">
        <v>53</v>
      </c>
      <c r="AI371" t="s">
        <v>1208</v>
      </c>
    </row>
    <row r="372" spans="1:35" ht="45" customHeight="1" x14ac:dyDescent="0.35">
      <c r="A372">
        <v>16</v>
      </c>
      <c r="B372" t="s">
        <v>1</v>
      </c>
      <c r="C372" t="s">
        <v>54</v>
      </c>
      <c r="D372" t="s">
        <v>200</v>
      </c>
      <c r="E372">
        <v>129318</v>
      </c>
      <c r="F372" t="s">
        <v>1209</v>
      </c>
      <c r="G372" t="s">
        <v>1210</v>
      </c>
      <c r="H372" t="s">
        <v>1211</v>
      </c>
      <c r="I372" s="90" t="s">
        <v>47</v>
      </c>
      <c r="J372" s="87">
        <v>1</v>
      </c>
      <c r="K372" s="87">
        <v>2020</v>
      </c>
      <c r="L372" s="90" t="s">
        <v>47</v>
      </c>
      <c r="M372" s="87">
        <v>1</v>
      </c>
      <c r="N372" s="87">
        <v>2023</v>
      </c>
      <c r="O372">
        <v>85</v>
      </c>
      <c r="P372" s="90" t="s">
        <v>196</v>
      </c>
      <c r="Q372" s="90" t="s">
        <v>196</v>
      </c>
      <c r="T372" t="s">
        <v>1176</v>
      </c>
      <c r="U372" t="s">
        <v>4</v>
      </c>
      <c r="V372" t="s">
        <v>60</v>
      </c>
      <c r="W372">
        <v>9664282.0099999998</v>
      </c>
      <c r="X372">
        <v>1705461.53</v>
      </c>
      <c r="Y372">
        <v>3173894.82</v>
      </c>
      <c r="Z372">
        <v>413238.27</v>
      </c>
      <c r="AA372">
        <f>SUM(W372:Z372)</f>
        <v>14956876.629999999</v>
      </c>
      <c r="AB372" t="s">
        <v>71</v>
      </c>
      <c r="AD372">
        <v>1250548.23</v>
      </c>
      <c r="AE372">
        <v>220684.98</v>
      </c>
      <c r="AF372" t="s">
        <v>206</v>
      </c>
      <c r="AG372">
        <v>1</v>
      </c>
      <c r="AH372" t="s">
        <v>63</v>
      </c>
      <c r="AI372" t="s">
        <v>1212</v>
      </c>
    </row>
    <row r="373" spans="1:35" ht="21" customHeight="1" x14ac:dyDescent="0.35">
      <c r="A373" t="s">
        <v>1213</v>
      </c>
      <c r="W373">
        <f>SUM(W357:W372)</f>
        <v>154301269.47043997</v>
      </c>
      <c r="X373">
        <f>SUM(X357:X372)</f>
        <v>27406852.809560001</v>
      </c>
      <c r="Y373">
        <f>SUM(Y357:Y372)</f>
        <v>25870186.109999999</v>
      </c>
      <c r="Z373">
        <f>SUM(Z357:Z372)</f>
        <v>8259384.4200000018</v>
      </c>
      <c r="AA373">
        <f>SUM(AA357:AA372)</f>
        <v>215837692.81</v>
      </c>
      <c r="AD373">
        <f>SUM(AD357:AD372)</f>
        <v>34477589.339999996</v>
      </c>
      <c r="AE373">
        <f>SUM(AE357:AE372)</f>
        <v>5817638.5200000005</v>
      </c>
    </row>
    <row r="374" spans="1:35" ht="21" customHeight="1" x14ac:dyDescent="0.35">
      <c r="A374" t="s">
        <v>1214</v>
      </c>
    </row>
    <row r="375" spans="1:35" ht="45" customHeight="1" x14ac:dyDescent="0.35">
      <c r="A375">
        <v>1</v>
      </c>
      <c r="B375" t="s">
        <v>41</v>
      </c>
      <c r="C375" t="s">
        <v>89</v>
      </c>
      <c r="D375" t="s">
        <v>145</v>
      </c>
      <c r="E375">
        <v>119692</v>
      </c>
      <c r="F375" t="s">
        <v>1215</v>
      </c>
      <c r="G375" t="s">
        <v>1216</v>
      </c>
      <c r="H375" t="s">
        <v>1217</v>
      </c>
      <c r="I375" s="90" t="s">
        <v>47</v>
      </c>
      <c r="J375" s="87">
        <v>9</v>
      </c>
      <c r="K375" s="87">
        <v>2016</v>
      </c>
      <c r="L375" s="90" t="s">
        <v>133</v>
      </c>
      <c r="M375" s="87">
        <v>9</v>
      </c>
      <c r="N375" s="87">
        <v>2018</v>
      </c>
      <c r="O375">
        <v>85</v>
      </c>
      <c r="P375" s="90" t="s">
        <v>103</v>
      </c>
      <c r="Q375" s="90" t="s">
        <v>103</v>
      </c>
      <c r="T375" t="s">
        <v>1218</v>
      </c>
      <c r="U375" t="s">
        <v>4</v>
      </c>
      <c r="V375" t="s">
        <v>94</v>
      </c>
      <c r="W375">
        <v>697803.56449999998</v>
      </c>
      <c r="X375">
        <v>123141.80550000002</v>
      </c>
      <c r="Y375">
        <v>91216.15</v>
      </c>
      <c r="Z375">
        <v>244253.7</v>
      </c>
      <c r="AA375">
        <f>SUBTOTAL(9,W375:Z375)</f>
        <v>1156415.22</v>
      </c>
      <c r="AB375" t="s">
        <v>61</v>
      </c>
      <c r="AC375" t="s">
        <v>114</v>
      </c>
      <c r="AD375">
        <v>691392.91</v>
      </c>
      <c r="AE375">
        <v>122010.53</v>
      </c>
      <c r="AF375" t="s">
        <v>151</v>
      </c>
      <c r="AG375">
        <v>1</v>
      </c>
      <c r="AH375" t="s">
        <v>53</v>
      </c>
    </row>
    <row r="376" spans="1:35" ht="45" customHeight="1" x14ac:dyDescent="0.35">
      <c r="A376">
        <v>2</v>
      </c>
      <c r="B376" t="s">
        <v>41</v>
      </c>
      <c r="C376" t="s">
        <v>89</v>
      </c>
      <c r="D376" t="s">
        <v>210</v>
      </c>
      <c r="E376">
        <v>104269</v>
      </c>
      <c r="F376" t="s">
        <v>1219</v>
      </c>
      <c r="G376" t="s">
        <v>1220</v>
      </c>
      <c r="H376" t="s">
        <v>1221</v>
      </c>
      <c r="I376" s="90" t="s">
        <v>47</v>
      </c>
      <c r="J376" s="87">
        <v>8</v>
      </c>
      <c r="K376" s="87">
        <v>2016</v>
      </c>
      <c r="L376" s="90" t="s">
        <v>47</v>
      </c>
      <c r="M376" s="87">
        <v>8</v>
      </c>
      <c r="N376" s="87">
        <v>2018</v>
      </c>
      <c r="O376">
        <v>85</v>
      </c>
      <c r="P376" s="90" t="s">
        <v>103</v>
      </c>
      <c r="Q376" s="90" t="s">
        <v>103</v>
      </c>
      <c r="T376" t="s">
        <v>1222</v>
      </c>
      <c r="U376" t="s">
        <v>4</v>
      </c>
      <c r="V376" t="s">
        <v>94</v>
      </c>
      <c r="W376">
        <v>5513808.3985000001</v>
      </c>
      <c r="X376">
        <v>973025.01150000002</v>
      </c>
      <c r="Y376">
        <v>0</v>
      </c>
      <c r="Z376">
        <v>75088.789999999994</v>
      </c>
      <c r="AA376">
        <f>SUBTOTAL(9,W376:Z376)</f>
        <v>6561922.2000000002</v>
      </c>
      <c r="AB376" t="s">
        <v>61</v>
      </c>
      <c r="AC376" t="s">
        <v>82</v>
      </c>
      <c r="AD376">
        <v>5485030.3099999996</v>
      </c>
      <c r="AE376">
        <v>967946.52</v>
      </c>
      <c r="AF376" t="s">
        <v>215</v>
      </c>
      <c r="AG376">
        <v>1</v>
      </c>
      <c r="AH376" t="s">
        <v>53</v>
      </c>
    </row>
    <row r="377" spans="1:35" ht="45" customHeight="1" x14ac:dyDescent="0.35">
      <c r="A377">
        <v>3</v>
      </c>
      <c r="B377" t="s">
        <v>41</v>
      </c>
      <c r="C377" t="s">
        <v>89</v>
      </c>
      <c r="D377" t="s">
        <v>210</v>
      </c>
      <c r="E377">
        <v>104809</v>
      </c>
      <c r="F377" t="s">
        <v>1223</v>
      </c>
      <c r="G377" t="s">
        <v>1224</v>
      </c>
      <c r="H377" t="s">
        <v>1225</v>
      </c>
      <c r="I377" s="90" t="s">
        <v>47</v>
      </c>
      <c r="J377" s="87">
        <v>8</v>
      </c>
      <c r="K377" s="87">
        <v>2016</v>
      </c>
      <c r="L377" s="90" t="s">
        <v>47</v>
      </c>
      <c r="M377" s="87">
        <v>8</v>
      </c>
      <c r="N377" s="87">
        <v>2018</v>
      </c>
      <c r="O377">
        <v>85</v>
      </c>
      <c r="P377" s="90" t="s">
        <v>103</v>
      </c>
      <c r="Q377" s="90" t="s">
        <v>103</v>
      </c>
      <c r="T377" t="s">
        <v>1226</v>
      </c>
      <c r="U377" t="s">
        <v>4</v>
      </c>
      <c r="V377" t="s">
        <v>94</v>
      </c>
      <c r="W377">
        <v>5737500</v>
      </c>
      <c r="X377">
        <v>1012500</v>
      </c>
      <c r="Y377">
        <v>0</v>
      </c>
      <c r="Z377">
        <v>1409400</v>
      </c>
      <c r="AA377">
        <f>SUBTOTAL(9,W377:Z377)</f>
        <v>8159400</v>
      </c>
      <c r="AB377" t="s">
        <v>61</v>
      </c>
      <c r="AC377" t="s">
        <v>82</v>
      </c>
      <c r="AD377">
        <v>5724704.5299999993</v>
      </c>
      <c r="AE377">
        <v>1010241.9600000001</v>
      </c>
      <c r="AF377" t="s">
        <v>215</v>
      </c>
      <c r="AG377">
        <v>1</v>
      </c>
      <c r="AH377" t="s">
        <v>53</v>
      </c>
    </row>
    <row r="378" spans="1:35" ht="45" customHeight="1" x14ac:dyDescent="0.35">
      <c r="A378">
        <v>4</v>
      </c>
      <c r="B378" t="s">
        <v>1</v>
      </c>
      <c r="C378" t="s">
        <v>54</v>
      </c>
      <c r="D378" t="s">
        <v>55</v>
      </c>
      <c r="F378" t="s">
        <v>1227</v>
      </c>
      <c r="G378" t="s">
        <v>1228</v>
      </c>
      <c r="H378" t="s">
        <v>1227</v>
      </c>
      <c r="I378" s="90" t="s">
        <v>47</v>
      </c>
      <c r="J378" s="87">
        <v>22</v>
      </c>
      <c r="K378" s="87">
        <v>2017</v>
      </c>
      <c r="L378" s="90" t="s">
        <v>47</v>
      </c>
      <c r="M378" s="87">
        <v>22</v>
      </c>
      <c r="N378" s="87">
        <v>2019</v>
      </c>
      <c r="O378">
        <v>85</v>
      </c>
      <c r="P378" s="90" t="s">
        <v>103</v>
      </c>
      <c r="Q378" s="90" t="s">
        <v>103</v>
      </c>
      <c r="T378" t="s">
        <v>1229</v>
      </c>
      <c r="U378" t="s">
        <v>4</v>
      </c>
      <c r="V378" t="s">
        <v>60</v>
      </c>
      <c r="W378">
        <v>2551444.27</v>
      </c>
      <c r="X378">
        <v>450254.87</v>
      </c>
      <c r="Y378">
        <v>1190748.2799999998</v>
      </c>
      <c r="Z378">
        <v>316160.0700000003</v>
      </c>
      <c r="AA378">
        <f>SUBTOTAL(9,W378:Z378)</f>
        <v>4508607.49</v>
      </c>
      <c r="AB378" t="s">
        <v>51</v>
      </c>
      <c r="AD378">
        <v>0</v>
      </c>
      <c r="AE378">
        <v>0</v>
      </c>
      <c r="AF378" t="s">
        <v>62</v>
      </c>
      <c r="AG378">
        <v>1</v>
      </c>
      <c r="AH378" t="s">
        <v>63</v>
      </c>
    </row>
    <row r="379" spans="1:35" ht="45" customHeight="1" x14ac:dyDescent="0.35">
      <c r="A379">
        <v>5</v>
      </c>
      <c r="B379" t="s">
        <v>41</v>
      </c>
      <c r="C379" t="s">
        <v>89</v>
      </c>
      <c r="D379" t="s">
        <v>145</v>
      </c>
      <c r="E379">
        <v>105518</v>
      </c>
      <c r="F379" t="s">
        <v>1230</v>
      </c>
      <c r="G379" t="s">
        <v>1231</v>
      </c>
      <c r="H379" t="s">
        <v>1232</v>
      </c>
      <c r="I379" s="90" t="s">
        <v>170</v>
      </c>
      <c r="J379" s="87">
        <v>15</v>
      </c>
      <c r="K379" s="87">
        <v>2017</v>
      </c>
      <c r="L379" s="90" t="s">
        <v>102</v>
      </c>
      <c r="M379" s="87">
        <v>15</v>
      </c>
      <c r="N379" s="87">
        <v>2020</v>
      </c>
      <c r="O379">
        <v>85</v>
      </c>
      <c r="P379" s="90" t="s">
        <v>103</v>
      </c>
      <c r="Q379" s="90" t="s">
        <v>103</v>
      </c>
      <c r="T379" t="s">
        <v>1233</v>
      </c>
      <c r="U379" t="s">
        <v>4</v>
      </c>
      <c r="V379" t="s">
        <v>94</v>
      </c>
      <c r="W379">
        <v>661342.5</v>
      </c>
      <c r="X379">
        <v>116707.5</v>
      </c>
      <c r="Y379">
        <v>86450</v>
      </c>
      <c r="Z379">
        <v>35000</v>
      </c>
      <c r="AA379">
        <f>SUBTOTAL(9,W379:Z379)</f>
        <v>899500</v>
      </c>
      <c r="AB379" t="s">
        <v>61</v>
      </c>
      <c r="AC379" t="s">
        <v>232</v>
      </c>
      <c r="AD379">
        <v>660607.95000000019</v>
      </c>
      <c r="AE379">
        <v>116577.85</v>
      </c>
      <c r="AF379" t="s">
        <v>151</v>
      </c>
      <c r="AG379">
        <v>1</v>
      </c>
      <c r="AH379" t="s">
        <v>53</v>
      </c>
    </row>
    <row r="380" spans="1:35" ht="45" customHeight="1" x14ac:dyDescent="0.35">
      <c r="A380">
        <v>6</v>
      </c>
      <c r="B380" t="s">
        <v>41</v>
      </c>
      <c r="C380" t="s">
        <v>42</v>
      </c>
      <c r="D380" t="s">
        <v>43</v>
      </c>
      <c r="E380">
        <v>121358</v>
      </c>
      <c r="F380" t="s">
        <v>1234</v>
      </c>
      <c r="G380" t="s">
        <v>1235</v>
      </c>
      <c r="H380" t="s">
        <v>1236</v>
      </c>
      <c r="I380" s="90" t="s">
        <v>68</v>
      </c>
      <c r="J380" s="87">
        <v>7</v>
      </c>
      <c r="K380" s="87">
        <v>2018</v>
      </c>
      <c r="L380" s="90" t="s">
        <v>109</v>
      </c>
      <c r="M380" s="87">
        <v>15</v>
      </c>
      <c r="N380" s="87">
        <v>2019</v>
      </c>
      <c r="O380">
        <v>85</v>
      </c>
      <c r="P380" s="90" t="s">
        <v>103</v>
      </c>
      <c r="Q380" s="90" t="s">
        <v>103</v>
      </c>
      <c r="T380" t="s">
        <v>1237</v>
      </c>
      <c r="U380" t="s">
        <v>4</v>
      </c>
      <c r="V380" t="s">
        <v>50</v>
      </c>
      <c r="W380">
        <v>12379851.16</v>
      </c>
      <c r="X380">
        <v>2184679.62</v>
      </c>
      <c r="Y380">
        <v>9709687.1799999997</v>
      </c>
      <c r="Z380">
        <v>7131178.6900000004</v>
      </c>
      <c r="AA380">
        <f>SUM(W380:Z380)</f>
        <v>31405396.650000002</v>
      </c>
      <c r="AB380" t="s">
        <v>61</v>
      </c>
      <c r="AC380" t="s">
        <v>114</v>
      </c>
      <c r="AD380">
        <v>12274390.659999998</v>
      </c>
      <c r="AE380">
        <v>2166068.9399999995</v>
      </c>
      <c r="AF380" t="s">
        <v>52</v>
      </c>
      <c r="AG380">
        <v>1</v>
      </c>
      <c r="AH380" t="s">
        <v>53</v>
      </c>
    </row>
    <row r="381" spans="1:35" ht="45" customHeight="1" x14ac:dyDescent="0.35">
      <c r="A381">
        <v>7</v>
      </c>
      <c r="B381" t="s">
        <v>1</v>
      </c>
      <c r="C381" t="s">
        <v>54</v>
      </c>
      <c r="D381" t="s">
        <v>64</v>
      </c>
      <c r="E381">
        <v>127136</v>
      </c>
      <c r="F381" t="s">
        <v>1238</v>
      </c>
      <c r="G381" t="s">
        <v>182</v>
      </c>
      <c r="H381" t="s">
        <v>1239</v>
      </c>
      <c r="I381" s="90" t="s">
        <v>133</v>
      </c>
      <c r="J381" s="87">
        <v>12</v>
      </c>
      <c r="K381" s="87">
        <v>2019</v>
      </c>
      <c r="L381" s="90" t="s">
        <v>133</v>
      </c>
      <c r="M381" s="87">
        <v>12</v>
      </c>
      <c r="N381" s="87">
        <v>2022</v>
      </c>
      <c r="O381">
        <v>85</v>
      </c>
      <c r="P381" s="90" t="s">
        <v>567</v>
      </c>
      <c r="Q381" s="90" t="s">
        <v>103</v>
      </c>
      <c r="R381" t="s">
        <v>1240</v>
      </c>
      <c r="T381" t="s">
        <v>1241</v>
      </c>
      <c r="U381" t="s">
        <v>4</v>
      </c>
      <c r="V381" t="s">
        <v>70</v>
      </c>
      <c r="W381">
        <v>7481958.4500000002</v>
      </c>
      <c r="X381">
        <v>1320345.6200000001</v>
      </c>
      <c r="Y381">
        <v>1364367.31</v>
      </c>
      <c r="Z381">
        <v>1929500.96</v>
      </c>
      <c r="AA381">
        <f>SUM(W381:Z381)</f>
        <v>12096172.34</v>
      </c>
      <c r="AB381" t="s">
        <v>71</v>
      </c>
      <c r="AD381">
        <v>2806058.36</v>
      </c>
      <c r="AE381">
        <v>495186.78</v>
      </c>
      <c r="AF381" t="s">
        <v>72</v>
      </c>
      <c r="AG381">
        <v>1</v>
      </c>
      <c r="AH381" t="s">
        <v>63</v>
      </c>
    </row>
    <row r="382" spans="1:35" ht="45" customHeight="1" x14ac:dyDescent="0.35">
      <c r="A382">
        <v>8</v>
      </c>
      <c r="B382" t="s">
        <v>1</v>
      </c>
      <c r="C382" t="s">
        <v>54</v>
      </c>
      <c r="D382" t="s">
        <v>200</v>
      </c>
      <c r="E382">
        <v>129003</v>
      </c>
      <c r="F382" t="s">
        <v>1242</v>
      </c>
      <c r="G382" t="s">
        <v>621</v>
      </c>
      <c r="H382" t="s">
        <v>1243</v>
      </c>
      <c r="I382" s="90" t="s">
        <v>113</v>
      </c>
      <c r="J382" s="87">
        <v>17</v>
      </c>
      <c r="K382" s="87">
        <v>2019</v>
      </c>
      <c r="L382" s="90" t="s">
        <v>68</v>
      </c>
      <c r="M382" s="87">
        <v>17</v>
      </c>
      <c r="N382" s="87">
        <v>2021</v>
      </c>
      <c r="O382">
        <v>85</v>
      </c>
      <c r="P382" s="90" t="s">
        <v>103</v>
      </c>
      <c r="Q382" s="90" t="s">
        <v>103</v>
      </c>
      <c r="T382" t="s">
        <v>1218</v>
      </c>
      <c r="U382" t="s">
        <v>205</v>
      </c>
      <c r="V382" t="s">
        <v>60</v>
      </c>
      <c r="W382">
        <v>11597104.49</v>
      </c>
      <c r="X382">
        <v>2046547.86</v>
      </c>
      <c r="Y382">
        <v>4849481.5199999996</v>
      </c>
      <c r="Z382">
        <v>1522870.41</v>
      </c>
      <c r="AA382">
        <f>SUM(W382:Z382)</f>
        <v>20016004.279999997</v>
      </c>
      <c r="AB382" t="s">
        <v>71</v>
      </c>
      <c r="AD382">
        <v>8960393.7599999998</v>
      </c>
      <c r="AE382">
        <v>1187068.31</v>
      </c>
      <c r="AF382" t="s">
        <v>206</v>
      </c>
      <c r="AG382">
        <v>1</v>
      </c>
      <c r="AH382" t="s">
        <v>63</v>
      </c>
      <c r="AI382" t="s">
        <v>1244</v>
      </c>
    </row>
    <row r="383" spans="1:35" ht="45" customHeight="1" x14ac:dyDescent="0.35">
      <c r="A383">
        <v>9</v>
      </c>
      <c r="B383" t="s">
        <v>1</v>
      </c>
      <c r="C383" t="s">
        <v>54</v>
      </c>
      <c r="D383" t="s">
        <v>200</v>
      </c>
      <c r="E383">
        <v>128975</v>
      </c>
      <c r="F383" t="s">
        <v>1245</v>
      </c>
      <c r="G383" t="s">
        <v>1246</v>
      </c>
      <c r="H383" t="s">
        <v>1247</v>
      </c>
      <c r="I383" s="90" t="s">
        <v>120</v>
      </c>
      <c r="J383" s="87">
        <v>19</v>
      </c>
      <c r="K383" s="87">
        <v>2020</v>
      </c>
      <c r="L383" s="90" t="s">
        <v>120</v>
      </c>
      <c r="M383" s="87">
        <v>19</v>
      </c>
      <c r="N383" s="87">
        <v>2023</v>
      </c>
      <c r="O383">
        <v>85</v>
      </c>
      <c r="P383" s="90" t="s">
        <v>103</v>
      </c>
      <c r="Q383" s="90" t="s">
        <v>103</v>
      </c>
      <c r="T383" t="s">
        <v>1218</v>
      </c>
      <c r="U383" t="s">
        <v>205</v>
      </c>
      <c r="V383" t="s">
        <v>60</v>
      </c>
      <c r="W383">
        <v>9768807.6799999997</v>
      </c>
      <c r="X383">
        <v>1723907.23</v>
      </c>
      <c r="Y383">
        <v>3627410</v>
      </c>
      <c r="Z383">
        <v>0</v>
      </c>
      <c r="AA383">
        <f>SUM(W383:Z383)</f>
        <v>15120124.91</v>
      </c>
      <c r="AB383" t="s">
        <v>71</v>
      </c>
      <c r="AD383">
        <v>788763.28</v>
      </c>
      <c r="AE383">
        <v>139193.51999999999</v>
      </c>
      <c r="AF383" t="s">
        <v>206</v>
      </c>
      <c r="AG383">
        <v>1</v>
      </c>
      <c r="AH383" t="s">
        <v>63</v>
      </c>
      <c r="AI383" t="s">
        <v>1248</v>
      </c>
    </row>
    <row r="384" spans="1:35" ht="45" customHeight="1" x14ac:dyDescent="0.35">
      <c r="A384">
        <v>10</v>
      </c>
      <c r="B384" t="s">
        <v>1</v>
      </c>
      <c r="C384" t="s">
        <v>54</v>
      </c>
      <c r="D384" t="s">
        <v>200</v>
      </c>
      <c r="E384">
        <v>129459</v>
      </c>
      <c r="F384" t="s">
        <v>1249</v>
      </c>
      <c r="G384" t="s">
        <v>1250</v>
      </c>
      <c r="H384" t="s">
        <v>1251</v>
      </c>
      <c r="I384" s="90" t="s">
        <v>110</v>
      </c>
      <c r="J384" s="87">
        <v>7</v>
      </c>
      <c r="K384" s="87">
        <v>2020</v>
      </c>
      <c r="L384" s="90" t="s">
        <v>110</v>
      </c>
      <c r="M384" s="87">
        <v>7</v>
      </c>
      <c r="N384" s="87">
        <v>2023</v>
      </c>
      <c r="O384">
        <v>85</v>
      </c>
      <c r="P384" s="90" t="s">
        <v>103</v>
      </c>
      <c r="Q384" s="90" t="s">
        <v>103</v>
      </c>
      <c r="T384" t="s">
        <v>1252</v>
      </c>
      <c r="U384" t="s">
        <v>205</v>
      </c>
      <c r="V384" t="s">
        <v>60</v>
      </c>
      <c r="W384">
        <v>9761885.8699999992</v>
      </c>
      <c r="X384">
        <v>1722685.76</v>
      </c>
      <c r="Y384">
        <v>3585041.22</v>
      </c>
      <c r="Z384">
        <v>78713.75</v>
      </c>
      <c r="AA384">
        <f>SUM(W384:Z384)</f>
        <v>15148326.6</v>
      </c>
      <c r="AB384" t="s">
        <v>71</v>
      </c>
      <c r="AD384">
        <v>1254883.31</v>
      </c>
      <c r="AE384">
        <v>95714.67</v>
      </c>
      <c r="AF384" t="s">
        <v>206</v>
      </c>
      <c r="AG384">
        <v>1</v>
      </c>
      <c r="AH384" t="s">
        <v>63</v>
      </c>
      <c r="AI384" t="s">
        <v>1253</v>
      </c>
    </row>
    <row r="385" spans="1:35" ht="45" customHeight="1" x14ac:dyDescent="0.35">
      <c r="A385">
        <v>11</v>
      </c>
      <c r="B385" t="s">
        <v>1</v>
      </c>
      <c r="C385" t="s">
        <v>54</v>
      </c>
      <c r="D385" t="s">
        <v>200</v>
      </c>
      <c r="E385">
        <v>129869</v>
      </c>
      <c r="F385" t="s">
        <v>1254</v>
      </c>
      <c r="G385" t="s">
        <v>1255</v>
      </c>
      <c r="H385" t="s">
        <v>1256</v>
      </c>
      <c r="I385" s="90" t="s">
        <v>68</v>
      </c>
      <c r="J385" s="87">
        <v>18</v>
      </c>
      <c r="K385" s="87">
        <v>2020</v>
      </c>
      <c r="L385" s="90" t="s">
        <v>133</v>
      </c>
      <c r="M385" s="87">
        <v>18</v>
      </c>
      <c r="N385" s="87">
        <v>2022</v>
      </c>
      <c r="O385">
        <v>85</v>
      </c>
      <c r="P385" s="90" t="s">
        <v>103</v>
      </c>
      <c r="Q385" s="90" t="s">
        <v>103</v>
      </c>
      <c r="T385" t="s">
        <v>1252</v>
      </c>
      <c r="U385" t="s">
        <v>4</v>
      </c>
      <c r="V385" t="s">
        <v>60</v>
      </c>
      <c r="W385">
        <v>14292118.470000001</v>
      </c>
      <c r="X385">
        <v>2522138.5</v>
      </c>
      <c r="Y385">
        <v>6369913.1900000004</v>
      </c>
      <c r="Z385">
        <v>3404989.84</v>
      </c>
      <c r="AA385">
        <v>26589160</v>
      </c>
      <c r="AB385" t="s">
        <v>51</v>
      </c>
      <c r="AD385">
        <v>137574.83999999997</v>
      </c>
      <c r="AE385">
        <v>0</v>
      </c>
      <c r="AF385" t="s">
        <v>206</v>
      </c>
      <c r="AG385">
        <v>1</v>
      </c>
      <c r="AH385" t="s">
        <v>63</v>
      </c>
      <c r="AI385" t="s">
        <v>1257</v>
      </c>
    </row>
    <row r="386" spans="1:35" ht="45" customHeight="1" x14ac:dyDescent="0.35">
      <c r="A386">
        <v>12</v>
      </c>
      <c r="B386" t="s">
        <v>1</v>
      </c>
      <c r="C386" t="s">
        <v>54</v>
      </c>
      <c r="D386" t="s">
        <v>200</v>
      </c>
      <c r="E386">
        <v>129926</v>
      </c>
      <c r="F386" t="s">
        <v>1258</v>
      </c>
      <c r="G386" t="s">
        <v>1228</v>
      </c>
      <c r="H386" t="s">
        <v>1259</v>
      </c>
      <c r="I386" s="90" t="s">
        <v>68</v>
      </c>
      <c r="J386" s="87">
        <v>18</v>
      </c>
      <c r="K386" s="87">
        <v>2020</v>
      </c>
      <c r="L386" s="90" t="s">
        <v>68</v>
      </c>
      <c r="M386" s="87">
        <v>18</v>
      </c>
      <c r="N386" s="87">
        <v>2022</v>
      </c>
      <c r="O386">
        <v>85</v>
      </c>
      <c r="P386" s="90" t="s">
        <v>103</v>
      </c>
      <c r="Q386" s="90" t="s">
        <v>103</v>
      </c>
      <c r="T386" t="s">
        <v>1252</v>
      </c>
      <c r="U386" t="s">
        <v>4</v>
      </c>
      <c r="V386" t="s">
        <v>60</v>
      </c>
      <c r="W386">
        <v>13979743.279999999</v>
      </c>
      <c r="X386">
        <v>2467013.52</v>
      </c>
      <c r="Y386">
        <v>9506504.5299999993</v>
      </c>
      <c r="Z386">
        <v>3911503.66</v>
      </c>
      <c r="AA386">
        <v>29864764.989999998</v>
      </c>
      <c r="AB386" t="s">
        <v>51</v>
      </c>
      <c r="AD386">
        <v>1750000</v>
      </c>
      <c r="AE386">
        <v>0</v>
      </c>
      <c r="AF386" t="s">
        <v>206</v>
      </c>
      <c r="AG386">
        <v>1</v>
      </c>
      <c r="AH386" t="s">
        <v>63</v>
      </c>
      <c r="AI386" t="s">
        <v>1260</v>
      </c>
    </row>
    <row r="387" spans="1:35" ht="45" customHeight="1" x14ac:dyDescent="0.35">
      <c r="A387">
        <v>13</v>
      </c>
      <c r="B387" t="s">
        <v>41</v>
      </c>
      <c r="C387" t="s">
        <v>122</v>
      </c>
      <c r="D387" t="s">
        <v>123</v>
      </c>
      <c r="E387">
        <v>121266</v>
      </c>
      <c r="F387" t="s">
        <v>1261</v>
      </c>
      <c r="G387" t="s">
        <v>1262</v>
      </c>
      <c r="H387" t="s">
        <v>1263</v>
      </c>
      <c r="I387" s="90" t="s">
        <v>47</v>
      </c>
      <c r="J387" s="87">
        <v>1</v>
      </c>
      <c r="K387" s="87">
        <v>2020</v>
      </c>
      <c r="L387" s="90" t="s">
        <v>120</v>
      </c>
      <c r="M387" s="87">
        <v>1</v>
      </c>
      <c r="N387" s="87">
        <v>2022</v>
      </c>
      <c r="O387">
        <v>85</v>
      </c>
      <c r="P387" s="90" t="s">
        <v>103</v>
      </c>
      <c r="Q387" s="90" t="s">
        <v>103</v>
      </c>
      <c r="T387" t="s">
        <v>1264</v>
      </c>
      <c r="U387" t="s">
        <v>4</v>
      </c>
      <c r="V387" t="s">
        <v>94</v>
      </c>
      <c r="W387">
        <v>2700026.07</v>
      </c>
      <c r="X387">
        <v>476475.19</v>
      </c>
      <c r="Y387">
        <v>1795069.73</v>
      </c>
      <c r="Z387">
        <v>1010204.46</v>
      </c>
      <c r="AA387">
        <f>SUM(W387:Z387)</f>
        <v>5981775.4500000002</v>
      </c>
      <c r="AB387" t="s">
        <v>71</v>
      </c>
      <c r="AD387">
        <v>111641.37999999999</v>
      </c>
      <c r="AE387">
        <v>0</v>
      </c>
      <c r="AF387" t="s">
        <v>128</v>
      </c>
      <c r="AG387">
        <v>1</v>
      </c>
      <c r="AH387" t="s">
        <v>53</v>
      </c>
      <c r="AI387" t="s">
        <v>1265</v>
      </c>
    </row>
    <row r="388" spans="1:35" ht="21" customHeight="1" x14ac:dyDescent="0.35">
      <c r="A388" t="s">
        <v>1266</v>
      </c>
      <c r="W388">
        <f>SUM(W375:W387)</f>
        <v>97123394.202999994</v>
      </c>
      <c r="X388">
        <f>SUM(X375:X387)</f>
        <v>17139422.487</v>
      </c>
      <c r="Y388">
        <f t="shared" ref="Y388:AA388" si="26">SUM(Y375:Y387)</f>
        <v>42175889.109999992</v>
      </c>
      <c r="Z388">
        <f t="shared" si="26"/>
        <v>21068864.330000002</v>
      </c>
      <c r="AA388">
        <f t="shared" si="26"/>
        <v>177507570.13</v>
      </c>
      <c r="AD388">
        <f>SUM(AD375:AD387)</f>
        <v>40645441.290000007</v>
      </c>
      <c r="AE388">
        <f>SUM(AE375:AE387)</f>
        <v>6300009.0800000001</v>
      </c>
    </row>
    <row r="389" spans="1:35" ht="21" customHeight="1" x14ac:dyDescent="0.35">
      <c r="A389" t="s">
        <v>1267</v>
      </c>
    </row>
    <row r="390" spans="1:35" ht="45" customHeight="1" x14ac:dyDescent="0.35">
      <c r="A390">
        <v>1</v>
      </c>
      <c r="B390" t="s">
        <v>41</v>
      </c>
      <c r="C390" t="s">
        <v>42</v>
      </c>
      <c r="D390" t="s">
        <v>771</v>
      </c>
      <c r="E390">
        <v>107754</v>
      </c>
      <c r="F390" t="s">
        <v>1268</v>
      </c>
      <c r="G390" t="s">
        <v>1269</v>
      </c>
      <c r="H390" t="s">
        <v>1270</v>
      </c>
      <c r="I390" s="90" t="s">
        <v>170</v>
      </c>
      <c r="J390" s="87">
        <v>7</v>
      </c>
      <c r="K390" s="87">
        <v>2016</v>
      </c>
      <c r="L390" s="90" t="s">
        <v>170</v>
      </c>
      <c r="M390" s="87">
        <v>7</v>
      </c>
      <c r="N390" s="87">
        <v>2021</v>
      </c>
      <c r="O390">
        <v>85</v>
      </c>
      <c r="P390" s="90" t="s">
        <v>1091</v>
      </c>
      <c r="Q390" s="90" t="s">
        <v>1091</v>
      </c>
      <c r="T390" t="s">
        <v>1271</v>
      </c>
      <c r="U390" t="s">
        <v>4</v>
      </c>
      <c r="V390" t="s">
        <v>50</v>
      </c>
      <c r="W390">
        <v>4789211.0999999996</v>
      </c>
      <c r="X390">
        <v>845154.90000000037</v>
      </c>
      <c r="Y390">
        <v>4414156</v>
      </c>
      <c r="Z390">
        <v>87635</v>
      </c>
      <c r="AA390">
        <f>SUM(W390:Z390)</f>
        <v>10136157</v>
      </c>
      <c r="AB390" t="s">
        <v>51</v>
      </c>
      <c r="AD390">
        <v>0</v>
      </c>
      <c r="AE390">
        <v>0</v>
      </c>
      <c r="AF390" t="s">
        <v>775</v>
      </c>
      <c r="AG390">
        <v>1</v>
      </c>
      <c r="AH390" t="s">
        <v>53</v>
      </c>
    </row>
    <row r="391" spans="1:35" ht="45" customHeight="1" x14ac:dyDescent="0.35">
      <c r="A391">
        <v>2</v>
      </c>
      <c r="B391" t="s">
        <v>41</v>
      </c>
      <c r="C391" t="s">
        <v>89</v>
      </c>
      <c r="D391" t="s">
        <v>349</v>
      </c>
      <c r="E391">
        <v>105628</v>
      </c>
      <c r="F391" t="s">
        <v>1272</v>
      </c>
      <c r="G391" t="s">
        <v>1273</v>
      </c>
      <c r="H391" t="s">
        <v>1274</v>
      </c>
      <c r="I391" s="90" t="s">
        <v>47</v>
      </c>
      <c r="J391" s="87">
        <v>8</v>
      </c>
      <c r="K391" s="87">
        <v>2016</v>
      </c>
      <c r="L391" s="90" t="s">
        <v>102</v>
      </c>
      <c r="M391" s="87">
        <v>8</v>
      </c>
      <c r="N391" s="87">
        <v>2022</v>
      </c>
      <c r="O391">
        <v>83.72</v>
      </c>
      <c r="P391" s="90" t="s">
        <v>1091</v>
      </c>
      <c r="Q391" s="90" t="s">
        <v>1091</v>
      </c>
      <c r="T391" t="s">
        <v>1271</v>
      </c>
      <c r="U391" t="s">
        <v>5</v>
      </c>
      <c r="V391" t="s">
        <v>353</v>
      </c>
      <c r="W391">
        <v>6230831.6980000008</v>
      </c>
      <c r="X391">
        <v>1211633.3019999992</v>
      </c>
      <c r="Y391">
        <v>792000</v>
      </c>
      <c r="Z391">
        <v>58064</v>
      </c>
      <c r="AA391">
        <f>SUM(W391:Z391)</f>
        <v>8292529</v>
      </c>
      <c r="AB391" t="s">
        <v>71</v>
      </c>
      <c r="AC391" t="s">
        <v>271</v>
      </c>
      <c r="AD391">
        <v>3418063.0200000005</v>
      </c>
      <c r="AE391">
        <v>605783.99</v>
      </c>
      <c r="AF391" t="s">
        <v>354</v>
      </c>
      <c r="AG391">
        <v>1</v>
      </c>
      <c r="AH391" t="s">
        <v>53</v>
      </c>
    </row>
    <row r="392" spans="1:35" ht="45" customHeight="1" x14ac:dyDescent="0.35">
      <c r="A392">
        <v>3</v>
      </c>
      <c r="B392" t="s">
        <v>1</v>
      </c>
      <c r="C392" t="s">
        <v>54</v>
      </c>
      <c r="D392" t="s">
        <v>55</v>
      </c>
      <c r="E392">
        <v>115676</v>
      </c>
      <c r="F392" t="s">
        <v>1275</v>
      </c>
      <c r="G392" t="s">
        <v>1276</v>
      </c>
      <c r="H392" t="s">
        <v>1275</v>
      </c>
      <c r="I392" s="90" t="s">
        <v>58</v>
      </c>
      <c r="J392" s="87">
        <v>3</v>
      </c>
      <c r="K392" s="87">
        <v>2017</v>
      </c>
      <c r="L392" s="90" t="s">
        <v>110</v>
      </c>
      <c r="M392" s="87">
        <v>3</v>
      </c>
      <c r="N392" s="87">
        <v>2020</v>
      </c>
      <c r="O392">
        <v>85</v>
      </c>
      <c r="P392" s="90" t="s">
        <v>1091</v>
      </c>
      <c r="Q392" s="90" t="s">
        <v>1091</v>
      </c>
      <c r="T392" t="s">
        <v>1271</v>
      </c>
      <c r="U392" t="s">
        <v>4</v>
      </c>
      <c r="V392" t="s">
        <v>60</v>
      </c>
      <c r="W392">
        <v>2566246.0499999998</v>
      </c>
      <c r="X392">
        <v>452866.95</v>
      </c>
      <c r="Y392">
        <v>1190457</v>
      </c>
      <c r="Z392">
        <v>891944.54999999981</v>
      </c>
      <c r="AA392">
        <f>SUM(W392:Z392)</f>
        <v>5101514.55</v>
      </c>
      <c r="AB392" t="s">
        <v>61</v>
      </c>
      <c r="AC392" t="s">
        <v>114</v>
      </c>
      <c r="AD392">
        <v>2513395.98</v>
      </c>
      <c r="AE392">
        <v>443540.43000000005</v>
      </c>
      <c r="AF392" t="s">
        <v>62</v>
      </c>
      <c r="AG392">
        <v>1</v>
      </c>
      <c r="AH392" t="s">
        <v>63</v>
      </c>
    </row>
    <row r="393" spans="1:35" ht="45" customHeight="1" x14ac:dyDescent="0.35">
      <c r="A393">
        <v>4</v>
      </c>
      <c r="B393" t="s">
        <v>1</v>
      </c>
      <c r="C393" t="s">
        <v>54</v>
      </c>
      <c r="D393" t="s">
        <v>200</v>
      </c>
      <c r="E393">
        <v>129077</v>
      </c>
      <c r="F393" t="s">
        <v>1277</v>
      </c>
      <c r="G393" t="s">
        <v>1276</v>
      </c>
      <c r="H393" t="s">
        <v>1278</v>
      </c>
      <c r="I393" s="90" t="s">
        <v>110</v>
      </c>
      <c r="J393" s="87">
        <v>7</v>
      </c>
      <c r="K393" s="87">
        <v>2020</v>
      </c>
      <c r="L393" s="90" t="s">
        <v>110</v>
      </c>
      <c r="M393" s="87">
        <v>7</v>
      </c>
      <c r="N393" s="87">
        <v>2023</v>
      </c>
      <c r="O393">
        <v>85</v>
      </c>
      <c r="P393" s="90" t="s">
        <v>1091</v>
      </c>
      <c r="Q393" s="90" t="s">
        <v>1091</v>
      </c>
      <c r="T393" t="s">
        <v>1271</v>
      </c>
      <c r="U393" t="s">
        <v>205</v>
      </c>
      <c r="V393" t="s">
        <v>60</v>
      </c>
      <c r="W393">
        <v>11159150.58</v>
      </c>
      <c r="X393">
        <v>1969261.86</v>
      </c>
      <c r="Y393">
        <v>4219692.21</v>
      </c>
      <c r="Z393">
        <v>2475735.84</v>
      </c>
      <c r="AA393">
        <f>SUM(W393:Z393)</f>
        <v>19823840.489999998</v>
      </c>
      <c r="AB393" t="s">
        <v>71</v>
      </c>
      <c r="AD393">
        <v>4105060.07</v>
      </c>
      <c r="AE393">
        <v>530304.72</v>
      </c>
      <c r="AF393" t="s">
        <v>206</v>
      </c>
      <c r="AG393">
        <v>1</v>
      </c>
      <c r="AH393" t="s">
        <v>63</v>
      </c>
      <c r="AI393" t="s">
        <v>1279</v>
      </c>
    </row>
    <row r="394" spans="1:35" ht="21" customHeight="1" x14ac:dyDescent="0.35">
      <c r="A394" t="s">
        <v>1280</v>
      </c>
      <c r="W394">
        <f>SUM(W390:W393)</f>
        <v>24745439.428000003</v>
      </c>
      <c r="X394">
        <f>SUM(X390:X393)</f>
        <v>4478917.0120000001</v>
      </c>
      <c r="Y394">
        <f t="shared" ref="Y394:Z394" si="27">SUM(Y390:Y393)</f>
        <v>10616305.210000001</v>
      </c>
      <c r="Z394">
        <f t="shared" si="27"/>
        <v>3513379.3899999997</v>
      </c>
      <c r="AA394">
        <f>SUM(AA390:AA393)</f>
        <v>43354041.039999999</v>
      </c>
      <c r="AD394">
        <f>SUM(AD390:AD393)</f>
        <v>10036519.07</v>
      </c>
      <c r="AE394">
        <f>SUM(AE390:AE393)</f>
        <v>1579629.14</v>
      </c>
    </row>
    <row r="395" spans="1:35" ht="21" customHeight="1" x14ac:dyDescent="0.35">
      <c r="A395" t="s">
        <v>1281</v>
      </c>
    </row>
    <row r="396" spans="1:35" ht="45" customHeight="1" x14ac:dyDescent="0.35">
      <c r="A396">
        <v>1</v>
      </c>
      <c r="B396" t="s">
        <v>1</v>
      </c>
      <c r="C396" t="s">
        <v>54</v>
      </c>
      <c r="D396" t="s">
        <v>55</v>
      </c>
      <c r="E396">
        <v>115714</v>
      </c>
      <c r="F396" t="s">
        <v>1282</v>
      </c>
      <c r="G396" t="s">
        <v>1283</v>
      </c>
      <c r="H396" t="s">
        <v>1282</v>
      </c>
      <c r="I396" s="90" t="s">
        <v>169</v>
      </c>
      <c r="J396" s="87">
        <v>25</v>
      </c>
      <c r="K396" s="87">
        <v>2017</v>
      </c>
      <c r="L396" s="90" t="s">
        <v>170</v>
      </c>
      <c r="M396" s="87">
        <v>30</v>
      </c>
      <c r="N396" s="87">
        <v>2020</v>
      </c>
      <c r="O396">
        <v>85</v>
      </c>
      <c r="P396" s="90" t="s">
        <v>48</v>
      </c>
      <c r="Q396" s="90" t="s">
        <v>48</v>
      </c>
      <c r="T396" t="s">
        <v>1284</v>
      </c>
      <c r="U396" t="s">
        <v>4</v>
      </c>
      <c r="V396" t="s">
        <v>60</v>
      </c>
      <c r="W396">
        <v>1256972.6599999999</v>
      </c>
      <c r="X396">
        <v>221818.7</v>
      </c>
      <c r="Y396">
        <v>684616.8</v>
      </c>
      <c r="Z396">
        <v>82498</v>
      </c>
      <c r="AA396">
        <f>SUM(W396:Z396)</f>
        <v>2245906.16</v>
      </c>
      <c r="AB396" t="s">
        <v>61</v>
      </c>
      <c r="AC396" t="s">
        <v>910</v>
      </c>
      <c r="AD396">
        <v>1038747.26</v>
      </c>
      <c r="AE396">
        <v>183308.34000000003</v>
      </c>
      <c r="AF396" t="s">
        <v>62</v>
      </c>
      <c r="AG396">
        <v>1</v>
      </c>
      <c r="AH396" t="s">
        <v>63</v>
      </c>
    </row>
    <row r="397" spans="1:35" ht="45" customHeight="1" x14ac:dyDescent="0.35">
      <c r="A397">
        <v>2</v>
      </c>
      <c r="B397" t="s">
        <v>1</v>
      </c>
      <c r="C397" t="s">
        <v>54</v>
      </c>
      <c r="D397" t="s">
        <v>55</v>
      </c>
      <c r="E397">
        <v>115790</v>
      </c>
      <c r="F397" t="s">
        <v>1285</v>
      </c>
      <c r="G397" t="s">
        <v>1286</v>
      </c>
      <c r="H397" t="s">
        <v>1285</v>
      </c>
      <c r="I397" s="90" t="s">
        <v>68</v>
      </c>
      <c r="J397" s="87">
        <v>29</v>
      </c>
      <c r="K397" s="87">
        <v>2017</v>
      </c>
      <c r="L397" s="90" t="s">
        <v>109</v>
      </c>
      <c r="M397" s="87">
        <v>15</v>
      </c>
      <c r="N397" s="87">
        <v>2019</v>
      </c>
      <c r="O397">
        <v>85</v>
      </c>
      <c r="P397" s="90" t="s">
        <v>48</v>
      </c>
      <c r="Q397" s="90" t="s">
        <v>48</v>
      </c>
      <c r="T397" t="s">
        <v>1284</v>
      </c>
      <c r="U397" t="s">
        <v>4</v>
      </c>
      <c r="V397" t="s">
        <v>60</v>
      </c>
      <c r="W397">
        <v>1013197.28</v>
      </c>
      <c r="X397">
        <v>178799.52</v>
      </c>
      <c r="Y397">
        <v>827731.2</v>
      </c>
      <c r="Z397">
        <v>103650.31999999983</v>
      </c>
      <c r="AA397">
        <f>SUM(W397:Z397)</f>
        <v>2123378.3199999998</v>
      </c>
      <c r="AB397" t="s">
        <v>61</v>
      </c>
      <c r="AC397" t="s">
        <v>105</v>
      </c>
      <c r="AD397">
        <v>866287.72000000009</v>
      </c>
      <c r="AE397">
        <v>152874.29</v>
      </c>
      <c r="AF397" t="s">
        <v>62</v>
      </c>
      <c r="AG397">
        <v>1</v>
      </c>
      <c r="AH397" t="s">
        <v>63</v>
      </c>
    </row>
    <row r="398" spans="1:35" ht="45" customHeight="1" x14ac:dyDescent="0.35">
      <c r="A398">
        <v>3</v>
      </c>
      <c r="B398" t="s">
        <v>1</v>
      </c>
      <c r="C398" t="s">
        <v>54</v>
      </c>
      <c r="D398" t="s">
        <v>64</v>
      </c>
      <c r="E398">
        <v>127128</v>
      </c>
      <c r="F398" t="s">
        <v>1287</v>
      </c>
      <c r="G398" t="s">
        <v>118</v>
      </c>
      <c r="H398" t="s">
        <v>1288</v>
      </c>
      <c r="I398" s="90" t="s">
        <v>120</v>
      </c>
      <c r="J398" s="87">
        <v>5</v>
      </c>
      <c r="K398" s="87">
        <v>2019</v>
      </c>
      <c r="L398" s="90" t="s">
        <v>120</v>
      </c>
      <c r="M398" s="87">
        <v>5</v>
      </c>
      <c r="N398" s="87">
        <v>2022</v>
      </c>
      <c r="O398">
        <v>85</v>
      </c>
      <c r="P398" s="90" t="s">
        <v>48</v>
      </c>
      <c r="Q398" s="90" t="s">
        <v>48</v>
      </c>
      <c r="T398" t="s">
        <v>1289</v>
      </c>
      <c r="U398" t="s">
        <v>4</v>
      </c>
      <c r="V398" t="s">
        <v>70</v>
      </c>
      <c r="W398">
        <v>7482385.71</v>
      </c>
      <c r="X398">
        <v>1320421.01</v>
      </c>
      <c r="Y398">
        <v>1858370.42</v>
      </c>
      <c r="Z398">
        <v>3881620.88</v>
      </c>
      <c r="AA398">
        <f>SUM(W398:Z398)</f>
        <v>14542798.02</v>
      </c>
      <c r="AB398" t="s">
        <v>71</v>
      </c>
      <c r="AD398">
        <v>3487213.31</v>
      </c>
      <c r="AE398">
        <v>615390.56999999995</v>
      </c>
      <c r="AF398" t="s">
        <v>72</v>
      </c>
      <c r="AG398">
        <v>1</v>
      </c>
      <c r="AH398" t="s">
        <v>63</v>
      </c>
    </row>
    <row r="399" spans="1:35" ht="45" customHeight="1" x14ac:dyDescent="0.35">
      <c r="A399">
        <v>4</v>
      </c>
      <c r="B399" t="s">
        <v>1</v>
      </c>
      <c r="C399" t="s">
        <v>54</v>
      </c>
      <c r="D399" t="s">
        <v>200</v>
      </c>
      <c r="E399">
        <v>129891</v>
      </c>
      <c r="F399" t="s">
        <v>1290</v>
      </c>
      <c r="G399" t="s">
        <v>1291</v>
      </c>
      <c r="H399" t="s">
        <v>1292</v>
      </c>
      <c r="I399" s="90" t="s">
        <v>58</v>
      </c>
      <c r="J399" s="87">
        <v>7</v>
      </c>
      <c r="K399" s="87">
        <v>2020</v>
      </c>
      <c r="L399" s="90" t="s">
        <v>58</v>
      </c>
      <c r="M399" s="87">
        <v>7</v>
      </c>
      <c r="N399" s="87">
        <v>2023</v>
      </c>
      <c r="O399">
        <v>85</v>
      </c>
      <c r="P399" s="90" t="s">
        <v>48</v>
      </c>
      <c r="Q399" s="90" t="s">
        <v>48</v>
      </c>
      <c r="T399" t="s">
        <v>1284</v>
      </c>
      <c r="U399" t="s">
        <v>4</v>
      </c>
      <c r="V399" t="s">
        <v>60</v>
      </c>
      <c r="W399">
        <v>3774519.72</v>
      </c>
      <c r="X399">
        <v>666091.65</v>
      </c>
      <c r="Y399">
        <v>2039519.62</v>
      </c>
      <c r="Z399">
        <v>452641.49</v>
      </c>
      <c r="AA399">
        <f>SUM(W399:Z399)</f>
        <v>6932772.4800000004</v>
      </c>
      <c r="AB399" t="s">
        <v>51</v>
      </c>
      <c r="AD399">
        <v>0</v>
      </c>
      <c r="AE399">
        <v>0</v>
      </c>
      <c r="AF399" t="s">
        <v>206</v>
      </c>
      <c r="AG399">
        <v>1</v>
      </c>
      <c r="AH399" t="s">
        <v>63</v>
      </c>
      <c r="AI399" t="s">
        <v>1293</v>
      </c>
    </row>
    <row r="400" spans="1:35" ht="21" customHeight="1" x14ac:dyDescent="0.35">
      <c r="A400" t="s">
        <v>1294</v>
      </c>
      <c r="W400">
        <f>SUM(W396:W399)</f>
        <v>13527075.370000001</v>
      </c>
      <c r="X400">
        <f>SUM(X396:X399)</f>
        <v>2387130.88</v>
      </c>
      <c r="Y400">
        <f>SUM(Y396:Y399)</f>
        <v>5410238.04</v>
      </c>
      <c r="Z400">
        <f>SUM(Z396:Z399)</f>
        <v>4520410.6899999995</v>
      </c>
      <c r="AA400">
        <f>SUM(AA396:AA399)</f>
        <v>25844854.98</v>
      </c>
      <c r="AD400">
        <f>SUM(AD396:AD399)</f>
        <v>5392248.29</v>
      </c>
      <c r="AE400">
        <f>SUM(AE396:AE399)</f>
        <v>951573.2</v>
      </c>
    </row>
    <row r="401" spans="1:35" ht="21" customHeight="1" x14ac:dyDescent="0.35">
      <c r="A401" t="s">
        <v>1295</v>
      </c>
    </row>
    <row r="402" spans="1:35" ht="45" customHeight="1" x14ac:dyDescent="0.35">
      <c r="A402">
        <v>1</v>
      </c>
      <c r="B402" t="s">
        <v>1</v>
      </c>
      <c r="C402" t="s">
        <v>54</v>
      </c>
      <c r="D402" t="s">
        <v>64</v>
      </c>
      <c r="E402">
        <v>127129</v>
      </c>
      <c r="F402" t="s">
        <v>1296</v>
      </c>
      <c r="G402" t="s">
        <v>118</v>
      </c>
      <c r="H402" t="s">
        <v>1297</v>
      </c>
      <c r="I402" s="90" t="s">
        <v>120</v>
      </c>
      <c r="J402" s="87">
        <v>5</v>
      </c>
      <c r="K402" s="87">
        <v>2019</v>
      </c>
      <c r="L402" s="90" t="s">
        <v>120</v>
      </c>
      <c r="M402" s="87">
        <v>5</v>
      </c>
      <c r="N402" s="87">
        <v>2022</v>
      </c>
      <c r="O402">
        <v>85</v>
      </c>
      <c r="P402" s="90" t="s">
        <v>79</v>
      </c>
      <c r="Q402" s="90" t="s">
        <v>79</v>
      </c>
      <c r="T402" t="s">
        <v>1298</v>
      </c>
      <c r="U402" t="s">
        <v>4</v>
      </c>
      <c r="V402" t="s">
        <v>70</v>
      </c>
      <c r="W402">
        <v>11511361.99</v>
      </c>
      <c r="X402">
        <v>2031416.81</v>
      </c>
      <c r="Y402">
        <v>2522332.39</v>
      </c>
      <c r="Z402">
        <v>3047372.17</v>
      </c>
      <c r="AA402">
        <f>SUM(W402:Z402)</f>
        <v>19112483.359999999</v>
      </c>
      <c r="AB402" t="s">
        <v>71</v>
      </c>
      <c r="AD402">
        <v>3450135.23</v>
      </c>
      <c r="AE402">
        <v>608847.39</v>
      </c>
      <c r="AF402" t="s">
        <v>72</v>
      </c>
      <c r="AG402">
        <v>1</v>
      </c>
      <c r="AH402" t="s">
        <v>63</v>
      </c>
    </row>
    <row r="403" spans="1:35" ht="21" customHeight="1" x14ac:dyDescent="0.35">
      <c r="A403" t="s">
        <v>1299</v>
      </c>
      <c r="W403">
        <f>SUM(W402:W402)</f>
        <v>11511361.99</v>
      </c>
      <c r="X403">
        <f>SUM(X402:X402)</f>
        <v>2031416.81</v>
      </c>
      <c r="Y403">
        <f>SUM(Y402:Y402)</f>
        <v>2522332.39</v>
      </c>
      <c r="Z403">
        <f>SUM(Z402:Z402)</f>
        <v>3047372.17</v>
      </c>
      <c r="AA403">
        <f>SUM(AA402:AA402)</f>
        <v>19112483.359999999</v>
      </c>
      <c r="AD403">
        <f>SUM(AD402:AD402)</f>
        <v>3450135.23</v>
      </c>
      <c r="AE403">
        <f>SUM(AE402:AE402)</f>
        <v>608847.39</v>
      </c>
    </row>
    <row r="404" spans="1:35" ht="21" customHeight="1" x14ac:dyDescent="0.35">
      <c r="A404" t="s">
        <v>1300</v>
      </c>
    </row>
    <row r="405" spans="1:35" ht="45" customHeight="1" x14ac:dyDescent="0.35">
      <c r="A405">
        <v>1</v>
      </c>
      <c r="B405" t="s">
        <v>41</v>
      </c>
      <c r="C405" t="s">
        <v>89</v>
      </c>
      <c r="D405" t="s">
        <v>210</v>
      </c>
      <c r="E405">
        <v>104235</v>
      </c>
      <c r="F405" t="s">
        <v>1301</v>
      </c>
      <c r="G405" t="s">
        <v>1302</v>
      </c>
      <c r="H405" t="s">
        <v>1303</v>
      </c>
      <c r="I405" s="90" t="s">
        <v>47</v>
      </c>
      <c r="J405" s="87">
        <v>8</v>
      </c>
      <c r="K405" s="87">
        <v>2016</v>
      </c>
      <c r="L405" s="90" t="s">
        <v>169</v>
      </c>
      <c r="M405" s="87">
        <v>8</v>
      </c>
      <c r="N405" s="87">
        <v>2018</v>
      </c>
      <c r="O405">
        <v>85</v>
      </c>
      <c r="P405" s="90" t="s">
        <v>103</v>
      </c>
      <c r="Q405" s="90" t="s">
        <v>103</v>
      </c>
      <c r="T405" t="s">
        <v>1304</v>
      </c>
      <c r="U405" t="s">
        <v>4</v>
      </c>
      <c r="V405" t="s">
        <v>94</v>
      </c>
      <c r="W405">
        <v>3934178.25</v>
      </c>
      <c r="X405">
        <v>694266.75</v>
      </c>
      <c r="Y405">
        <v>0</v>
      </c>
      <c r="Z405">
        <v>276480</v>
      </c>
      <c r="AA405">
        <f>SUM(W405:Z405)</f>
        <v>4904925</v>
      </c>
      <c r="AB405" t="s">
        <v>61</v>
      </c>
      <c r="AC405" t="s">
        <v>105</v>
      </c>
      <c r="AD405">
        <v>3867780.6000000006</v>
      </c>
      <c r="AE405">
        <v>682549.5199999999</v>
      </c>
      <c r="AF405" t="s">
        <v>215</v>
      </c>
      <c r="AG405">
        <v>1</v>
      </c>
      <c r="AH405" t="s">
        <v>53</v>
      </c>
    </row>
    <row r="406" spans="1:35" ht="45" customHeight="1" x14ac:dyDescent="0.35">
      <c r="A406">
        <v>2</v>
      </c>
      <c r="B406" t="s">
        <v>41</v>
      </c>
      <c r="C406" t="s">
        <v>89</v>
      </c>
      <c r="D406" t="s">
        <v>145</v>
      </c>
      <c r="E406">
        <v>119792</v>
      </c>
      <c r="F406" t="s">
        <v>1305</v>
      </c>
      <c r="G406" t="s">
        <v>1306</v>
      </c>
      <c r="H406" t="s">
        <v>1307</v>
      </c>
      <c r="I406" s="90" t="s">
        <v>109</v>
      </c>
      <c r="J406" s="87">
        <v>4</v>
      </c>
      <c r="K406" s="87">
        <v>2017</v>
      </c>
      <c r="L406" s="90" t="s">
        <v>110</v>
      </c>
      <c r="M406" s="87">
        <v>4</v>
      </c>
      <c r="N406" s="87">
        <v>2019</v>
      </c>
      <c r="O406">
        <v>85</v>
      </c>
      <c r="P406" s="90" t="s">
        <v>103</v>
      </c>
      <c r="Q406" s="90" t="s">
        <v>103</v>
      </c>
      <c r="T406" t="s">
        <v>1304</v>
      </c>
      <c r="U406" t="s">
        <v>4</v>
      </c>
      <c r="V406" t="s">
        <v>94</v>
      </c>
      <c r="W406">
        <v>710340.24</v>
      </c>
      <c r="X406">
        <v>125354.16</v>
      </c>
      <c r="Y406">
        <v>92854.94</v>
      </c>
      <c r="Z406">
        <v>20904.34</v>
      </c>
      <c r="AA406">
        <f>SUM(W406:Z406)</f>
        <v>949453.68</v>
      </c>
      <c r="AB406" t="s">
        <v>61</v>
      </c>
      <c r="AD406">
        <v>634111.26</v>
      </c>
      <c r="AE406">
        <v>111901.96</v>
      </c>
      <c r="AF406" t="s">
        <v>151</v>
      </c>
      <c r="AG406">
        <v>1</v>
      </c>
      <c r="AH406" t="s">
        <v>53</v>
      </c>
    </row>
    <row r="407" spans="1:35" ht="45" customHeight="1" x14ac:dyDescent="0.35">
      <c r="A407">
        <v>3</v>
      </c>
      <c r="B407" t="s">
        <v>1</v>
      </c>
      <c r="C407" t="s">
        <v>54</v>
      </c>
      <c r="D407" t="s">
        <v>200</v>
      </c>
      <c r="E407">
        <v>129987</v>
      </c>
      <c r="F407" t="s">
        <v>1308</v>
      </c>
      <c r="G407" t="s">
        <v>1309</v>
      </c>
      <c r="H407" t="s">
        <v>1310</v>
      </c>
      <c r="I407" s="90" t="s">
        <v>68</v>
      </c>
      <c r="J407" s="87">
        <v>23</v>
      </c>
      <c r="K407" s="87">
        <v>2020</v>
      </c>
      <c r="L407" s="90" t="s">
        <v>68</v>
      </c>
      <c r="M407" s="87">
        <v>23</v>
      </c>
      <c r="N407" s="87">
        <v>2022</v>
      </c>
      <c r="O407">
        <v>85</v>
      </c>
      <c r="P407" s="90" t="s">
        <v>103</v>
      </c>
      <c r="Q407" s="90" t="s">
        <v>103</v>
      </c>
      <c r="T407" t="s">
        <v>1311</v>
      </c>
      <c r="U407" t="s">
        <v>4</v>
      </c>
      <c r="V407" t="s">
        <v>60</v>
      </c>
      <c r="W407">
        <v>5029002</v>
      </c>
      <c r="X407">
        <v>887470.93</v>
      </c>
      <c r="Y407">
        <v>2052919.43</v>
      </c>
      <c r="Z407">
        <v>967836.87</v>
      </c>
      <c r="AA407">
        <f>SUM(W407:Z407)</f>
        <v>8937229.2299999986</v>
      </c>
      <c r="AB407" t="s">
        <v>71</v>
      </c>
      <c r="AD407">
        <v>2413170.02</v>
      </c>
      <c r="AE407">
        <v>425853.53</v>
      </c>
      <c r="AF407" t="s">
        <v>206</v>
      </c>
      <c r="AG407">
        <v>1</v>
      </c>
      <c r="AH407" t="s">
        <v>63</v>
      </c>
      <c r="AI407" t="s">
        <v>1312</v>
      </c>
    </row>
    <row r="408" spans="1:35" ht="21" customHeight="1" x14ac:dyDescent="0.35">
      <c r="A408" t="s">
        <v>1313</v>
      </c>
      <c r="W408">
        <f>SUM(W405:W407)</f>
        <v>9673520.4900000002</v>
      </c>
      <c r="X408">
        <f>SUM(X405:X407)</f>
        <v>1707091.84</v>
      </c>
      <c r="Y408">
        <f>SUM(Y405:Y407)</f>
        <v>2145774.37</v>
      </c>
      <c r="Z408">
        <f>SUM(Z405:Z407)</f>
        <v>1265221.21</v>
      </c>
      <c r="AA408">
        <f>SUM(AA405:AA407)</f>
        <v>14791607.909999998</v>
      </c>
      <c r="AD408">
        <f>SUM(AD405:AD407)</f>
        <v>6915061.8800000008</v>
      </c>
      <c r="AE408">
        <f>SUM(AE405:AE407)</f>
        <v>1220305.0099999998</v>
      </c>
    </row>
    <row r="409" spans="1:35" ht="21" customHeight="1" x14ac:dyDescent="0.35">
      <c r="A409" t="s">
        <v>1314</v>
      </c>
    </row>
    <row r="410" spans="1:35" ht="45" customHeight="1" x14ac:dyDescent="0.35">
      <c r="A410">
        <v>1</v>
      </c>
      <c r="B410" t="s">
        <v>41</v>
      </c>
      <c r="C410" t="s">
        <v>42</v>
      </c>
      <c r="D410" t="s">
        <v>75</v>
      </c>
      <c r="E410">
        <v>104810</v>
      </c>
      <c r="F410" t="s">
        <v>1315</v>
      </c>
      <c r="G410" t="s">
        <v>1316</v>
      </c>
      <c r="H410" t="s">
        <v>1317</v>
      </c>
      <c r="I410" s="90" t="s">
        <v>47</v>
      </c>
      <c r="J410" s="87">
        <v>8</v>
      </c>
      <c r="K410" s="87">
        <v>2016</v>
      </c>
      <c r="L410" s="90" t="s">
        <v>47</v>
      </c>
      <c r="M410" s="87">
        <v>8</v>
      </c>
      <c r="N410" s="87">
        <v>2020</v>
      </c>
      <c r="O410">
        <v>84.435339999999997</v>
      </c>
      <c r="P410" s="90" t="s">
        <v>190</v>
      </c>
      <c r="Q410" s="90" t="s">
        <v>190</v>
      </c>
      <c r="T410" t="s">
        <v>1318</v>
      </c>
      <c r="U410" t="s">
        <v>5</v>
      </c>
      <c r="V410" t="s">
        <v>81</v>
      </c>
      <c r="W410">
        <v>7165347.8196919998</v>
      </c>
      <c r="X410">
        <v>1320379.1103079999</v>
      </c>
      <c r="Y410">
        <v>0</v>
      </c>
      <c r="Z410">
        <v>466651.06</v>
      </c>
      <c r="AA410">
        <f t="shared" ref="AA410:AA442" si="28">SUM(W410:Z410)</f>
        <v>8952377.9900000002</v>
      </c>
      <c r="AB410" t="s">
        <v>61</v>
      </c>
      <c r="AC410" t="s">
        <v>301</v>
      </c>
      <c r="AD410">
        <v>6930573.3899999997</v>
      </c>
      <c r="AE410">
        <v>0</v>
      </c>
      <c r="AF410" t="s">
        <v>83</v>
      </c>
      <c r="AG410">
        <v>1</v>
      </c>
      <c r="AH410" t="s">
        <v>53</v>
      </c>
    </row>
    <row r="411" spans="1:35" ht="45" customHeight="1" x14ac:dyDescent="0.35">
      <c r="A411">
        <v>2</v>
      </c>
      <c r="B411" t="s">
        <v>41</v>
      </c>
      <c r="C411" t="s">
        <v>42</v>
      </c>
      <c r="D411" t="s">
        <v>75</v>
      </c>
      <c r="E411">
        <v>103847</v>
      </c>
      <c r="F411" t="s">
        <v>1319</v>
      </c>
      <c r="G411" t="s">
        <v>1320</v>
      </c>
      <c r="H411" t="s">
        <v>1321</v>
      </c>
      <c r="I411" s="90" t="s">
        <v>47</v>
      </c>
      <c r="J411" s="87">
        <v>8</v>
      </c>
      <c r="K411" s="87">
        <v>2016</v>
      </c>
      <c r="L411" s="90" t="s">
        <v>47</v>
      </c>
      <c r="M411" s="87">
        <v>8</v>
      </c>
      <c r="N411" s="87">
        <v>2020</v>
      </c>
      <c r="O411">
        <v>84.435339999999997</v>
      </c>
      <c r="P411" s="90" t="s">
        <v>190</v>
      </c>
      <c r="Q411" s="90" t="s">
        <v>190</v>
      </c>
      <c r="T411" t="s">
        <v>1318</v>
      </c>
      <c r="U411" t="s">
        <v>4</v>
      </c>
      <c r="V411" t="s">
        <v>94</v>
      </c>
      <c r="W411">
        <v>7276121.3794200011</v>
      </c>
      <c r="X411">
        <v>1340791.6705799997</v>
      </c>
      <c r="Y411">
        <v>2524481.25</v>
      </c>
      <c r="Z411">
        <v>1027942.7</v>
      </c>
      <c r="AA411">
        <f t="shared" si="28"/>
        <v>12169337</v>
      </c>
      <c r="AB411" t="s">
        <v>61</v>
      </c>
      <c r="AC411" t="s">
        <v>114</v>
      </c>
      <c r="AD411">
        <v>6369795.3299999991</v>
      </c>
      <c r="AE411">
        <v>1173872.25</v>
      </c>
      <c r="AF411" t="s">
        <v>83</v>
      </c>
      <c r="AG411">
        <v>1</v>
      </c>
      <c r="AH411" t="s">
        <v>53</v>
      </c>
    </row>
    <row r="412" spans="1:35" ht="45" customHeight="1" x14ac:dyDescent="0.35">
      <c r="A412">
        <v>3</v>
      </c>
      <c r="B412" t="s">
        <v>41</v>
      </c>
      <c r="C412" t="s">
        <v>42</v>
      </c>
      <c r="D412" t="s">
        <v>75</v>
      </c>
      <c r="E412">
        <v>104089</v>
      </c>
      <c r="F412" t="s">
        <v>1322</v>
      </c>
      <c r="G412" t="s">
        <v>1323</v>
      </c>
      <c r="H412" t="s">
        <v>1324</v>
      </c>
      <c r="I412" s="90" t="s">
        <v>47</v>
      </c>
      <c r="J412" s="87">
        <v>16</v>
      </c>
      <c r="K412" s="87">
        <v>2016</v>
      </c>
      <c r="L412" s="90" t="s">
        <v>47</v>
      </c>
      <c r="M412" s="87">
        <v>16</v>
      </c>
      <c r="N412" s="87">
        <v>2020</v>
      </c>
      <c r="O412">
        <v>84.435339999999997</v>
      </c>
      <c r="P412" s="90" t="s">
        <v>190</v>
      </c>
      <c r="Q412" s="90" t="s">
        <v>190</v>
      </c>
      <c r="T412" t="s">
        <v>1318</v>
      </c>
      <c r="U412" t="s">
        <v>4</v>
      </c>
      <c r="V412" t="s">
        <v>94</v>
      </c>
      <c r="W412">
        <v>7276513.4800000004</v>
      </c>
      <c r="X412">
        <v>1340863.92</v>
      </c>
      <c r="Y412">
        <v>2522993.6</v>
      </c>
      <c r="Z412">
        <v>1085238</v>
      </c>
      <c r="AA412">
        <f t="shared" si="28"/>
        <v>12225609</v>
      </c>
      <c r="AB412" t="s">
        <v>171</v>
      </c>
      <c r="AC412" t="s">
        <v>232</v>
      </c>
      <c r="AD412">
        <v>6762862.8100000024</v>
      </c>
      <c r="AE412">
        <v>1246308.3100000003</v>
      </c>
      <c r="AF412" t="s">
        <v>83</v>
      </c>
      <c r="AG412">
        <v>1</v>
      </c>
      <c r="AH412" t="s">
        <v>53</v>
      </c>
    </row>
    <row r="413" spans="1:35" ht="45" customHeight="1" x14ac:dyDescent="0.35">
      <c r="A413">
        <v>4</v>
      </c>
      <c r="B413" t="s">
        <v>41</v>
      </c>
      <c r="C413" t="s">
        <v>89</v>
      </c>
      <c r="D413" t="s">
        <v>210</v>
      </c>
      <c r="E413">
        <v>104962</v>
      </c>
      <c r="F413" t="s">
        <v>1325</v>
      </c>
      <c r="G413" t="s">
        <v>1326</v>
      </c>
      <c r="H413" t="s">
        <v>1327</v>
      </c>
      <c r="I413" s="90" t="s">
        <v>47</v>
      </c>
      <c r="J413" s="87">
        <v>27</v>
      </c>
      <c r="K413" s="87">
        <v>2016</v>
      </c>
      <c r="L413" s="90" t="s">
        <v>47</v>
      </c>
      <c r="M413" s="87">
        <v>27</v>
      </c>
      <c r="N413" s="87">
        <v>2018</v>
      </c>
      <c r="O413">
        <v>85</v>
      </c>
      <c r="P413" s="90" t="s">
        <v>190</v>
      </c>
      <c r="Q413" s="90" t="s">
        <v>190</v>
      </c>
      <c r="T413" t="s">
        <v>1318</v>
      </c>
      <c r="U413" t="s">
        <v>4</v>
      </c>
      <c r="V413" t="s">
        <v>94</v>
      </c>
      <c r="W413">
        <v>5122148.62</v>
      </c>
      <c r="X413">
        <v>903908.58000000007</v>
      </c>
      <c r="Y413">
        <v>0</v>
      </c>
      <c r="Z413">
        <v>1207083.72</v>
      </c>
      <c r="AA413">
        <f t="shared" si="28"/>
        <v>7233140.9199999999</v>
      </c>
      <c r="AB413" t="s">
        <v>61</v>
      </c>
      <c r="AC413" t="s">
        <v>297</v>
      </c>
      <c r="AD413">
        <v>4992852.5500000007</v>
      </c>
      <c r="AE413">
        <v>888219.64999999991</v>
      </c>
      <c r="AF413" t="s">
        <v>215</v>
      </c>
      <c r="AG413">
        <v>1</v>
      </c>
      <c r="AH413" t="s">
        <v>53</v>
      </c>
    </row>
    <row r="414" spans="1:35" ht="45" customHeight="1" x14ac:dyDescent="0.35">
      <c r="A414">
        <v>5</v>
      </c>
      <c r="B414" t="s">
        <v>41</v>
      </c>
      <c r="C414" t="s">
        <v>89</v>
      </c>
      <c r="D414" t="s">
        <v>349</v>
      </c>
      <c r="E414">
        <v>106611</v>
      </c>
      <c r="F414" t="s">
        <v>1328</v>
      </c>
      <c r="G414" t="s">
        <v>1329</v>
      </c>
      <c r="H414" t="s">
        <v>1330</v>
      </c>
      <c r="I414" s="90" t="s">
        <v>47</v>
      </c>
      <c r="J414" s="87">
        <v>1</v>
      </c>
      <c r="K414" s="87">
        <v>2016</v>
      </c>
      <c r="L414" s="90" t="s">
        <v>47</v>
      </c>
      <c r="M414" s="87">
        <v>1</v>
      </c>
      <c r="N414" s="87">
        <v>2021</v>
      </c>
      <c r="O414">
        <v>83.72</v>
      </c>
      <c r="P414" s="90" t="s">
        <v>190</v>
      </c>
      <c r="Q414" s="90" t="s">
        <v>190</v>
      </c>
      <c r="T414" t="s">
        <v>1318</v>
      </c>
      <c r="U414" t="s">
        <v>5</v>
      </c>
      <c r="V414" t="s">
        <v>353</v>
      </c>
      <c r="W414">
        <v>11224742.256000001</v>
      </c>
      <c r="X414">
        <v>2182737.743999999</v>
      </c>
      <c r="Y414">
        <v>1808937.5</v>
      </c>
      <c r="Z414">
        <v>50000</v>
      </c>
      <c r="AA414">
        <f t="shared" si="28"/>
        <v>15266417.5</v>
      </c>
      <c r="AB414" t="s">
        <v>71</v>
      </c>
      <c r="AC414" t="s">
        <v>301</v>
      </c>
      <c r="AD414">
        <v>9657047.370000001</v>
      </c>
      <c r="AE414">
        <v>1877654.06</v>
      </c>
      <c r="AF414" t="s">
        <v>354</v>
      </c>
      <c r="AG414">
        <v>1</v>
      </c>
      <c r="AH414" t="s">
        <v>53</v>
      </c>
    </row>
    <row r="415" spans="1:35" ht="45" customHeight="1" x14ac:dyDescent="0.35">
      <c r="A415">
        <v>6</v>
      </c>
      <c r="B415" t="s">
        <v>41</v>
      </c>
      <c r="C415" t="s">
        <v>89</v>
      </c>
      <c r="D415" t="s">
        <v>349</v>
      </c>
      <c r="E415">
        <v>105689</v>
      </c>
      <c r="F415" t="s">
        <v>1331</v>
      </c>
      <c r="G415" t="s">
        <v>1332</v>
      </c>
      <c r="H415" t="s">
        <v>1333</v>
      </c>
      <c r="I415" s="90" t="s">
        <v>47</v>
      </c>
      <c r="J415" s="87">
        <v>8</v>
      </c>
      <c r="K415" s="87">
        <v>2016</v>
      </c>
      <c r="L415" s="90" t="s">
        <v>120</v>
      </c>
      <c r="M415" s="87">
        <v>8</v>
      </c>
      <c r="N415" s="87">
        <v>2022</v>
      </c>
      <c r="O415">
        <v>83.72</v>
      </c>
      <c r="P415" s="90" t="s">
        <v>190</v>
      </c>
      <c r="Q415" s="90" t="s">
        <v>190</v>
      </c>
      <c r="T415" t="s">
        <v>1318</v>
      </c>
      <c r="U415" t="s">
        <v>5</v>
      </c>
      <c r="V415" t="s">
        <v>353</v>
      </c>
      <c r="W415">
        <v>11218480</v>
      </c>
      <c r="X415">
        <v>2181520</v>
      </c>
      <c r="Y415">
        <v>2370000</v>
      </c>
      <c r="Z415">
        <v>70978.25</v>
      </c>
      <c r="AA415">
        <f t="shared" si="28"/>
        <v>15840978.25</v>
      </c>
      <c r="AB415" t="s">
        <v>71</v>
      </c>
      <c r="AC415" t="s">
        <v>271</v>
      </c>
      <c r="AD415">
        <v>7576272.3000000007</v>
      </c>
      <c r="AE415">
        <v>0</v>
      </c>
      <c r="AF415" t="s">
        <v>354</v>
      </c>
      <c r="AG415">
        <v>1</v>
      </c>
      <c r="AH415" t="s">
        <v>53</v>
      </c>
    </row>
    <row r="416" spans="1:35" ht="45" customHeight="1" x14ac:dyDescent="0.35">
      <c r="A416">
        <v>7</v>
      </c>
      <c r="B416" t="s">
        <v>41</v>
      </c>
      <c r="C416" t="s">
        <v>89</v>
      </c>
      <c r="D416" t="s">
        <v>349</v>
      </c>
      <c r="E416">
        <v>105524</v>
      </c>
      <c r="F416" t="s">
        <v>1334</v>
      </c>
      <c r="G416" t="s">
        <v>1335</v>
      </c>
      <c r="H416" t="s">
        <v>1336</v>
      </c>
      <c r="I416" s="90" t="s">
        <v>47</v>
      </c>
      <c r="J416" s="87">
        <v>23</v>
      </c>
      <c r="K416" s="87">
        <v>2016</v>
      </c>
      <c r="L416" s="90" t="s">
        <v>169</v>
      </c>
      <c r="M416" s="87">
        <v>22</v>
      </c>
      <c r="N416" s="87">
        <v>2022</v>
      </c>
      <c r="O416">
        <v>83.72</v>
      </c>
      <c r="P416" s="90" t="s">
        <v>190</v>
      </c>
      <c r="Q416" s="90" t="s">
        <v>190</v>
      </c>
      <c r="T416" t="s">
        <v>1318</v>
      </c>
      <c r="U416" t="s">
        <v>5</v>
      </c>
      <c r="V416" t="s">
        <v>353</v>
      </c>
      <c r="W416">
        <v>6244465.5</v>
      </c>
      <c r="X416">
        <v>1214284.5</v>
      </c>
      <c r="Y416">
        <v>1260000</v>
      </c>
      <c r="Z416">
        <v>144000</v>
      </c>
      <c r="AA416">
        <f t="shared" si="28"/>
        <v>8862750</v>
      </c>
      <c r="AB416" t="s">
        <v>71</v>
      </c>
      <c r="AC416" t="s">
        <v>232</v>
      </c>
      <c r="AD416">
        <v>3764649.9200000004</v>
      </c>
      <c r="AE416">
        <v>618951.32000000018</v>
      </c>
      <c r="AF416" t="s">
        <v>354</v>
      </c>
      <c r="AG416">
        <v>1</v>
      </c>
      <c r="AH416" t="s">
        <v>53</v>
      </c>
    </row>
    <row r="417" spans="1:34" ht="45" customHeight="1" x14ac:dyDescent="0.35">
      <c r="A417">
        <v>8</v>
      </c>
      <c r="B417" t="s">
        <v>41</v>
      </c>
      <c r="C417" t="s">
        <v>42</v>
      </c>
      <c r="D417" t="s">
        <v>387</v>
      </c>
      <c r="E417">
        <v>107464</v>
      </c>
      <c r="F417" t="s">
        <v>1337</v>
      </c>
      <c r="G417" t="s">
        <v>1338</v>
      </c>
      <c r="H417" t="s">
        <v>1339</v>
      </c>
      <c r="I417" s="90" t="s">
        <v>109</v>
      </c>
      <c r="J417" s="87">
        <v>10</v>
      </c>
      <c r="K417" s="87">
        <v>2016</v>
      </c>
      <c r="L417" s="90" t="s">
        <v>133</v>
      </c>
      <c r="M417" s="87">
        <v>10</v>
      </c>
      <c r="N417" s="87">
        <v>2020</v>
      </c>
      <c r="O417">
        <v>85</v>
      </c>
      <c r="P417" s="90" t="s">
        <v>190</v>
      </c>
      <c r="Q417" s="90" t="s">
        <v>190</v>
      </c>
      <c r="T417" t="s">
        <v>1318</v>
      </c>
      <c r="U417" t="s">
        <v>5</v>
      </c>
      <c r="V417" t="s">
        <v>140</v>
      </c>
      <c r="W417">
        <v>53796306.284999996</v>
      </c>
      <c r="X417">
        <v>9493465.8150000051</v>
      </c>
      <c r="Y417">
        <v>0</v>
      </c>
      <c r="Z417">
        <v>7182196.9000000004</v>
      </c>
      <c r="AA417">
        <f t="shared" si="28"/>
        <v>70471969</v>
      </c>
      <c r="AB417" t="s">
        <v>61</v>
      </c>
      <c r="AC417" t="s">
        <v>82</v>
      </c>
      <c r="AD417">
        <v>53311768.259999998</v>
      </c>
      <c r="AE417">
        <v>0</v>
      </c>
      <c r="AF417" t="s">
        <v>390</v>
      </c>
      <c r="AG417">
        <v>1</v>
      </c>
      <c r="AH417" t="s">
        <v>53</v>
      </c>
    </row>
    <row r="418" spans="1:34" ht="45" customHeight="1" x14ac:dyDescent="0.35">
      <c r="A418">
        <v>9</v>
      </c>
      <c r="B418" t="s">
        <v>41</v>
      </c>
      <c r="C418" t="s">
        <v>42</v>
      </c>
      <c r="D418" t="s">
        <v>387</v>
      </c>
      <c r="E418">
        <v>107563</v>
      </c>
      <c r="F418" t="s">
        <v>1340</v>
      </c>
      <c r="G418" t="s">
        <v>1341</v>
      </c>
      <c r="H418" t="s">
        <v>1342</v>
      </c>
      <c r="I418" s="90" t="s">
        <v>109</v>
      </c>
      <c r="J418" s="87">
        <v>13</v>
      </c>
      <c r="K418" s="87">
        <v>2016</v>
      </c>
      <c r="L418" s="90" t="s">
        <v>110</v>
      </c>
      <c r="M418" s="87">
        <v>12</v>
      </c>
      <c r="N418" s="87">
        <v>2021</v>
      </c>
      <c r="O418">
        <v>85</v>
      </c>
      <c r="P418" s="90" t="s">
        <v>190</v>
      </c>
      <c r="Q418" s="90" t="s">
        <v>190</v>
      </c>
      <c r="T418" t="s">
        <v>1318</v>
      </c>
      <c r="U418" t="s">
        <v>5</v>
      </c>
      <c r="V418" t="s">
        <v>140</v>
      </c>
      <c r="W418">
        <v>30363445</v>
      </c>
      <c r="X418">
        <v>5358255</v>
      </c>
      <c r="Y418">
        <v>0</v>
      </c>
      <c r="Z418">
        <v>3978998</v>
      </c>
      <c r="AA418">
        <f t="shared" si="28"/>
        <v>39700698</v>
      </c>
      <c r="AB418" t="s">
        <v>71</v>
      </c>
      <c r="AC418" t="s">
        <v>297</v>
      </c>
      <c r="AD418">
        <v>14530428.090000002</v>
      </c>
      <c r="AE418">
        <v>1819083.6999999997</v>
      </c>
      <c r="AF418" t="s">
        <v>390</v>
      </c>
      <c r="AG418">
        <v>1</v>
      </c>
      <c r="AH418" t="s">
        <v>53</v>
      </c>
    </row>
    <row r="419" spans="1:34" ht="45" customHeight="1" x14ac:dyDescent="0.35">
      <c r="A419">
        <v>10</v>
      </c>
      <c r="B419" t="s">
        <v>41</v>
      </c>
      <c r="C419" t="s">
        <v>89</v>
      </c>
      <c r="D419" t="s">
        <v>145</v>
      </c>
      <c r="E419">
        <v>113382</v>
      </c>
      <c r="F419" t="s">
        <v>1343</v>
      </c>
      <c r="G419" t="s">
        <v>1344</v>
      </c>
      <c r="H419" t="s">
        <v>1345</v>
      </c>
      <c r="I419" s="90" t="s">
        <v>109</v>
      </c>
      <c r="J419" s="87">
        <v>4</v>
      </c>
      <c r="K419" s="87">
        <v>2017</v>
      </c>
      <c r="L419" s="90" t="s">
        <v>87</v>
      </c>
      <c r="M419" s="87">
        <v>4</v>
      </c>
      <c r="N419" s="87">
        <v>2019</v>
      </c>
      <c r="O419">
        <v>85.000000595720564</v>
      </c>
      <c r="P419" s="90" t="s">
        <v>190</v>
      </c>
      <c r="Q419" s="90" t="s">
        <v>190</v>
      </c>
      <c r="T419" t="s">
        <v>1318</v>
      </c>
      <c r="U419" t="s">
        <v>4</v>
      </c>
      <c r="V419" t="s">
        <v>94</v>
      </c>
      <c r="W419">
        <v>713421.75</v>
      </c>
      <c r="X419">
        <v>125897.95</v>
      </c>
      <c r="Y419">
        <v>93257.75</v>
      </c>
      <c r="Z419">
        <v>145255.72</v>
      </c>
      <c r="AA419">
        <f t="shared" si="28"/>
        <v>1077833.17</v>
      </c>
      <c r="AB419" t="s">
        <v>61</v>
      </c>
      <c r="AC419" t="s">
        <v>114</v>
      </c>
      <c r="AD419">
        <v>702561.19</v>
      </c>
      <c r="AE419">
        <v>123981.38000000002</v>
      </c>
      <c r="AF419" t="s">
        <v>151</v>
      </c>
      <c r="AG419">
        <v>1</v>
      </c>
      <c r="AH419" t="s">
        <v>53</v>
      </c>
    </row>
    <row r="420" spans="1:34" ht="45" customHeight="1" x14ac:dyDescent="0.35">
      <c r="A420">
        <v>11</v>
      </c>
      <c r="B420" t="s">
        <v>41</v>
      </c>
      <c r="C420" t="s">
        <v>89</v>
      </c>
      <c r="D420" t="s">
        <v>145</v>
      </c>
      <c r="E420">
        <v>109591</v>
      </c>
      <c r="F420" t="s">
        <v>1346</v>
      </c>
      <c r="G420" t="s">
        <v>1347</v>
      </c>
      <c r="H420" t="s">
        <v>1348</v>
      </c>
      <c r="I420" s="90" t="s">
        <v>109</v>
      </c>
      <c r="J420" s="87">
        <v>4</v>
      </c>
      <c r="K420" s="87">
        <v>2017</v>
      </c>
      <c r="L420" s="90" t="s">
        <v>109</v>
      </c>
      <c r="M420" s="87">
        <v>4</v>
      </c>
      <c r="N420" s="87">
        <v>2019</v>
      </c>
      <c r="O420">
        <v>85.000000000000014</v>
      </c>
      <c r="P420" s="90" t="s">
        <v>190</v>
      </c>
      <c r="Q420" s="90" t="s">
        <v>190</v>
      </c>
      <c r="T420" t="s">
        <v>1349</v>
      </c>
      <c r="U420" t="s">
        <v>4</v>
      </c>
      <c r="V420" t="s">
        <v>94</v>
      </c>
      <c r="W420">
        <v>713989.8</v>
      </c>
      <c r="X420">
        <v>125998.2</v>
      </c>
      <c r="Y420">
        <v>93332</v>
      </c>
      <c r="Z420">
        <v>86064</v>
      </c>
      <c r="AA420">
        <f t="shared" si="28"/>
        <v>1019384</v>
      </c>
      <c r="AB420" t="s">
        <v>61</v>
      </c>
      <c r="AC420" t="s">
        <v>114</v>
      </c>
      <c r="AD420">
        <v>708323.74</v>
      </c>
      <c r="AE420">
        <v>124998.27</v>
      </c>
      <c r="AF420" t="s">
        <v>151</v>
      </c>
      <c r="AG420">
        <v>1</v>
      </c>
      <c r="AH420" t="s">
        <v>53</v>
      </c>
    </row>
    <row r="421" spans="1:34" ht="45" customHeight="1" x14ac:dyDescent="0.35">
      <c r="A421">
        <v>12</v>
      </c>
      <c r="B421" t="s">
        <v>1</v>
      </c>
      <c r="C421" t="s">
        <v>54</v>
      </c>
      <c r="D421" t="s">
        <v>55</v>
      </c>
      <c r="E421">
        <v>115881</v>
      </c>
      <c r="F421" t="s">
        <v>1350</v>
      </c>
      <c r="G421" t="s">
        <v>1351</v>
      </c>
      <c r="H421" t="s">
        <v>1350</v>
      </c>
      <c r="I421" s="90" t="s">
        <v>58</v>
      </c>
      <c r="J421" s="87">
        <v>2</v>
      </c>
      <c r="K421" s="87">
        <v>2017</v>
      </c>
      <c r="L421" s="90" t="s">
        <v>113</v>
      </c>
      <c r="M421" s="87">
        <v>2</v>
      </c>
      <c r="N421" s="87">
        <v>2019</v>
      </c>
      <c r="O421">
        <v>85</v>
      </c>
      <c r="P421" s="90" t="s">
        <v>190</v>
      </c>
      <c r="Q421" s="90" t="s">
        <v>190</v>
      </c>
      <c r="T421" t="s">
        <v>1318</v>
      </c>
      <c r="U421" t="s">
        <v>4</v>
      </c>
      <c r="V421" t="s">
        <v>60</v>
      </c>
      <c r="W421">
        <v>972346.38</v>
      </c>
      <c r="X421">
        <v>171590.54</v>
      </c>
      <c r="Y421">
        <v>518393.82000000007</v>
      </c>
      <c r="Z421">
        <v>170528.28000000003</v>
      </c>
      <c r="AA421">
        <f t="shared" si="28"/>
        <v>1832859.02</v>
      </c>
      <c r="AB421" t="s">
        <v>61</v>
      </c>
      <c r="AC421" t="s">
        <v>82</v>
      </c>
      <c r="AD421">
        <v>859600.7300000001</v>
      </c>
      <c r="AE421">
        <v>151694.24000000002</v>
      </c>
      <c r="AF421" t="s">
        <v>62</v>
      </c>
      <c r="AG421">
        <v>1</v>
      </c>
      <c r="AH421" t="s">
        <v>63</v>
      </c>
    </row>
    <row r="422" spans="1:34" ht="45" customHeight="1" x14ac:dyDescent="0.35">
      <c r="A422">
        <v>13</v>
      </c>
      <c r="B422" t="s">
        <v>1</v>
      </c>
      <c r="C422" t="s">
        <v>54</v>
      </c>
      <c r="D422" t="s">
        <v>55</v>
      </c>
      <c r="E422">
        <v>115605</v>
      </c>
      <c r="F422" t="s">
        <v>1352</v>
      </c>
      <c r="G422" t="s">
        <v>1353</v>
      </c>
      <c r="H422" t="s">
        <v>1352</v>
      </c>
      <c r="I422" s="90" t="s">
        <v>58</v>
      </c>
      <c r="J422" s="87">
        <v>7</v>
      </c>
      <c r="K422" s="87">
        <v>2017</v>
      </c>
      <c r="L422" s="90" t="s">
        <v>58</v>
      </c>
      <c r="M422" s="87">
        <v>7</v>
      </c>
      <c r="N422" s="87">
        <v>2020</v>
      </c>
      <c r="O422">
        <v>85</v>
      </c>
      <c r="P422" s="90" t="s">
        <v>190</v>
      </c>
      <c r="Q422" s="90" t="s">
        <v>190</v>
      </c>
      <c r="T422" t="s">
        <v>1354</v>
      </c>
      <c r="U422" t="s">
        <v>4</v>
      </c>
      <c r="V422" t="s">
        <v>60</v>
      </c>
      <c r="W422">
        <v>3413951.66</v>
      </c>
      <c r="X422">
        <v>602462.06000000006</v>
      </c>
      <c r="Y422">
        <v>803986.69</v>
      </c>
      <c r="Z422">
        <v>0</v>
      </c>
      <c r="AA422">
        <f t="shared" si="28"/>
        <v>4820400.41</v>
      </c>
      <c r="AB422" t="s">
        <v>51</v>
      </c>
      <c r="AD422">
        <v>0</v>
      </c>
      <c r="AE422">
        <v>0</v>
      </c>
      <c r="AF422" t="s">
        <v>62</v>
      </c>
      <c r="AG422">
        <v>1</v>
      </c>
      <c r="AH422" t="s">
        <v>63</v>
      </c>
    </row>
    <row r="423" spans="1:34" ht="45" customHeight="1" x14ac:dyDescent="0.35">
      <c r="A423">
        <v>14</v>
      </c>
      <c r="B423" t="s">
        <v>1</v>
      </c>
      <c r="C423" t="s">
        <v>54</v>
      </c>
      <c r="D423" t="s">
        <v>55</v>
      </c>
      <c r="E423">
        <v>115686</v>
      </c>
      <c r="F423" t="s">
        <v>1355</v>
      </c>
      <c r="G423" t="s">
        <v>1356</v>
      </c>
      <c r="H423" t="s">
        <v>1355</v>
      </c>
      <c r="I423" s="90" t="s">
        <v>58</v>
      </c>
      <c r="J423" s="87">
        <v>31</v>
      </c>
      <c r="K423" s="87">
        <v>2017</v>
      </c>
      <c r="L423" s="90" t="s">
        <v>58</v>
      </c>
      <c r="M423" s="87">
        <v>31</v>
      </c>
      <c r="N423" s="87">
        <v>2020</v>
      </c>
      <c r="O423">
        <v>85</v>
      </c>
      <c r="P423" s="90" t="s">
        <v>190</v>
      </c>
      <c r="Q423" s="90" t="s">
        <v>190</v>
      </c>
      <c r="T423" t="s">
        <v>1318</v>
      </c>
      <c r="U423" t="s">
        <v>4</v>
      </c>
      <c r="V423" t="s">
        <v>60</v>
      </c>
      <c r="W423">
        <v>2399640.0299999998</v>
      </c>
      <c r="X423">
        <v>423465.89</v>
      </c>
      <c r="Y423">
        <v>2008125</v>
      </c>
      <c r="Z423">
        <v>92451.410000000149</v>
      </c>
      <c r="AA423">
        <f t="shared" si="28"/>
        <v>4923682.33</v>
      </c>
      <c r="AB423" t="s">
        <v>61</v>
      </c>
      <c r="AC423" t="s">
        <v>114</v>
      </c>
      <c r="AD423">
        <v>2146543.4700000002</v>
      </c>
      <c r="AE423">
        <v>378801.72</v>
      </c>
      <c r="AF423" t="s">
        <v>62</v>
      </c>
      <c r="AG423">
        <v>1</v>
      </c>
      <c r="AH423" t="s">
        <v>63</v>
      </c>
    </row>
    <row r="424" spans="1:34" ht="45" customHeight="1" x14ac:dyDescent="0.35">
      <c r="A424">
        <v>15</v>
      </c>
      <c r="B424" t="s">
        <v>1</v>
      </c>
      <c r="C424" t="s">
        <v>54</v>
      </c>
      <c r="D424" t="s">
        <v>55</v>
      </c>
      <c r="E424">
        <v>116445</v>
      </c>
      <c r="F424" t="s">
        <v>1357</v>
      </c>
      <c r="G424" t="s">
        <v>1358</v>
      </c>
      <c r="H424" t="s">
        <v>1357</v>
      </c>
      <c r="I424" s="90" t="s">
        <v>58</v>
      </c>
      <c r="J424" s="87">
        <v>16</v>
      </c>
      <c r="K424" s="87">
        <v>2017</v>
      </c>
      <c r="L424" s="90" t="s">
        <v>58</v>
      </c>
      <c r="M424" s="87">
        <v>16</v>
      </c>
      <c r="N424" s="87">
        <v>2019</v>
      </c>
      <c r="O424">
        <v>85</v>
      </c>
      <c r="P424" s="90" t="s">
        <v>190</v>
      </c>
      <c r="Q424" s="90" t="s">
        <v>190</v>
      </c>
      <c r="T424" t="s">
        <v>1318</v>
      </c>
      <c r="U424" t="s">
        <v>4</v>
      </c>
      <c r="V424" t="s">
        <v>60</v>
      </c>
      <c r="W424">
        <v>2074115.77</v>
      </c>
      <c r="X424">
        <v>366020.43</v>
      </c>
      <c r="Y424">
        <v>1603999.7999999998</v>
      </c>
      <c r="Z424">
        <v>100826.91999999993</v>
      </c>
      <c r="AA424">
        <f t="shared" si="28"/>
        <v>4144962.92</v>
      </c>
      <c r="AB424" t="s">
        <v>51</v>
      </c>
      <c r="AD424">
        <v>0</v>
      </c>
      <c r="AE424">
        <v>0</v>
      </c>
      <c r="AF424" t="s">
        <v>62</v>
      </c>
      <c r="AG424">
        <v>1</v>
      </c>
      <c r="AH424" t="s">
        <v>63</v>
      </c>
    </row>
    <row r="425" spans="1:34" ht="45" customHeight="1" x14ac:dyDescent="0.35">
      <c r="A425">
        <v>16</v>
      </c>
      <c r="B425" t="s">
        <v>1</v>
      </c>
      <c r="C425" t="s">
        <v>54</v>
      </c>
      <c r="D425" t="s">
        <v>55</v>
      </c>
      <c r="F425" t="s">
        <v>1359</v>
      </c>
      <c r="G425" t="s">
        <v>1360</v>
      </c>
      <c r="H425" t="s">
        <v>1359</v>
      </c>
      <c r="I425" s="90" t="s">
        <v>169</v>
      </c>
      <c r="J425" s="87">
        <v>25</v>
      </c>
      <c r="K425" s="87">
        <v>2017</v>
      </c>
      <c r="L425" s="90" t="s">
        <v>58</v>
      </c>
      <c r="M425" s="87">
        <v>25</v>
      </c>
      <c r="N425" s="87">
        <v>2018</v>
      </c>
      <c r="O425">
        <v>85</v>
      </c>
      <c r="P425" s="90" t="s">
        <v>190</v>
      </c>
      <c r="Q425" s="90" t="s">
        <v>190</v>
      </c>
      <c r="T425" t="s">
        <v>1318</v>
      </c>
      <c r="U425" t="s">
        <v>4</v>
      </c>
      <c r="V425" t="s">
        <v>60</v>
      </c>
      <c r="W425">
        <v>1643049.15</v>
      </c>
      <c r="X425">
        <v>289949.84999999998</v>
      </c>
      <c r="Y425">
        <v>839936</v>
      </c>
      <c r="Z425">
        <v>275145.64999999991</v>
      </c>
      <c r="AA425">
        <f t="shared" si="28"/>
        <v>3048080.65</v>
      </c>
      <c r="AB425" t="s">
        <v>51</v>
      </c>
      <c r="AD425">
        <v>0</v>
      </c>
      <c r="AE425">
        <v>0</v>
      </c>
      <c r="AF425" t="s">
        <v>62</v>
      </c>
      <c r="AG425">
        <v>1</v>
      </c>
      <c r="AH425" t="s">
        <v>63</v>
      </c>
    </row>
    <row r="426" spans="1:34" ht="45" customHeight="1" x14ac:dyDescent="0.35">
      <c r="A426">
        <v>17</v>
      </c>
      <c r="B426" t="s">
        <v>1</v>
      </c>
      <c r="C426" t="s">
        <v>54</v>
      </c>
      <c r="D426" t="s">
        <v>55</v>
      </c>
      <c r="E426">
        <v>115624</v>
      </c>
      <c r="F426" t="s">
        <v>1361</v>
      </c>
      <c r="G426" t="s">
        <v>1362</v>
      </c>
      <c r="H426" t="s">
        <v>1361</v>
      </c>
      <c r="I426" s="90" t="s">
        <v>47</v>
      </c>
      <c r="J426" s="87">
        <v>14</v>
      </c>
      <c r="K426" s="87">
        <v>2017</v>
      </c>
      <c r="L426" s="90" t="s">
        <v>68</v>
      </c>
      <c r="M426" s="87">
        <v>14</v>
      </c>
      <c r="N426" s="87">
        <v>2020</v>
      </c>
      <c r="O426">
        <v>85</v>
      </c>
      <c r="P426" s="90" t="s">
        <v>190</v>
      </c>
      <c r="Q426" s="90" t="s">
        <v>190</v>
      </c>
      <c r="T426" t="s">
        <v>1318</v>
      </c>
      <c r="U426" t="s">
        <v>4</v>
      </c>
      <c r="V426" t="s">
        <v>60</v>
      </c>
      <c r="W426">
        <v>2764316.04</v>
      </c>
      <c r="X426">
        <v>487820.48</v>
      </c>
      <c r="Y426">
        <v>1576597.6800000002</v>
      </c>
      <c r="Z426">
        <v>188595.24000000022</v>
      </c>
      <c r="AA426">
        <f t="shared" si="28"/>
        <v>5017329.4400000004</v>
      </c>
      <c r="AB426" t="s">
        <v>61</v>
      </c>
      <c r="AD426">
        <v>2565429.46</v>
      </c>
      <c r="AE426">
        <v>452722.84</v>
      </c>
      <c r="AF426" t="s">
        <v>62</v>
      </c>
      <c r="AG426">
        <v>1</v>
      </c>
      <c r="AH426" t="s">
        <v>63</v>
      </c>
    </row>
    <row r="427" spans="1:34" ht="45" customHeight="1" x14ac:dyDescent="0.35">
      <c r="A427">
        <v>18</v>
      </c>
      <c r="B427" t="s">
        <v>1</v>
      </c>
      <c r="C427" t="s">
        <v>54</v>
      </c>
      <c r="D427" t="s">
        <v>55</v>
      </c>
      <c r="E427">
        <v>115919</v>
      </c>
      <c r="F427" t="s">
        <v>1363</v>
      </c>
      <c r="G427" t="s">
        <v>1364</v>
      </c>
      <c r="H427" t="s">
        <v>1363</v>
      </c>
      <c r="I427" s="90" t="s">
        <v>58</v>
      </c>
      <c r="J427" s="87">
        <v>3</v>
      </c>
      <c r="K427" s="87">
        <v>2017</v>
      </c>
      <c r="L427" s="90" t="s">
        <v>170</v>
      </c>
      <c r="M427" s="87">
        <v>3</v>
      </c>
      <c r="N427" s="87">
        <v>2019</v>
      </c>
      <c r="O427">
        <v>85</v>
      </c>
      <c r="P427" s="90" t="s">
        <v>190</v>
      </c>
      <c r="Q427" s="90" t="s">
        <v>190</v>
      </c>
      <c r="T427" t="s">
        <v>1365</v>
      </c>
      <c r="U427" t="s">
        <v>4</v>
      </c>
      <c r="V427" t="s">
        <v>60</v>
      </c>
      <c r="W427">
        <v>1555547.74</v>
      </c>
      <c r="X427">
        <v>274508.42</v>
      </c>
      <c r="Y427">
        <v>473070.49</v>
      </c>
      <c r="Z427">
        <v>72029.310000000056</v>
      </c>
      <c r="AA427">
        <f t="shared" si="28"/>
        <v>2375155.96</v>
      </c>
      <c r="AB427" t="s">
        <v>61</v>
      </c>
      <c r="AC427" t="s">
        <v>105</v>
      </c>
      <c r="AD427">
        <v>1455255.65</v>
      </c>
      <c r="AE427">
        <v>256809.80999999997</v>
      </c>
      <c r="AF427" t="s">
        <v>62</v>
      </c>
      <c r="AG427">
        <v>1</v>
      </c>
      <c r="AH427" t="s">
        <v>63</v>
      </c>
    </row>
    <row r="428" spans="1:34" ht="45" customHeight="1" x14ac:dyDescent="0.35">
      <c r="A428">
        <v>19</v>
      </c>
      <c r="B428" t="s">
        <v>1</v>
      </c>
      <c r="C428" t="s">
        <v>54</v>
      </c>
      <c r="D428" t="s">
        <v>55</v>
      </c>
      <c r="E428">
        <v>117324</v>
      </c>
      <c r="F428" t="s">
        <v>1366</v>
      </c>
      <c r="G428" t="s">
        <v>1367</v>
      </c>
      <c r="H428" t="s">
        <v>1366</v>
      </c>
      <c r="I428" s="90" t="s">
        <v>58</v>
      </c>
      <c r="J428" s="87">
        <v>8</v>
      </c>
      <c r="K428" s="87">
        <v>2017</v>
      </c>
      <c r="L428" s="90" t="s">
        <v>58</v>
      </c>
      <c r="M428" s="87">
        <v>8</v>
      </c>
      <c r="N428" s="87">
        <v>2020</v>
      </c>
      <c r="O428">
        <v>85</v>
      </c>
      <c r="P428" s="90" t="s">
        <v>190</v>
      </c>
      <c r="Q428" s="90" t="s">
        <v>190</v>
      </c>
      <c r="T428" t="s">
        <v>1318</v>
      </c>
      <c r="U428" t="s">
        <v>4</v>
      </c>
      <c r="V428" t="s">
        <v>60</v>
      </c>
      <c r="W428">
        <v>2465364.7799999998</v>
      </c>
      <c r="X428">
        <v>435064.37</v>
      </c>
      <c r="Y428">
        <v>1232879.1499999999</v>
      </c>
      <c r="Z428">
        <v>0</v>
      </c>
      <c r="AA428">
        <f t="shared" si="28"/>
        <v>4133308.3</v>
      </c>
      <c r="AB428" t="s">
        <v>51</v>
      </c>
      <c r="AD428">
        <v>63060</v>
      </c>
      <c r="AE428">
        <v>11128.24</v>
      </c>
      <c r="AF428" t="s">
        <v>62</v>
      </c>
      <c r="AG428">
        <v>1</v>
      </c>
      <c r="AH428" t="s">
        <v>63</v>
      </c>
    </row>
    <row r="429" spans="1:34" ht="45" customHeight="1" x14ac:dyDescent="0.35">
      <c r="A429">
        <v>20</v>
      </c>
      <c r="B429" t="s">
        <v>1</v>
      </c>
      <c r="C429" t="s">
        <v>54</v>
      </c>
      <c r="D429" t="s">
        <v>55</v>
      </c>
      <c r="E429">
        <v>119805</v>
      </c>
      <c r="F429" t="s">
        <v>1368</v>
      </c>
      <c r="G429" t="s">
        <v>1369</v>
      </c>
      <c r="H429" t="s">
        <v>1368</v>
      </c>
      <c r="I429" s="90" t="s">
        <v>170</v>
      </c>
      <c r="J429" s="87">
        <v>20</v>
      </c>
      <c r="K429" s="87">
        <v>2017</v>
      </c>
      <c r="L429" s="90" t="s">
        <v>170</v>
      </c>
      <c r="M429" s="87">
        <v>20</v>
      </c>
      <c r="N429" s="87">
        <v>2019</v>
      </c>
      <c r="O429">
        <v>85</v>
      </c>
      <c r="P429" s="90" t="s">
        <v>190</v>
      </c>
      <c r="Q429" s="90" t="s">
        <v>190</v>
      </c>
      <c r="T429" t="s">
        <v>1318</v>
      </c>
      <c r="U429" t="s">
        <v>4</v>
      </c>
      <c r="V429" t="s">
        <v>60</v>
      </c>
      <c r="W429">
        <v>2408447.5499999998</v>
      </c>
      <c r="X429">
        <v>425020.15</v>
      </c>
      <c r="Y429">
        <v>792618.29999999981</v>
      </c>
      <c r="Z429">
        <v>395359.54000000004</v>
      </c>
      <c r="AA429">
        <f t="shared" si="28"/>
        <v>4021445.5399999996</v>
      </c>
      <c r="AB429" t="s">
        <v>51</v>
      </c>
      <c r="AD429">
        <v>0</v>
      </c>
      <c r="AE429">
        <v>0</v>
      </c>
      <c r="AF429" t="s">
        <v>62</v>
      </c>
      <c r="AG429">
        <v>1</v>
      </c>
      <c r="AH429" t="s">
        <v>63</v>
      </c>
    </row>
    <row r="430" spans="1:34" ht="45" customHeight="1" x14ac:dyDescent="0.35">
      <c r="A430">
        <v>21</v>
      </c>
      <c r="B430" t="s">
        <v>1</v>
      </c>
      <c r="C430" t="s">
        <v>54</v>
      </c>
      <c r="D430" t="s">
        <v>55</v>
      </c>
      <c r="E430">
        <v>116086</v>
      </c>
      <c r="F430" t="s">
        <v>1370</v>
      </c>
      <c r="G430" t="s">
        <v>1371</v>
      </c>
      <c r="H430" t="s">
        <v>1370</v>
      </c>
      <c r="I430" s="90" t="s">
        <v>58</v>
      </c>
      <c r="J430" s="87">
        <v>4</v>
      </c>
      <c r="K430" s="87">
        <v>2017</v>
      </c>
      <c r="L430" s="90" t="s">
        <v>58</v>
      </c>
      <c r="M430" s="87">
        <v>4</v>
      </c>
      <c r="N430" s="87">
        <v>2019</v>
      </c>
      <c r="O430">
        <v>85</v>
      </c>
      <c r="P430" s="90" t="s">
        <v>190</v>
      </c>
      <c r="Q430" s="90" t="s">
        <v>190</v>
      </c>
      <c r="T430" t="s">
        <v>1318</v>
      </c>
      <c r="U430" t="s">
        <v>4</v>
      </c>
      <c r="V430" t="s">
        <v>60</v>
      </c>
      <c r="W430">
        <v>3099588.19</v>
      </c>
      <c r="X430">
        <v>546986.15</v>
      </c>
      <c r="Y430">
        <v>1690167.5499999998</v>
      </c>
      <c r="Z430">
        <v>68819.69000000041</v>
      </c>
      <c r="AA430">
        <f t="shared" si="28"/>
        <v>5405561.5800000001</v>
      </c>
      <c r="AB430" t="s">
        <v>61</v>
      </c>
      <c r="AD430">
        <v>2656480.5900000003</v>
      </c>
      <c r="AE430">
        <v>468790.69</v>
      </c>
      <c r="AF430" t="s">
        <v>62</v>
      </c>
      <c r="AG430">
        <v>1</v>
      </c>
      <c r="AH430" t="s">
        <v>63</v>
      </c>
    </row>
    <row r="431" spans="1:34" ht="45" customHeight="1" x14ac:dyDescent="0.35">
      <c r="A431">
        <v>22</v>
      </c>
      <c r="B431" t="s">
        <v>41</v>
      </c>
      <c r="C431" t="s">
        <v>89</v>
      </c>
      <c r="D431" t="s">
        <v>349</v>
      </c>
      <c r="E431">
        <v>119611</v>
      </c>
      <c r="F431" t="s">
        <v>1372</v>
      </c>
      <c r="G431" t="s">
        <v>1373</v>
      </c>
      <c r="H431" t="s">
        <v>1374</v>
      </c>
      <c r="I431" s="90" t="s">
        <v>68</v>
      </c>
      <c r="J431" s="87">
        <v>5</v>
      </c>
      <c r="K431" s="87">
        <v>2018</v>
      </c>
      <c r="L431" s="90" t="s">
        <v>68</v>
      </c>
      <c r="M431" s="87">
        <v>5</v>
      </c>
      <c r="N431" s="87">
        <v>2023</v>
      </c>
      <c r="O431">
        <v>83.72</v>
      </c>
      <c r="P431" s="90" t="s">
        <v>190</v>
      </c>
      <c r="Q431" s="90" t="s">
        <v>190</v>
      </c>
      <c r="T431" t="s">
        <v>1318</v>
      </c>
      <c r="U431" t="s">
        <v>5</v>
      </c>
      <c r="V431" t="s">
        <v>353</v>
      </c>
      <c r="W431">
        <v>10391745</v>
      </c>
      <c r="X431">
        <v>2020755</v>
      </c>
      <c r="Y431">
        <v>0</v>
      </c>
      <c r="Z431">
        <v>2478375</v>
      </c>
      <c r="AA431">
        <f t="shared" si="28"/>
        <v>14890875</v>
      </c>
      <c r="AB431" t="s">
        <v>71</v>
      </c>
      <c r="AD431">
        <v>3061447.43</v>
      </c>
      <c r="AE431">
        <v>368028.87000000005</v>
      </c>
      <c r="AF431" t="s">
        <v>354</v>
      </c>
      <c r="AG431">
        <v>1</v>
      </c>
      <c r="AH431" t="s">
        <v>53</v>
      </c>
    </row>
    <row r="432" spans="1:34" ht="45" customHeight="1" x14ac:dyDescent="0.35">
      <c r="A432">
        <v>23</v>
      </c>
      <c r="B432" t="s">
        <v>41</v>
      </c>
      <c r="C432" t="s">
        <v>42</v>
      </c>
      <c r="D432" t="s">
        <v>43</v>
      </c>
      <c r="E432">
        <v>121822</v>
      </c>
      <c r="F432" t="s">
        <v>1375</v>
      </c>
      <c r="G432" t="s">
        <v>1376</v>
      </c>
      <c r="H432" t="s">
        <v>1377</v>
      </c>
      <c r="I432" s="90" t="s">
        <v>68</v>
      </c>
      <c r="J432" s="87">
        <v>11</v>
      </c>
      <c r="K432" s="87">
        <v>2018</v>
      </c>
      <c r="L432" s="90" t="s">
        <v>113</v>
      </c>
      <c r="M432" s="87">
        <v>10</v>
      </c>
      <c r="N432" s="87">
        <v>2020</v>
      </c>
      <c r="O432">
        <v>85</v>
      </c>
      <c r="P432" s="90" t="s">
        <v>190</v>
      </c>
      <c r="Q432" s="90" t="s">
        <v>190</v>
      </c>
      <c r="T432" t="s">
        <v>1318</v>
      </c>
      <c r="U432" t="s">
        <v>4</v>
      </c>
      <c r="V432" t="s">
        <v>50</v>
      </c>
      <c r="W432">
        <v>15184029.02</v>
      </c>
      <c r="X432">
        <v>2679534.5299999998</v>
      </c>
      <c r="Y432">
        <v>7655812.96</v>
      </c>
      <c r="Z432">
        <v>8138565.6399999997</v>
      </c>
      <c r="AA432">
        <f t="shared" si="28"/>
        <v>33657942.149999999</v>
      </c>
      <c r="AB432" t="s">
        <v>171</v>
      </c>
      <c r="AC432" t="s">
        <v>105</v>
      </c>
      <c r="AD432">
        <v>8070553.7000000002</v>
      </c>
      <c r="AE432">
        <v>1424215.35</v>
      </c>
      <c r="AF432" t="s">
        <v>52</v>
      </c>
      <c r="AG432">
        <v>1</v>
      </c>
      <c r="AH432" t="s">
        <v>53</v>
      </c>
    </row>
    <row r="433" spans="1:35" ht="45" customHeight="1" x14ac:dyDescent="0.35">
      <c r="A433">
        <v>24</v>
      </c>
      <c r="B433" t="s">
        <v>41</v>
      </c>
      <c r="C433" t="s">
        <v>42</v>
      </c>
      <c r="D433" t="s">
        <v>43</v>
      </c>
      <c r="E433">
        <v>121902</v>
      </c>
      <c r="F433" t="s">
        <v>1378</v>
      </c>
      <c r="G433" t="s">
        <v>1379</v>
      </c>
      <c r="H433" t="s">
        <v>1380</v>
      </c>
      <c r="I433" s="90" t="s">
        <v>68</v>
      </c>
      <c r="J433" s="87">
        <v>20</v>
      </c>
      <c r="K433" s="87">
        <v>2018</v>
      </c>
      <c r="L433" s="90" t="s">
        <v>113</v>
      </c>
      <c r="M433" s="87">
        <v>20</v>
      </c>
      <c r="N433" s="87">
        <v>2020</v>
      </c>
      <c r="O433">
        <v>85</v>
      </c>
      <c r="P433" s="90" t="s">
        <v>190</v>
      </c>
      <c r="Q433" s="90" t="s">
        <v>190</v>
      </c>
      <c r="T433" t="s">
        <v>1318</v>
      </c>
      <c r="U433" t="s">
        <v>4</v>
      </c>
      <c r="V433" t="s">
        <v>50</v>
      </c>
      <c r="W433">
        <v>5420818.5999999996</v>
      </c>
      <c r="X433">
        <v>956615.05</v>
      </c>
      <c r="Y433">
        <v>2733185.85</v>
      </c>
      <c r="Z433">
        <v>8112424.2199999997</v>
      </c>
      <c r="AA433">
        <f t="shared" si="28"/>
        <v>17223043.719999999</v>
      </c>
      <c r="AB433" t="s">
        <v>171</v>
      </c>
      <c r="AD433">
        <v>5036943.17</v>
      </c>
      <c r="AE433">
        <v>888872.33</v>
      </c>
      <c r="AF433" t="s">
        <v>52</v>
      </c>
      <c r="AG433">
        <v>1</v>
      </c>
      <c r="AH433" t="s">
        <v>53</v>
      </c>
    </row>
    <row r="434" spans="1:35" ht="45" customHeight="1" x14ac:dyDescent="0.35">
      <c r="A434">
        <v>25</v>
      </c>
      <c r="B434" t="s">
        <v>1</v>
      </c>
      <c r="C434" t="s">
        <v>54</v>
      </c>
      <c r="D434" t="s">
        <v>64</v>
      </c>
      <c r="E434">
        <v>126951</v>
      </c>
      <c r="F434" t="s">
        <v>1381</v>
      </c>
      <c r="G434" t="s">
        <v>85</v>
      </c>
      <c r="H434" t="s">
        <v>1382</v>
      </c>
      <c r="I434" s="90" t="s">
        <v>68</v>
      </c>
      <c r="J434" s="87">
        <v>13</v>
      </c>
      <c r="K434" s="87">
        <v>2019</v>
      </c>
      <c r="L434" s="90" t="s">
        <v>68</v>
      </c>
      <c r="M434" s="87">
        <v>13</v>
      </c>
      <c r="N434" s="87">
        <v>2022</v>
      </c>
      <c r="O434">
        <v>85</v>
      </c>
      <c r="P434" s="90" t="s">
        <v>190</v>
      </c>
      <c r="Q434" s="90" t="s">
        <v>190</v>
      </c>
      <c r="T434" t="s">
        <v>1383</v>
      </c>
      <c r="U434" t="s">
        <v>4</v>
      </c>
      <c r="V434" t="s">
        <v>70</v>
      </c>
      <c r="W434">
        <v>18337215.68</v>
      </c>
      <c r="X434">
        <v>3235979.23</v>
      </c>
      <c r="Y434">
        <v>2397024.09</v>
      </c>
      <c r="Z434">
        <v>4360864.4800000004</v>
      </c>
      <c r="AA434">
        <f t="shared" si="28"/>
        <v>28331083.48</v>
      </c>
      <c r="AB434" t="s">
        <v>71</v>
      </c>
      <c r="AD434">
        <v>14928160.48</v>
      </c>
      <c r="AE434">
        <v>1367792.68</v>
      </c>
      <c r="AF434" t="s">
        <v>72</v>
      </c>
      <c r="AG434">
        <v>1</v>
      </c>
      <c r="AH434" t="s">
        <v>63</v>
      </c>
    </row>
    <row r="435" spans="1:35" ht="45" customHeight="1" x14ac:dyDescent="0.35">
      <c r="A435">
        <v>26</v>
      </c>
      <c r="B435" t="s">
        <v>1</v>
      </c>
      <c r="C435" t="s">
        <v>54</v>
      </c>
      <c r="D435" t="s">
        <v>200</v>
      </c>
      <c r="E435">
        <v>129007</v>
      </c>
      <c r="F435" t="s">
        <v>1384</v>
      </c>
      <c r="G435" t="s">
        <v>1385</v>
      </c>
      <c r="H435" t="s">
        <v>1386</v>
      </c>
      <c r="I435" s="90" t="s">
        <v>113</v>
      </c>
      <c r="J435" s="87">
        <v>11</v>
      </c>
      <c r="K435" s="87">
        <v>2019</v>
      </c>
      <c r="L435" s="90" t="s">
        <v>113</v>
      </c>
      <c r="M435" s="87">
        <v>11</v>
      </c>
      <c r="N435" s="87">
        <v>2022</v>
      </c>
      <c r="O435">
        <v>85</v>
      </c>
      <c r="P435" s="90" t="s">
        <v>190</v>
      </c>
      <c r="Q435" s="90" t="s">
        <v>190</v>
      </c>
      <c r="T435" t="s">
        <v>1318</v>
      </c>
      <c r="U435" t="s">
        <v>205</v>
      </c>
      <c r="V435" t="s">
        <v>60</v>
      </c>
      <c r="W435">
        <v>14508995.640000001</v>
      </c>
      <c r="X435">
        <v>2560411</v>
      </c>
      <c r="Y435">
        <v>6282358.0700000003</v>
      </c>
      <c r="Z435">
        <v>3455481.86</v>
      </c>
      <c r="AA435">
        <f t="shared" si="28"/>
        <v>26807246.57</v>
      </c>
      <c r="AB435" t="s">
        <v>71</v>
      </c>
      <c r="AD435">
        <v>6863260.0099999998</v>
      </c>
      <c r="AE435">
        <v>920693.12000000011</v>
      </c>
      <c r="AF435" t="s">
        <v>206</v>
      </c>
      <c r="AG435">
        <v>1</v>
      </c>
      <c r="AH435" t="s">
        <v>63</v>
      </c>
      <c r="AI435" t="s">
        <v>1387</v>
      </c>
    </row>
    <row r="436" spans="1:35" ht="45" customHeight="1" x14ac:dyDescent="0.35">
      <c r="A436">
        <v>27</v>
      </c>
      <c r="B436" t="s">
        <v>1</v>
      </c>
      <c r="C436" t="s">
        <v>54</v>
      </c>
      <c r="D436" t="s">
        <v>200</v>
      </c>
      <c r="E436">
        <v>129803</v>
      </c>
      <c r="F436" t="s">
        <v>1388</v>
      </c>
      <c r="G436" t="s">
        <v>1389</v>
      </c>
      <c r="H436" t="s">
        <v>1390</v>
      </c>
      <c r="I436" s="90" t="s">
        <v>110</v>
      </c>
      <c r="J436" s="87">
        <v>2</v>
      </c>
      <c r="K436" s="87">
        <v>2020</v>
      </c>
      <c r="L436" s="90" t="s">
        <v>110</v>
      </c>
      <c r="M436" s="87">
        <v>2</v>
      </c>
      <c r="N436" s="87">
        <v>2022</v>
      </c>
      <c r="O436">
        <v>85</v>
      </c>
      <c r="P436" s="90" t="s">
        <v>190</v>
      </c>
      <c r="Q436" s="90" t="s">
        <v>190</v>
      </c>
      <c r="T436" t="s">
        <v>1318</v>
      </c>
      <c r="U436" t="s">
        <v>205</v>
      </c>
      <c r="V436" t="s">
        <v>60</v>
      </c>
      <c r="W436">
        <v>14483124.93</v>
      </c>
      <c r="X436">
        <v>2555845.5699999998</v>
      </c>
      <c r="Y436">
        <v>6699559.5</v>
      </c>
      <c r="Z436">
        <v>4510320.7</v>
      </c>
      <c r="AA436">
        <f t="shared" si="28"/>
        <v>28248850.699999999</v>
      </c>
      <c r="AB436" t="s">
        <v>71</v>
      </c>
      <c r="AD436">
        <v>7298699.29</v>
      </c>
      <c r="AE436">
        <v>1288005.76</v>
      </c>
      <c r="AF436" t="s">
        <v>206</v>
      </c>
      <c r="AG436">
        <v>1</v>
      </c>
      <c r="AH436" t="s">
        <v>63</v>
      </c>
      <c r="AI436" t="s">
        <v>1391</v>
      </c>
    </row>
    <row r="437" spans="1:35" ht="45" customHeight="1" x14ac:dyDescent="0.35">
      <c r="A437">
        <v>28</v>
      </c>
      <c r="B437" t="s">
        <v>1</v>
      </c>
      <c r="C437" t="s">
        <v>54</v>
      </c>
      <c r="D437" t="s">
        <v>200</v>
      </c>
      <c r="E437">
        <v>130039</v>
      </c>
      <c r="F437" t="s">
        <v>1392</v>
      </c>
      <c r="G437" t="s">
        <v>1393</v>
      </c>
      <c r="H437" t="s">
        <v>1394</v>
      </c>
      <c r="I437" s="90" t="s">
        <v>110</v>
      </c>
      <c r="J437" s="87">
        <v>9</v>
      </c>
      <c r="K437" s="87">
        <v>2020</v>
      </c>
      <c r="L437" s="90" t="s">
        <v>110</v>
      </c>
      <c r="M437" s="87">
        <v>9</v>
      </c>
      <c r="N437" s="87">
        <v>2022</v>
      </c>
      <c r="O437">
        <v>85</v>
      </c>
      <c r="P437" s="90" t="s">
        <v>190</v>
      </c>
      <c r="Q437" s="90" t="s">
        <v>190</v>
      </c>
      <c r="T437" t="s">
        <v>1318</v>
      </c>
      <c r="U437" t="s">
        <v>205</v>
      </c>
      <c r="V437" t="s">
        <v>60</v>
      </c>
      <c r="W437">
        <v>9310835.9399999995</v>
      </c>
      <c r="X437">
        <v>1643088.69</v>
      </c>
      <c r="Y437">
        <v>3268649.27</v>
      </c>
      <c r="Z437">
        <v>0</v>
      </c>
      <c r="AA437">
        <f t="shared" si="28"/>
        <v>14222573.899999999</v>
      </c>
      <c r="AB437" t="s">
        <v>71</v>
      </c>
      <c r="AD437">
        <v>1383455.92</v>
      </c>
      <c r="AE437">
        <v>0</v>
      </c>
      <c r="AF437" t="s">
        <v>206</v>
      </c>
      <c r="AG437">
        <v>1</v>
      </c>
      <c r="AH437" t="s">
        <v>63</v>
      </c>
      <c r="AI437" t="s">
        <v>1395</v>
      </c>
    </row>
    <row r="438" spans="1:35" ht="45" customHeight="1" x14ac:dyDescent="0.35">
      <c r="A438">
        <v>29</v>
      </c>
      <c r="B438" t="s">
        <v>41</v>
      </c>
      <c r="C438" t="s">
        <v>906</v>
      </c>
      <c r="E438">
        <v>124759</v>
      </c>
      <c r="F438" t="s">
        <v>1396</v>
      </c>
      <c r="G438" t="s">
        <v>1397</v>
      </c>
      <c r="H438" t="s">
        <v>1398</v>
      </c>
      <c r="I438" s="90" t="s">
        <v>110</v>
      </c>
      <c r="J438" s="87">
        <v>21</v>
      </c>
      <c r="K438" s="87">
        <v>2020</v>
      </c>
      <c r="L438" s="90" t="s">
        <v>110</v>
      </c>
      <c r="M438" s="87">
        <v>21</v>
      </c>
      <c r="N438" s="87">
        <v>2022</v>
      </c>
      <c r="O438">
        <v>85</v>
      </c>
      <c r="P438" s="90" t="s">
        <v>190</v>
      </c>
      <c r="Q438" s="90" t="s">
        <v>190</v>
      </c>
      <c r="T438" t="s">
        <v>1318</v>
      </c>
      <c r="U438" t="s">
        <v>5</v>
      </c>
      <c r="V438" t="s">
        <v>140</v>
      </c>
      <c r="W438">
        <v>4235531.5</v>
      </c>
      <c r="X438">
        <v>747446.73</v>
      </c>
      <c r="Y438">
        <v>0</v>
      </c>
      <c r="Z438">
        <v>4760</v>
      </c>
      <c r="AA438">
        <f t="shared" si="28"/>
        <v>4987738.2300000004</v>
      </c>
      <c r="AB438" t="s">
        <v>71</v>
      </c>
      <c r="AD438">
        <v>124574.45</v>
      </c>
      <c r="AE438">
        <v>0</v>
      </c>
      <c r="AF438" t="s">
        <v>911</v>
      </c>
      <c r="AG438">
        <v>1</v>
      </c>
      <c r="AH438" t="s">
        <v>53</v>
      </c>
      <c r="AI438" t="s">
        <v>1399</v>
      </c>
    </row>
    <row r="439" spans="1:35" ht="45" customHeight="1" x14ac:dyDescent="0.35">
      <c r="A439">
        <v>30</v>
      </c>
      <c r="B439" t="s">
        <v>41</v>
      </c>
      <c r="C439" t="s">
        <v>598</v>
      </c>
      <c r="E439">
        <v>107524</v>
      </c>
      <c r="F439" t="s">
        <v>1400</v>
      </c>
      <c r="G439" t="s">
        <v>1401</v>
      </c>
      <c r="H439" t="s">
        <v>1402</v>
      </c>
      <c r="I439" s="90" t="s">
        <v>110</v>
      </c>
      <c r="J439" s="87">
        <v>27</v>
      </c>
      <c r="K439" s="87">
        <v>2020</v>
      </c>
      <c r="L439" s="90" t="s">
        <v>133</v>
      </c>
      <c r="M439" s="87">
        <v>24</v>
      </c>
      <c r="N439" s="87">
        <v>2023</v>
      </c>
      <c r="O439">
        <v>85</v>
      </c>
      <c r="P439" s="90" t="s">
        <v>190</v>
      </c>
      <c r="Q439" s="90" t="s">
        <v>190</v>
      </c>
      <c r="T439" t="s">
        <v>1318</v>
      </c>
      <c r="U439" t="s">
        <v>5</v>
      </c>
      <c r="V439" t="s">
        <v>81</v>
      </c>
      <c r="W439">
        <v>2550000</v>
      </c>
      <c r="X439">
        <v>450000</v>
      </c>
      <c r="Y439">
        <v>0</v>
      </c>
      <c r="Z439">
        <v>20000</v>
      </c>
      <c r="AA439">
        <f t="shared" si="28"/>
        <v>3020000</v>
      </c>
      <c r="AB439" t="s">
        <v>71</v>
      </c>
      <c r="AD439">
        <v>373228.49</v>
      </c>
      <c r="AE439">
        <v>0</v>
      </c>
      <c r="AF439" t="s">
        <v>602</v>
      </c>
      <c r="AG439">
        <v>1</v>
      </c>
      <c r="AH439" t="s">
        <v>53</v>
      </c>
      <c r="AI439" t="s">
        <v>1403</v>
      </c>
    </row>
    <row r="440" spans="1:35" ht="45" customHeight="1" x14ac:dyDescent="0.35">
      <c r="A440">
        <v>31</v>
      </c>
      <c r="B440" t="s">
        <v>41</v>
      </c>
      <c r="C440" t="s">
        <v>598</v>
      </c>
      <c r="E440">
        <v>107417</v>
      </c>
      <c r="F440" t="s">
        <v>1404</v>
      </c>
      <c r="G440" t="s">
        <v>1405</v>
      </c>
      <c r="H440" t="s">
        <v>1406</v>
      </c>
      <c r="I440" s="90" t="s">
        <v>110</v>
      </c>
      <c r="J440" s="87">
        <v>30</v>
      </c>
      <c r="K440" s="87">
        <v>2020</v>
      </c>
      <c r="L440" s="90" t="s">
        <v>133</v>
      </c>
      <c r="M440" s="87">
        <v>30</v>
      </c>
      <c r="N440" s="87">
        <v>2023</v>
      </c>
      <c r="O440">
        <v>85</v>
      </c>
      <c r="P440" s="90" t="s">
        <v>190</v>
      </c>
      <c r="Q440" s="90" t="s">
        <v>190</v>
      </c>
      <c r="T440" t="s">
        <v>1318</v>
      </c>
      <c r="U440" t="s">
        <v>5</v>
      </c>
      <c r="V440" t="s">
        <v>81</v>
      </c>
      <c r="W440">
        <v>2549840.83</v>
      </c>
      <c r="X440">
        <v>449971.91</v>
      </c>
      <c r="Y440">
        <v>0</v>
      </c>
      <c r="Z440">
        <v>24500</v>
      </c>
      <c r="AA440">
        <f t="shared" si="28"/>
        <v>3024312.74</v>
      </c>
      <c r="AB440" t="s">
        <v>71</v>
      </c>
      <c r="AD440">
        <v>401502.32999999996</v>
      </c>
      <c r="AE440">
        <v>29206.35</v>
      </c>
      <c r="AF440" t="s">
        <v>602</v>
      </c>
      <c r="AG440">
        <v>1</v>
      </c>
      <c r="AH440" t="s">
        <v>53</v>
      </c>
      <c r="AI440" t="s">
        <v>1407</v>
      </c>
    </row>
    <row r="441" spans="1:35" ht="45" customHeight="1" x14ac:dyDescent="0.35">
      <c r="A441">
        <v>32</v>
      </c>
      <c r="B441" t="s">
        <v>1</v>
      </c>
      <c r="C441" t="s">
        <v>54</v>
      </c>
      <c r="D441" t="s">
        <v>200</v>
      </c>
      <c r="E441">
        <v>129017</v>
      </c>
      <c r="F441" t="s">
        <v>1408</v>
      </c>
      <c r="G441" t="s">
        <v>1409</v>
      </c>
      <c r="H441" t="s">
        <v>1410</v>
      </c>
      <c r="I441" s="90" t="s">
        <v>110</v>
      </c>
      <c r="J441" s="87">
        <v>16</v>
      </c>
      <c r="K441" s="87">
        <v>2020</v>
      </c>
      <c r="L441" s="90" t="s">
        <v>110</v>
      </c>
      <c r="M441" s="87">
        <v>16</v>
      </c>
      <c r="N441" s="87">
        <v>2022</v>
      </c>
      <c r="O441">
        <v>85</v>
      </c>
      <c r="P441" s="90" t="s">
        <v>567</v>
      </c>
      <c r="Q441" s="90" t="s">
        <v>190</v>
      </c>
      <c r="R441" t="s">
        <v>629</v>
      </c>
      <c r="T441" t="s">
        <v>1411</v>
      </c>
      <c r="U441" t="s">
        <v>205</v>
      </c>
      <c r="V441" t="s">
        <v>60</v>
      </c>
      <c r="W441">
        <v>4049526.09</v>
      </c>
      <c r="X441">
        <v>714622.23</v>
      </c>
      <c r="Y441">
        <v>1664904.84</v>
      </c>
      <c r="Z441">
        <v>585061.71</v>
      </c>
      <c r="AA441">
        <f t="shared" si="28"/>
        <v>7014114.8700000001</v>
      </c>
      <c r="AB441" t="s">
        <v>71</v>
      </c>
      <c r="AD441">
        <v>2695071.44</v>
      </c>
      <c r="AE441">
        <v>311602.39999999997</v>
      </c>
      <c r="AF441" t="s">
        <v>206</v>
      </c>
      <c r="AG441">
        <v>1</v>
      </c>
      <c r="AH441" t="s">
        <v>63</v>
      </c>
      <c r="AI441" t="s">
        <v>1412</v>
      </c>
    </row>
    <row r="442" spans="1:35" ht="45" customHeight="1" x14ac:dyDescent="0.35">
      <c r="A442">
        <v>33</v>
      </c>
      <c r="B442" t="s">
        <v>1</v>
      </c>
      <c r="C442" t="s">
        <v>54</v>
      </c>
      <c r="D442" t="s">
        <v>200</v>
      </c>
      <c r="E442">
        <v>129023</v>
      </c>
      <c r="F442" t="s">
        <v>1413</v>
      </c>
      <c r="G442" t="s">
        <v>1414</v>
      </c>
      <c r="H442" t="s">
        <v>1415</v>
      </c>
      <c r="I442" s="90" t="s">
        <v>169</v>
      </c>
      <c r="J442" s="87">
        <v>29</v>
      </c>
      <c r="K442" s="87">
        <v>2020</v>
      </c>
      <c r="L442" s="90" t="s">
        <v>169</v>
      </c>
      <c r="M442" s="87">
        <v>29</v>
      </c>
      <c r="N442" s="87">
        <v>2023</v>
      </c>
      <c r="O442">
        <v>85</v>
      </c>
      <c r="P442" s="90" t="s">
        <v>190</v>
      </c>
      <c r="Q442" s="90" t="s">
        <v>190</v>
      </c>
      <c r="T442" t="s">
        <v>1318</v>
      </c>
      <c r="U442" t="s">
        <v>205</v>
      </c>
      <c r="V442" t="s">
        <v>60</v>
      </c>
      <c r="W442">
        <v>9458755.8000000007</v>
      </c>
      <c r="X442">
        <v>1669192.18</v>
      </c>
      <c r="Y442">
        <v>4189562.04</v>
      </c>
      <c r="Z442">
        <v>460005.31</v>
      </c>
      <c r="AA442">
        <f t="shared" si="28"/>
        <v>15777515.33</v>
      </c>
      <c r="AB442" t="s">
        <v>71</v>
      </c>
      <c r="AD442">
        <v>1639807.68</v>
      </c>
      <c r="AE442">
        <v>284385.82999999996</v>
      </c>
      <c r="AF442" t="s">
        <v>206</v>
      </c>
      <c r="AG442">
        <v>1</v>
      </c>
      <c r="AH442" t="s">
        <v>63</v>
      </c>
      <c r="AI442" t="s">
        <v>1416</v>
      </c>
    </row>
    <row r="443" spans="1:35" ht="45" customHeight="1" x14ac:dyDescent="0.35">
      <c r="A443">
        <v>34</v>
      </c>
      <c r="B443" t="s">
        <v>41</v>
      </c>
      <c r="C443" t="s">
        <v>122</v>
      </c>
      <c r="D443" t="s">
        <v>123</v>
      </c>
      <c r="E443">
        <v>121823</v>
      </c>
      <c r="F443" t="s">
        <v>1417</v>
      </c>
      <c r="G443" t="s">
        <v>1418</v>
      </c>
      <c r="H443" t="s">
        <v>1419</v>
      </c>
      <c r="I443" s="90" t="s">
        <v>68</v>
      </c>
      <c r="J443" s="87">
        <v>17</v>
      </c>
      <c r="K443" s="87">
        <v>2020</v>
      </c>
      <c r="L443" s="90" t="s">
        <v>68</v>
      </c>
      <c r="M443" s="87">
        <v>17</v>
      </c>
      <c r="N443" s="87">
        <v>2023</v>
      </c>
      <c r="O443">
        <v>85</v>
      </c>
      <c r="P443" s="90" t="s">
        <v>190</v>
      </c>
      <c r="Q443" s="90" t="s">
        <v>190</v>
      </c>
      <c r="T443" t="s">
        <v>1420</v>
      </c>
      <c r="U443" t="s">
        <v>4</v>
      </c>
      <c r="V443" t="s">
        <v>127</v>
      </c>
      <c r="W443">
        <v>7594877.54</v>
      </c>
      <c r="X443">
        <v>1340272.52</v>
      </c>
      <c r="Y443">
        <v>3235166.33</v>
      </c>
      <c r="Z443">
        <v>1272576.5900000001</v>
      </c>
      <c r="AA443">
        <v>13442892.98</v>
      </c>
      <c r="AB443" t="s">
        <v>71</v>
      </c>
      <c r="AD443">
        <v>0</v>
      </c>
      <c r="AE443">
        <v>0</v>
      </c>
      <c r="AF443" t="s">
        <v>128</v>
      </c>
      <c r="AG443">
        <v>1</v>
      </c>
      <c r="AH443" t="s">
        <v>53</v>
      </c>
      <c r="AI443" t="s">
        <v>1421</v>
      </c>
    </row>
    <row r="444" spans="1:35" ht="45" customHeight="1" x14ac:dyDescent="0.35">
      <c r="A444">
        <v>35</v>
      </c>
      <c r="B444" t="s">
        <v>1</v>
      </c>
      <c r="C444" t="s">
        <v>54</v>
      </c>
      <c r="D444" t="s">
        <v>200</v>
      </c>
      <c r="E444">
        <v>129765</v>
      </c>
      <c r="F444" t="s">
        <v>1422</v>
      </c>
      <c r="G444" t="s">
        <v>1423</v>
      </c>
      <c r="H444" t="s">
        <v>1424</v>
      </c>
      <c r="I444" s="90" t="s">
        <v>68</v>
      </c>
      <c r="J444" s="87">
        <v>26</v>
      </c>
      <c r="K444" s="87">
        <v>2020</v>
      </c>
      <c r="L444" s="90" t="s">
        <v>68</v>
      </c>
      <c r="M444" s="87">
        <v>26</v>
      </c>
      <c r="N444" s="87">
        <v>2023</v>
      </c>
      <c r="O444">
        <v>85</v>
      </c>
      <c r="P444" s="90" t="s">
        <v>190</v>
      </c>
      <c r="Q444" s="90" t="s">
        <v>190</v>
      </c>
      <c r="T444" t="s">
        <v>1318</v>
      </c>
      <c r="U444" t="s">
        <v>4</v>
      </c>
      <c r="V444" t="s">
        <v>60</v>
      </c>
      <c r="W444">
        <v>6091202</v>
      </c>
      <c r="X444">
        <v>1074918</v>
      </c>
      <c r="Y444">
        <v>1806710</v>
      </c>
      <c r="Z444">
        <v>0</v>
      </c>
      <c r="AA444">
        <v>8972830</v>
      </c>
      <c r="AB444" t="s">
        <v>71</v>
      </c>
      <c r="AD444">
        <v>91763.79</v>
      </c>
      <c r="AE444">
        <v>16193.61</v>
      </c>
      <c r="AF444" t="s">
        <v>206</v>
      </c>
      <c r="AG444">
        <v>1</v>
      </c>
      <c r="AH444" t="s">
        <v>63</v>
      </c>
      <c r="AI444" t="s">
        <v>1425</v>
      </c>
    </row>
    <row r="445" spans="1:35" ht="45" customHeight="1" x14ac:dyDescent="0.35">
      <c r="A445">
        <v>36</v>
      </c>
      <c r="B445" t="s">
        <v>41</v>
      </c>
      <c r="C445" t="s">
        <v>89</v>
      </c>
      <c r="D445" t="s">
        <v>90</v>
      </c>
      <c r="E445">
        <v>120155</v>
      </c>
      <c r="F445" t="s">
        <v>1426</v>
      </c>
      <c r="G445" t="s">
        <v>1427</v>
      </c>
      <c r="H445" t="s">
        <v>1428</v>
      </c>
      <c r="I445" s="90" t="s">
        <v>68</v>
      </c>
      <c r="J445" s="87">
        <v>30</v>
      </c>
      <c r="K445" s="87">
        <v>2020</v>
      </c>
      <c r="L445" s="90" t="s">
        <v>68</v>
      </c>
      <c r="M445" s="87">
        <v>30</v>
      </c>
      <c r="N445" s="87">
        <v>2022</v>
      </c>
      <c r="O445">
        <v>85</v>
      </c>
      <c r="P445" s="90" t="s">
        <v>190</v>
      </c>
      <c r="Q445" s="90" t="s">
        <v>190</v>
      </c>
      <c r="T445" t="s">
        <v>1318</v>
      </c>
      <c r="U445" t="s">
        <v>4</v>
      </c>
      <c r="V445" t="s">
        <v>94</v>
      </c>
      <c r="W445">
        <v>713974.5</v>
      </c>
      <c r="X445">
        <v>125995.5</v>
      </c>
      <c r="Y445">
        <v>93330</v>
      </c>
      <c r="Z445">
        <v>93752</v>
      </c>
      <c r="AA445">
        <v>1027052</v>
      </c>
      <c r="AB445" t="s">
        <v>71</v>
      </c>
      <c r="AD445">
        <v>0</v>
      </c>
      <c r="AE445">
        <v>0</v>
      </c>
      <c r="AF445" t="s">
        <v>95</v>
      </c>
      <c r="AG445">
        <v>1</v>
      </c>
      <c r="AH445" t="s">
        <v>53</v>
      </c>
      <c r="AI445" t="s">
        <v>1429</v>
      </c>
    </row>
    <row r="446" spans="1:35" ht="45" customHeight="1" x14ac:dyDescent="0.35">
      <c r="A446">
        <v>37</v>
      </c>
      <c r="B446" t="s">
        <v>41</v>
      </c>
      <c r="C446" t="s">
        <v>89</v>
      </c>
      <c r="D446" t="s">
        <v>90</v>
      </c>
      <c r="E446">
        <v>122490</v>
      </c>
      <c r="F446" t="s">
        <v>1430</v>
      </c>
      <c r="G446" t="s">
        <v>1431</v>
      </c>
      <c r="H446" t="s">
        <v>1432</v>
      </c>
      <c r="I446" s="90" t="s">
        <v>68</v>
      </c>
      <c r="J446" s="87">
        <v>30</v>
      </c>
      <c r="K446" s="87">
        <v>2020</v>
      </c>
      <c r="L446" s="90" t="s">
        <v>58</v>
      </c>
      <c r="M446" s="87">
        <v>30</v>
      </c>
      <c r="N446" s="87">
        <v>2021</v>
      </c>
      <c r="O446">
        <v>85</v>
      </c>
      <c r="P446" s="90" t="s">
        <v>190</v>
      </c>
      <c r="Q446" s="90" t="s">
        <v>190</v>
      </c>
      <c r="T446" t="s">
        <v>1318</v>
      </c>
      <c r="U446" t="s">
        <v>4</v>
      </c>
      <c r="V446" t="s">
        <v>94</v>
      </c>
      <c r="W446">
        <v>712038.40000000002</v>
      </c>
      <c r="X446">
        <v>125653.64</v>
      </c>
      <c r="Y446">
        <v>93076.85</v>
      </c>
      <c r="Z446">
        <v>10000</v>
      </c>
      <c r="AA446">
        <v>940768.89</v>
      </c>
      <c r="AB446" t="s">
        <v>71</v>
      </c>
      <c r="AD446">
        <v>19977.560000000001</v>
      </c>
      <c r="AE446">
        <v>3525.45</v>
      </c>
      <c r="AF446" t="s">
        <v>95</v>
      </c>
      <c r="AG446">
        <v>1</v>
      </c>
      <c r="AH446" t="s">
        <v>53</v>
      </c>
      <c r="AI446" t="s">
        <v>1433</v>
      </c>
    </row>
    <row r="447" spans="1:35" ht="45" customHeight="1" x14ac:dyDescent="0.35">
      <c r="A447">
        <v>38</v>
      </c>
      <c r="B447" t="s">
        <v>1</v>
      </c>
      <c r="C447" t="s">
        <v>54</v>
      </c>
      <c r="D447" t="s">
        <v>200</v>
      </c>
      <c r="E447">
        <v>130052</v>
      </c>
      <c r="F447" t="s">
        <v>1434</v>
      </c>
      <c r="G447" t="s">
        <v>1323</v>
      </c>
      <c r="H447" t="s">
        <v>1435</v>
      </c>
      <c r="I447" s="90" t="s">
        <v>58</v>
      </c>
      <c r="J447" s="87">
        <v>14</v>
      </c>
      <c r="K447" s="87">
        <v>2020</v>
      </c>
      <c r="L447" s="90" t="s">
        <v>58</v>
      </c>
      <c r="M447" s="87">
        <v>14</v>
      </c>
      <c r="N447" s="87">
        <v>2022</v>
      </c>
      <c r="O447">
        <v>85</v>
      </c>
      <c r="P447" s="90" t="s">
        <v>190</v>
      </c>
      <c r="Q447" s="90" t="s">
        <v>190</v>
      </c>
      <c r="T447" t="s">
        <v>1318</v>
      </c>
      <c r="U447" t="s">
        <v>4</v>
      </c>
      <c r="V447" t="s">
        <v>60</v>
      </c>
      <c r="W447">
        <v>5308606.45</v>
      </c>
      <c r="X447">
        <v>936812.91</v>
      </c>
      <c r="Y447">
        <v>2497188.2200000002</v>
      </c>
      <c r="Z447">
        <v>1138869.08</v>
      </c>
      <c r="AA447">
        <f>SUM(W447:Z447)</f>
        <v>9881476.6600000001</v>
      </c>
      <c r="AB447" t="s">
        <v>71</v>
      </c>
      <c r="AD447">
        <v>0</v>
      </c>
      <c r="AE447">
        <v>0</v>
      </c>
      <c r="AF447" t="s">
        <v>206</v>
      </c>
      <c r="AG447">
        <v>1</v>
      </c>
      <c r="AH447" t="s">
        <v>63</v>
      </c>
      <c r="AI447" t="s">
        <v>1436</v>
      </c>
    </row>
    <row r="448" spans="1:35" ht="45" customHeight="1" x14ac:dyDescent="0.35">
      <c r="A448">
        <v>39</v>
      </c>
      <c r="B448" t="s">
        <v>1</v>
      </c>
      <c r="C448" t="s">
        <v>54</v>
      </c>
      <c r="D448" t="s">
        <v>200</v>
      </c>
      <c r="E448">
        <v>129410</v>
      </c>
      <c r="F448" t="s">
        <v>1437</v>
      </c>
      <c r="G448" t="s">
        <v>1438</v>
      </c>
      <c r="H448" t="s">
        <v>1439</v>
      </c>
      <c r="I448" s="90" t="s">
        <v>58</v>
      </c>
      <c r="J448" s="87">
        <v>21</v>
      </c>
      <c r="K448" s="87">
        <v>2020</v>
      </c>
      <c r="L448" s="90" t="s">
        <v>58</v>
      </c>
      <c r="M448" s="87">
        <v>21</v>
      </c>
      <c r="N448" s="87">
        <v>2022</v>
      </c>
      <c r="O448">
        <v>85</v>
      </c>
      <c r="P448" s="90" t="s">
        <v>190</v>
      </c>
      <c r="Q448" s="90" t="s">
        <v>190</v>
      </c>
      <c r="T448" t="s">
        <v>1318</v>
      </c>
      <c r="U448" t="s">
        <v>4</v>
      </c>
      <c r="V448" t="s">
        <v>60</v>
      </c>
      <c r="W448">
        <v>6606581.3700000001</v>
      </c>
      <c r="X448">
        <v>1165867.3</v>
      </c>
      <c r="Y448">
        <v>2187192.92</v>
      </c>
      <c r="Z448">
        <v>684027.2</v>
      </c>
      <c r="AA448">
        <f>SUM(W448:Z448)</f>
        <v>10643668.789999999</v>
      </c>
      <c r="AB448" t="s">
        <v>71</v>
      </c>
      <c r="AD448">
        <v>0</v>
      </c>
      <c r="AE448">
        <v>0</v>
      </c>
      <c r="AF448" t="s">
        <v>206</v>
      </c>
      <c r="AG448">
        <v>1</v>
      </c>
      <c r="AH448" t="s">
        <v>63</v>
      </c>
      <c r="AI448" t="s">
        <v>1440</v>
      </c>
    </row>
    <row r="449" spans="1:35" ht="45" customHeight="1" x14ac:dyDescent="0.35">
      <c r="A449">
        <v>40</v>
      </c>
      <c r="B449" t="s">
        <v>41</v>
      </c>
      <c r="C449" t="s">
        <v>89</v>
      </c>
      <c r="D449" t="s">
        <v>90</v>
      </c>
      <c r="E449">
        <v>122286</v>
      </c>
      <c r="F449" t="s">
        <v>1441</v>
      </c>
      <c r="G449" t="s">
        <v>1442</v>
      </c>
      <c r="H449" t="s">
        <v>1443</v>
      </c>
      <c r="I449" s="90" t="s">
        <v>47</v>
      </c>
      <c r="J449" s="87">
        <v>1</v>
      </c>
      <c r="K449" s="87">
        <v>2020</v>
      </c>
      <c r="L449" s="90" t="s">
        <v>47</v>
      </c>
      <c r="M449" s="87">
        <v>1</v>
      </c>
      <c r="N449" s="87">
        <v>2022</v>
      </c>
      <c r="O449">
        <v>85</v>
      </c>
      <c r="P449" s="90" t="s">
        <v>190</v>
      </c>
      <c r="Q449" s="90" t="s">
        <v>190</v>
      </c>
      <c r="T449" t="s">
        <v>1318</v>
      </c>
      <c r="U449" t="s">
        <v>4</v>
      </c>
      <c r="V449" t="s">
        <v>94</v>
      </c>
      <c r="W449">
        <v>713974.5</v>
      </c>
      <c r="X449">
        <v>125995.5</v>
      </c>
      <c r="Y449">
        <v>93330</v>
      </c>
      <c r="Z449">
        <v>71142</v>
      </c>
      <c r="AA449">
        <v>1004442</v>
      </c>
      <c r="AB449" t="s">
        <v>71</v>
      </c>
      <c r="AD449">
        <v>0</v>
      </c>
      <c r="AE449">
        <v>0</v>
      </c>
      <c r="AF449" t="s">
        <v>95</v>
      </c>
      <c r="AG449">
        <v>1</v>
      </c>
      <c r="AH449" t="s">
        <v>53</v>
      </c>
      <c r="AI449" t="s">
        <v>1444</v>
      </c>
    </row>
    <row r="450" spans="1:35" ht="45" customHeight="1" x14ac:dyDescent="0.35">
      <c r="A450">
        <v>41</v>
      </c>
      <c r="B450" t="s">
        <v>41</v>
      </c>
      <c r="C450" t="s">
        <v>42</v>
      </c>
      <c r="D450" t="s">
        <v>135</v>
      </c>
      <c r="E450">
        <v>127324</v>
      </c>
      <c r="F450" t="s">
        <v>1445</v>
      </c>
      <c r="G450" t="s">
        <v>1397</v>
      </c>
      <c r="H450" t="s">
        <v>1446</v>
      </c>
      <c r="I450" s="90" t="s">
        <v>47</v>
      </c>
      <c r="J450" s="87">
        <v>4</v>
      </c>
      <c r="K450" s="87">
        <v>2020</v>
      </c>
      <c r="L450" s="90" t="s">
        <v>47</v>
      </c>
      <c r="M450" s="87">
        <v>4</v>
      </c>
      <c r="N450" s="87">
        <v>2023</v>
      </c>
      <c r="O450">
        <v>85</v>
      </c>
      <c r="P450" s="90" t="s">
        <v>567</v>
      </c>
      <c r="Q450" s="90" t="s">
        <v>190</v>
      </c>
      <c r="R450" t="s">
        <v>727</v>
      </c>
      <c r="T450" t="s">
        <v>1447</v>
      </c>
      <c r="U450" t="s">
        <v>5</v>
      </c>
      <c r="V450" t="s">
        <v>140</v>
      </c>
      <c r="W450">
        <v>76066684.069999993</v>
      </c>
      <c r="X450">
        <v>13423532.529999999</v>
      </c>
      <c r="Y450">
        <v>0</v>
      </c>
      <c r="Z450">
        <v>80741.5</v>
      </c>
      <c r="AA450">
        <v>89570958.099999994</v>
      </c>
      <c r="AB450" t="s">
        <v>71</v>
      </c>
      <c r="AD450">
        <v>447451.08</v>
      </c>
      <c r="AE450">
        <v>0</v>
      </c>
      <c r="AF450" t="s">
        <v>141</v>
      </c>
      <c r="AG450">
        <v>1</v>
      </c>
      <c r="AH450" t="s">
        <v>53</v>
      </c>
      <c r="AI450" t="s">
        <v>1448</v>
      </c>
    </row>
    <row r="451" spans="1:35" ht="45" customHeight="1" x14ac:dyDescent="0.35">
      <c r="A451">
        <v>42</v>
      </c>
      <c r="B451" t="s">
        <v>41</v>
      </c>
      <c r="C451" t="s">
        <v>89</v>
      </c>
      <c r="D451" t="s">
        <v>90</v>
      </c>
      <c r="E451">
        <v>110744</v>
      </c>
      <c r="F451" t="s">
        <v>1449</v>
      </c>
      <c r="G451" t="s">
        <v>1450</v>
      </c>
      <c r="H451" t="s">
        <v>1451</v>
      </c>
      <c r="I451" s="90" t="s">
        <v>113</v>
      </c>
      <c r="J451" s="87">
        <v>23</v>
      </c>
      <c r="K451" s="87">
        <v>2020</v>
      </c>
      <c r="L451" s="90" t="s">
        <v>68</v>
      </c>
      <c r="M451" s="87">
        <v>23</v>
      </c>
      <c r="N451" s="87">
        <v>2022</v>
      </c>
      <c r="O451">
        <v>85</v>
      </c>
      <c r="P451" s="90" t="s">
        <v>190</v>
      </c>
      <c r="Q451" s="90" t="s">
        <v>190</v>
      </c>
      <c r="T451" t="s">
        <v>1318</v>
      </c>
      <c r="U451" t="s">
        <v>4</v>
      </c>
      <c r="V451" t="s">
        <v>94</v>
      </c>
      <c r="W451">
        <v>671998.95</v>
      </c>
      <c r="X451">
        <v>118588.05</v>
      </c>
      <c r="Y451">
        <v>87843</v>
      </c>
      <c r="Z451">
        <v>68640</v>
      </c>
      <c r="AA451">
        <f>SUM(W451:Z451)</f>
        <v>947070</v>
      </c>
      <c r="AB451" t="s">
        <v>71</v>
      </c>
      <c r="AD451">
        <v>0</v>
      </c>
      <c r="AE451">
        <v>0</v>
      </c>
      <c r="AF451" t="s">
        <v>95</v>
      </c>
      <c r="AG451">
        <v>1</v>
      </c>
      <c r="AH451" t="s">
        <v>53</v>
      </c>
      <c r="AI451" t="s">
        <v>1452</v>
      </c>
    </row>
    <row r="452" spans="1:35" ht="45" customHeight="1" x14ac:dyDescent="0.35">
      <c r="A452">
        <v>43</v>
      </c>
      <c r="B452" t="s">
        <v>41</v>
      </c>
      <c r="C452" t="s">
        <v>1453</v>
      </c>
      <c r="E452">
        <v>108983</v>
      </c>
      <c r="F452" t="s">
        <v>1454</v>
      </c>
      <c r="G452" t="s">
        <v>1455</v>
      </c>
      <c r="H452" t="s">
        <v>1456</v>
      </c>
      <c r="I452" s="90" t="s">
        <v>102</v>
      </c>
      <c r="J452" s="87">
        <v>25</v>
      </c>
      <c r="K452" s="87">
        <v>2021</v>
      </c>
      <c r="L452" s="90" t="s">
        <v>68</v>
      </c>
      <c r="M452" s="87">
        <v>30</v>
      </c>
      <c r="N452" s="87">
        <v>2023</v>
      </c>
      <c r="O452">
        <v>85</v>
      </c>
      <c r="P452" s="90" t="s">
        <v>190</v>
      </c>
      <c r="Q452" s="90" t="s">
        <v>190</v>
      </c>
      <c r="T452" t="s">
        <v>1318</v>
      </c>
      <c r="U452" t="s">
        <v>5</v>
      </c>
      <c r="V452" t="s">
        <v>81</v>
      </c>
      <c r="W452">
        <v>16994421.079999998</v>
      </c>
      <c r="X452">
        <v>2999015.49</v>
      </c>
      <c r="Y452">
        <v>0</v>
      </c>
      <c r="Z452">
        <v>2000000</v>
      </c>
      <c r="AA452">
        <f>SUM(W452:Z452)</f>
        <v>21993436.57</v>
      </c>
      <c r="AB452" t="s">
        <v>71</v>
      </c>
      <c r="AD452">
        <v>0</v>
      </c>
      <c r="AE452">
        <v>0</v>
      </c>
      <c r="AF452" t="s">
        <v>1457</v>
      </c>
      <c r="AG452">
        <v>1</v>
      </c>
      <c r="AH452" t="s">
        <v>53</v>
      </c>
      <c r="AI452" t="s">
        <v>1458</v>
      </c>
    </row>
    <row r="453" spans="1:35" ht="21" customHeight="1" x14ac:dyDescent="0.35">
      <c r="A453" t="s">
        <v>1459</v>
      </c>
      <c r="W453">
        <f>SUM(W410:W452)</f>
        <v>395866127.07011205</v>
      </c>
      <c r="X453">
        <f>SUM(X410:X452)</f>
        <v>70731104.389887974</v>
      </c>
      <c r="Y453">
        <f>SUM(Y410:Y452)</f>
        <v>67197670.520000011</v>
      </c>
      <c r="Z453">
        <f>SUM(Z410:Z452)</f>
        <v>54378271.680000015</v>
      </c>
      <c r="AA453">
        <f>SUM(AA410:AA452)</f>
        <v>588173173.66000009</v>
      </c>
      <c r="AD453">
        <f>SUM(AD410:AD452)</f>
        <v>177489401.66999999</v>
      </c>
      <c r="AE453">
        <f>SUM(AE410:AE452)</f>
        <v>16495538.229999997</v>
      </c>
    </row>
    <row r="454" spans="1:35" ht="21" customHeight="1" x14ac:dyDescent="0.35">
      <c r="A454" t="s">
        <v>1460</v>
      </c>
    </row>
    <row r="455" spans="1:35" ht="45" customHeight="1" x14ac:dyDescent="0.35">
      <c r="A455">
        <v>1</v>
      </c>
      <c r="B455" t="s">
        <v>41</v>
      </c>
      <c r="C455" t="s">
        <v>42</v>
      </c>
      <c r="D455" t="s">
        <v>1461</v>
      </c>
      <c r="E455">
        <v>115989</v>
      </c>
      <c r="F455" t="s">
        <v>1462</v>
      </c>
      <c r="G455" t="s">
        <v>1463</v>
      </c>
      <c r="H455" t="s">
        <v>1464</v>
      </c>
      <c r="I455" s="90" t="s">
        <v>133</v>
      </c>
      <c r="J455" s="87">
        <v>7</v>
      </c>
      <c r="K455" s="87">
        <v>2016</v>
      </c>
      <c r="L455" s="90" t="s">
        <v>68</v>
      </c>
      <c r="M455" s="87">
        <v>30</v>
      </c>
      <c r="N455" s="87">
        <v>2023</v>
      </c>
      <c r="O455">
        <v>80</v>
      </c>
      <c r="P455" s="90" t="s">
        <v>263</v>
      </c>
      <c r="Q455" s="90" t="s">
        <v>263</v>
      </c>
      <c r="T455" t="s">
        <v>1465</v>
      </c>
      <c r="U455" t="s">
        <v>5</v>
      </c>
      <c r="V455" t="s">
        <v>140</v>
      </c>
      <c r="W455">
        <f>634947683.08-4648456.79</f>
        <v>630299226.29000008</v>
      </c>
      <c r="X455">
        <f>152926349.78+4648456.79</f>
        <v>157574806.56999999</v>
      </c>
      <c r="Y455">
        <v>0</v>
      </c>
      <c r="Z455">
        <v>138487242.09999999</v>
      </c>
      <c r="AA455">
        <f t="shared" ref="AA455:AA480" si="29">SUM(W455:Z455)</f>
        <v>926361274.96000016</v>
      </c>
      <c r="AB455" t="s">
        <v>71</v>
      </c>
      <c r="AC455" t="s">
        <v>82</v>
      </c>
      <c r="AD455">
        <v>497958452.31999999</v>
      </c>
      <c r="AE455">
        <v>0</v>
      </c>
      <c r="AF455" t="s">
        <v>1466</v>
      </c>
      <c r="AG455">
        <v>1</v>
      </c>
      <c r="AH455" t="s">
        <v>53</v>
      </c>
    </row>
    <row r="456" spans="1:35" ht="45" customHeight="1" x14ac:dyDescent="0.35">
      <c r="A456">
        <v>2</v>
      </c>
      <c r="B456" t="s">
        <v>41</v>
      </c>
      <c r="C456" t="s">
        <v>42</v>
      </c>
      <c r="D456" t="s">
        <v>75</v>
      </c>
      <c r="E456">
        <v>103528</v>
      </c>
      <c r="F456" t="s">
        <v>1467</v>
      </c>
      <c r="G456" t="s">
        <v>1468</v>
      </c>
      <c r="H456" t="s">
        <v>1469</v>
      </c>
      <c r="I456" s="90" t="s">
        <v>47</v>
      </c>
      <c r="J456" s="87">
        <v>1</v>
      </c>
      <c r="K456" s="87">
        <v>2016</v>
      </c>
      <c r="L456" s="90" t="s">
        <v>68</v>
      </c>
      <c r="M456" s="87">
        <v>1</v>
      </c>
      <c r="N456" s="87">
        <v>2021</v>
      </c>
      <c r="O456">
        <v>84.435339999999997</v>
      </c>
      <c r="P456" s="90" t="s">
        <v>263</v>
      </c>
      <c r="Q456" s="90" t="s">
        <v>263</v>
      </c>
      <c r="T456" t="s">
        <v>1465</v>
      </c>
      <c r="U456" t="s">
        <v>5</v>
      </c>
      <c r="V456" t="s">
        <v>81</v>
      </c>
      <c r="W456">
        <v>7276617</v>
      </c>
      <c r="X456">
        <v>1340883</v>
      </c>
      <c r="Y456">
        <v>0</v>
      </c>
      <c r="Z456">
        <v>296816</v>
      </c>
      <c r="AA456">
        <f t="shared" si="29"/>
        <v>8914316</v>
      </c>
      <c r="AB456" t="s">
        <v>71</v>
      </c>
      <c r="AC456" t="s">
        <v>271</v>
      </c>
      <c r="AD456">
        <v>6523104.5700000003</v>
      </c>
      <c r="AE456">
        <v>1202177.8400000001</v>
      </c>
      <c r="AF456" t="s">
        <v>83</v>
      </c>
      <c r="AG456">
        <v>1</v>
      </c>
      <c r="AH456" t="s">
        <v>53</v>
      </c>
    </row>
    <row r="457" spans="1:35" ht="45" customHeight="1" x14ac:dyDescent="0.35">
      <c r="A457">
        <v>3</v>
      </c>
      <c r="B457" t="s">
        <v>41</v>
      </c>
      <c r="C457" t="s">
        <v>42</v>
      </c>
      <c r="D457" t="s">
        <v>75</v>
      </c>
      <c r="E457">
        <v>103529</v>
      </c>
      <c r="F457" t="s">
        <v>1470</v>
      </c>
      <c r="G457" t="s">
        <v>1468</v>
      </c>
      <c r="H457" t="s">
        <v>1471</v>
      </c>
      <c r="I457" s="90" t="s">
        <v>47</v>
      </c>
      <c r="J457" s="87">
        <v>1</v>
      </c>
      <c r="K457" s="87">
        <v>2016</v>
      </c>
      <c r="L457" s="90" t="s">
        <v>58</v>
      </c>
      <c r="M457" s="87">
        <v>1</v>
      </c>
      <c r="N457" s="87">
        <v>2021</v>
      </c>
      <c r="O457">
        <v>84.435339999999997</v>
      </c>
      <c r="P457" s="90" t="s">
        <v>263</v>
      </c>
      <c r="Q457" s="90" t="s">
        <v>263</v>
      </c>
      <c r="T457" t="s">
        <v>1465</v>
      </c>
      <c r="U457" t="s">
        <v>5</v>
      </c>
      <c r="V457" t="s">
        <v>81</v>
      </c>
      <c r="W457">
        <v>7276617</v>
      </c>
      <c r="X457">
        <v>1340883</v>
      </c>
      <c r="Y457">
        <v>0</v>
      </c>
      <c r="Z457">
        <v>210000</v>
      </c>
      <c r="AA457">
        <f t="shared" si="29"/>
        <v>8827500</v>
      </c>
      <c r="AB457" t="s">
        <v>71</v>
      </c>
      <c r="AC457" t="s">
        <v>82</v>
      </c>
      <c r="AD457">
        <v>6243523.3099999987</v>
      </c>
      <c r="AE457">
        <v>1150664.7900000003</v>
      </c>
      <c r="AF457" t="s">
        <v>83</v>
      </c>
      <c r="AG457">
        <v>1</v>
      </c>
      <c r="AH457" t="s">
        <v>53</v>
      </c>
    </row>
    <row r="458" spans="1:35" ht="45" customHeight="1" x14ac:dyDescent="0.35">
      <c r="A458">
        <v>4</v>
      </c>
      <c r="B458" t="s">
        <v>41</v>
      </c>
      <c r="C458" t="s">
        <v>89</v>
      </c>
      <c r="D458" t="s">
        <v>145</v>
      </c>
      <c r="E458">
        <v>104349</v>
      </c>
      <c r="F458" t="s">
        <v>1472</v>
      </c>
      <c r="G458" t="s">
        <v>1473</v>
      </c>
      <c r="H458" t="s">
        <v>1474</v>
      </c>
      <c r="I458" s="90" t="s">
        <v>47</v>
      </c>
      <c r="J458" s="87">
        <v>9</v>
      </c>
      <c r="K458" s="87">
        <v>2016</v>
      </c>
      <c r="L458" s="90" t="s">
        <v>47</v>
      </c>
      <c r="M458" s="87">
        <v>9</v>
      </c>
      <c r="N458" s="87">
        <v>2018</v>
      </c>
      <c r="O458">
        <v>80</v>
      </c>
      <c r="P458" s="90" t="s">
        <v>263</v>
      </c>
      <c r="Q458" s="90" t="s">
        <v>263</v>
      </c>
      <c r="T458" t="s">
        <v>1475</v>
      </c>
      <c r="U458" t="s">
        <v>4</v>
      </c>
      <c r="V458" t="s">
        <v>94</v>
      </c>
      <c r="W458">
        <v>638944.80000000005</v>
      </c>
      <c r="X458">
        <v>159736.19999999995</v>
      </c>
      <c r="Y458">
        <v>88743</v>
      </c>
      <c r="Z458">
        <v>17806</v>
      </c>
      <c r="AA458">
        <f t="shared" si="29"/>
        <v>905230</v>
      </c>
      <c r="AB458" t="s">
        <v>61</v>
      </c>
      <c r="AC458" t="s">
        <v>232</v>
      </c>
      <c r="AD458">
        <v>629419.40999999992</v>
      </c>
      <c r="AE458">
        <v>157354.85999999999</v>
      </c>
      <c r="AF458" t="s">
        <v>151</v>
      </c>
      <c r="AG458">
        <v>1</v>
      </c>
      <c r="AH458" t="s">
        <v>53</v>
      </c>
    </row>
    <row r="459" spans="1:35" ht="45" customHeight="1" x14ac:dyDescent="0.35">
      <c r="A459">
        <v>5</v>
      </c>
      <c r="B459" t="s">
        <v>41</v>
      </c>
      <c r="C459" t="s">
        <v>89</v>
      </c>
      <c r="D459" t="s">
        <v>145</v>
      </c>
      <c r="E459">
        <v>106642</v>
      </c>
      <c r="F459" t="s">
        <v>1476</v>
      </c>
      <c r="G459" t="s">
        <v>1477</v>
      </c>
      <c r="H459" t="s">
        <v>1478</v>
      </c>
      <c r="I459" s="90" t="s">
        <v>47</v>
      </c>
      <c r="J459" s="87">
        <v>9</v>
      </c>
      <c r="K459" s="87">
        <v>2016</v>
      </c>
      <c r="L459" s="90" t="s">
        <v>47</v>
      </c>
      <c r="M459" s="87">
        <v>9</v>
      </c>
      <c r="N459" s="87">
        <v>2018</v>
      </c>
      <c r="O459">
        <v>80</v>
      </c>
      <c r="P459" s="90" t="s">
        <v>263</v>
      </c>
      <c r="Q459" s="90" t="s">
        <v>263</v>
      </c>
      <c r="T459" t="s">
        <v>1479</v>
      </c>
      <c r="U459" t="s">
        <v>4</v>
      </c>
      <c r="V459" t="s">
        <v>94</v>
      </c>
      <c r="W459">
        <v>653389.60000000009</v>
      </c>
      <c r="X459">
        <v>163347.39999999991</v>
      </c>
      <c r="Y459">
        <v>90748</v>
      </c>
      <c r="Z459">
        <v>18871</v>
      </c>
      <c r="AA459">
        <f t="shared" si="29"/>
        <v>926356</v>
      </c>
      <c r="AB459" t="s">
        <v>61</v>
      </c>
      <c r="AC459" t="s">
        <v>82</v>
      </c>
      <c r="AD459">
        <v>569783.79</v>
      </c>
      <c r="AE459">
        <v>142445.93</v>
      </c>
      <c r="AF459" t="s">
        <v>151</v>
      </c>
      <c r="AG459">
        <v>1</v>
      </c>
      <c r="AH459" t="s">
        <v>53</v>
      </c>
    </row>
    <row r="460" spans="1:35" ht="45" customHeight="1" x14ac:dyDescent="0.35">
      <c r="A460">
        <v>6</v>
      </c>
      <c r="B460" t="s">
        <v>41</v>
      </c>
      <c r="C460" t="s">
        <v>89</v>
      </c>
      <c r="D460" t="s">
        <v>349</v>
      </c>
      <c r="E460">
        <v>105532</v>
      </c>
      <c r="F460" t="s">
        <v>1480</v>
      </c>
      <c r="G460" t="s">
        <v>1481</v>
      </c>
      <c r="H460" t="s">
        <v>1482</v>
      </c>
      <c r="I460" s="90" t="s">
        <v>47</v>
      </c>
      <c r="J460" s="87">
        <v>1</v>
      </c>
      <c r="K460" s="87">
        <v>2016</v>
      </c>
      <c r="L460" s="90" t="s">
        <v>102</v>
      </c>
      <c r="M460" s="87">
        <v>1</v>
      </c>
      <c r="N460" s="87">
        <v>2020</v>
      </c>
      <c r="O460">
        <v>83.72</v>
      </c>
      <c r="P460" s="90" t="s">
        <v>263</v>
      </c>
      <c r="Q460" s="90" t="s">
        <v>263</v>
      </c>
      <c r="T460" t="s">
        <v>1483</v>
      </c>
      <c r="U460" t="s">
        <v>5</v>
      </c>
      <c r="V460" t="s">
        <v>353</v>
      </c>
      <c r="W460">
        <v>4073456.0412000003</v>
      </c>
      <c r="X460">
        <v>792114.95879999967</v>
      </c>
      <c r="Y460">
        <v>784000</v>
      </c>
      <c r="Z460">
        <v>5000</v>
      </c>
      <c r="AA460">
        <f t="shared" si="29"/>
        <v>5654571</v>
      </c>
      <c r="AB460" t="s">
        <v>61</v>
      </c>
      <c r="AC460" t="s">
        <v>105</v>
      </c>
      <c r="AD460">
        <v>4058154.66</v>
      </c>
      <c r="AE460">
        <v>789063.42</v>
      </c>
      <c r="AF460" t="s">
        <v>354</v>
      </c>
      <c r="AG460">
        <v>1</v>
      </c>
      <c r="AH460" t="s">
        <v>53</v>
      </c>
    </row>
    <row r="461" spans="1:35" ht="45" customHeight="1" x14ac:dyDescent="0.35">
      <c r="A461">
        <v>7</v>
      </c>
      <c r="B461" t="s">
        <v>41</v>
      </c>
      <c r="C461" t="s">
        <v>89</v>
      </c>
      <c r="D461" t="s">
        <v>349</v>
      </c>
      <c r="E461">
        <v>105623</v>
      </c>
      <c r="F461" t="s">
        <v>1484</v>
      </c>
      <c r="G461" t="s">
        <v>1485</v>
      </c>
      <c r="H461" t="s">
        <v>1486</v>
      </c>
      <c r="I461" s="90" t="s">
        <v>47</v>
      </c>
      <c r="J461" s="87">
        <v>8</v>
      </c>
      <c r="K461" s="87">
        <v>2016</v>
      </c>
      <c r="L461" s="90" t="s">
        <v>113</v>
      </c>
      <c r="M461" s="87">
        <v>8</v>
      </c>
      <c r="N461" s="87">
        <v>2021</v>
      </c>
      <c r="O461">
        <v>83.72</v>
      </c>
      <c r="P461" s="90" t="s">
        <v>263</v>
      </c>
      <c r="Q461" s="90" t="s">
        <v>263</v>
      </c>
      <c r="T461" t="s">
        <v>1475</v>
      </c>
      <c r="U461" t="s">
        <v>5</v>
      </c>
      <c r="V461" t="s">
        <v>353</v>
      </c>
      <c r="W461">
        <v>11249875</v>
      </c>
      <c r="X461">
        <v>2187625</v>
      </c>
      <c r="Y461">
        <v>1900000</v>
      </c>
      <c r="Z461">
        <v>60000</v>
      </c>
      <c r="AA461">
        <f t="shared" si="29"/>
        <v>15397500</v>
      </c>
      <c r="AB461" t="s">
        <v>71</v>
      </c>
      <c r="AC461" t="s">
        <v>82</v>
      </c>
      <c r="AD461">
        <v>7149341.8900000006</v>
      </c>
      <c r="AE461">
        <v>1390072.9600000002</v>
      </c>
      <c r="AF461" t="s">
        <v>354</v>
      </c>
      <c r="AG461">
        <v>1</v>
      </c>
      <c r="AH461" t="s">
        <v>53</v>
      </c>
    </row>
    <row r="462" spans="1:35" ht="45" customHeight="1" x14ac:dyDescent="0.35">
      <c r="A462">
        <v>8</v>
      </c>
      <c r="B462" t="s">
        <v>41</v>
      </c>
      <c r="C462" t="s">
        <v>89</v>
      </c>
      <c r="D462" t="s">
        <v>349</v>
      </c>
      <c r="E462">
        <v>106093</v>
      </c>
      <c r="F462" t="s">
        <v>1487</v>
      </c>
      <c r="G462" t="s">
        <v>1488</v>
      </c>
      <c r="H462" t="s">
        <v>1489</v>
      </c>
      <c r="I462" s="90" t="s">
        <v>47</v>
      </c>
      <c r="J462" s="87">
        <v>23</v>
      </c>
      <c r="K462" s="87">
        <v>2016</v>
      </c>
      <c r="L462" s="90" t="s">
        <v>47</v>
      </c>
      <c r="M462" s="87">
        <v>23</v>
      </c>
      <c r="N462" s="87">
        <v>2021</v>
      </c>
      <c r="O462">
        <v>83.72</v>
      </c>
      <c r="P462" s="90" t="s">
        <v>263</v>
      </c>
      <c r="Q462" s="90" t="s">
        <v>263</v>
      </c>
      <c r="T462" t="s">
        <v>1465</v>
      </c>
      <c r="U462" t="s">
        <v>5</v>
      </c>
      <c r="V462" t="s">
        <v>353</v>
      </c>
      <c r="W462">
        <v>11138497.26</v>
      </c>
      <c r="X462">
        <v>2165966.7400000002</v>
      </c>
      <c r="Y462">
        <v>2099880</v>
      </c>
      <c r="Z462">
        <v>165148</v>
      </c>
      <c r="AA462">
        <f t="shared" si="29"/>
        <v>15569492</v>
      </c>
      <c r="AB462" t="s">
        <v>71</v>
      </c>
      <c r="AD462">
        <v>6436313.21</v>
      </c>
      <c r="AE462">
        <v>1174958.5</v>
      </c>
      <c r="AF462" t="s">
        <v>354</v>
      </c>
      <c r="AG462">
        <v>1</v>
      </c>
      <c r="AH462" t="s">
        <v>53</v>
      </c>
    </row>
    <row r="463" spans="1:35" ht="45" customHeight="1" x14ac:dyDescent="0.35">
      <c r="A463">
        <v>9</v>
      </c>
      <c r="B463" t="s">
        <v>41</v>
      </c>
      <c r="C463" t="s">
        <v>89</v>
      </c>
      <c r="D463" t="s">
        <v>349</v>
      </c>
      <c r="E463">
        <v>107514</v>
      </c>
      <c r="F463" t="s">
        <v>1490</v>
      </c>
      <c r="G463" t="s">
        <v>1491</v>
      </c>
      <c r="H463" t="s">
        <v>1492</v>
      </c>
      <c r="I463" s="90" t="s">
        <v>47</v>
      </c>
      <c r="J463" s="87">
        <v>27</v>
      </c>
      <c r="K463" s="87">
        <v>2016</v>
      </c>
      <c r="L463" s="90" t="s">
        <v>47</v>
      </c>
      <c r="M463" s="87">
        <v>27</v>
      </c>
      <c r="N463" s="87">
        <v>2021</v>
      </c>
      <c r="O463">
        <v>83.72</v>
      </c>
      <c r="P463" s="90" t="s">
        <v>263</v>
      </c>
      <c r="Q463" s="90" t="s">
        <v>263</v>
      </c>
      <c r="T463" t="s">
        <v>1465</v>
      </c>
      <c r="U463" t="s">
        <v>5</v>
      </c>
      <c r="V463" t="s">
        <v>353</v>
      </c>
      <c r="W463">
        <v>6153420</v>
      </c>
      <c r="X463">
        <v>1196580</v>
      </c>
      <c r="Y463">
        <v>1875000</v>
      </c>
      <c r="Z463">
        <v>92250</v>
      </c>
      <c r="AA463">
        <f t="shared" si="29"/>
        <v>9317250</v>
      </c>
      <c r="AB463" t="s">
        <v>71</v>
      </c>
      <c r="AC463" t="s">
        <v>232</v>
      </c>
      <c r="AD463">
        <v>1762518.55</v>
      </c>
      <c r="AE463">
        <v>341596.50999999995</v>
      </c>
      <c r="AF463" t="s">
        <v>354</v>
      </c>
      <c r="AG463">
        <v>1</v>
      </c>
      <c r="AH463" t="s">
        <v>53</v>
      </c>
    </row>
    <row r="464" spans="1:35" ht="45" customHeight="1" x14ac:dyDescent="0.35">
      <c r="A464">
        <v>10</v>
      </c>
      <c r="B464" t="s">
        <v>41</v>
      </c>
      <c r="C464" t="s">
        <v>89</v>
      </c>
      <c r="D464" t="s">
        <v>349</v>
      </c>
      <c r="E464">
        <v>107697</v>
      </c>
      <c r="F464" t="s">
        <v>1493</v>
      </c>
      <c r="G464" t="s">
        <v>1494</v>
      </c>
      <c r="H464" t="s">
        <v>1495</v>
      </c>
      <c r="I464" s="90" t="s">
        <v>109</v>
      </c>
      <c r="J464" s="87">
        <v>13</v>
      </c>
      <c r="K464" s="87">
        <v>2016</v>
      </c>
      <c r="L464" s="90" t="s">
        <v>109</v>
      </c>
      <c r="M464" s="87">
        <v>13</v>
      </c>
      <c r="N464" s="87">
        <v>2022</v>
      </c>
      <c r="O464">
        <v>83.72</v>
      </c>
      <c r="P464" s="90" t="s">
        <v>263</v>
      </c>
      <c r="Q464" s="90" t="s">
        <v>263</v>
      </c>
      <c r="T464" t="s">
        <v>703</v>
      </c>
      <c r="U464" t="s">
        <v>5</v>
      </c>
      <c r="V464" t="s">
        <v>353</v>
      </c>
      <c r="W464">
        <v>4863374.13</v>
      </c>
      <c r="X464">
        <v>945720.63</v>
      </c>
      <c r="Y464">
        <v>960000</v>
      </c>
      <c r="Z464">
        <v>79543.16</v>
      </c>
      <c r="AA464">
        <f t="shared" si="29"/>
        <v>6848637.9199999999</v>
      </c>
      <c r="AB464" t="s">
        <v>71</v>
      </c>
      <c r="AC464" t="s">
        <v>232</v>
      </c>
      <c r="AD464">
        <v>1788826.0800000005</v>
      </c>
      <c r="AE464">
        <v>410025.36999999982</v>
      </c>
      <c r="AF464" t="s">
        <v>354</v>
      </c>
      <c r="AG464">
        <v>1</v>
      </c>
      <c r="AH464" t="s">
        <v>53</v>
      </c>
    </row>
    <row r="465" spans="1:35" ht="45" customHeight="1" x14ac:dyDescent="0.35">
      <c r="A465">
        <v>11</v>
      </c>
      <c r="B465" t="s">
        <v>41</v>
      </c>
      <c r="C465" t="s">
        <v>42</v>
      </c>
      <c r="D465" t="s">
        <v>387</v>
      </c>
      <c r="E465">
        <v>108159</v>
      </c>
      <c r="F465" t="s">
        <v>1496</v>
      </c>
      <c r="G465" t="s">
        <v>1497</v>
      </c>
      <c r="H465" t="s">
        <v>1498</v>
      </c>
      <c r="I465" s="90" t="s">
        <v>170</v>
      </c>
      <c r="J465" s="87">
        <v>25</v>
      </c>
      <c r="K465" s="87">
        <v>2016</v>
      </c>
      <c r="L465" s="90" t="s">
        <v>113</v>
      </c>
      <c r="M465" s="87">
        <v>31</v>
      </c>
      <c r="N465" s="87">
        <v>2022</v>
      </c>
      <c r="O465">
        <v>80</v>
      </c>
      <c r="P465" s="90" t="s">
        <v>263</v>
      </c>
      <c r="Q465" s="90" t="s">
        <v>263</v>
      </c>
      <c r="T465" t="s">
        <v>1465</v>
      </c>
      <c r="U465" t="s">
        <v>5</v>
      </c>
      <c r="V465" t="s">
        <v>140</v>
      </c>
      <c r="W465">
        <v>49250127.140000001</v>
      </c>
      <c r="X465">
        <v>12312531.779999999</v>
      </c>
      <c r="Y465">
        <v>0</v>
      </c>
      <c r="Z465">
        <v>4991999.74</v>
      </c>
      <c r="AA465">
        <f t="shared" si="29"/>
        <v>66554658.660000004</v>
      </c>
      <c r="AB465" t="s">
        <v>71</v>
      </c>
      <c r="AC465" t="s">
        <v>232</v>
      </c>
      <c r="AD465">
        <v>15149071.200000007</v>
      </c>
      <c r="AE465">
        <v>2174613.63</v>
      </c>
      <c r="AF465" t="s">
        <v>390</v>
      </c>
      <c r="AG465">
        <v>1</v>
      </c>
      <c r="AH465" t="s">
        <v>53</v>
      </c>
    </row>
    <row r="466" spans="1:35" ht="45" customHeight="1" x14ac:dyDescent="0.35">
      <c r="A466">
        <v>12</v>
      </c>
      <c r="B466" t="s">
        <v>41</v>
      </c>
      <c r="C466" t="s">
        <v>42</v>
      </c>
      <c r="D466" t="s">
        <v>387</v>
      </c>
      <c r="E466">
        <v>109640</v>
      </c>
      <c r="F466" t="s">
        <v>1499</v>
      </c>
      <c r="G466" t="s">
        <v>1500</v>
      </c>
      <c r="H466" t="s">
        <v>1501</v>
      </c>
      <c r="I466" s="90" t="s">
        <v>113</v>
      </c>
      <c r="J466" s="87">
        <v>19</v>
      </c>
      <c r="K466" s="87">
        <v>2016</v>
      </c>
      <c r="L466" s="90" t="s">
        <v>113</v>
      </c>
      <c r="M466" s="87">
        <v>19</v>
      </c>
      <c r="N466" s="87">
        <v>2021</v>
      </c>
      <c r="O466">
        <v>80</v>
      </c>
      <c r="P466" s="90" t="s">
        <v>263</v>
      </c>
      <c r="Q466" s="90" t="s">
        <v>263</v>
      </c>
      <c r="T466" t="s">
        <v>1465</v>
      </c>
      <c r="U466" t="s">
        <v>5</v>
      </c>
      <c r="V466" t="s">
        <v>140</v>
      </c>
      <c r="W466">
        <v>7428338.3200000003</v>
      </c>
      <c r="X466">
        <v>1857084.58</v>
      </c>
      <c r="Y466">
        <v>0</v>
      </c>
      <c r="Z466">
        <v>661822.21</v>
      </c>
      <c r="AA466">
        <f t="shared" si="29"/>
        <v>9947245.1099999994</v>
      </c>
      <c r="AB466" t="s">
        <v>71</v>
      </c>
      <c r="AC466" t="s">
        <v>232</v>
      </c>
      <c r="AD466">
        <v>1859116.7199999997</v>
      </c>
      <c r="AE466">
        <v>464779.17999999993</v>
      </c>
      <c r="AF466" t="s">
        <v>390</v>
      </c>
      <c r="AG466">
        <v>1</v>
      </c>
      <c r="AH466" t="s">
        <v>53</v>
      </c>
    </row>
    <row r="467" spans="1:35" ht="45" customHeight="1" x14ac:dyDescent="0.35">
      <c r="A467">
        <v>13</v>
      </c>
      <c r="B467" t="s">
        <v>41</v>
      </c>
      <c r="C467" t="s">
        <v>89</v>
      </c>
      <c r="D467" t="s">
        <v>145</v>
      </c>
      <c r="E467">
        <v>114019</v>
      </c>
      <c r="F467" t="s">
        <v>1502</v>
      </c>
      <c r="G467" t="s">
        <v>1503</v>
      </c>
      <c r="H467" t="s">
        <v>1504</v>
      </c>
      <c r="I467" s="90" t="s">
        <v>109</v>
      </c>
      <c r="J467" s="87">
        <v>4</v>
      </c>
      <c r="K467" s="87">
        <v>2017</v>
      </c>
      <c r="L467" s="90" t="s">
        <v>109</v>
      </c>
      <c r="M467" s="87">
        <v>4</v>
      </c>
      <c r="N467" s="87">
        <v>2019</v>
      </c>
      <c r="O467">
        <v>80</v>
      </c>
      <c r="P467" s="90" t="s">
        <v>263</v>
      </c>
      <c r="Q467" s="90" t="s">
        <v>263</v>
      </c>
      <c r="T467" t="s">
        <v>1475</v>
      </c>
      <c r="U467" t="s">
        <v>4</v>
      </c>
      <c r="V467" t="s">
        <v>94</v>
      </c>
      <c r="W467">
        <v>663719.04</v>
      </c>
      <c r="X467">
        <v>165929.76</v>
      </c>
      <c r="Y467">
        <v>92183.2</v>
      </c>
      <c r="Z467">
        <v>37770</v>
      </c>
      <c r="AA467">
        <f t="shared" si="29"/>
        <v>959602</v>
      </c>
      <c r="AB467" t="s">
        <v>51</v>
      </c>
      <c r="AD467">
        <v>0</v>
      </c>
      <c r="AE467">
        <v>0</v>
      </c>
      <c r="AF467" t="s">
        <v>151</v>
      </c>
      <c r="AG467">
        <v>1</v>
      </c>
      <c r="AH467" t="s">
        <v>53</v>
      </c>
    </row>
    <row r="468" spans="1:35" ht="45" customHeight="1" x14ac:dyDescent="0.35">
      <c r="A468">
        <v>14</v>
      </c>
      <c r="B468" t="s">
        <v>41</v>
      </c>
      <c r="C468" t="s">
        <v>89</v>
      </c>
      <c r="D468" t="s">
        <v>145</v>
      </c>
      <c r="E468">
        <v>106955</v>
      </c>
      <c r="F468" t="s">
        <v>1505</v>
      </c>
      <c r="G468" t="s">
        <v>1506</v>
      </c>
      <c r="H468" t="s">
        <v>1507</v>
      </c>
      <c r="I468" s="90" t="s">
        <v>109</v>
      </c>
      <c r="J468" s="87">
        <v>4</v>
      </c>
      <c r="K468" s="87">
        <v>2017</v>
      </c>
      <c r="L468" s="90" t="s">
        <v>109</v>
      </c>
      <c r="M468" s="87">
        <v>4</v>
      </c>
      <c r="N468" s="87">
        <v>2019</v>
      </c>
      <c r="O468">
        <v>80</v>
      </c>
      <c r="P468" s="90" t="s">
        <v>263</v>
      </c>
      <c r="Q468" s="90" t="s">
        <v>263</v>
      </c>
      <c r="T468" t="s">
        <v>1508</v>
      </c>
      <c r="U468" t="s">
        <v>4</v>
      </c>
      <c r="V468" t="s">
        <v>94</v>
      </c>
      <c r="W468">
        <v>671716.8</v>
      </c>
      <c r="X468">
        <v>167929.2</v>
      </c>
      <c r="Y468">
        <v>93294</v>
      </c>
      <c r="Z468">
        <v>88014.69</v>
      </c>
      <c r="AA468">
        <f t="shared" si="29"/>
        <v>1020954.69</v>
      </c>
      <c r="AB468" t="s">
        <v>61</v>
      </c>
      <c r="AC468" t="s">
        <v>114</v>
      </c>
      <c r="AD468">
        <v>665682.88</v>
      </c>
      <c r="AE468">
        <v>166420.72</v>
      </c>
      <c r="AF468" t="s">
        <v>151</v>
      </c>
      <c r="AG468">
        <v>1</v>
      </c>
      <c r="AH468" t="s">
        <v>53</v>
      </c>
    </row>
    <row r="469" spans="1:35" ht="45" customHeight="1" x14ac:dyDescent="0.35">
      <c r="A469">
        <v>15</v>
      </c>
      <c r="B469" t="s">
        <v>41</v>
      </c>
      <c r="C469" t="s">
        <v>89</v>
      </c>
      <c r="D469" t="s">
        <v>145</v>
      </c>
      <c r="E469">
        <v>113328</v>
      </c>
      <c r="F469" t="s">
        <v>1509</v>
      </c>
      <c r="G469" t="s">
        <v>1510</v>
      </c>
      <c r="H469" t="s">
        <v>1511</v>
      </c>
      <c r="I469" s="90" t="s">
        <v>109</v>
      </c>
      <c r="J469" s="87">
        <v>4</v>
      </c>
      <c r="K469" s="87">
        <v>2017</v>
      </c>
      <c r="L469" s="90" t="s">
        <v>109</v>
      </c>
      <c r="M469" s="87">
        <v>4</v>
      </c>
      <c r="N469" s="87">
        <v>2019</v>
      </c>
      <c r="O469">
        <v>80</v>
      </c>
      <c r="P469" s="90" t="s">
        <v>263</v>
      </c>
      <c r="Q469" s="90" t="s">
        <v>263</v>
      </c>
      <c r="T469" t="s">
        <v>1512</v>
      </c>
      <c r="U469" t="s">
        <v>4</v>
      </c>
      <c r="V469" t="s">
        <v>94</v>
      </c>
      <c r="W469">
        <v>659073.6</v>
      </c>
      <c r="X469">
        <v>164768.4</v>
      </c>
      <c r="Y469">
        <v>91538</v>
      </c>
      <c r="Z469">
        <v>17720</v>
      </c>
      <c r="AA469">
        <f t="shared" si="29"/>
        <v>933100</v>
      </c>
      <c r="AB469" t="s">
        <v>61</v>
      </c>
      <c r="AC469" t="s">
        <v>114</v>
      </c>
      <c r="AD469">
        <v>643784.87</v>
      </c>
      <c r="AE469">
        <v>160946.22</v>
      </c>
      <c r="AF469" t="s">
        <v>151</v>
      </c>
      <c r="AG469">
        <v>1</v>
      </c>
      <c r="AH469" t="s">
        <v>53</v>
      </c>
    </row>
    <row r="470" spans="1:35" ht="45" customHeight="1" x14ac:dyDescent="0.35">
      <c r="A470">
        <v>16</v>
      </c>
      <c r="B470" t="s">
        <v>41</v>
      </c>
      <c r="C470" t="s">
        <v>89</v>
      </c>
      <c r="D470" t="s">
        <v>145</v>
      </c>
      <c r="E470">
        <v>119873</v>
      </c>
      <c r="F470" t="s">
        <v>1513</v>
      </c>
      <c r="G470" t="s">
        <v>1514</v>
      </c>
      <c r="H470" t="s">
        <v>1515</v>
      </c>
      <c r="I470" s="90" t="s">
        <v>109</v>
      </c>
      <c r="J470" s="87">
        <v>12</v>
      </c>
      <c r="K470" s="87">
        <v>2017</v>
      </c>
      <c r="L470" s="90" t="s">
        <v>109</v>
      </c>
      <c r="M470" s="87">
        <v>12</v>
      </c>
      <c r="N470" s="87">
        <v>2019</v>
      </c>
      <c r="O470">
        <v>80</v>
      </c>
      <c r="P470" s="90" t="s">
        <v>263</v>
      </c>
      <c r="Q470" s="90" t="s">
        <v>263</v>
      </c>
      <c r="T470" t="s">
        <v>1516</v>
      </c>
      <c r="U470" t="s">
        <v>4</v>
      </c>
      <c r="V470" t="s">
        <v>94</v>
      </c>
      <c r="W470">
        <v>668315.16</v>
      </c>
      <c r="X470">
        <v>167078.79</v>
      </c>
      <c r="Y470">
        <v>92821.55</v>
      </c>
      <c r="Z470">
        <v>24456</v>
      </c>
      <c r="AA470">
        <f t="shared" si="29"/>
        <v>952671.50000000012</v>
      </c>
      <c r="AB470" t="s">
        <v>61</v>
      </c>
      <c r="AC470" t="s">
        <v>114</v>
      </c>
      <c r="AD470">
        <v>664136.84000000008</v>
      </c>
      <c r="AE470">
        <v>166034.22</v>
      </c>
      <c r="AF470" t="s">
        <v>151</v>
      </c>
      <c r="AG470">
        <v>1</v>
      </c>
      <c r="AH470" t="s">
        <v>53</v>
      </c>
    </row>
    <row r="471" spans="1:35" ht="45" customHeight="1" x14ac:dyDescent="0.35">
      <c r="A471">
        <v>17</v>
      </c>
      <c r="B471" t="s">
        <v>1</v>
      </c>
      <c r="C471" t="s">
        <v>54</v>
      </c>
      <c r="D471" t="s">
        <v>55</v>
      </c>
      <c r="E471">
        <v>115800</v>
      </c>
      <c r="F471" t="s">
        <v>1517</v>
      </c>
      <c r="G471" t="s">
        <v>1518</v>
      </c>
      <c r="H471" t="s">
        <v>1517</v>
      </c>
      <c r="I471" s="90" t="s">
        <v>109</v>
      </c>
      <c r="J471" s="87">
        <v>11</v>
      </c>
      <c r="K471" s="87">
        <v>2017</v>
      </c>
      <c r="L471" s="90" t="s">
        <v>109</v>
      </c>
      <c r="M471" s="87">
        <v>11</v>
      </c>
      <c r="N471" s="87">
        <v>2019</v>
      </c>
      <c r="O471">
        <v>80</v>
      </c>
      <c r="P471" s="90" t="s">
        <v>263</v>
      </c>
      <c r="Q471" s="90" t="s">
        <v>263</v>
      </c>
      <c r="T471" t="s">
        <v>1475</v>
      </c>
      <c r="U471" t="s">
        <v>4</v>
      </c>
      <c r="V471" t="s">
        <v>60</v>
      </c>
      <c r="W471">
        <v>3244698.63</v>
      </c>
      <c r="X471">
        <v>811174.66</v>
      </c>
      <c r="Y471">
        <v>2560930.5</v>
      </c>
      <c r="Z471">
        <v>1257192.7199999997</v>
      </c>
      <c r="AA471">
        <f t="shared" si="29"/>
        <v>7873996.5099999998</v>
      </c>
      <c r="AB471" t="s">
        <v>61</v>
      </c>
      <c r="AC471" t="s">
        <v>114</v>
      </c>
      <c r="AD471">
        <v>3212920.69</v>
      </c>
      <c r="AE471">
        <v>803232.09</v>
      </c>
      <c r="AF471" t="s">
        <v>62</v>
      </c>
      <c r="AG471">
        <v>1</v>
      </c>
      <c r="AH471" t="s">
        <v>63</v>
      </c>
    </row>
    <row r="472" spans="1:35" ht="45" customHeight="1" x14ac:dyDescent="0.35">
      <c r="A472">
        <v>18</v>
      </c>
      <c r="B472" t="s">
        <v>1</v>
      </c>
      <c r="C472" t="s">
        <v>54</v>
      </c>
      <c r="D472" t="s">
        <v>55</v>
      </c>
      <c r="E472">
        <v>115920</v>
      </c>
      <c r="F472" t="s">
        <v>1519</v>
      </c>
      <c r="G472" t="s">
        <v>1520</v>
      </c>
      <c r="H472" t="s">
        <v>1519</v>
      </c>
      <c r="I472" s="90" t="s">
        <v>58</v>
      </c>
      <c r="J472" s="87">
        <v>3</v>
      </c>
      <c r="K472" s="87">
        <v>2017</v>
      </c>
      <c r="L472" s="90" t="s">
        <v>58</v>
      </c>
      <c r="M472" s="87">
        <v>3</v>
      </c>
      <c r="N472" s="87">
        <v>2020</v>
      </c>
      <c r="O472">
        <v>80</v>
      </c>
      <c r="P472" s="90" t="s">
        <v>263</v>
      </c>
      <c r="Q472" s="90" t="s">
        <v>263</v>
      </c>
      <c r="T472" t="s">
        <v>703</v>
      </c>
      <c r="U472" t="s">
        <v>4</v>
      </c>
      <c r="V472" t="s">
        <v>60</v>
      </c>
      <c r="W472">
        <v>1428365.6</v>
      </c>
      <c r="X472">
        <v>357091.4</v>
      </c>
      <c r="Y472">
        <v>396783</v>
      </c>
      <c r="Z472">
        <v>108603.5</v>
      </c>
      <c r="AA472">
        <f t="shared" si="29"/>
        <v>2290843.5</v>
      </c>
      <c r="AB472" t="s">
        <v>51</v>
      </c>
      <c r="AD472">
        <v>101338.71</v>
      </c>
      <c r="AE472">
        <v>25334.68</v>
      </c>
      <c r="AF472" t="s">
        <v>62</v>
      </c>
      <c r="AG472">
        <v>1</v>
      </c>
      <c r="AH472" t="s">
        <v>63</v>
      </c>
    </row>
    <row r="473" spans="1:35" ht="45" customHeight="1" x14ac:dyDescent="0.35">
      <c r="A473">
        <v>19</v>
      </c>
      <c r="B473" t="s">
        <v>41</v>
      </c>
      <c r="C473" t="s">
        <v>42</v>
      </c>
      <c r="D473" t="s">
        <v>75</v>
      </c>
      <c r="E473">
        <v>105058</v>
      </c>
      <c r="F473" t="s">
        <v>1521</v>
      </c>
      <c r="G473" t="s">
        <v>1522</v>
      </c>
      <c r="H473" t="s">
        <v>1523</v>
      </c>
      <c r="I473" s="90" t="s">
        <v>47</v>
      </c>
      <c r="J473" s="87">
        <v>9</v>
      </c>
      <c r="K473" s="87">
        <v>2016</v>
      </c>
      <c r="L473" s="90" t="s">
        <v>47</v>
      </c>
      <c r="M473" s="87">
        <v>9</v>
      </c>
      <c r="N473" s="87">
        <v>2020</v>
      </c>
      <c r="O473">
        <v>84.435339999999997</v>
      </c>
      <c r="P473" s="90" t="s">
        <v>263</v>
      </c>
      <c r="Q473" s="90" t="s">
        <v>263</v>
      </c>
      <c r="T473" t="s">
        <v>1475</v>
      </c>
      <c r="U473" t="s">
        <v>5</v>
      </c>
      <c r="V473" t="s">
        <v>81</v>
      </c>
      <c r="W473">
        <v>3114949.9457479999</v>
      </c>
      <c r="X473">
        <v>574000.72425199999</v>
      </c>
      <c r="Y473">
        <v>0</v>
      </c>
      <c r="Z473">
        <v>194350</v>
      </c>
      <c r="AA473">
        <f t="shared" si="29"/>
        <v>3883300.67</v>
      </c>
      <c r="AB473" t="s">
        <v>171</v>
      </c>
      <c r="AC473" t="s">
        <v>82</v>
      </c>
      <c r="AD473">
        <v>2839057.5599999996</v>
      </c>
      <c r="AE473">
        <v>523236.11999999994</v>
      </c>
      <c r="AF473" t="s">
        <v>83</v>
      </c>
      <c r="AG473">
        <v>1</v>
      </c>
      <c r="AH473" t="s">
        <v>53</v>
      </c>
    </row>
    <row r="474" spans="1:35" ht="45" customHeight="1" x14ac:dyDescent="0.35">
      <c r="A474">
        <v>20</v>
      </c>
      <c r="B474" t="s">
        <v>41</v>
      </c>
      <c r="C474" t="s">
        <v>89</v>
      </c>
      <c r="D474" t="s">
        <v>349</v>
      </c>
      <c r="E474">
        <v>105726</v>
      </c>
      <c r="F474" t="s">
        <v>1524</v>
      </c>
      <c r="G474" t="s">
        <v>1525</v>
      </c>
      <c r="H474" t="s">
        <v>1526</v>
      </c>
      <c r="I474" s="90" t="s">
        <v>47</v>
      </c>
      <c r="J474" s="87">
        <v>5</v>
      </c>
      <c r="K474" s="87">
        <v>2016</v>
      </c>
      <c r="L474" s="90" t="s">
        <v>47</v>
      </c>
      <c r="M474" s="87">
        <v>5</v>
      </c>
      <c r="N474" s="87">
        <v>2021</v>
      </c>
      <c r="O474">
        <v>83.72</v>
      </c>
      <c r="P474" s="90" t="s">
        <v>263</v>
      </c>
      <c r="Q474" s="90" t="s">
        <v>263</v>
      </c>
      <c r="T474" t="s">
        <v>1465</v>
      </c>
      <c r="U474" t="s">
        <v>5</v>
      </c>
      <c r="V474" t="s">
        <v>353</v>
      </c>
      <c r="W474">
        <v>11302200</v>
      </c>
      <c r="X474">
        <v>2197800</v>
      </c>
      <c r="Y474">
        <v>2400000</v>
      </c>
      <c r="Z474">
        <v>50000</v>
      </c>
      <c r="AA474">
        <f t="shared" si="29"/>
        <v>15950000</v>
      </c>
      <c r="AB474" t="s">
        <v>71</v>
      </c>
      <c r="AC474" t="s">
        <v>232</v>
      </c>
      <c r="AD474">
        <v>7616208.5699999984</v>
      </c>
      <c r="AE474">
        <v>1480770.25</v>
      </c>
      <c r="AF474" t="s">
        <v>354</v>
      </c>
      <c r="AG474">
        <v>1</v>
      </c>
      <c r="AH474" t="s">
        <v>53</v>
      </c>
    </row>
    <row r="475" spans="1:35" ht="45" customHeight="1" x14ac:dyDescent="0.35">
      <c r="A475">
        <v>21</v>
      </c>
      <c r="B475" t="s">
        <v>41</v>
      </c>
      <c r="C475" t="s">
        <v>89</v>
      </c>
      <c r="D475" t="s">
        <v>349</v>
      </c>
      <c r="E475">
        <v>105725</v>
      </c>
      <c r="F475" t="s">
        <v>1527</v>
      </c>
      <c r="G475" t="s">
        <v>1525</v>
      </c>
      <c r="H475" t="s">
        <v>1528</v>
      </c>
      <c r="I475" s="90" t="s">
        <v>47</v>
      </c>
      <c r="J475" s="87">
        <v>5</v>
      </c>
      <c r="K475" s="87">
        <v>2016</v>
      </c>
      <c r="L475" s="90" t="s">
        <v>47</v>
      </c>
      <c r="M475" s="87">
        <v>5</v>
      </c>
      <c r="N475" s="87">
        <v>2021</v>
      </c>
      <c r="O475">
        <v>83.72</v>
      </c>
      <c r="P475" s="90" t="s">
        <v>263</v>
      </c>
      <c r="Q475" s="90" t="s">
        <v>263</v>
      </c>
      <c r="T475" t="s">
        <v>1465</v>
      </c>
      <c r="U475" t="s">
        <v>5</v>
      </c>
      <c r="V475" t="s">
        <v>353</v>
      </c>
      <c r="W475">
        <v>11302200</v>
      </c>
      <c r="X475">
        <v>2197800</v>
      </c>
      <c r="Y475">
        <v>2515663</v>
      </c>
      <c r="Z475">
        <v>50000</v>
      </c>
      <c r="AA475">
        <f t="shared" si="29"/>
        <v>16065663</v>
      </c>
      <c r="AB475" t="s">
        <v>71</v>
      </c>
      <c r="AC475" t="s">
        <v>232</v>
      </c>
      <c r="AD475">
        <v>4732999.4400000004</v>
      </c>
      <c r="AE475">
        <v>920236.08</v>
      </c>
      <c r="AF475" t="s">
        <v>354</v>
      </c>
      <c r="AG475">
        <v>1</v>
      </c>
      <c r="AH475" t="s">
        <v>53</v>
      </c>
    </row>
    <row r="476" spans="1:35" ht="45" customHeight="1" x14ac:dyDescent="0.35">
      <c r="A476">
        <v>22</v>
      </c>
      <c r="B476" t="s">
        <v>41</v>
      </c>
      <c r="C476" t="s">
        <v>42</v>
      </c>
      <c r="D476" t="s">
        <v>387</v>
      </c>
      <c r="E476">
        <v>108109</v>
      </c>
      <c r="F476" t="s">
        <v>1529</v>
      </c>
      <c r="G476" t="s">
        <v>1530</v>
      </c>
      <c r="H476" t="s">
        <v>1531</v>
      </c>
      <c r="I476" s="90" t="s">
        <v>170</v>
      </c>
      <c r="J476" s="87">
        <v>25</v>
      </c>
      <c r="K476" s="87">
        <v>2016</v>
      </c>
      <c r="L476" s="90" t="s">
        <v>169</v>
      </c>
      <c r="M476" s="87">
        <v>31</v>
      </c>
      <c r="N476" s="87">
        <v>2021</v>
      </c>
      <c r="O476">
        <v>80</v>
      </c>
      <c r="P476" s="90" t="s">
        <v>263</v>
      </c>
      <c r="Q476" s="90" t="s">
        <v>263</v>
      </c>
      <c r="T476" t="s">
        <v>1465</v>
      </c>
      <c r="U476" t="s">
        <v>5</v>
      </c>
      <c r="V476" t="s">
        <v>140</v>
      </c>
      <c r="W476">
        <v>45808504.560000002</v>
      </c>
      <c r="X476">
        <v>11452126.140000001</v>
      </c>
      <c r="Y476">
        <v>0</v>
      </c>
      <c r="Z476">
        <v>3941325.59</v>
      </c>
      <c r="AA476">
        <f t="shared" si="29"/>
        <v>61201956.290000007</v>
      </c>
      <c r="AB476" t="s">
        <v>71</v>
      </c>
      <c r="AC476" t="s">
        <v>232</v>
      </c>
      <c r="AD476">
        <v>45711048.830000006</v>
      </c>
      <c r="AE476">
        <v>9985523.3200000003</v>
      </c>
      <c r="AF476" t="s">
        <v>390</v>
      </c>
      <c r="AG476">
        <v>1</v>
      </c>
      <c r="AH476" t="s">
        <v>53</v>
      </c>
    </row>
    <row r="477" spans="1:35" ht="45" customHeight="1" x14ac:dyDescent="0.35">
      <c r="A477">
        <v>23</v>
      </c>
      <c r="B477" t="s">
        <v>41</v>
      </c>
      <c r="C477" t="s">
        <v>89</v>
      </c>
      <c r="D477" t="s">
        <v>145</v>
      </c>
      <c r="E477">
        <v>113177</v>
      </c>
      <c r="F477" t="s">
        <v>1532</v>
      </c>
      <c r="G477" t="s">
        <v>1533</v>
      </c>
      <c r="H477" t="s">
        <v>1534</v>
      </c>
      <c r="I477" s="90" t="s">
        <v>109</v>
      </c>
      <c r="J477" s="87">
        <v>4</v>
      </c>
      <c r="K477" s="87">
        <v>2017</v>
      </c>
      <c r="L477" s="90" t="s">
        <v>87</v>
      </c>
      <c r="M477" s="87">
        <v>3</v>
      </c>
      <c r="N477" s="87">
        <v>2020</v>
      </c>
      <c r="O477">
        <v>79.999999753403515</v>
      </c>
      <c r="P477" s="90" t="s">
        <v>263</v>
      </c>
      <c r="Q477" s="90" t="s">
        <v>263</v>
      </c>
      <c r="T477" t="s">
        <v>1535</v>
      </c>
      <c r="U477" t="s">
        <v>4</v>
      </c>
      <c r="V477" t="s">
        <v>94</v>
      </c>
      <c r="W477">
        <v>648833.27</v>
      </c>
      <c r="X477">
        <v>162208.32000000001</v>
      </c>
      <c r="Y477">
        <v>90115.73</v>
      </c>
      <c r="Z477">
        <v>10950.73</v>
      </c>
      <c r="AA477">
        <f t="shared" si="29"/>
        <v>912108.05</v>
      </c>
      <c r="AB477" t="s">
        <v>61</v>
      </c>
      <c r="AC477" t="s">
        <v>232</v>
      </c>
      <c r="AD477">
        <v>648830.39</v>
      </c>
      <c r="AE477">
        <v>162207.6</v>
      </c>
      <c r="AF477" t="s">
        <v>151</v>
      </c>
      <c r="AG477">
        <v>1</v>
      </c>
      <c r="AH477" t="s">
        <v>53</v>
      </c>
    </row>
    <row r="478" spans="1:35" ht="45" customHeight="1" x14ac:dyDescent="0.35">
      <c r="A478">
        <v>24</v>
      </c>
      <c r="B478" t="s">
        <v>41</v>
      </c>
      <c r="C478" t="s">
        <v>89</v>
      </c>
      <c r="D478" t="s">
        <v>145</v>
      </c>
      <c r="E478">
        <v>119875</v>
      </c>
      <c r="F478" t="s">
        <v>1536</v>
      </c>
      <c r="G478" t="s">
        <v>1537</v>
      </c>
      <c r="H478" t="s">
        <v>1538</v>
      </c>
      <c r="I478" s="90" t="s">
        <v>170</v>
      </c>
      <c r="J478" s="87">
        <v>15</v>
      </c>
      <c r="K478" s="87">
        <v>2017</v>
      </c>
      <c r="L478" s="90" t="s">
        <v>170</v>
      </c>
      <c r="M478" s="87">
        <v>15</v>
      </c>
      <c r="N478" s="87">
        <v>2019</v>
      </c>
      <c r="O478">
        <v>80</v>
      </c>
      <c r="P478" s="90" t="s">
        <v>263</v>
      </c>
      <c r="Q478" s="90" t="s">
        <v>263</v>
      </c>
      <c r="T478" t="s">
        <v>1539</v>
      </c>
      <c r="U478" t="s">
        <v>4</v>
      </c>
      <c r="V478" t="s">
        <v>94</v>
      </c>
      <c r="W478">
        <v>667764.72</v>
      </c>
      <c r="X478">
        <v>166941.18</v>
      </c>
      <c r="Y478">
        <v>92745.1</v>
      </c>
      <c r="Z478">
        <v>11231</v>
      </c>
      <c r="AA478">
        <f t="shared" si="29"/>
        <v>938681.99999999988</v>
      </c>
      <c r="AB478" t="s">
        <v>61</v>
      </c>
      <c r="AD478">
        <v>654730.37999999989</v>
      </c>
      <c r="AE478">
        <v>163682.59999999998</v>
      </c>
      <c r="AF478" t="s">
        <v>151</v>
      </c>
      <c r="AG478">
        <v>1</v>
      </c>
      <c r="AH478" t="s">
        <v>53</v>
      </c>
    </row>
    <row r="479" spans="1:35" ht="45" customHeight="1" x14ac:dyDescent="0.35">
      <c r="A479">
        <v>25</v>
      </c>
      <c r="B479" t="s">
        <v>41</v>
      </c>
      <c r="C479" t="s">
        <v>598</v>
      </c>
      <c r="E479">
        <v>107894</v>
      </c>
      <c r="F479" t="s">
        <v>1540</v>
      </c>
      <c r="G479" t="s">
        <v>1541</v>
      </c>
      <c r="H479" t="s">
        <v>1542</v>
      </c>
      <c r="I479" s="90" t="s">
        <v>110</v>
      </c>
      <c r="J479" s="87">
        <v>16</v>
      </c>
      <c r="K479" s="87">
        <v>2020</v>
      </c>
      <c r="L479" s="90" t="s">
        <v>68</v>
      </c>
      <c r="M479" s="87">
        <v>16</v>
      </c>
      <c r="N479" s="87">
        <v>2023</v>
      </c>
      <c r="O479">
        <v>80</v>
      </c>
      <c r="P479" s="90" t="s">
        <v>263</v>
      </c>
      <c r="Q479" s="90" t="s">
        <v>263</v>
      </c>
      <c r="T479" t="s">
        <v>1475</v>
      </c>
      <c r="U479" t="s">
        <v>5</v>
      </c>
      <c r="V479" t="s">
        <v>81</v>
      </c>
      <c r="W479">
        <v>2272233.6</v>
      </c>
      <c r="X479">
        <v>568058.4</v>
      </c>
      <c r="Y479">
        <v>0</v>
      </c>
      <c r="Z479">
        <v>89580</v>
      </c>
      <c r="AA479">
        <f t="shared" si="29"/>
        <v>2929872</v>
      </c>
      <c r="AB479" t="s">
        <v>71</v>
      </c>
      <c r="AD479">
        <v>240022</v>
      </c>
      <c r="AE479">
        <v>60005.5</v>
      </c>
      <c r="AF479" t="s">
        <v>602</v>
      </c>
      <c r="AG479">
        <v>1</v>
      </c>
      <c r="AH479" t="s">
        <v>53</v>
      </c>
      <c r="AI479" t="s">
        <v>1543</v>
      </c>
    </row>
    <row r="480" spans="1:35" ht="45" customHeight="1" x14ac:dyDescent="0.35">
      <c r="A480">
        <v>26</v>
      </c>
      <c r="B480" t="s">
        <v>41</v>
      </c>
      <c r="C480" t="s">
        <v>906</v>
      </c>
      <c r="E480">
        <v>124405</v>
      </c>
      <c r="F480" t="s">
        <v>1544</v>
      </c>
      <c r="G480" t="s">
        <v>1545</v>
      </c>
      <c r="H480" t="s">
        <v>1546</v>
      </c>
      <c r="I480" s="90" t="s">
        <v>169</v>
      </c>
      <c r="J480" s="87">
        <v>19</v>
      </c>
      <c r="K480" s="87">
        <v>2020</v>
      </c>
      <c r="L480" s="90" t="s">
        <v>58</v>
      </c>
      <c r="M480" s="87">
        <v>19</v>
      </c>
      <c r="N480" s="87">
        <v>2022</v>
      </c>
      <c r="O480">
        <v>80</v>
      </c>
      <c r="P480" s="90" t="s">
        <v>263</v>
      </c>
      <c r="Q480" s="90" t="s">
        <v>263</v>
      </c>
      <c r="T480" t="s">
        <v>1547</v>
      </c>
      <c r="U480" t="s">
        <v>5</v>
      </c>
      <c r="V480" t="s">
        <v>140</v>
      </c>
      <c r="W480">
        <v>3234339.78</v>
      </c>
      <c r="X480">
        <v>808584.94</v>
      </c>
      <c r="Y480">
        <v>0</v>
      </c>
      <c r="Z480">
        <v>759750.46</v>
      </c>
      <c r="AA480">
        <f t="shared" si="29"/>
        <v>4802675.18</v>
      </c>
      <c r="AB480" t="s">
        <v>71</v>
      </c>
      <c r="AD480">
        <v>0</v>
      </c>
      <c r="AE480">
        <v>0</v>
      </c>
      <c r="AF480" t="s">
        <v>1548</v>
      </c>
      <c r="AG480">
        <v>1</v>
      </c>
      <c r="AH480" t="s">
        <v>53</v>
      </c>
      <c r="AI480" t="s">
        <v>1549</v>
      </c>
    </row>
    <row r="481" spans="1:35" ht="45" customHeight="1" x14ac:dyDescent="0.35">
      <c r="A481">
        <v>27</v>
      </c>
      <c r="B481" t="s">
        <v>41</v>
      </c>
      <c r="C481" t="s">
        <v>598</v>
      </c>
      <c r="E481">
        <v>107874</v>
      </c>
      <c r="F481" t="s">
        <v>1550</v>
      </c>
      <c r="G481" t="s">
        <v>1551</v>
      </c>
      <c r="H481" t="s">
        <v>1552</v>
      </c>
      <c r="I481" s="90" t="s">
        <v>68</v>
      </c>
      <c r="J481" s="87">
        <v>2</v>
      </c>
      <c r="K481" s="87">
        <v>2020</v>
      </c>
      <c r="L481" s="90" t="s">
        <v>58</v>
      </c>
      <c r="M481" s="87">
        <v>2</v>
      </c>
      <c r="N481" s="87">
        <v>2023</v>
      </c>
      <c r="O481">
        <v>80</v>
      </c>
      <c r="P481" s="90" t="s">
        <v>263</v>
      </c>
      <c r="Q481" s="90" t="s">
        <v>263</v>
      </c>
      <c r="T481" t="s">
        <v>1547</v>
      </c>
      <c r="U481" t="s">
        <v>5</v>
      </c>
      <c r="V481" t="s">
        <v>81</v>
      </c>
      <c r="W481">
        <v>2382506.79</v>
      </c>
      <c r="X481">
        <v>595626.68000000005</v>
      </c>
      <c r="Y481">
        <v>0</v>
      </c>
      <c r="Z481">
        <v>12000</v>
      </c>
      <c r="AA481">
        <v>2990133.47</v>
      </c>
      <c r="AB481" t="s">
        <v>71</v>
      </c>
      <c r="AD481">
        <v>369329.4</v>
      </c>
      <c r="AE481">
        <v>29832.35</v>
      </c>
      <c r="AF481" t="s">
        <v>602</v>
      </c>
      <c r="AG481">
        <v>1</v>
      </c>
      <c r="AH481" t="s">
        <v>53</v>
      </c>
      <c r="AI481" t="s">
        <v>1553</v>
      </c>
    </row>
    <row r="482" spans="1:35" ht="45" customHeight="1" x14ac:dyDescent="0.35">
      <c r="A482">
        <v>28</v>
      </c>
      <c r="B482" t="s">
        <v>41</v>
      </c>
      <c r="C482" t="s">
        <v>122</v>
      </c>
      <c r="D482" t="s">
        <v>619</v>
      </c>
      <c r="E482">
        <v>121420</v>
      </c>
      <c r="F482" t="s">
        <v>1554</v>
      </c>
      <c r="G482" t="s">
        <v>1555</v>
      </c>
      <c r="H482" t="s">
        <v>1556</v>
      </c>
      <c r="I482" s="90" t="s">
        <v>68</v>
      </c>
      <c r="J482" s="87">
        <v>5</v>
      </c>
      <c r="K482" s="87">
        <v>2020</v>
      </c>
      <c r="L482" s="90" t="s">
        <v>120</v>
      </c>
      <c r="M482" s="87">
        <v>5</v>
      </c>
      <c r="N482" s="87">
        <v>2022</v>
      </c>
      <c r="O482">
        <v>80</v>
      </c>
      <c r="P482" s="90" t="s">
        <v>263</v>
      </c>
      <c r="Q482" s="90" t="s">
        <v>263</v>
      </c>
      <c r="T482" t="s">
        <v>1557</v>
      </c>
      <c r="U482" t="s">
        <v>4</v>
      </c>
      <c r="V482" t="s">
        <v>127</v>
      </c>
      <c r="W482">
        <v>1430600</v>
      </c>
      <c r="X482">
        <v>357650</v>
      </c>
      <c r="Y482">
        <v>536125</v>
      </c>
      <c r="Z482">
        <v>327075</v>
      </c>
      <c r="AA482">
        <v>2651450</v>
      </c>
      <c r="AB482" t="s">
        <v>71</v>
      </c>
      <c r="AD482">
        <v>285572.08</v>
      </c>
      <c r="AE482">
        <v>54705.52</v>
      </c>
      <c r="AF482" t="s">
        <v>623</v>
      </c>
      <c r="AG482">
        <v>1</v>
      </c>
      <c r="AH482" t="s">
        <v>53</v>
      </c>
      <c r="AI482" t="s">
        <v>1558</v>
      </c>
    </row>
    <row r="483" spans="1:35" ht="45" customHeight="1" x14ac:dyDescent="0.35">
      <c r="A483">
        <v>29</v>
      </c>
      <c r="B483" t="s">
        <v>41</v>
      </c>
      <c r="C483" t="s">
        <v>122</v>
      </c>
      <c r="D483" t="s">
        <v>619</v>
      </c>
      <c r="E483">
        <v>122180</v>
      </c>
      <c r="F483" t="s">
        <v>1559</v>
      </c>
      <c r="G483" t="s">
        <v>1560</v>
      </c>
      <c r="H483" t="s">
        <v>1561</v>
      </c>
      <c r="I483" s="90" t="s">
        <v>68</v>
      </c>
      <c r="J483" s="87">
        <v>9</v>
      </c>
      <c r="K483" s="87">
        <v>2020</v>
      </c>
      <c r="L483" s="90" t="s">
        <v>68</v>
      </c>
      <c r="M483" s="87">
        <v>9</v>
      </c>
      <c r="N483" s="87">
        <v>2023</v>
      </c>
      <c r="O483">
        <v>80</v>
      </c>
      <c r="P483" s="90" t="s">
        <v>263</v>
      </c>
      <c r="Q483" s="90" t="s">
        <v>263</v>
      </c>
      <c r="T483" t="s">
        <v>1557</v>
      </c>
      <c r="U483" t="s">
        <v>4</v>
      </c>
      <c r="V483" t="s">
        <v>127</v>
      </c>
      <c r="W483">
        <v>2970046.4</v>
      </c>
      <c r="X483">
        <v>742511.6</v>
      </c>
      <c r="Y483">
        <v>2545852</v>
      </c>
      <c r="Z483">
        <v>1604407.9</v>
      </c>
      <c r="AA483">
        <v>7862817.9000000004</v>
      </c>
      <c r="AB483" t="s">
        <v>71</v>
      </c>
      <c r="AD483">
        <v>0</v>
      </c>
      <c r="AE483">
        <v>0</v>
      </c>
      <c r="AF483" t="s">
        <v>623</v>
      </c>
      <c r="AG483">
        <v>1</v>
      </c>
      <c r="AH483" t="s">
        <v>53</v>
      </c>
      <c r="AI483" t="s">
        <v>1562</v>
      </c>
    </row>
    <row r="484" spans="1:35" ht="45" customHeight="1" x14ac:dyDescent="0.35">
      <c r="A484">
        <v>30</v>
      </c>
      <c r="B484" t="s">
        <v>41</v>
      </c>
      <c r="C484" t="s">
        <v>122</v>
      </c>
      <c r="D484" t="s">
        <v>619</v>
      </c>
      <c r="E484">
        <v>122027</v>
      </c>
      <c r="F484" t="s">
        <v>1563</v>
      </c>
      <c r="G484" t="s">
        <v>1560</v>
      </c>
      <c r="H484" t="s">
        <v>1564</v>
      </c>
      <c r="I484" s="90" t="s">
        <v>68</v>
      </c>
      <c r="J484" s="87">
        <v>9</v>
      </c>
      <c r="K484" s="87">
        <v>2020</v>
      </c>
      <c r="L484" s="90" t="s">
        <v>68</v>
      </c>
      <c r="M484" s="87">
        <v>9</v>
      </c>
      <c r="N484" s="87">
        <v>2023</v>
      </c>
      <c r="O484">
        <v>80</v>
      </c>
      <c r="P484" s="90" t="s">
        <v>263</v>
      </c>
      <c r="Q484" s="90" t="s">
        <v>263</v>
      </c>
      <c r="T484" t="s">
        <v>1557</v>
      </c>
      <c r="U484" t="s">
        <v>4</v>
      </c>
      <c r="V484" t="s">
        <v>127</v>
      </c>
      <c r="W484">
        <v>3082400</v>
      </c>
      <c r="X484">
        <v>770600</v>
      </c>
      <c r="Y484">
        <v>2287000</v>
      </c>
      <c r="Z484">
        <v>1600950</v>
      </c>
      <c r="AA484">
        <v>7740950</v>
      </c>
      <c r="AB484" t="s">
        <v>71</v>
      </c>
      <c r="AD484">
        <v>0</v>
      </c>
      <c r="AE484">
        <v>0</v>
      </c>
      <c r="AF484" t="s">
        <v>623</v>
      </c>
      <c r="AG484">
        <v>1</v>
      </c>
      <c r="AH484" t="s">
        <v>53</v>
      </c>
      <c r="AI484" t="s">
        <v>1565</v>
      </c>
    </row>
    <row r="485" spans="1:35" ht="45" customHeight="1" x14ac:dyDescent="0.35">
      <c r="A485">
        <v>31</v>
      </c>
      <c r="B485" t="s">
        <v>41</v>
      </c>
      <c r="C485" t="s">
        <v>122</v>
      </c>
      <c r="D485" t="s">
        <v>619</v>
      </c>
      <c r="E485">
        <v>119960</v>
      </c>
      <c r="F485" t="s">
        <v>1566</v>
      </c>
      <c r="G485" t="s">
        <v>1567</v>
      </c>
      <c r="H485" t="s">
        <v>1568</v>
      </c>
      <c r="I485" s="90" t="s">
        <v>68</v>
      </c>
      <c r="J485" s="87">
        <v>19</v>
      </c>
      <c r="K485" s="87">
        <v>2020</v>
      </c>
      <c r="L485" s="90" t="s">
        <v>102</v>
      </c>
      <c r="M485" s="87">
        <v>19</v>
      </c>
      <c r="N485" s="87">
        <v>2022</v>
      </c>
      <c r="O485">
        <v>80</v>
      </c>
      <c r="P485" s="90" t="s">
        <v>263</v>
      </c>
      <c r="Q485" s="90" t="s">
        <v>263</v>
      </c>
      <c r="T485" t="s">
        <v>1569</v>
      </c>
      <c r="U485" t="s">
        <v>4</v>
      </c>
      <c r="V485" t="s">
        <v>127</v>
      </c>
      <c r="W485">
        <v>1172755.23</v>
      </c>
      <c r="X485">
        <v>293188.81</v>
      </c>
      <c r="Y485">
        <v>566610.84</v>
      </c>
      <c r="Z485">
        <v>50823</v>
      </c>
      <c r="AA485">
        <v>2083377.88</v>
      </c>
      <c r="AB485" t="s">
        <v>71</v>
      </c>
      <c r="AD485">
        <v>206144.25999999998</v>
      </c>
      <c r="AE485">
        <v>31896.07</v>
      </c>
      <c r="AF485" t="s">
        <v>623</v>
      </c>
      <c r="AG485">
        <v>1</v>
      </c>
      <c r="AH485" t="s">
        <v>53</v>
      </c>
      <c r="AI485" t="s">
        <v>1570</v>
      </c>
    </row>
    <row r="486" spans="1:35" ht="45" customHeight="1" x14ac:dyDescent="0.35">
      <c r="A486">
        <v>32</v>
      </c>
      <c r="B486" t="s">
        <v>41</v>
      </c>
      <c r="C486" t="s">
        <v>89</v>
      </c>
      <c r="D486" t="s">
        <v>90</v>
      </c>
      <c r="E486">
        <v>111308</v>
      </c>
      <c r="F486" t="s">
        <v>1571</v>
      </c>
      <c r="G486" t="s">
        <v>1572</v>
      </c>
      <c r="H486" t="s">
        <v>1573</v>
      </c>
      <c r="I486" s="90" t="s">
        <v>68</v>
      </c>
      <c r="J486" s="87">
        <v>22</v>
      </c>
      <c r="K486" s="87">
        <v>2020</v>
      </c>
      <c r="L486" s="90" t="s">
        <v>68</v>
      </c>
      <c r="M486" s="87">
        <v>22</v>
      </c>
      <c r="N486" s="87">
        <v>2022</v>
      </c>
      <c r="O486">
        <v>80</v>
      </c>
      <c r="P486" s="90" t="s">
        <v>263</v>
      </c>
      <c r="Q486" s="90" t="s">
        <v>263</v>
      </c>
      <c r="T486" t="s">
        <v>1574</v>
      </c>
      <c r="U486" t="s">
        <v>4</v>
      </c>
      <c r="V486" t="s">
        <v>94</v>
      </c>
      <c r="W486">
        <v>668685.69999999995</v>
      </c>
      <c r="X486">
        <v>167171.42000000001</v>
      </c>
      <c r="Y486">
        <v>92873.03</v>
      </c>
      <c r="Z486">
        <v>38995</v>
      </c>
      <c r="AA486">
        <v>967725.15</v>
      </c>
      <c r="AB486" t="s">
        <v>71</v>
      </c>
      <c r="AD486">
        <v>79200</v>
      </c>
      <c r="AE486">
        <v>0</v>
      </c>
      <c r="AF486" t="s">
        <v>95</v>
      </c>
      <c r="AG486">
        <v>1</v>
      </c>
      <c r="AH486" t="s">
        <v>53</v>
      </c>
      <c r="AI486" t="s">
        <v>1575</v>
      </c>
    </row>
    <row r="487" spans="1:35" ht="45" customHeight="1" x14ac:dyDescent="0.35">
      <c r="A487">
        <v>33</v>
      </c>
      <c r="B487" t="s">
        <v>41</v>
      </c>
      <c r="C487" t="s">
        <v>89</v>
      </c>
      <c r="D487" t="s">
        <v>90</v>
      </c>
      <c r="E487">
        <v>108615</v>
      </c>
      <c r="F487" t="s">
        <v>1576</v>
      </c>
      <c r="G487" t="s">
        <v>1577</v>
      </c>
      <c r="H487" t="s">
        <v>1578</v>
      </c>
      <c r="I487" s="90" t="s">
        <v>68</v>
      </c>
      <c r="J487" s="87">
        <v>24</v>
      </c>
      <c r="K487" s="87">
        <v>2020</v>
      </c>
      <c r="L487" s="90" t="s">
        <v>68</v>
      </c>
      <c r="M487" s="87">
        <v>24</v>
      </c>
      <c r="N487" s="87">
        <v>2022</v>
      </c>
      <c r="O487">
        <v>80</v>
      </c>
      <c r="P487" s="90" t="s">
        <v>263</v>
      </c>
      <c r="Q487" s="90" t="s">
        <v>263</v>
      </c>
      <c r="T487" t="s">
        <v>1579</v>
      </c>
      <c r="U487" t="s">
        <v>4</v>
      </c>
      <c r="V487" t="s">
        <v>94</v>
      </c>
      <c r="W487">
        <v>670856</v>
      </c>
      <c r="X487">
        <v>167714</v>
      </c>
      <c r="Y487">
        <v>93180</v>
      </c>
      <c r="Z487">
        <v>104670</v>
      </c>
      <c r="AA487">
        <v>1036420</v>
      </c>
      <c r="AB487" t="s">
        <v>51</v>
      </c>
      <c r="AD487">
        <v>0</v>
      </c>
      <c r="AE487">
        <v>0</v>
      </c>
      <c r="AF487" t="s">
        <v>95</v>
      </c>
      <c r="AG487">
        <v>1</v>
      </c>
      <c r="AH487" t="s">
        <v>53</v>
      </c>
      <c r="AI487" t="s">
        <v>1580</v>
      </c>
    </row>
    <row r="488" spans="1:35" ht="45" customHeight="1" x14ac:dyDescent="0.35">
      <c r="A488">
        <v>34</v>
      </c>
      <c r="B488" t="s">
        <v>41</v>
      </c>
      <c r="C488" t="s">
        <v>89</v>
      </c>
      <c r="D488" t="s">
        <v>90</v>
      </c>
      <c r="E488">
        <v>109653</v>
      </c>
      <c r="F488" t="s">
        <v>1581</v>
      </c>
      <c r="G488" t="s">
        <v>1582</v>
      </c>
      <c r="H488" t="s">
        <v>1583</v>
      </c>
      <c r="I488" s="90" t="s">
        <v>68</v>
      </c>
      <c r="J488" s="87">
        <v>25</v>
      </c>
      <c r="K488" s="87">
        <v>2020</v>
      </c>
      <c r="L488" s="90" t="s">
        <v>113</v>
      </c>
      <c r="M488" s="87">
        <v>25</v>
      </c>
      <c r="N488" s="87">
        <v>2021</v>
      </c>
      <c r="O488">
        <v>80</v>
      </c>
      <c r="P488" s="90" t="s">
        <v>263</v>
      </c>
      <c r="Q488" s="90" t="s">
        <v>263</v>
      </c>
      <c r="T488" t="s">
        <v>1579</v>
      </c>
      <c r="U488" t="s">
        <v>4</v>
      </c>
      <c r="V488" t="s">
        <v>94</v>
      </c>
      <c r="W488">
        <v>671984</v>
      </c>
      <c r="X488">
        <v>167996</v>
      </c>
      <c r="Y488">
        <v>93350</v>
      </c>
      <c r="Z488">
        <v>101456.88</v>
      </c>
      <c r="AA488">
        <v>1034786.88</v>
      </c>
      <c r="AB488" t="s">
        <v>71</v>
      </c>
      <c r="AD488">
        <v>0</v>
      </c>
      <c r="AE488">
        <v>0</v>
      </c>
      <c r="AF488" t="s">
        <v>95</v>
      </c>
      <c r="AG488">
        <v>1</v>
      </c>
      <c r="AH488" t="s">
        <v>53</v>
      </c>
      <c r="AI488" t="s">
        <v>1584</v>
      </c>
    </row>
    <row r="489" spans="1:35" ht="45" customHeight="1" x14ac:dyDescent="0.35">
      <c r="A489">
        <v>35</v>
      </c>
      <c r="B489" t="s">
        <v>41</v>
      </c>
      <c r="C489" t="s">
        <v>89</v>
      </c>
      <c r="D489" t="s">
        <v>90</v>
      </c>
      <c r="E489">
        <v>108688</v>
      </c>
      <c r="F489" t="s">
        <v>1585</v>
      </c>
      <c r="G489" t="s">
        <v>1586</v>
      </c>
      <c r="H489" t="s">
        <v>1587</v>
      </c>
      <c r="I489" s="90" t="s">
        <v>68</v>
      </c>
      <c r="J489" s="87">
        <v>30</v>
      </c>
      <c r="K489" s="87">
        <v>2020</v>
      </c>
      <c r="L489" s="90" t="s">
        <v>68</v>
      </c>
      <c r="M489" s="87">
        <v>30</v>
      </c>
      <c r="N489" s="87">
        <v>2022</v>
      </c>
      <c r="O489">
        <v>80</v>
      </c>
      <c r="P489" s="90" t="s">
        <v>263</v>
      </c>
      <c r="Q489" s="90" t="s">
        <v>263</v>
      </c>
      <c r="T489" t="s">
        <v>1479</v>
      </c>
      <c r="U489" t="s">
        <v>4</v>
      </c>
      <c r="V489" t="s">
        <v>94</v>
      </c>
      <c r="W489">
        <v>550731.25</v>
      </c>
      <c r="X489">
        <v>137682.82</v>
      </c>
      <c r="Y489">
        <v>76490.45</v>
      </c>
      <c r="Z489">
        <v>265000.46000000002</v>
      </c>
      <c r="AA489">
        <v>1029904.98</v>
      </c>
      <c r="AB489" t="s">
        <v>71</v>
      </c>
      <c r="AD489">
        <v>7179.46</v>
      </c>
      <c r="AE489">
        <v>1794.86</v>
      </c>
      <c r="AF489" t="s">
        <v>95</v>
      </c>
      <c r="AG489">
        <v>1</v>
      </c>
      <c r="AH489" t="s">
        <v>53</v>
      </c>
      <c r="AI489" t="s">
        <v>1588</v>
      </c>
    </row>
    <row r="490" spans="1:35" ht="45" customHeight="1" x14ac:dyDescent="0.35">
      <c r="A490">
        <v>36</v>
      </c>
      <c r="B490" t="s">
        <v>41</v>
      </c>
      <c r="C490" t="s">
        <v>89</v>
      </c>
      <c r="D490" t="s">
        <v>90</v>
      </c>
      <c r="E490">
        <v>109905</v>
      </c>
      <c r="F490" t="s">
        <v>1589</v>
      </c>
      <c r="G490" t="s">
        <v>1590</v>
      </c>
      <c r="H490" t="s">
        <v>1591</v>
      </c>
      <c r="I490" s="90" t="s">
        <v>68</v>
      </c>
      <c r="J490" s="87">
        <v>30</v>
      </c>
      <c r="K490" s="87">
        <v>2020</v>
      </c>
      <c r="L490" s="90" t="s">
        <v>47</v>
      </c>
      <c r="M490" s="87">
        <v>30</v>
      </c>
      <c r="N490" s="87">
        <v>2021</v>
      </c>
      <c r="O490">
        <v>80</v>
      </c>
      <c r="P490" s="90" t="s">
        <v>263</v>
      </c>
      <c r="Q490" s="90" t="s">
        <v>263</v>
      </c>
      <c r="T490" t="s">
        <v>1592</v>
      </c>
      <c r="U490" t="s">
        <v>4</v>
      </c>
      <c r="V490" t="s">
        <v>94</v>
      </c>
      <c r="W490">
        <v>667921.81999999995</v>
      </c>
      <c r="X490">
        <v>166980.46</v>
      </c>
      <c r="Y490">
        <v>92766.9</v>
      </c>
      <c r="Z490">
        <v>68039.05</v>
      </c>
      <c r="AA490">
        <v>995708.23</v>
      </c>
      <c r="AB490" t="s">
        <v>71</v>
      </c>
      <c r="AD490">
        <v>166545.28</v>
      </c>
      <c r="AE490">
        <v>18454.72</v>
      </c>
      <c r="AF490" t="s">
        <v>95</v>
      </c>
      <c r="AG490">
        <v>1</v>
      </c>
      <c r="AH490" t="s">
        <v>53</v>
      </c>
      <c r="AI490" t="s">
        <v>1593</v>
      </c>
    </row>
    <row r="491" spans="1:35" ht="45" customHeight="1" x14ac:dyDescent="0.35">
      <c r="A491">
        <v>37</v>
      </c>
      <c r="B491" t="s">
        <v>41</v>
      </c>
      <c r="C491" t="s">
        <v>89</v>
      </c>
      <c r="D491" t="s">
        <v>90</v>
      </c>
      <c r="E491">
        <v>122377</v>
      </c>
      <c r="F491" t="s">
        <v>1594</v>
      </c>
      <c r="G491" t="s">
        <v>1595</v>
      </c>
      <c r="H491" t="s">
        <v>1596</v>
      </c>
      <c r="I491" s="90" t="s">
        <v>68</v>
      </c>
      <c r="J491" s="87">
        <v>30</v>
      </c>
      <c r="K491" s="87">
        <v>2020</v>
      </c>
      <c r="L491" s="90" t="s">
        <v>113</v>
      </c>
      <c r="M491" s="87">
        <v>30</v>
      </c>
      <c r="N491" s="87">
        <v>2021</v>
      </c>
      <c r="O491">
        <v>80</v>
      </c>
      <c r="P491" s="90" t="s">
        <v>263</v>
      </c>
      <c r="Q491" s="90" t="s">
        <v>263</v>
      </c>
      <c r="T491" t="s">
        <v>1557</v>
      </c>
      <c r="U491" t="s">
        <v>4</v>
      </c>
      <c r="V491" t="s">
        <v>94</v>
      </c>
      <c r="W491">
        <v>671713.58</v>
      </c>
      <c r="X491">
        <v>167928.39</v>
      </c>
      <c r="Y491">
        <v>93293.54</v>
      </c>
      <c r="Z491">
        <v>95744.23</v>
      </c>
      <c r="AA491">
        <v>1028679.74</v>
      </c>
      <c r="AB491" t="s">
        <v>71</v>
      </c>
      <c r="AD491">
        <v>12150</v>
      </c>
      <c r="AE491">
        <v>3037.5</v>
      </c>
      <c r="AF491" t="s">
        <v>95</v>
      </c>
      <c r="AG491">
        <v>1</v>
      </c>
      <c r="AH491" t="s">
        <v>53</v>
      </c>
      <c r="AI491" t="s">
        <v>1597</v>
      </c>
    </row>
    <row r="492" spans="1:35" ht="45" customHeight="1" x14ac:dyDescent="0.35">
      <c r="A492">
        <v>38</v>
      </c>
      <c r="B492" t="s">
        <v>41</v>
      </c>
      <c r="C492" t="s">
        <v>89</v>
      </c>
      <c r="D492" t="s">
        <v>90</v>
      </c>
      <c r="E492">
        <v>110551</v>
      </c>
      <c r="F492" t="s">
        <v>1598</v>
      </c>
      <c r="G492" t="s">
        <v>1599</v>
      </c>
      <c r="H492" t="s">
        <v>1600</v>
      </c>
      <c r="I492" s="90" t="s">
        <v>133</v>
      </c>
      <c r="J492" s="87">
        <v>1</v>
      </c>
      <c r="K492" s="87">
        <v>2020</v>
      </c>
      <c r="L492" s="90" t="s">
        <v>109</v>
      </c>
      <c r="M492" s="87">
        <v>1</v>
      </c>
      <c r="N492" s="87">
        <v>2021</v>
      </c>
      <c r="O492">
        <v>80</v>
      </c>
      <c r="P492" s="90" t="s">
        <v>263</v>
      </c>
      <c r="Q492" s="90" t="s">
        <v>263</v>
      </c>
      <c r="T492" t="s">
        <v>1592</v>
      </c>
      <c r="U492" t="s">
        <v>4</v>
      </c>
      <c r="V492" t="s">
        <v>94</v>
      </c>
      <c r="W492">
        <v>669734.51</v>
      </c>
      <c r="X492">
        <v>167433.63</v>
      </c>
      <c r="Y492">
        <v>93018.67</v>
      </c>
      <c r="Z492">
        <v>8570</v>
      </c>
      <c r="AA492">
        <v>938756.81</v>
      </c>
      <c r="AB492" t="s">
        <v>71</v>
      </c>
      <c r="AD492">
        <v>87637.48000000001</v>
      </c>
      <c r="AE492">
        <v>18045.36</v>
      </c>
      <c r="AF492" t="s">
        <v>95</v>
      </c>
      <c r="AG492">
        <v>1</v>
      </c>
      <c r="AH492" t="s">
        <v>53</v>
      </c>
      <c r="AI492" t="s">
        <v>1601</v>
      </c>
    </row>
    <row r="493" spans="1:35" ht="45" customHeight="1" x14ac:dyDescent="0.35">
      <c r="A493">
        <v>39</v>
      </c>
      <c r="B493" t="s">
        <v>41</v>
      </c>
      <c r="C493" t="s">
        <v>89</v>
      </c>
      <c r="D493" t="s">
        <v>90</v>
      </c>
      <c r="E493">
        <v>111022</v>
      </c>
      <c r="F493" t="s">
        <v>1602</v>
      </c>
      <c r="G493" t="s">
        <v>1603</v>
      </c>
      <c r="H493" t="s">
        <v>1604</v>
      </c>
      <c r="I493" s="90" t="s">
        <v>133</v>
      </c>
      <c r="J493" s="87">
        <v>17</v>
      </c>
      <c r="K493" s="87">
        <v>2020</v>
      </c>
      <c r="L493" s="90" t="s">
        <v>87</v>
      </c>
      <c r="M493" s="87">
        <v>17</v>
      </c>
      <c r="N493" s="87">
        <v>2022</v>
      </c>
      <c r="O493">
        <v>80</v>
      </c>
      <c r="P493" s="90" t="s">
        <v>263</v>
      </c>
      <c r="Q493" s="90" t="s">
        <v>263</v>
      </c>
      <c r="T493" t="s">
        <v>1465</v>
      </c>
      <c r="U493" t="s">
        <v>4</v>
      </c>
      <c r="V493" t="s">
        <v>94</v>
      </c>
      <c r="W493">
        <v>667725.42400000012</v>
      </c>
      <c r="X493">
        <v>166931.35999999999</v>
      </c>
      <c r="Y493">
        <v>92739.64</v>
      </c>
      <c r="Z493">
        <v>75540.100000000006</v>
      </c>
      <c r="AA493">
        <v>1002936.5240000001</v>
      </c>
      <c r="AB493" t="s">
        <v>71</v>
      </c>
      <c r="AD493">
        <v>22519.439999999999</v>
      </c>
      <c r="AE493">
        <v>5629.86</v>
      </c>
      <c r="AF493" t="s">
        <v>95</v>
      </c>
      <c r="AG493">
        <v>1</v>
      </c>
      <c r="AH493" t="s">
        <v>53</v>
      </c>
      <c r="AI493" t="s">
        <v>1605</v>
      </c>
    </row>
    <row r="494" spans="1:35" ht="45" customHeight="1" x14ac:dyDescent="0.35">
      <c r="A494">
        <v>40</v>
      </c>
      <c r="B494" t="s">
        <v>1</v>
      </c>
      <c r="C494" t="s">
        <v>54</v>
      </c>
      <c r="D494" t="s">
        <v>200</v>
      </c>
      <c r="E494">
        <v>130075</v>
      </c>
      <c r="F494" t="s">
        <v>1606</v>
      </c>
      <c r="G494" t="s">
        <v>1607</v>
      </c>
      <c r="H494" t="s">
        <v>1608</v>
      </c>
      <c r="I494" s="90" t="s">
        <v>133</v>
      </c>
      <c r="J494" s="87">
        <v>31</v>
      </c>
      <c r="K494" s="87">
        <v>2020</v>
      </c>
      <c r="L494" s="90" t="s">
        <v>133</v>
      </c>
      <c r="M494" s="87">
        <v>31</v>
      </c>
      <c r="N494" s="87">
        <v>2023</v>
      </c>
      <c r="O494" t="s">
        <v>628</v>
      </c>
      <c r="P494" s="90" t="s">
        <v>567</v>
      </c>
      <c r="Q494" s="90" t="s">
        <v>263</v>
      </c>
      <c r="R494" t="s">
        <v>1609</v>
      </c>
      <c r="T494" t="s">
        <v>1610</v>
      </c>
      <c r="U494" t="s">
        <v>4</v>
      </c>
      <c r="V494" t="s">
        <v>60</v>
      </c>
      <c r="W494">
        <v>4531364.99</v>
      </c>
      <c r="X494">
        <v>1057561.8799999999</v>
      </c>
      <c r="Y494">
        <v>2152639.35</v>
      </c>
      <c r="Z494">
        <v>744514.74</v>
      </c>
      <c r="AA494">
        <f>SUM(W494:Z494)</f>
        <v>8486080.9600000009</v>
      </c>
      <c r="AB494" t="s">
        <v>71</v>
      </c>
      <c r="AD494">
        <v>1849782.82</v>
      </c>
      <c r="AE494">
        <v>24000</v>
      </c>
      <c r="AF494" t="s">
        <v>206</v>
      </c>
      <c r="AG494">
        <v>1</v>
      </c>
      <c r="AH494" t="s">
        <v>63</v>
      </c>
      <c r="AI494" t="s">
        <v>1611</v>
      </c>
    </row>
    <row r="495" spans="1:35" ht="45" customHeight="1" x14ac:dyDescent="0.35">
      <c r="A495">
        <v>41</v>
      </c>
      <c r="B495" t="s">
        <v>41</v>
      </c>
      <c r="C495" t="s">
        <v>89</v>
      </c>
      <c r="D495" t="s">
        <v>90</v>
      </c>
      <c r="E495">
        <v>114698</v>
      </c>
      <c r="F495" t="s">
        <v>1612</v>
      </c>
      <c r="G495" t="s">
        <v>1613</v>
      </c>
      <c r="H495" t="s">
        <v>1614</v>
      </c>
      <c r="I495" s="90" t="s">
        <v>58</v>
      </c>
      <c r="J495" s="87">
        <v>28</v>
      </c>
      <c r="K495" s="87">
        <v>2020</v>
      </c>
      <c r="L495" s="90" t="s">
        <v>58</v>
      </c>
      <c r="M495" s="87">
        <v>28</v>
      </c>
      <c r="N495" s="87">
        <v>2022</v>
      </c>
      <c r="O495">
        <v>80</v>
      </c>
      <c r="P495" s="90" t="s">
        <v>263</v>
      </c>
      <c r="Q495" s="90" t="s">
        <v>263</v>
      </c>
      <c r="T495" t="s">
        <v>1483</v>
      </c>
      <c r="U495" t="s">
        <v>4</v>
      </c>
      <c r="V495" t="s">
        <v>94</v>
      </c>
      <c r="W495">
        <v>597467.64</v>
      </c>
      <c r="X495">
        <v>149366.93</v>
      </c>
      <c r="Y495">
        <v>82981.62</v>
      </c>
      <c r="Z495">
        <v>9520</v>
      </c>
      <c r="AA495">
        <v>839336.19000000006</v>
      </c>
      <c r="AB495" t="s">
        <v>71</v>
      </c>
      <c r="AD495">
        <v>0</v>
      </c>
      <c r="AE495">
        <v>0</v>
      </c>
      <c r="AF495" t="s">
        <v>95</v>
      </c>
      <c r="AG495">
        <v>1</v>
      </c>
      <c r="AH495" t="s">
        <v>53</v>
      </c>
      <c r="AI495" t="s">
        <v>1615</v>
      </c>
    </row>
    <row r="496" spans="1:35" ht="45" customHeight="1" x14ac:dyDescent="0.35">
      <c r="A496">
        <v>42</v>
      </c>
      <c r="B496" t="s">
        <v>41</v>
      </c>
      <c r="C496" t="s">
        <v>724</v>
      </c>
      <c r="E496">
        <v>109522</v>
      </c>
      <c r="F496" t="s">
        <v>1616</v>
      </c>
      <c r="G496" t="s">
        <v>1617</v>
      </c>
      <c r="H496" t="s">
        <v>1618</v>
      </c>
      <c r="I496" s="90" t="s">
        <v>113</v>
      </c>
      <c r="J496" s="87">
        <v>29</v>
      </c>
      <c r="K496" s="87">
        <v>2020</v>
      </c>
      <c r="L496" s="90" t="s">
        <v>68</v>
      </c>
      <c r="M496" s="87">
        <v>29</v>
      </c>
      <c r="N496" s="87">
        <v>2023</v>
      </c>
      <c r="O496">
        <v>80</v>
      </c>
      <c r="P496" s="90" t="s">
        <v>263</v>
      </c>
      <c r="Q496" s="90" t="s">
        <v>263</v>
      </c>
      <c r="T496" t="s">
        <v>1465</v>
      </c>
      <c r="U496" t="s">
        <v>5</v>
      </c>
      <c r="V496" t="s">
        <v>81</v>
      </c>
      <c r="W496">
        <v>3534000</v>
      </c>
      <c r="X496">
        <v>883500</v>
      </c>
      <c r="Y496">
        <v>0</v>
      </c>
      <c r="Z496">
        <v>92500</v>
      </c>
      <c r="AA496">
        <f>SUM(W496:Z496)</f>
        <v>4510000</v>
      </c>
      <c r="AB496" t="s">
        <v>71</v>
      </c>
      <c r="AD496">
        <v>0</v>
      </c>
      <c r="AE496">
        <v>0</v>
      </c>
      <c r="AF496" t="s">
        <v>730</v>
      </c>
      <c r="AG496">
        <v>1</v>
      </c>
      <c r="AH496" t="s">
        <v>53</v>
      </c>
      <c r="AI496" t="s">
        <v>1619</v>
      </c>
    </row>
    <row r="497" spans="1:35" ht="45" customHeight="1" x14ac:dyDescent="0.35">
      <c r="A497">
        <v>43</v>
      </c>
      <c r="B497" t="s">
        <v>41</v>
      </c>
      <c r="C497" t="s">
        <v>724</v>
      </c>
      <c r="E497">
        <v>107596</v>
      </c>
      <c r="F497" t="s">
        <v>1620</v>
      </c>
      <c r="G497" t="s">
        <v>1551</v>
      </c>
      <c r="H497" t="s">
        <v>1621</v>
      </c>
      <c r="I497" s="90" t="s">
        <v>102</v>
      </c>
      <c r="J497" s="87">
        <v>1</v>
      </c>
      <c r="K497" s="87">
        <v>2021</v>
      </c>
      <c r="L497" s="90" t="s">
        <v>68</v>
      </c>
      <c r="M497" s="87">
        <v>30</v>
      </c>
      <c r="N497" s="87">
        <v>2023</v>
      </c>
      <c r="O497" t="s">
        <v>628</v>
      </c>
      <c r="P497" s="90" t="s">
        <v>567</v>
      </c>
      <c r="Q497" s="90" t="s">
        <v>263</v>
      </c>
      <c r="R497" t="s">
        <v>568</v>
      </c>
      <c r="S497" t="s">
        <v>1609</v>
      </c>
      <c r="T497" t="s">
        <v>1622</v>
      </c>
      <c r="U497" t="s">
        <v>5</v>
      </c>
      <c r="V497" t="s">
        <v>81</v>
      </c>
      <c r="W497">
        <v>3740000</v>
      </c>
      <c r="X497">
        <v>760000</v>
      </c>
      <c r="Y497">
        <v>0</v>
      </c>
      <c r="Z497">
        <v>5000</v>
      </c>
      <c r="AA497">
        <f>SUM(W497:Z497)</f>
        <v>4505000</v>
      </c>
      <c r="AB497" t="s">
        <v>71</v>
      </c>
      <c r="AD497">
        <v>0</v>
      </c>
      <c r="AE497">
        <v>0</v>
      </c>
      <c r="AF497" t="s">
        <v>730</v>
      </c>
      <c r="AG497">
        <v>1</v>
      </c>
      <c r="AH497" t="s">
        <v>53</v>
      </c>
      <c r="AI497" t="s">
        <v>1623</v>
      </c>
    </row>
    <row r="498" spans="1:35" ht="21" customHeight="1" x14ac:dyDescent="0.35">
      <c r="A498" t="s">
        <v>1624</v>
      </c>
      <c r="W498">
        <f>SUM(W455:W497)</f>
        <v>854669290.6209482</v>
      </c>
      <c r="X498">
        <f>SUM(X455:X497)</f>
        <v>208918615.75305194</v>
      </c>
      <c r="Y498">
        <f>SUM(Y455:Y497)</f>
        <v>25123366.120000001</v>
      </c>
      <c r="Z498">
        <f>SUM(Z455:Z497)</f>
        <v>156932249.26000002</v>
      </c>
      <c r="AA498">
        <f>SUM(AA455:AA497)</f>
        <v>1245643521.7540007</v>
      </c>
      <c r="AD498">
        <f>SUM(AD455:AD497)</f>
        <v>620944447.09000039</v>
      </c>
      <c r="AE498">
        <f>SUM(AE455:AE497)</f>
        <v>24202778.630000003</v>
      </c>
    </row>
    <row r="499" spans="1:35" ht="21" customHeight="1" x14ac:dyDescent="0.35">
      <c r="A499" t="s">
        <v>1625</v>
      </c>
    </row>
    <row r="500" spans="1:35" ht="45" customHeight="1" x14ac:dyDescent="0.35">
      <c r="A500">
        <v>1</v>
      </c>
      <c r="B500" t="s">
        <v>1</v>
      </c>
      <c r="C500" t="s">
        <v>54</v>
      </c>
      <c r="D500" t="s">
        <v>55</v>
      </c>
      <c r="E500">
        <v>118785</v>
      </c>
      <c r="F500" t="s">
        <v>1626</v>
      </c>
      <c r="G500" t="s">
        <v>1627</v>
      </c>
      <c r="H500" t="s">
        <v>1626</v>
      </c>
      <c r="I500" s="90" t="s">
        <v>47</v>
      </c>
      <c r="J500" s="87">
        <v>22</v>
      </c>
      <c r="K500" s="87">
        <v>2017</v>
      </c>
      <c r="L500" s="90" t="s">
        <v>47</v>
      </c>
      <c r="M500" s="87">
        <v>22</v>
      </c>
      <c r="N500" s="87">
        <v>2019</v>
      </c>
      <c r="O500">
        <v>85</v>
      </c>
      <c r="P500" s="90" t="s">
        <v>149</v>
      </c>
      <c r="Q500" s="90" t="s">
        <v>149</v>
      </c>
      <c r="T500" t="s">
        <v>1628</v>
      </c>
      <c r="U500" t="s">
        <v>4</v>
      </c>
      <c r="V500" t="s">
        <v>60</v>
      </c>
      <c r="W500">
        <v>2796496.02</v>
      </c>
      <c r="X500">
        <v>493499.3</v>
      </c>
      <c r="Y500">
        <v>1593524.6300000004</v>
      </c>
      <c r="Z500">
        <v>78000</v>
      </c>
      <c r="AA500">
        <f t="shared" ref="AA500:AA506" si="30">SUM(W500:Z500)</f>
        <v>4961519.95</v>
      </c>
      <c r="AB500" t="s">
        <v>61</v>
      </c>
      <c r="AC500" t="s">
        <v>856</v>
      </c>
      <c r="AD500">
        <v>2490583.14</v>
      </c>
      <c r="AE500">
        <v>440990.5</v>
      </c>
      <c r="AF500" t="s">
        <v>62</v>
      </c>
      <c r="AG500">
        <v>1</v>
      </c>
      <c r="AH500" t="s">
        <v>63</v>
      </c>
    </row>
    <row r="501" spans="1:35" ht="45" customHeight="1" x14ac:dyDescent="0.35">
      <c r="A501">
        <v>2</v>
      </c>
      <c r="B501" t="s">
        <v>1</v>
      </c>
      <c r="C501" t="s">
        <v>54</v>
      </c>
      <c r="D501" t="s">
        <v>55</v>
      </c>
      <c r="E501">
        <v>116017</v>
      </c>
      <c r="F501" t="s">
        <v>1629</v>
      </c>
      <c r="G501" t="s">
        <v>1630</v>
      </c>
      <c r="H501" t="s">
        <v>1629</v>
      </c>
      <c r="I501" s="90" t="s">
        <v>58</v>
      </c>
      <c r="J501" s="87">
        <v>4</v>
      </c>
      <c r="K501" s="87">
        <v>2017</v>
      </c>
      <c r="L501" s="90" t="s">
        <v>58</v>
      </c>
      <c r="M501" s="87">
        <v>4</v>
      </c>
      <c r="N501" s="87">
        <v>2020</v>
      </c>
      <c r="O501">
        <v>85</v>
      </c>
      <c r="P501" s="90" t="s">
        <v>149</v>
      </c>
      <c r="Q501" s="90" t="s">
        <v>149</v>
      </c>
      <c r="T501" t="s">
        <v>1628</v>
      </c>
      <c r="U501" t="s">
        <v>4</v>
      </c>
      <c r="V501" t="s">
        <v>60</v>
      </c>
      <c r="W501">
        <v>2831658.65</v>
      </c>
      <c r="X501">
        <v>499704.47</v>
      </c>
      <c r="Y501">
        <v>988628.37999999989</v>
      </c>
      <c r="Z501">
        <v>52800</v>
      </c>
      <c r="AA501">
        <f t="shared" si="30"/>
        <v>4372791.5</v>
      </c>
      <c r="AB501" t="s">
        <v>61</v>
      </c>
      <c r="AD501">
        <v>2590187.2399999998</v>
      </c>
      <c r="AE501">
        <v>457091.84000000003</v>
      </c>
      <c r="AF501" t="s">
        <v>62</v>
      </c>
      <c r="AG501">
        <v>1</v>
      </c>
      <c r="AH501" t="s">
        <v>63</v>
      </c>
    </row>
    <row r="502" spans="1:35" ht="45" customHeight="1" x14ac:dyDescent="0.35">
      <c r="A502">
        <v>3</v>
      </c>
      <c r="B502" t="s">
        <v>1</v>
      </c>
      <c r="C502" t="s">
        <v>54</v>
      </c>
      <c r="D502" t="s">
        <v>55</v>
      </c>
      <c r="E502">
        <v>115823</v>
      </c>
      <c r="F502" t="s">
        <v>1631</v>
      </c>
      <c r="G502" t="s">
        <v>1632</v>
      </c>
      <c r="H502" t="s">
        <v>1631</v>
      </c>
      <c r="I502" s="90" t="s">
        <v>58</v>
      </c>
      <c r="J502" s="87">
        <v>3</v>
      </c>
      <c r="K502" s="87">
        <v>2017</v>
      </c>
      <c r="L502" s="90" t="s">
        <v>109</v>
      </c>
      <c r="M502" s="87">
        <v>3</v>
      </c>
      <c r="N502" s="87">
        <v>2020</v>
      </c>
      <c r="O502">
        <v>85</v>
      </c>
      <c r="P502" s="90" t="s">
        <v>149</v>
      </c>
      <c r="Q502" s="90" t="s">
        <v>149</v>
      </c>
      <c r="T502" t="s">
        <v>1628</v>
      </c>
      <c r="U502" t="s">
        <v>4</v>
      </c>
      <c r="V502" t="s">
        <v>60</v>
      </c>
      <c r="W502">
        <v>1905574.88</v>
      </c>
      <c r="X502">
        <v>336277.92</v>
      </c>
      <c r="Y502">
        <v>805699.20000000019</v>
      </c>
      <c r="Z502">
        <v>120935.33999999985</v>
      </c>
      <c r="AA502">
        <f t="shared" si="30"/>
        <v>3168487.34</v>
      </c>
      <c r="AB502" t="s">
        <v>61</v>
      </c>
      <c r="AC502" t="s">
        <v>1633</v>
      </c>
      <c r="AD502">
        <v>1890913.33</v>
      </c>
      <c r="AE502">
        <v>333690.58</v>
      </c>
      <c r="AF502" t="s">
        <v>62</v>
      </c>
      <c r="AG502">
        <v>1</v>
      </c>
      <c r="AH502" t="s">
        <v>63</v>
      </c>
    </row>
    <row r="503" spans="1:35" ht="45" customHeight="1" x14ac:dyDescent="0.35">
      <c r="A503">
        <v>4</v>
      </c>
      <c r="B503" t="s">
        <v>1</v>
      </c>
      <c r="C503" t="s">
        <v>54</v>
      </c>
      <c r="D503" t="s">
        <v>55</v>
      </c>
      <c r="E503">
        <v>115878</v>
      </c>
      <c r="F503" t="s">
        <v>1634</v>
      </c>
      <c r="G503" t="s">
        <v>1635</v>
      </c>
      <c r="H503" t="s">
        <v>1636</v>
      </c>
      <c r="I503" s="90" t="s">
        <v>68</v>
      </c>
      <c r="J503" s="87">
        <v>29</v>
      </c>
      <c r="K503" s="87">
        <v>2017</v>
      </c>
      <c r="L503" s="90" t="s">
        <v>68</v>
      </c>
      <c r="M503" s="87">
        <v>29</v>
      </c>
      <c r="N503" s="87">
        <v>2019</v>
      </c>
      <c r="O503">
        <v>85</v>
      </c>
      <c r="P503" s="90" t="s">
        <v>149</v>
      </c>
      <c r="Q503" s="90" t="s">
        <v>149</v>
      </c>
      <c r="T503" t="s">
        <v>1628</v>
      </c>
      <c r="U503" t="s">
        <v>4</v>
      </c>
      <c r="V503" t="s">
        <v>60</v>
      </c>
      <c r="W503">
        <v>2687480.06</v>
      </c>
      <c r="X503">
        <v>474261.19</v>
      </c>
      <c r="Y503">
        <v>1030875.2999999998</v>
      </c>
      <c r="Z503">
        <v>347221.37999999989</v>
      </c>
      <c r="AA503">
        <f t="shared" si="30"/>
        <v>4539837.93</v>
      </c>
      <c r="AB503" t="s">
        <v>61</v>
      </c>
      <c r="AD503">
        <v>2130343.7600000007</v>
      </c>
      <c r="AE503">
        <v>375943.04</v>
      </c>
      <c r="AF503" t="s">
        <v>62</v>
      </c>
      <c r="AG503">
        <v>1</v>
      </c>
      <c r="AH503" t="s">
        <v>63</v>
      </c>
    </row>
    <row r="504" spans="1:35" ht="45" customHeight="1" x14ac:dyDescent="0.35">
      <c r="A504">
        <v>5</v>
      </c>
      <c r="B504" t="s">
        <v>1</v>
      </c>
      <c r="C504" t="s">
        <v>54</v>
      </c>
      <c r="D504" t="s">
        <v>55</v>
      </c>
      <c r="E504">
        <v>116038</v>
      </c>
      <c r="F504" t="s">
        <v>1637</v>
      </c>
      <c r="G504" t="s">
        <v>1638</v>
      </c>
      <c r="H504" t="s">
        <v>1637</v>
      </c>
      <c r="I504" s="90" t="s">
        <v>58</v>
      </c>
      <c r="J504" s="87">
        <v>4</v>
      </c>
      <c r="K504" s="87">
        <v>2017</v>
      </c>
      <c r="L504" s="90" t="s">
        <v>47</v>
      </c>
      <c r="M504" s="87">
        <v>9</v>
      </c>
      <c r="N504" s="87">
        <v>2020</v>
      </c>
      <c r="O504">
        <v>85</v>
      </c>
      <c r="P504" s="90" t="s">
        <v>149</v>
      </c>
      <c r="Q504" s="90" t="s">
        <v>149</v>
      </c>
      <c r="T504" t="s">
        <v>1628</v>
      </c>
      <c r="U504" t="s">
        <v>4</v>
      </c>
      <c r="V504" t="s">
        <v>60</v>
      </c>
      <c r="W504">
        <v>2132352.7999999998</v>
      </c>
      <c r="X504">
        <v>376297.55</v>
      </c>
      <c r="Y504">
        <v>1443616.24</v>
      </c>
      <c r="Z504">
        <v>204076</v>
      </c>
      <c r="AA504">
        <f t="shared" si="30"/>
        <v>4156342.59</v>
      </c>
      <c r="AB504" t="s">
        <v>61</v>
      </c>
      <c r="AC504" t="s">
        <v>910</v>
      </c>
      <c r="AD504">
        <v>974130.17</v>
      </c>
      <c r="AE504">
        <v>171905.32</v>
      </c>
      <c r="AF504" t="s">
        <v>62</v>
      </c>
      <c r="AG504">
        <v>1</v>
      </c>
      <c r="AH504" t="s">
        <v>63</v>
      </c>
    </row>
    <row r="505" spans="1:35" ht="45" customHeight="1" x14ac:dyDescent="0.35">
      <c r="A505">
        <v>6</v>
      </c>
      <c r="B505" t="s">
        <v>1</v>
      </c>
      <c r="C505" t="s">
        <v>54</v>
      </c>
      <c r="D505" t="s">
        <v>200</v>
      </c>
      <c r="E505">
        <v>129002</v>
      </c>
      <c r="F505" t="s">
        <v>1639</v>
      </c>
      <c r="G505" t="s">
        <v>1640</v>
      </c>
      <c r="H505" t="s">
        <v>1641</v>
      </c>
      <c r="I505" s="90" t="s">
        <v>113</v>
      </c>
      <c r="J505" s="87">
        <v>17</v>
      </c>
      <c r="K505" s="87">
        <v>2019</v>
      </c>
      <c r="L505" s="90" t="s">
        <v>68</v>
      </c>
      <c r="M505" s="87">
        <v>17</v>
      </c>
      <c r="N505" s="87">
        <v>2021</v>
      </c>
      <c r="O505">
        <v>85</v>
      </c>
      <c r="P505" s="90" t="s">
        <v>149</v>
      </c>
      <c r="Q505" s="90" t="s">
        <v>149</v>
      </c>
      <c r="T505" t="s">
        <v>1628</v>
      </c>
      <c r="U505" t="s">
        <v>205</v>
      </c>
      <c r="V505" t="s">
        <v>60</v>
      </c>
      <c r="W505">
        <v>10712652.470000001</v>
      </c>
      <c r="X505">
        <v>1890468.04</v>
      </c>
      <c r="Y505">
        <v>4862615.3099999996</v>
      </c>
      <c r="Z505">
        <v>1581949.21</v>
      </c>
      <c r="AA505">
        <f t="shared" si="30"/>
        <v>19047685.030000001</v>
      </c>
      <c r="AB505" t="s">
        <v>71</v>
      </c>
      <c r="AD505">
        <v>6266512.3100000005</v>
      </c>
      <c r="AE505">
        <v>797868.54</v>
      </c>
      <c r="AF505" t="s">
        <v>206</v>
      </c>
      <c r="AG505">
        <v>1</v>
      </c>
      <c r="AH505" t="s">
        <v>63</v>
      </c>
      <c r="AI505" t="s">
        <v>1642</v>
      </c>
    </row>
    <row r="506" spans="1:35" ht="45" customHeight="1" x14ac:dyDescent="0.35">
      <c r="A506">
        <v>7</v>
      </c>
      <c r="B506" t="s">
        <v>1</v>
      </c>
      <c r="C506" t="s">
        <v>54</v>
      </c>
      <c r="D506" t="s">
        <v>200</v>
      </c>
      <c r="E506">
        <v>128985</v>
      </c>
      <c r="F506" t="s">
        <v>1643</v>
      </c>
      <c r="G506" t="s">
        <v>1644</v>
      </c>
      <c r="H506" t="s">
        <v>1645</v>
      </c>
      <c r="I506" s="90" t="s">
        <v>110</v>
      </c>
      <c r="J506" s="87">
        <v>1</v>
      </c>
      <c r="K506" s="87">
        <v>2020</v>
      </c>
      <c r="L506" s="90" t="s">
        <v>110</v>
      </c>
      <c r="M506" s="87">
        <v>1</v>
      </c>
      <c r="N506" s="87">
        <v>2022</v>
      </c>
      <c r="O506">
        <v>85</v>
      </c>
      <c r="P506" s="90" t="s">
        <v>149</v>
      </c>
      <c r="Q506" s="90" t="s">
        <v>149</v>
      </c>
      <c r="T506" t="s">
        <v>1628</v>
      </c>
      <c r="U506" t="s">
        <v>205</v>
      </c>
      <c r="V506" t="s">
        <v>60</v>
      </c>
      <c r="W506">
        <v>3783887.3</v>
      </c>
      <c r="X506">
        <v>667744.81000000006</v>
      </c>
      <c r="Y506">
        <v>2632430.71</v>
      </c>
      <c r="Z506">
        <v>893549.96</v>
      </c>
      <c r="AA506">
        <f t="shared" si="30"/>
        <v>7977612.7799999993</v>
      </c>
      <c r="AB506" t="s">
        <v>71</v>
      </c>
      <c r="AD506">
        <v>572323.05000000005</v>
      </c>
      <c r="AE506">
        <v>100998.19</v>
      </c>
      <c r="AF506" t="s">
        <v>206</v>
      </c>
      <c r="AG506">
        <v>1</v>
      </c>
      <c r="AH506" t="s">
        <v>63</v>
      </c>
      <c r="AI506" t="s">
        <v>1646</v>
      </c>
    </row>
    <row r="507" spans="1:35" ht="45" customHeight="1" x14ac:dyDescent="0.35">
      <c r="A507">
        <v>8</v>
      </c>
      <c r="B507" t="s">
        <v>41</v>
      </c>
      <c r="C507" t="s">
        <v>122</v>
      </c>
      <c r="D507" t="s">
        <v>123</v>
      </c>
      <c r="E507">
        <v>120906</v>
      </c>
      <c r="F507" t="s">
        <v>1647</v>
      </c>
      <c r="G507" t="s">
        <v>1648</v>
      </c>
      <c r="H507" t="s">
        <v>1649</v>
      </c>
      <c r="I507" s="90" t="s">
        <v>68</v>
      </c>
      <c r="J507" s="87">
        <v>16</v>
      </c>
      <c r="K507" s="87">
        <v>2020</v>
      </c>
      <c r="L507" s="90" t="s">
        <v>68</v>
      </c>
      <c r="M507" s="87">
        <v>16</v>
      </c>
      <c r="N507" s="87">
        <v>2023</v>
      </c>
      <c r="O507">
        <v>85</v>
      </c>
      <c r="P507" s="90" t="s">
        <v>149</v>
      </c>
      <c r="Q507" s="90" t="s">
        <v>149</v>
      </c>
      <c r="T507" t="s">
        <v>1628</v>
      </c>
      <c r="U507" t="s">
        <v>4</v>
      </c>
      <c r="V507" t="s">
        <v>127</v>
      </c>
      <c r="W507">
        <v>2868123.57</v>
      </c>
      <c r="X507">
        <v>506139.37</v>
      </c>
      <c r="Y507">
        <v>1537523.1</v>
      </c>
      <c r="Z507">
        <v>782294.93</v>
      </c>
      <c r="AA507">
        <v>5694080.9699999997</v>
      </c>
      <c r="AB507" t="s">
        <v>71</v>
      </c>
      <c r="AD507">
        <v>203553.5</v>
      </c>
      <c r="AE507">
        <v>35921.19</v>
      </c>
      <c r="AF507" t="s">
        <v>128</v>
      </c>
      <c r="AG507">
        <v>1</v>
      </c>
      <c r="AH507" t="s">
        <v>53</v>
      </c>
      <c r="AI507" t="s">
        <v>1650</v>
      </c>
    </row>
    <row r="508" spans="1:35" ht="45" customHeight="1" x14ac:dyDescent="0.35">
      <c r="A508">
        <v>9</v>
      </c>
      <c r="B508" t="s">
        <v>41</v>
      </c>
      <c r="C508" t="s">
        <v>122</v>
      </c>
      <c r="D508" t="s">
        <v>123</v>
      </c>
      <c r="E508">
        <v>121434</v>
      </c>
      <c r="F508" t="s">
        <v>1651</v>
      </c>
      <c r="G508" t="s">
        <v>1652</v>
      </c>
      <c r="H508" t="s">
        <v>1653</v>
      </c>
      <c r="I508" s="90" t="s">
        <v>68</v>
      </c>
      <c r="J508" s="87">
        <v>22</v>
      </c>
      <c r="K508" s="87">
        <v>2020</v>
      </c>
      <c r="L508" s="90" t="s">
        <v>68</v>
      </c>
      <c r="M508" s="87">
        <v>22</v>
      </c>
      <c r="N508" s="87">
        <v>2023</v>
      </c>
      <c r="O508">
        <v>85</v>
      </c>
      <c r="P508" s="90" t="s">
        <v>149</v>
      </c>
      <c r="Q508" s="90" t="s">
        <v>149</v>
      </c>
      <c r="T508" t="s">
        <v>1654</v>
      </c>
      <c r="U508" t="s">
        <v>4</v>
      </c>
      <c r="V508" t="s">
        <v>127</v>
      </c>
      <c r="W508">
        <v>19003056.760000002</v>
      </c>
      <c r="X508">
        <v>3353480.6</v>
      </c>
      <c r="Y508">
        <v>17409246.789999999</v>
      </c>
      <c r="Z508">
        <v>8537044.9700000007</v>
      </c>
      <c r="AA508">
        <v>48302829.120000005</v>
      </c>
      <c r="AB508" t="s">
        <v>71</v>
      </c>
      <c r="AD508">
        <v>1018129.0099999999</v>
      </c>
      <c r="AE508">
        <v>63173.210000000006</v>
      </c>
      <c r="AF508" t="s">
        <v>128</v>
      </c>
      <c r="AG508">
        <v>1</v>
      </c>
      <c r="AH508" t="s">
        <v>53</v>
      </c>
      <c r="AI508" t="s">
        <v>1655</v>
      </c>
    </row>
    <row r="509" spans="1:35" ht="21" customHeight="1" x14ac:dyDescent="0.35">
      <c r="A509" t="s">
        <v>1656</v>
      </c>
      <c r="W509">
        <f>SUM(W500:W508)</f>
        <v>48721282.510000005</v>
      </c>
      <c r="X509">
        <f>SUM(X500:X508)</f>
        <v>8597873.25</v>
      </c>
      <c r="Y509">
        <f>SUM(Y500:Y508)</f>
        <v>32304159.659999996</v>
      </c>
      <c r="Z509">
        <f>SUM(Z500:Z508)</f>
        <v>12597871.790000001</v>
      </c>
      <c r="AA509">
        <f>SUM(AA500:AA508)</f>
        <v>102221187.21000001</v>
      </c>
      <c r="AD509">
        <f>SUM(AD500:AD508)</f>
        <v>18136675.510000002</v>
      </c>
      <c r="AE509">
        <f>SUM(AE500:AE508)</f>
        <v>2777582.41</v>
      </c>
    </row>
    <row r="510" spans="1:35" ht="21" customHeight="1" x14ac:dyDescent="0.35">
      <c r="A510" t="s">
        <v>1657</v>
      </c>
    </row>
    <row r="511" spans="1:35" ht="45" customHeight="1" x14ac:dyDescent="0.35">
      <c r="A511">
        <v>1</v>
      </c>
      <c r="B511" t="s">
        <v>1</v>
      </c>
      <c r="C511" t="s">
        <v>54</v>
      </c>
      <c r="D511" t="s">
        <v>64</v>
      </c>
      <c r="E511">
        <v>127130</v>
      </c>
      <c r="F511" t="s">
        <v>1658</v>
      </c>
      <c r="G511" t="s">
        <v>118</v>
      </c>
      <c r="H511" t="s">
        <v>1659</v>
      </c>
      <c r="I511" s="90" t="s">
        <v>133</v>
      </c>
      <c r="J511" s="87">
        <v>12</v>
      </c>
      <c r="K511" s="87">
        <v>2019</v>
      </c>
      <c r="L511" s="90" t="s">
        <v>133</v>
      </c>
      <c r="M511" s="87">
        <v>12</v>
      </c>
      <c r="N511" s="87">
        <v>2022</v>
      </c>
      <c r="O511">
        <v>85</v>
      </c>
      <c r="P511" s="90" t="s">
        <v>1091</v>
      </c>
      <c r="Q511" s="90" t="s">
        <v>1091</v>
      </c>
      <c r="T511" t="s">
        <v>1660</v>
      </c>
      <c r="U511" t="s">
        <v>4</v>
      </c>
      <c r="V511" t="s">
        <v>70</v>
      </c>
      <c r="W511">
        <v>18418179.170000002</v>
      </c>
      <c r="X511">
        <v>3250266.91</v>
      </c>
      <c r="Y511">
        <v>3298063.82</v>
      </c>
      <c r="Z511">
        <v>4546996.74</v>
      </c>
      <c r="AA511">
        <f>SUM(W511:Z511)</f>
        <v>29513506.640000001</v>
      </c>
      <c r="AB511" t="s">
        <v>71</v>
      </c>
      <c r="AD511">
        <v>6761279.3199999994</v>
      </c>
      <c r="AE511">
        <v>1193166.95</v>
      </c>
      <c r="AF511" t="s">
        <v>72</v>
      </c>
      <c r="AG511">
        <v>1</v>
      </c>
      <c r="AH511" t="s">
        <v>63</v>
      </c>
    </row>
    <row r="512" spans="1:35" ht="21" customHeight="1" x14ac:dyDescent="0.35">
      <c r="A512" t="s">
        <v>1661</v>
      </c>
      <c r="W512">
        <f>SUM(W511:W511)</f>
        <v>18418179.170000002</v>
      </c>
      <c r="X512">
        <f>SUM(X511:X511)</f>
        <v>3250266.91</v>
      </c>
      <c r="Y512">
        <f>SUM(Y511:Y511)</f>
        <v>3298063.82</v>
      </c>
      <c r="Z512">
        <f>SUM(Z511:Z511)</f>
        <v>4546996.74</v>
      </c>
      <c r="AA512">
        <f>SUM(AA511:AA511)</f>
        <v>29513506.640000001</v>
      </c>
      <c r="AD512">
        <f>SUM(AD511:AD511)</f>
        <v>6761279.3199999994</v>
      </c>
      <c r="AE512">
        <f>SUM(AE511:AE511)</f>
        <v>1193166.95</v>
      </c>
    </row>
    <row r="513" spans="1:35" ht="21" customHeight="1" x14ac:dyDescent="0.35">
      <c r="A513" t="s">
        <v>1662</v>
      </c>
    </row>
    <row r="514" spans="1:35" ht="45" customHeight="1" x14ac:dyDescent="0.35">
      <c r="A514">
        <v>1</v>
      </c>
      <c r="B514" t="s">
        <v>41</v>
      </c>
      <c r="C514" t="s">
        <v>42</v>
      </c>
      <c r="D514" t="s">
        <v>43</v>
      </c>
      <c r="E514">
        <v>103545</v>
      </c>
      <c r="F514" t="s">
        <v>1663</v>
      </c>
      <c r="G514" t="s">
        <v>1664</v>
      </c>
      <c r="H514" t="s">
        <v>1665</v>
      </c>
      <c r="I514" s="90" t="s">
        <v>47</v>
      </c>
      <c r="J514" s="87">
        <v>5</v>
      </c>
      <c r="K514" s="87">
        <v>2016</v>
      </c>
      <c r="L514" s="90" t="s">
        <v>169</v>
      </c>
      <c r="M514" s="87">
        <v>5</v>
      </c>
      <c r="N514" s="87">
        <v>2017</v>
      </c>
      <c r="O514">
        <v>85</v>
      </c>
      <c r="P514" s="90" t="s">
        <v>48</v>
      </c>
      <c r="Q514" s="90" t="s">
        <v>48</v>
      </c>
      <c r="T514" t="s">
        <v>1666</v>
      </c>
      <c r="U514" t="s">
        <v>4</v>
      </c>
      <c r="V514" t="s">
        <v>50</v>
      </c>
      <c r="W514">
        <v>4309196.3459999999</v>
      </c>
      <c r="X514">
        <v>760446.41399999987</v>
      </c>
      <c r="Y514">
        <v>2172704.04</v>
      </c>
      <c r="Z514">
        <v>652057.81000000006</v>
      </c>
      <c r="AA514">
        <f t="shared" ref="AA514:AA528" si="31">SUM(W514:Z514)</f>
        <v>7894404.6099999994</v>
      </c>
      <c r="AB514" t="s">
        <v>61</v>
      </c>
      <c r="AC514" t="s">
        <v>114</v>
      </c>
      <c r="AD514">
        <v>4309196.3499999996</v>
      </c>
      <c r="AE514">
        <v>760446.41</v>
      </c>
      <c r="AF514" t="s">
        <v>52</v>
      </c>
      <c r="AG514">
        <v>1</v>
      </c>
      <c r="AH514" t="s">
        <v>53</v>
      </c>
    </row>
    <row r="515" spans="1:35" ht="45" customHeight="1" x14ac:dyDescent="0.35">
      <c r="A515">
        <v>2</v>
      </c>
      <c r="B515" t="s">
        <v>41</v>
      </c>
      <c r="C515" t="s">
        <v>42</v>
      </c>
      <c r="D515" t="s">
        <v>43</v>
      </c>
      <c r="E515">
        <v>103850</v>
      </c>
      <c r="F515" t="s">
        <v>1667</v>
      </c>
      <c r="G515" t="s">
        <v>1668</v>
      </c>
      <c r="H515" t="s">
        <v>1669</v>
      </c>
      <c r="I515" s="90" t="s">
        <v>47</v>
      </c>
      <c r="J515" s="87">
        <v>5</v>
      </c>
      <c r="K515" s="87">
        <v>2016</v>
      </c>
      <c r="L515" s="90" t="s">
        <v>120</v>
      </c>
      <c r="M515" s="87">
        <v>5</v>
      </c>
      <c r="N515" s="87">
        <v>2019</v>
      </c>
      <c r="O515">
        <v>85</v>
      </c>
      <c r="P515" s="90" t="s">
        <v>48</v>
      </c>
      <c r="Q515" s="90" t="s">
        <v>48</v>
      </c>
      <c r="T515" t="s">
        <v>1666</v>
      </c>
      <c r="U515" t="s">
        <v>4</v>
      </c>
      <c r="V515" t="s">
        <v>50</v>
      </c>
      <c r="W515">
        <v>3864073.3525</v>
      </c>
      <c r="X515">
        <v>681895.29750000034</v>
      </c>
      <c r="Y515">
        <v>3030645.77</v>
      </c>
      <c r="Z515">
        <v>239633.98</v>
      </c>
      <c r="AA515">
        <f t="shared" si="31"/>
        <v>7816248.4000000004</v>
      </c>
      <c r="AB515" t="s">
        <v>51</v>
      </c>
      <c r="AC515" t="s">
        <v>82</v>
      </c>
      <c r="AD515">
        <v>0</v>
      </c>
      <c r="AE515">
        <v>0</v>
      </c>
      <c r="AF515" t="s">
        <v>52</v>
      </c>
      <c r="AG515">
        <v>1</v>
      </c>
      <c r="AH515" t="s">
        <v>53</v>
      </c>
    </row>
    <row r="516" spans="1:35" ht="45" customHeight="1" x14ac:dyDescent="0.35">
      <c r="A516">
        <v>3</v>
      </c>
      <c r="B516" t="s">
        <v>41</v>
      </c>
      <c r="C516" t="s">
        <v>42</v>
      </c>
      <c r="D516" t="s">
        <v>75</v>
      </c>
      <c r="E516">
        <v>103544</v>
      </c>
      <c r="F516" t="s">
        <v>1670</v>
      </c>
      <c r="G516" t="s">
        <v>1664</v>
      </c>
      <c r="H516" t="s">
        <v>1671</v>
      </c>
      <c r="I516" s="90" t="s">
        <v>47</v>
      </c>
      <c r="J516" s="87">
        <v>1</v>
      </c>
      <c r="K516" s="87">
        <v>2016</v>
      </c>
      <c r="L516" s="90" t="s">
        <v>120</v>
      </c>
      <c r="M516" s="87">
        <v>1</v>
      </c>
      <c r="N516" s="87">
        <v>2021</v>
      </c>
      <c r="O516">
        <v>84.435339999999997</v>
      </c>
      <c r="P516" s="90" t="s">
        <v>48</v>
      </c>
      <c r="Q516" s="90" t="s">
        <v>48</v>
      </c>
      <c r="T516" t="s">
        <v>1666</v>
      </c>
      <c r="U516" t="s">
        <v>4</v>
      </c>
      <c r="V516" t="s">
        <v>94</v>
      </c>
      <c r="W516">
        <v>7276617</v>
      </c>
      <c r="X516">
        <v>1340883</v>
      </c>
      <c r="Y516">
        <v>509292.01</v>
      </c>
      <c r="Z516">
        <v>1059856.72</v>
      </c>
      <c r="AA516">
        <f t="shared" si="31"/>
        <v>10186648.73</v>
      </c>
      <c r="AB516" t="s">
        <v>71</v>
      </c>
      <c r="AC516" t="s">
        <v>301</v>
      </c>
      <c r="AD516">
        <v>6813085.4400000004</v>
      </c>
      <c r="AE516">
        <v>1255512.5599999998</v>
      </c>
      <c r="AF516" t="s">
        <v>83</v>
      </c>
      <c r="AG516">
        <v>1</v>
      </c>
      <c r="AH516" t="s">
        <v>53</v>
      </c>
    </row>
    <row r="517" spans="1:35" ht="45" customHeight="1" x14ac:dyDescent="0.35">
      <c r="A517">
        <v>4</v>
      </c>
      <c r="B517" t="s">
        <v>41</v>
      </c>
      <c r="C517" t="s">
        <v>42</v>
      </c>
      <c r="D517" t="s">
        <v>75</v>
      </c>
      <c r="E517">
        <v>103431</v>
      </c>
      <c r="F517" t="s">
        <v>1672</v>
      </c>
      <c r="G517" t="s">
        <v>1673</v>
      </c>
      <c r="H517" t="s">
        <v>1674</v>
      </c>
      <c r="I517" s="90" t="s">
        <v>47</v>
      </c>
      <c r="J517" s="87">
        <v>5</v>
      </c>
      <c r="K517" s="87">
        <v>2016</v>
      </c>
      <c r="L517" s="90" t="s">
        <v>120</v>
      </c>
      <c r="M517" s="87">
        <v>5</v>
      </c>
      <c r="N517" s="87">
        <v>2021</v>
      </c>
      <c r="O517">
        <v>84.435339999999997</v>
      </c>
      <c r="P517" s="90" t="s">
        <v>48</v>
      </c>
      <c r="Q517" s="90" t="s">
        <v>48</v>
      </c>
      <c r="T517" t="s">
        <v>1666</v>
      </c>
      <c r="U517" t="s">
        <v>5</v>
      </c>
      <c r="V517" t="s">
        <v>81</v>
      </c>
      <c r="W517">
        <v>7156656.4611560004</v>
      </c>
      <c r="X517">
        <v>1318777.5288439998</v>
      </c>
      <c r="Y517">
        <v>0</v>
      </c>
      <c r="Z517">
        <v>304042.34999999998</v>
      </c>
      <c r="AA517">
        <f t="shared" si="31"/>
        <v>8779476.3399999999</v>
      </c>
      <c r="AB517" t="s">
        <v>71</v>
      </c>
      <c r="AC517" t="s">
        <v>232</v>
      </c>
      <c r="AD517">
        <v>7099979.7400000002</v>
      </c>
      <c r="AE517">
        <v>1262410.9000000004</v>
      </c>
      <c r="AF517" t="s">
        <v>83</v>
      </c>
      <c r="AG517">
        <v>1</v>
      </c>
      <c r="AH517" t="s">
        <v>53</v>
      </c>
    </row>
    <row r="518" spans="1:35" ht="45" customHeight="1" x14ac:dyDescent="0.35">
      <c r="A518">
        <v>5</v>
      </c>
      <c r="B518" t="s">
        <v>41</v>
      </c>
      <c r="C518" t="s">
        <v>42</v>
      </c>
      <c r="D518" t="s">
        <v>75</v>
      </c>
      <c r="E518">
        <v>103432</v>
      </c>
      <c r="F518" t="s">
        <v>1675</v>
      </c>
      <c r="G518" t="s">
        <v>1673</v>
      </c>
      <c r="H518" t="s">
        <v>1676</v>
      </c>
      <c r="I518" s="90" t="s">
        <v>47</v>
      </c>
      <c r="J518" s="87">
        <v>5</v>
      </c>
      <c r="K518" s="87">
        <v>2016</v>
      </c>
      <c r="L518" s="90" t="s">
        <v>120</v>
      </c>
      <c r="M518" s="87">
        <v>5</v>
      </c>
      <c r="N518" s="87">
        <v>2021</v>
      </c>
      <c r="O518">
        <v>84.435339999999997</v>
      </c>
      <c r="P518" s="90" t="s">
        <v>48</v>
      </c>
      <c r="Q518" s="90" t="s">
        <v>48</v>
      </c>
      <c r="T518" t="s">
        <v>1666</v>
      </c>
      <c r="U518" t="s">
        <v>5</v>
      </c>
      <c r="V518" t="s">
        <v>81</v>
      </c>
      <c r="W518">
        <v>7163019.276920001</v>
      </c>
      <c r="X518">
        <v>1319950.0230799997</v>
      </c>
      <c r="Y518">
        <v>0</v>
      </c>
      <c r="Z518">
        <v>373162.09</v>
      </c>
      <c r="AA518">
        <f t="shared" si="31"/>
        <v>8856131.3900000006</v>
      </c>
      <c r="AB518" t="s">
        <v>71</v>
      </c>
      <c r="AC518" t="s">
        <v>232</v>
      </c>
      <c r="AD518">
        <v>7075092.1699999999</v>
      </c>
      <c r="AE518">
        <v>1248697.1499999997</v>
      </c>
      <c r="AF518" t="s">
        <v>83</v>
      </c>
      <c r="AG518">
        <v>1</v>
      </c>
      <c r="AH518" t="s">
        <v>53</v>
      </c>
    </row>
    <row r="519" spans="1:35" ht="45" customHeight="1" x14ac:dyDescent="0.35">
      <c r="A519">
        <v>6</v>
      </c>
      <c r="B519" t="s">
        <v>41</v>
      </c>
      <c r="C519" t="s">
        <v>89</v>
      </c>
      <c r="D519" t="s">
        <v>145</v>
      </c>
      <c r="E519">
        <v>106968</v>
      </c>
      <c r="F519" t="s">
        <v>1677</v>
      </c>
      <c r="G519" t="s">
        <v>1678</v>
      </c>
      <c r="H519" t="s">
        <v>1679</v>
      </c>
      <c r="I519" s="90" t="s">
        <v>109</v>
      </c>
      <c r="J519" s="87">
        <v>4</v>
      </c>
      <c r="K519" s="87">
        <v>2017</v>
      </c>
      <c r="L519" s="90" t="s">
        <v>113</v>
      </c>
      <c r="M519" s="87">
        <v>4</v>
      </c>
      <c r="N519" s="87">
        <v>2019</v>
      </c>
      <c r="O519">
        <v>85.000000600549313</v>
      </c>
      <c r="P519" s="90" t="s">
        <v>48</v>
      </c>
      <c r="Q519" s="90" t="s">
        <v>48</v>
      </c>
      <c r="T519" t="s">
        <v>1666</v>
      </c>
      <c r="U519" t="s">
        <v>4</v>
      </c>
      <c r="V519" t="s">
        <v>94</v>
      </c>
      <c r="W519">
        <v>707685.44</v>
      </c>
      <c r="X519">
        <v>124885.66</v>
      </c>
      <c r="Y519">
        <v>92507.9</v>
      </c>
      <c r="Z519">
        <v>72876</v>
      </c>
      <c r="AA519">
        <f t="shared" si="31"/>
        <v>997955</v>
      </c>
      <c r="AB519" t="s">
        <v>61</v>
      </c>
      <c r="AC519" t="s">
        <v>105</v>
      </c>
      <c r="AD519">
        <v>707682.35999999987</v>
      </c>
      <c r="AE519">
        <v>124885.14</v>
      </c>
      <c r="AF519" t="s">
        <v>151</v>
      </c>
      <c r="AG519">
        <v>1</v>
      </c>
      <c r="AH519" t="s">
        <v>53</v>
      </c>
    </row>
    <row r="520" spans="1:35" ht="45" customHeight="1" x14ac:dyDescent="0.35">
      <c r="A520">
        <v>7</v>
      </c>
      <c r="B520" t="s">
        <v>41</v>
      </c>
      <c r="C520" t="s">
        <v>89</v>
      </c>
      <c r="D520" t="s">
        <v>145</v>
      </c>
      <c r="E520">
        <v>108076</v>
      </c>
      <c r="F520" t="s">
        <v>1680</v>
      </c>
      <c r="G520" t="s">
        <v>1681</v>
      </c>
      <c r="H520" t="s">
        <v>1682</v>
      </c>
      <c r="I520" s="90" t="s">
        <v>170</v>
      </c>
      <c r="J520" s="87">
        <v>24</v>
      </c>
      <c r="K520" s="87">
        <v>2017</v>
      </c>
      <c r="L520" s="90" t="s">
        <v>170</v>
      </c>
      <c r="M520" s="87">
        <v>24</v>
      </c>
      <c r="N520" s="87">
        <v>2019</v>
      </c>
      <c r="O520">
        <v>85</v>
      </c>
      <c r="P520" s="90" t="s">
        <v>48</v>
      </c>
      <c r="Q520" s="90" t="s">
        <v>48</v>
      </c>
      <c r="T520" t="s">
        <v>1666</v>
      </c>
      <c r="U520" t="s">
        <v>4</v>
      </c>
      <c r="V520" t="s">
        <v>94</v>
      </c>
      <c r="W520">
        <v>709741.44</v>
      </c>
      <c r="X520">
        <v>125248.49</v>
      </c>
      <c r="Y520">
        <v>92776.68</v>
      </c>
      <c r="Z520">
        <v>61342.5</v>
      </c>
      <c r="AA520">
        <f t="shared" si="31"/>
        <v>989109.10999999987</v>
      </c>
      <c r="AB520" t="s">
        <v>61</v>
      </c>
      <c r="AC520" t="s">
        <v>105</v>
      </c>
      <c r="AD520">
        <v>709741.43</v>
      </c>
      <c r="AE520">
        <v>125248.48999999996</v>
      </c>
      <c r="AF520" t="s">
        <v>151</v>
      </c>
      <c r="AG520">
        <v>1</v>
      </c>
      <c r="AH520" t="s">
        <v>53</v>
      </c>
    </row>
    <row r="521" spans="1:35" ht="45" customHeight="1" x14ac:dyDescent="0.35">
      <c r="A521">
        <v>8</v>
      </c>
      <c r="B521" t="s">
        <v>1</v>
      </c>
      <c r="C521" t="s">
        <v>54</v>
      </c>
      <c r="D521" t="s">
        <v>55</v>
      </c>
      <c r="E521">
        <v>117373</v>
      </c>
      <c r="F521" t="s">
        <v>1683</v>
      </c>
      <c r="G521" t="s">
        <v>1684</v>
      </c>
      <c r="H521" t="s">
        <v>1685</v>
      </c>
      <c r="I521" s="90" t="s">
        <v>58</v>
      </c>
      <c r="J521" s="87">
        <v>3</v>
      </c>
      <c r="K521" s="87">
        <v>2017</v>
      </c>
      <c r="L521" s="90" t="s">
        <v>58</v>
      </c>
      <c r="M521" s="87">
        <v>3</v>
      </c>
      <c r="N521" s="87">
        <v>2019</v>
      </c>
      <c r="O521">
        <v>85</v>
      </c>
      <c r="P521" s="90" t="s">
        <v>48</v>
      </c>
      <c r="Q521" s="90" t="s">
        <v>48</v>
      </c>
      <c r="T521" t="s">
        <v>1666</v>
      </c>
      <c r="U521" t="s">
        <v>4</v>
      </c>
      <c r="V521" t="s">
        <v>60</v>
      </c>
      <c r="W521">
        <v>585378.31000000006</v>
      </c>
      <c r="X521">
        <v>103302.05</v>
      </c>
      <c r="Y521">
        <v>536078.44000000006</v>
      </c>
      <c r="Z521">
        <v>52556.119999999879</v>
      </c>
      <c r="AA521">
        <f t="shared" si="31"/>
        <v>1277314.9200000002</v>
      </c>
      <c r="AB521" t="s">
        <v>61</v>
      </c>
      <c r="AD521">
        <v>549129.37999999989</v>
      </c>
      <c r="AE521">
        <v>96905.170000000013</v>
      </c>
      <c r="AF521" t="s">
        <v>62</v>
      </c>
      <c r="AG521">
        <v>1</v>
      </c>
      <c r="AH521" t="s">
        <v>63</v>
      </c>
    </row>
    <row r="522" spans="1:35" ht="45" customHeight="1" x14ac:dyDescent="0.35">
      <c r="A522">
        <v>9</v>
      </c>
      <c r="B522" t="s">
        <v>1</v>
      </c>
      <c r="C522" t="s">
        <v>54</v>
      </c>
      <c r="D522" t="s">
        <v>55</v>
      </c>
      <c r="E522">
        <v>116348</v>
      </c>
      <c r="F522" t="s">
        <v>1686</v>
      </c>
      <c r="G522" t="s">
        <v>1687</v>
      </c>
      <c r="H522" t="s">
        <v>1686</v>
      </c>
      <c r="I522" s="90" t="s">
        <v>58</v>
      </c>
      <c r="J522" s="87">
        <v>3</v>
      </c>
      <c r="K522" s="87">
        <v>2017</v>
      </c>
      <c r="L522" s="90" t="s">
        <v>102</v>
      </c>
      <c r="M522" s="87">
        <v>3</v>
      </c>
      <c r="N522" s="87">
        <v>2019</v>
      </c>
      <c r="O522">
        <v>85</v>
      </c>
      <c r="P522" s="90" t="s">
        <v>48</v>
      </c>
      <c r="Q522" s="90" t="s">
        <v>48</v>
      </c>
      <c r="T522" t="s">
        <v>1688</v>
      </c>
      <c r="U522" t="s">
        <v>4</v>
      </c>
      <c r="V522" t="s">
        <v>60</v>
      </c>
      <c r="W522">
        <v>421753.99</v>
      </c>
      <c r="X522">
        <v>74427.17</v>
      </c>
      <c r="Y522">
        <v>235914.43</v>
      </c>
      <c r="Z522">
        <v>28171.690000000061</v>
      </c>
      <c r="AA522">
        <f t="shared" si="31"/>
        <v>760267.28</v>
      </c>
      <c r="AB522" t="s">
        <v>61</v>
      </c>
      <c r="AD522">
        <v>381324.23</v>
      </c>
      <c r="AE522">
        <v>67292.52</v>
      </c>
      <c r="AF522" t="s">
        <v>62</v>
      </c>
      <c r="AG522">
        <v>1</v>
      </c>
      <c r="AH522" t="s">
        <v>63</v>
      </c>
    </row>
    <row r="523" spans="1:35" ht="45" customHeight="1" x14ac:dyDescent="0.35">
      <c r="A523">
        <v>10</v>
      </c>
      <c r="B523" t="s">
        <v>1</v>
      </c>
      <c r="C523" t="s">
        <v>54</v>
      </c>
      <c r="D523" t="s">
        <v>55</v>
      </c>
      <c r="E523">
        <v>115970</v>
      </c>
      <c r="F523" t="s">
        <v>1689</v>
      </c>
      <c r="G523" t="s">
        <v>1690</v>
      </c>
      <c r="H523" t="s">
        <v>1689</v>
      </c>
      <c r="I523" s="90" t="s">
        <v>58</v>
      </c>
      <c r="J523" s="87">
        <v>3</v>
      </c>
      <c r="K523" s="87">
        <v>2017</v>
      </c>
      <c r="L523" s="90" t="s">
        <v>58</v>
      </c>
      <c r="M523" s="87">
        <v>3</v>
      </c>
      <c r="N523" s="87">
        <v>2020</v>
      </c>
      <c r="O523">
        <v>85</v>
      </c>
      <c r="P523" s="90" t="s">
        <v>48</v>
      </c>
      <c r="Q523" s="90" t="s">
        <v>48</v>
      </c>
      <c r="T523" t="s">
        <v>1691</v>
      </c>
      <c r="U523" t="s">
        <v>4</v>
      </c>
      <c r="V523" t="s">
        <v>60</v>
      </c>
      <c r="W523">
        <v>1402482.53</v>
      </c>
      <c r="X523">
        <v>247496.92</v>
      </c>
      <c r="Y523">
        <v>758551.05</v>
      </c>
      <c r="Z523">
        <v>206178.97999999998</v>
      </c>
      <c r="AA523">
        <f t="shared" si="31"/>
        <v>2614709.48</v>
      </c>
      <c r="AB523" t="s">
        <v>61</v>
      </c>
      <c r="AD523">
        <v>1391865.2699999998</v>
      </c>
      <c r="AE523">
        <v>245623.23</v>
      </c>
      <c r="AF523" t="s">
        <v>62</v>
      </c>
      <c r="AG523">
        <v>1</v>
      </c>
      <c r="AH523" t="s">
        <v>63</v>
      </c>
    </row>
    <row r="524" spans="1:35" ht="45" customHeight="1" x14ac:dyDescent="0.35">
      <c r="A524">
        <v>11</v>
      </c>
      <c r="B524" t="s">
        <v>1</v>
      </c>
      <c r="C524" t="s">
        <v>54</v>
      </c>
      <c r="D524" t="s">
        <v>55</v>
      </c>
      <c r="E524">
        <v>115654</v>
      </c>
      <c r="F524" t="s">
        <v>1692</v>
      </c>
      <c r="G524" t="s">
        <v>1693</v>
      </c>
      <c r="H524" t="s">
        <v>1692</v>
      </c>
      <c r="I524" s="90" t="s">
        <v>58</v>
      </c>
      <c r="J524" s="87">
        <v>3</v>
      </c>
      <c r="K524" s="87">
        <v>2017</v>
      </c>
      <c r="L524" s="90" t="s">
        <v>58</v>
      </c>
      <c r="M524" s="87">
        <v>3</v>
      </c>
      <c r="N524" s="87">
        <v>2020</v>
      </c>
      <c r="O524">
        <v>85</v>
      </c>
      <c r="P524" s="90" t="s">
        <v>48</v>
      </c>
      <c r="Q524" s="90" t="s">
        <v>48</v>
      </c>
      <c r="T524" t="s">
        <v>1666</v>
      </c>
      <c r="U524" t="s">
        <v>4</v>
      </c>
      <c r="V524" t="s">
        <v>60</v>
      </c>
      <c r="W524">
        <v>1373787.97</v>
      </c>
      <c r="X524">
        <v>242433.17</v>
      </c>
      <c r="Y524">
        <v>416610.68000000017</v>
      </c>
      <c r="Z524">
        <v>1085367.9000000001</v>
      </c>
      <c r="AA524">
        <f t="shared" si="31"/>
        <v>3118199.72</v>
      </c>
      <c r="AB524" t="s">
        <v>61</v>
      </c>
      <c r="AD524">
        <v>1340847.3900000001</v>
      </c>
      <c r="AE524">
        <v>236620.13</v>
      </c>
      <c r="AF524" t="s">
        <v>62</v>
      </c>
      <c r="AG524">
        <v>1</v>
      </c>
      <c r="AH524" t="s">
        <v>63</v>
      </c>
    </row>
    <row r="525" spans="1:35" ht="45" customHeight="1" x14ac:dyDescent="0.35">
      <c r="A525">
        <v>12</v>
      </c>
      <c r="B525" t="s">
        <v>41</v>
      </c>
      <c r="C525" t="s">
        <v>42</v>
      </c>
      <c r="D525" t="s">
        <v>43</v>
      </c>
      <c r="E525">
        <v>103845</v>
      </c>
      <c r="F525" t="s">
        <v>1694</v>
      </c>
      <c r="G525" t="s">
        <v>1695</v>
      </c>
      <c r="H525" t="s">
        <v>1696</v>
      </c>
      <c r="I525" s="90" t="s">
        <v>47</v>
      </c>
      <c r="J525" s="87">
        <v>16</v>
      </c>
      <c r="K525" s="87">
        <v>2016</v>
      </c>
      <c r="L525" s="90" t="s">
        <v>120</v>
      </c>
      <c r="M525" s="87">
        <v>16</v>
      </c>
      <c r="N525" s="87">
        <v>2020</v>
      </c>
      <c r="O525">
        <v>85</v>
      </c>
      <c r="P525" s="90" t="s">
        <v>48</v>
      </c>
      <c r="Q525" s="90" t="s">
        <v>48</v>
      </c>
      <c r="T525" t="s">
        <v>1666</v>
      </c>
      <c r="U525" t="s">
        <v>4</v>
      </c>
      <c r="V525" t="s">
        <v>50</v>
      </c>
      <c r="W525">
        <v>9731788.3499999996</v>
      </c>
      <c r="X525">
        <v>1717374.41</v>
      </c>
      <c r="Y525">
        <v>4906784.04</v>
      </c>
      <c r="Z525">
        <v>3870865.57</v>
      </c>
      <c r="AA525">
        <f t="shared" si="31"/>
        <v>20226812.370000001</v>
      </c>
      <c r="AB525" t="s">
        <v>61</v>
      </c>
      <c r="AC525" t="s">
        <v>82</v>
      </c>
      <c r="AD525">
        <v>9131248.120000001</v>
      </c>
      <c r="AE525">
        <v>1611396.7200000002</v>
      </c>
      <c r="AF525" t="s">
        <v>52</v>
      </c>
      <c r="AG525">
        <v>1</v>
      </c>
      <c r="AH525" t="s">
        <v>53</v>
      </c>
    </row>
    <row r="526" spans="1:35" ht="45" customHeight="1" x14ac:dyDescent="0.35">
      <c r="A526">
        <v>13</v>
      </c>
      <c r="B526" t="s">
        <v>1</v>
      </c>
      <c r="C526" t="s">
        <v>54</v>
      </c>
      <c r="D526" t="s">
        <v>55</v>
      </c>
      <c r="E526">
        <v>115641</v>
      </c>
      <c r="F526" t="s">
        <v>1697</v>
      </c>
      <c r="G526" t="s">
        <v>1698</v>
      </c>
      <c r="H526" t="s">
        <v>1697</v>
      </c>
      <c r="I526" s="90" t="s">
        <v>58</v>
      </c>
      <c r="J526" s="87">
        <v>7</v>
      </c>
      <c r="K526" s="87">
        <v>2017</v>
      </c>
      <c r="L526" s="90" t="s">
        <v>58</v>
      </c>
      <c r="M526" s="87">
        <v>7</v>
      </c>
      <c r="N526" s="87">
        <v>2020</v>
      </c>
      <c r="O526">
        <v>85</v>
      </c>
      <c r="P526" s="90" t="s">
        <v>48</v>
      </c>
      <c r="Q526" s="90" t="s">
        <v>48</v>
      </c>
      <c r="T526" t="s">
        <v>1666</v>
      </c>
      <c r="U526" t="s">
        <v>4</v>
      </c>
      <c r="V526" t="s">
        <v>60</v>
      </c>
      <c r="W526">
        <v>3502338.02</v>
      </c>
      <c r="X526">
        <v>618059.65</v>
      </c>
      <c r="Y526">
        <v>1383427.29</v>
      </c>
      <c r="Z526">
        <v>383093.25999999978</v>
      </c>
      <c r="AA526">
        <f t="shared" si="31"/>
        <v>5886918.2199999997</v>
      </c>
      <c r="AB526" t="s">
        <v>61</v>
      </c>
      <c r="AD526">
        <v>3142510.1300000004</v>
      </c>
      <c r="AE526">
        <v>540540.92999999993</v>
      </c>
      <c r="AF526" t="s">
        <v>62</v>
      </c>
      <c r="AG526">
        <v>1</v>
      </c>
      <c r="AH526" t="s">
        <v>63</v>
      </c>
    </row>
    <row r="527" spans="1:35" ht="45" customHeight="1" x14ac:dyDescent="0.35">
      <c r="A527">
        <v>14</v>
      </c>
      <c r="B527" t="s">
        <v>1</v>
      </c>
      <c r="C527" t="s">
        <v>54</v>
      </c>
      <c r="D527" t="s">
        <v>64</v>
      </c>
      <c r="E527">
        <v>127137</v>
      </c>
      <c r="F527" t="s">
        <v>1699</v>
      </c>
      <c r="G527" t="s">
        <v>182</v>
      </c>
      <c r="H527" t="s">
        <v>1700</v>
      </c>
      <c r="I527" s="90" t="s">
        <v>133</v>
      </c>
      <c r="J527" s="87">
        <v>12</v>
      </c>
      <c r="K527" s="87">
        <v>2019</v>
      </c>
      <c r="L527" s="90" t="s">
        <v>133</v>
      </c>
      <c r="M527" s="87">
        <v>12</v>
      </c>
      <c r="N527" s="87">
        <v>2022</v>
      </c>
      <c r="O527">
        <v>85</v>
      </c>
      <c r="P527" s="90" t="s">
        <v>48</v>
      </c>
      <c r="Q527" s="90" t="s">
        <v>48</v>
      </c>
      <c r="T527" t="s">
        <v>1701</v>
      </c>
      <c r="U527" t="s">
        <v>4</v>
      </c>
      <c r="V527" t="s">
        <v>70</v>
      </c>
      <c r="W527">
        <v>7481665.29</v>
      </c>
      <c r="X527">
        <v>1320293.8700000001</v>
      </c>
      <c r="Y527">
        <v>1087882.58</v>
      </c>
      <c r="Z527">
        <v>1877315.64</v>
      </c>
      <c r="AA527">
        <f t="shared" si="31"/>
        <v>11767157.380000001</v>
      </c>
      <c r="AB527" t="s">
        <v>71</v>
      </c>
      <c r="AD527">
        <v>2587186.12</v>
      </c>
      <c r="AE527">
        <v>456562.26</v>
      </c>
      <c r="AF527" t="s">
        <v>72</v>
      </c>
      <c r="AG527">
        <v>1</v>
      </c>
      <c r="AH527" t="s">
        <v>63</v>
      </c>
    </row>
    <row r="528" spans="1:35" ht="45" customHeight="1" x14ac:dyDescent="0.35">
      <c r="A528">
        <v>15</v>
      </c>
      <c r="B528" t="s">
        <v>1</v>
      </c>
      <c r="C528" t="s">
        <v>54</v>
      </c>
      <c r="D528" t="s">
        <v>200</v>
      </c>
      <c r="E528">
        <v>130106</v>
      </c>
      <c r="F528" t="s">
        <v>1702</v>
      </c>
      <c r="G528" t="s">
        <v>1693</v>
      </c>
      <c r="H528" t="s">
        <v>1703</v>
      </c>
      <c r="I528" s="90" t="s">
        <v>58</v>
      </c>
      <c r="J528" s="87">
        <v>21</v>
      </c>
      <c r="K528" s="87">
        <v>2020</v>
      </c>
      <c r="L528" s="90" t="s">
        <v>58</v>
      </c>
      <c r="M528" s="87">
        <v>21</v>
      </c>
      <c r="N528" s="87">
        <v>2023</v>
      </c>
      <c r="O528">
        <v>85</v>
      </c>
      <c r="P528" s="90" t="s">
        <v>48</v>
      </c>
      <c r="Q528" s="90" t="s">
        <v>48</v>
      </c>
      <c r="T528" t="s">
        <v>1666</v>
      </c>
      <c r="U528" t="s">
        <v>4</v>
      </c>
      <c r="V528" t="s">
        <v>60</v>
      </c>
      <c r="W528">
        <v>3262590.01</v>
      </c>
      <c r="X528">
        <v>575751.14</v>
      </c>
      <c r="Y528">
        <v>988698.67</v>
      </c>
      <c r="Z528">
        <v>1479583.31</v>
      </c>
      <c r="AA528">
        <f t="shared" si="31"/>
        <v>6306623.1300000008</v>
      </c>
      <c r="AB528" t="s">
        <v>71</v>
      </c>
      <c r="AD528">
        <v>1709127.59</v>
      </c>
      <c r="AE528">
        <v>274459.94</v>
      </c>
      <c r="AF528" t="s">
        <v>206</v>
      </c>
      <c r="AG528">
        <v>1</v>
      </c>
      <c r="AH528" t="s">
        <v>63</v>
      </c>
      <c r="AI528" t="s">
        <v>1704</v>
      </c>
    </row>
    <row r="529" spans="1:34" ht="21" customHeight="1" x14ac:dyDescent="0.35">
      <c r="A529" t="s">
        <v>1705</v>
      </c>
      <c r="W529">
        <f>SUM(W514:W528)</f>
        <v>58948773.786576003</v>
      </c>
      <c r="X529">
        <f>SUM(X514:X528)</f>
        <v>10571224.793423999</v>
      </c>
      <c r="Y529">
        <f>SUM(Y514:Y528)</f>
        <v>16211873.579999998</v>
      </c>
      <c r="Z529">
        <f>SUM(Z514:Z528)</f>
        <v>11746103.92</v>
      </c>
      <c r="AA529">
        <f>SUM(AA514:AA528)</f>
        <v>97477976.079999983</v>
      </c>
      <c r="AD529">
        <f>SUM(AD514:AD528)</f>
        <v>46948015.720000006</v>
      </c>
      <c r="AE529">
        <f>SUM(AE514:AE528)</f>
        <v>8306601.5499999998</v>
      </c>
    </row>
    <row r="530" spans="1:34" ht="21" customHeight="1" x14ac:dyDescent="0.35">
      <c r="A530" t="s">
        <v>1706</v>
      </c>
    </row>
    <row r="531" spans="1:34" ht="45" customHeight="1" x14ac:dyDescent="0.35">
      <c r="A531">
        <v>1</v>
      </c>
      <c r="B531" t="s">
        <v>1</v>
      </c>
      <c r="C531" t="s">
        <v>54</v>
      </c>
      <c r="D531" t="s">
        <v>64</v>
      </c>
      <c r="E531">
        <v>127131</v>
      </c>
      <c r="F531" t="s">
        <v>1707</v>
      </c>
      <c r="G531" t="s">
        <v>118</v>
      </c>
      <c r="H531" t="s">
        <v>1708</v>
      </c>
      <c r="I531" s="90" t="s">
        <v>120</v>
      </c>
      <c r="J531" s="87">
        <v>5</v>
      </c>
      <c r="K531" s="87">
        <v>2019</v>
      </c>
      <c r="L531" s="90" t="s">
        <v>120</v>
      </c>
      <c r="M531" s="87">
        <v>5</v>
      </c>
      <c r="N531" s="87">
        <v>2022</v>
      </c>
      <c r="O531">
        <v>85</v>
      </c>
      <c r="P531" s="90" t="s">
        <v>190</v>
      </c>
      <c r="Q531" s="90" t="s">
        <v>190</v>
      </c>
      <c r="T531" t="s">
        <v>1709</v>
      </c>
      <c r="U531" t="s">
        <v>4</v>
      </c>
      <c r="V531" t="s">
        <v>70</v>
      </c>
      <c r="W531">
        <v>11511361.74</v>
      </c>
      <c r="X531">
        <v>2031416.79</v>
      </c>
      <c r="Y531">
        <v>1551691.43</v>
      </c>
      <c r="Z531">
        <v>2866953.75</v>
      </c>
      <c r="AA531">
        <f>SUM(W531:Z531)</f>
        <v>17961423.710000001</v>
      </c>
      <c r="AB531" t="s">
        <v>71</v>
      </c>
      <c r="AD531">
        <v>9187070.3900000025</v>
      </c>
      <c r="AE531">
        <v>1621247.73</v>
      </c>
      <c r="AF531" t="s">
        <v>72</v>
      </c>
      <c r="AG531">
        <v>1</v>
      </c>
      <c r="AH531" t="s">
        <v>63</v>
      </c>
    </row>
    <row r="532" spans="1:34" ht="21" customHeight="1" x14ac:dyDescent="0.35">
      <c r="A532" t="s">
        <v>1710</v>
      </c>
      <c r="W532">
        <f>SUM(W531:W531)</f>
        <v>11511361.74</v>
      </c>
      <c r="X532">
        <f>SUM(X531:X531)</f>
        <v>2031416.79</v>
      </c>
      <c r="Y532">
        <f>SUM(Y531:Y531)</f>
        <v>1551691.43</v>
      </c>
      <c r="Z532">
        <f>SUM(Z531:Z531)</f>
        <v>2866953.75</v>
      </c>
      <c r="AA532">
        <f>SUM(AA531:AA531)</f>
        <v>17961423.710000001</v>
      </c>
      <c r="AD532">
        <f>SUM(AD531:AD531)</f>
        <v>9187070.3900000025</v>
      </c>
      <c r="AE532">
        <f>SUM(AE531:AE531)</f>
        <v>1621247.73</v>
      </c>
    </row>
    <row r="533" spans="1:34" ht="21" customHeight="1" x14ac:dyDescent="0.35">
      <c r="A533" t="s">
        <v>1711</v>
      </c>
    </row>
    <row r="534" spans="1:34" ht="45" customHeight="1" x14ac:dyDescent="0.35">
      <c r="A534">
        <v>1</v>
      </c>
      <c r="B534" t="s">
        <v>41</v>
      </c>
      <c r="C534" t="s">
        <v>42</v>
      </c>
      <c r="D534" t="s">
        <v>43</v>
      </c>
      <c r="E534">
        <v>103655</v>
      </c>
      <c r="F534" t="s">
        <v>1712</v>
      </c>
      <c r="G534" t="s">
        <v>1713</v>
      </c>
      <c r="H534" t="s">
        <v>1714</v>
      </c>
      <c r="I534" s="90" t="s">
        <v>47</v>
      </c>
      <c r="J534" s="87">
        <v>5</v>
      </c>
      <c r="K534" s="87">
        <v>2016</v>
      </c>
      <c r="L534" s="90" t="s">
        <v>120</v>
      </c>
      <c r="M534" s="87">
        <v>4</v>
      </c>
      <c r="N534" s="87">
        <v>2019</v>
      </c>
      <c r="O534">
        <v>85</v>
      </c>
      <c r="P534" s="90" t="s">
        <v>1091</v>
      </c>
      <c r="Q534" s="90" t="s">
        <v>1091</v>
      </c>
      <c r="T534" t="s">
        <v>1715</v>
      </c>
      <c r="U534" t="s">
        <v>4</v>
      </c>
      <c r="V534" t="s">
        <v>50</v>
      </c>
      <c r="W534">
        <v>30586694.9925</v>
      </c>
      <c r="X534">
        <v>5397652.0575000001</v>
      </c>
      <c r="Y534">
        <v>35984347.049999997</v>
      </c>
      <c r="Z534">
        <v>43069193.659999996</v>
      </c>
      <c r="AA534">
        <f>SUM(W534:Z534)</f>
        <v>115037887.75999999</v>
      </c>
      <c r="AB534" t="s">
        <v>61</v>
      </c>
      <c r="AC534" t="s">
        <v>105</v>
      </c>
      <c r="AD534">
        <v>29505017.050000001</v>
      </c>
      <c r="AE534">
        <v>5206767.71</v>
      </c>
      <c r="AF534" t="s">
        <v>52</v>
      </c>
      <c r="AG534">
        <v>1</v>
      </c>
      <c r="AH534" t="s">
        <v>53</v>
      </c>
    </row>
    <row r="535" spans="1:34" ht="45" customHeight="1" x14ac:dyDescent="0.35">
      <c r="A535">
        <v>2</v>
      </c>
      <c r="B535" t="s">
        <v>41</v>
      </c>
      <c r="C535" t="s">
        <v>42</v>
      </c>
      <c r="D535" t="s">
        <v>43</v>
      </c>
      <c r="E535">
        <v>121367</v>
      </c>
      <c r="F535" t="s">
        <v>1716</v>
      </c>
      <c r="G535" t="s">
        <v>1717</v>
      </c>
      <c r="H535" t="s">
        <v>1718</v>
      </c>
      <c r="I535" s="90" t="s">
        <v>133</v>
      </c>
      <c r="J535" s="87">
        <v>30</v>
      </c>
      <c r="K535" s="87">
        <v>2018</v>
      </c>
      <c r="L535" s="90" t="s">
        <v>133</v>
      </c>
      <c r="M535" s="87">
        <v>30</v>
      </c>
      <c r="N535" s="87">
        <v>2019</v>
      </c>
      <c r="O535">
        <v>85</v>
      </c>
      <c r="P535" s="90" t="s">
        <v>1091</v>
      </c>
      <c r="Q535" s="90" t="s">
        <v>1091</v>
      </c>
      <c r="T535" t="s">
        <v>1715</v>
      </c>
      <c r="U535" t="s">
        <v>4</v>
      </c>
      <c r="V535" t="s">
        <v>50</v>
      </c>
      <c r="W535">
        <v>4922512.42</v>
      </c>
      <c r="X535">
        <v>868678.66</v>
      </c>
      <c r="Y535">
        <v>5791191.0899999999</v>
      </c>
      <c r="Z535">
        <v>5344219.49</v>
      </c>
      <c r="AA535">
        <f>SUM(W535:Z535)</f>
        <v>16926601.66</v>
      </c>
      <c r="AB535" t="s">
        <v>51</v>
      </c>
      <c r="AD535">
        <v>0</v>
      </c>
      <c r="AE535">
        <v>0</v>
      </c>
      <c r="AF535" t="s">
        <v>52</v>
      </c>
      <c r="AG535">
        <v>1</v>
      </c>
      <c r="AH535" t="s">
        <v>53</v>
      </c>
    </row>
    <row r="536" spans="1:34" ht="45" customHeight="1" x14ac:dyDescent="0.35">
      <c r="A536">
        <v>3</v>
      </c>
      <c r="B536" t="s">
        <v>1</v>
      </c>
      <c r="C536" t="s">
        <v>54</v>
      </c>
      <c r="D536" t="s">
        <v>64</v>
      </c>
      <c r="E536">
        <v>127134</v>
      </c>
      <c r="F536" t="s">
        <v>1719</v>
      </c>
      <c r="G536" t="s">
        <v>182</v>
      </c>
      <c r="H536" t="s">
        <v>1720</v>
      </c>
      <c r="I536" s="90" t="s">
        <v>120</v>
      </c>
      <c r="J536" s="87">
        <v>5</v>
      </c>
      <c r="K536" s="87">
        <v>2019</v>
      </c>
      <c r="L536" s="90" t="s">
        <v>120</v>
      </c>
      <c r="M536" s="87">
        <v>5</v>
      </c>
      <c r="N536" s="87">
        <v>2022</v>
      </c>
      <c r="O536">
        <v>85</v>
      </c>
      <c r="P536" s="90" t="s">
        <v>1091</v>
      </c>
      <c r="Q536" s="90" t="s">
        <v>1091</v>
      </c>
      <c r="T536" t="s">
        <v>1721</v>
      </c>
      <c r="U536" t="s">
        <v>4</v>
      </c>
      <c r="V536" t="s">
        <v>70</v>
      </c>
      <c r="W536">
        <v>7481797.96</v>
      </c>
      <c r="X536">
        <v>1320317.29</v>
      </c>
      <c r="Y536">
        <v>993250.04</v>
      </c>
      <c r="Z536">
        <v>1803206.51</v>
      </c>
      <c r="AA536">
        <f>SUM(W536:Z536)</f>
        <v>11598571.799999999</v>
      </c>
      <c r="AB536" t="s">
        <v>71</v>
      </c>
      <c r="AD536">
        <v>2449494.37</v>
      </c>
      <c r="AE536">
        <v>432263.71</v>
      </c>
      <c r="AF536" t="s">
        <v>72</v>
      </c>
      <c r="AG536">
        <v>1</v>
      </c>
      <c r="AH536" t="s">
        <v>63</v>
      </c>
    </row>
    <row r="537" spans="1:34" ht="21" customHeight="1" x14ac:dyDescent="0.35">
      <c r="A537" t="s">
        <v>1722</v>
      </c>
      <c r="W537">
        <f>SUM(W534:W536)</f>
        <v>42991005.372500002</v>
      </c>
      <c r="X537">
        <f>SUM(X534:X536)</f>
        <v>7586648.0075000003</v>
      </c>
      <c r="Y537">
        <f>SUM(Y534:Y536)</f>
        <v>42768788.18</v>
      </c>
      <c r="Z537">
        <f>SUM(Z534:Z536)</f>
        <v>50216619.659999996</v>
      </c>
      <c r="AA537">
        <f>SUM(AA534:AA536)</f>
        <v>143563061.22</v>
      </c>
      <c r="AD537">
        <f>SUM(AD534:AD536)</f>
        <v>31954511.420000002</v>
      </c>
      <c r="AE537">
        <f>SUM(AE534:AE536)</f>
        <v>5639031.4199999999</v>
      </c>
    </row>
    <row r="538" spans="1:34" ht="21" customHeight="1" x14ac:dyDescent="0.35">
      <c r="A538" t="s">
        <v>1723</v>
      </c>
    </row>
    <row r="539" spans="1:34" ht="45" customHeight="1" x14ac:dyDescent="0.35">
      <c r="A539">
        <v>1</v>
      </c>
      <c r="B539" t="s">
        <v>41</v>
      </c>
      <c r="C539" t="s">
        <v>42</v>
      </c>
      <c r="D539" t="s">
        <v>43</v>
      </c>
      <c r="E539">
        <v>103278</v>
      </c>
      <c r="F539" t="s">
        <v>1724</v>
      </c>
      <c r="G539" t="s">
        <v>1725</v>
      </c>
      <c r="H539" t="s">
        <v>1726</v>
      </c>
      <c r="I539" s="90" t="s">
        <v>47</v>
      </c>
      <c r="J539" s="87">
        <v>5</v>
      </c>
      <c r="K539" s="87">
        <v>2016</v>
      </c>
      <c r="L539" s="90" t="s">
        <v>170</v>
      </c>
      <c r="M539" s="87">
        <v>5</v>
      </c>
      <c r="N539" s="87">
        <v>2017</v>
      </c>
      <c r="O539">
        <v>85</v>
      </c>
      <c r="P539" s="90" t="s">
        <v>103</v>
      </c>
      <c r="Q539" s="90" t="s">
        <v>103</v>
      </c>
      <c r="T539" t="s">
        <v>1727</v>
      </c>
      <c r="U539" t="s">
        <v>4</v>
      </c>
      <c r="V539" t="s">
        <v>50</v>
      </c>
      <c r="W539">
        <v>4779748.2029999997</v>
      </c>
      <c r="X539">
        <v>843484.97699999996</v>
      </c>
      <c r="Y539">
        <v>3748822.12</v>
      </c>
      <c r="Z539">
        <v>4878392.17</v>
      </c>
      <c r="AA539">
        <f t="shared" ref="AA539:AA558" si="32">SUM(W539:Z539)</f>
        <v>14250447.470000001</v>
      </c>
      <c r="AB539" t="s">
        <v>51</v>
      </c>
      <c r="AD539">
        <v>0</v>
      </c>
      <c r="AE539">
        <v>0</v>
      </c>
      <c r="AF539" t="s">
        <v>52</v>
      </c>
      <c r="AG539">
        <v>1</v>
      </c>
      <c r="AH539" t="s">
        <v>53</v>
      </c>
    </row>
    <row r="540" spans="1:34" ht="45" customHeight="1" x14ac:dyDescent="0.35">
      <c r="A540">
        <v>2</v>
      </c>
      <c r="B540" t="s">
        <v>41</v>
      </c>
      <c r="C540" t="s">
        <v>42</v>
      </c>
      <c r="D540" t="s">
        <v>43</v>
      </c>
      <c r="E540">
        <v>103279</v>
      </c>
      <c r="F540" t="s">
        <v>1728</v>
      </c>
      <c r="G540" t="s">
        <v>1729</v>
      </c>
      <c r="H540" t="s">
        <v>1730</v>
      </c>
      <c r="I540" s="90" t="s">
        <v>47</v>
      </c>
      <c r="J540" s="87">
        <v>5</v>
      </c>
      <c r="K540" s="87">
        <v>2016</v>
      </c>
      <c r="L540" s="90" t="s">
        <v>47</v>
      </c>
      <c r="M540" s="87">
        <v>5</v>
      </c>
      <c r="N540" s="87">
        <v>2018</v>
      </c>
      <c r="O540">
        <v>85</v>
      </c>
      <c r="P540" s="90" t="s">
        <v>103</v>
      </c>
      <c r="Q540" s="90" t="s">
        <v>103</v>
      </c>
      <c r="T540" t="s">
        <v>1727</v>
      </c>
      <c r="U540" t="s">
        <v>4</v>
      </c>
      <c r="V540" t="s">
        <v>50</v>
      </c>
      <c r="W540">
        <v>17588973.449000001</v>
      </c>
      <c r="X540">
        <v>3103936.4910000004</v>
      </c>
      <c r="Y540">
        <v>8868389.9800000004</v>
      </c>
      <c r="Z540">
        <v>13436666.810000001</v>
      </c>
      <c r="AA540">
        <f t="shared" si="32"/>
        <v>42997966.730000004</v>
      </c>
      <c r="AB540" t="s">
        <v>61</v>
      </c>
      <c r="AC540" t="s">
        <v>82</v>
      </c>
      <c r="AD540">
        <v>17588970</v>
      </c>
      <c r="AE540">
        <v>3103935.89</v>
      </c>
      <c r="AF540" t="s">
        <v>52</v>
      </c>
      <c r="AG540">
        <v>1</v>
      </c>
      <c r="AH540" t="s">
        <v>53</v>
      </c>
    </row>
    <row r="541" spans="1:34" ht="45" customHeight="1" x14ac:dyDescent="0.35">
      <c r="A541">
        <v>3</v>
      </c>
      <c r="B541" t="s">
        <v>41</v>
      </c>
      <c r="C541" t="s">
        <v>89</v>
      </c>
      <c r="D541" t="s">
        <v>145</v>
      </c>
      <c r="E541">
        <v>106101</v>
      </c>
      <c r="F541" t="s">
        <v>1731</v>
      </c>
      <c r="G541" t="s">
        <v>1732</v>
      </c>
      <c r="H541" t="s">
        <v>1733</v>
      </c>
      <c r="I541" s="90" t="s">
        <v>109</v>
      </c>
      <c r="J541" s="87">
        <v>10</v>
      </c>
      <c r="K541" s="87">
        <v>2016</v>
      </c>
      <c r="L541" s="90" t="s">
        <v>109</v>
      </c>
      <c r="M541" s="87">
        <v>10</v>
      </c>
      <c r="N541" s="87">
        <v>2018</v>
      </c>
      <c r="O541">
        <v>85</v>
      </c>
      <c r="P541" s="90" t="s">
        <v>103</v>
      </c>
      <c r="Q541" s="90" t="s">
        <v>103</v>
      </c>
      <c r="T541" t="s">
        <v>1734</v>
      </c>
      <c r="U541" t="s">
        <v>4</v>
      </c>
      <c r="V541" t="s">
        <v>94</v>
      </c>
      <c r="W541">
        <v>711917.15149999992</v>
      </c>
      <c r="X541">
        <v>125632.43850000005</v>
      </c>
      <c r="Y541">
        <v>93061.07</v>
      </c>
      <c r="Z541">
        <v>120773.53</v>
      </c>
      <c r="AA541">
        <f t="shared" si="32"/>
        <v>1051384.19</v>
      </c>
      <c r="AB541" t="s">
        <v>61</v>
      </c>
      <c r="AC541" t="s">
        <v>114</v>
      </c>
      <c r="AD541">
        <v>703599.73</v>
      </c>
      <c r="AE541">
        <v>124164.67000000001</v>
      </c>
      <c r="AF541" t="s">
        <v>151</v>
      </c>
      <c r="AG541">
        <v>1</v>
      </c>
      <c r="AH541" t="s">
        <v>53</v>
      </c>
    </row>
    <row r="542" spans="1:34" ht="45" customHeight="1" x14ac:dyDescent="0.35">
      <c r="A542">
        <v>4</v>
      </c>
      <c r="B542" t="s">
        <v>41</v>
      </c>
      <c r="C542" t="s">
        <v>89</v>
      </c>
      <c r="D542" t="s">
        <v>210</v>
      </c>
      <c r="E542">
        <v>105000</v>
      </c>
      <c r="F542" t="s">
        <v>1735</v>
      </c>
      <c r="G542" t="s">
        <v>1736</v>
      </c>
      <c r="H542" t="s">
        <v>1737</v>
      </c>
      <c r="I542" s="90" t="s">
        <v>47</v>
      </c>
      <c r="J542" s="87">
        <v>9</v>
      </c>
      <c r="K542" s="87">
        <v>2016</v>
      </c>
      <c r="L542" s="90" t="s">
        <v>47</v>
      </c>
      <c r="M542" s="87">
        <v>9</v>
      </c>
      <c r="N542" s="87">
        <v>2018</v>
      </c>
      <c r="O542">
        <v>85</v>
      </c>
      <c r="P542" s="90" t="s">
        <v>103</v>
      </c>
      <c r="Q542" s="90" t="s">
        <v>103</v>
      </c>
      <c r="T542" t="s">
        <v>1727</v>
      </c>
      <c r="U542" t="s">
        <v>4</v>
      </c>
      <c r="V542" t="s">
        <v>94</v>
      </c>
      <c r="W542">
        <v>5576201.5689999992</v>
      </c>
      <c r="X542">
        <v>984035.57100000046</v>
      </c>
      <c r="Y542">
        <v>0</v>
      </c>
      <c r="Z542">
        <v>776748.51</v>
      </c>
      <c r="AA542">
        <f t="shared" si="32"/>
        <v>7336985.6499999994</v>
      </c>
      <c r="AB542" t="s">
        <v>61</v>
      </c>
      <c r="AC542" t="s">
        <v>114</v>
      </c>
      <c r="AD542">
        <v>4458820.7299999995</v>
      </c>
      <c r="AE542">
        <v>786850.72</v>
      </c>
      <c r="AF542" t="s">
        <v>215</v>
      </c>
      <c r="AG542">
        <v>1</v>
      </c>
      <c r="AH542" t="s">
        <v>53</v>
      </c>
    </row>
    <row r="543" spans="1:34" ht="45" customHeight="1" x14ac:dyDescent="0.35">
      <c r="A543">
        <v>5</v>
      </c>
      <c r="B543" t="s">
        <v>41</v>
      </c>
      <c r="C543" t="s">
        <v>42</v>
      </c>
      <c r="D543" t="s">
        <v>387</v>
      </c>
      <c r="E543">
        <v>119636</v>
      </c>
      <c r="F543" t="s">
        <v>1738</v>
      </c>
      <c r="G543" t="s">
        <v>1739</v>
      </c>
      <c r="H543" t="s">
        <v>1740</v>
      </c>
      <c r="I543" s="90" t="s">
        <v>109</v>
      </c>
      <c r="J543" s="87">
        <v>10</v>
      </c>
      <c r="K543" s="87">
        <v>2016</v>
      </c>
      <c r="L543" s="90" t="s">
        <v>109</v>
      </c>
      <c r="M543" s="87">
        <v>10</v>
      </c>
      <c r="N543" s="87">
        <v>2018</v>
      </c>
      <c r="O543">
        <v>85</v>
      </c>
      <c r="P543" s="90" t="s">
        <v>103</v>
      </c>
      <c r="Q543" s="90" t="s">
        <v>103</v>
      </c>
      <c r="T543" t="s">
        <v>1741</v>
      </c>
      <c r="U543" t="s">
        <v>5</v>
      </c>
      <c r="V543" t="s">
        <v>140</v>
      </c>
      <c r="W543">
        <v>4709744.6849999996</v>
      </c>
      <c r="X543">
        <v>831131.41500000004</v>
      </c>
      <c r="Y543">
        <v>0</v>
      </c>
      <c r="Z543">
        <v>1548950</v>
      </c>
      <c r="AA543">
        <f t="shared" si="32"/>
        <v>7089826.0999999996</v>
      </c>
      <c r="AB543" t="s">
        <v>61</v>
      </c>
      <c r="AC543" t="s">
        <v>105</v>
      </c>
      <c r="AD543">
        <v>4650756.5300000012</v>
      </c>
      <c r="AE543">
        <v>820721.73</v>
      </c>
      <c r="AF543" t="s">
        <v>390</v>
      </c>
      <c r="AG543">
        <v>1</v>
      </c>
      <c r="AH543" t="s">
        <v>53</v>
      </c>
    </row>
    <row r="544" spans="1:34" ht="45" customHeight="1" x14ac:dyDescent="0.35">
      <c r="A544">
        <v>6</v>
      </c>
      <c r="B544" t="s">
        <v>41</v>
      </c>
      <c r="C544" t="s">
        <v>89</v>
      </c>
      <c r="D544" t="s">
        <v>145</v>
      </c>
      <c r="E544">
        <v>119849</v>
      </c>
      <c r="F544" t="s">
        <v>1742</v>
      </c>
      <c r="G544" t="s">
        <v>1743</v>
      </c>
      <c r="H544" t="s">
        <v>1744</v>
      </c>
      <c r="I544" s="90" t="s">
        <v>47</v>
      </c>
      <c r="J544" s="87">
        <v>27</v>
      </c>
      <c r="K544" s="87">
        <v>2017</v>
      </c>
      <c r="L544" s="90" t="s">
        <v>47</v>
      </c>
      <c r="M544" s="87">
        <v>27</v>
      </c>
      <c r="N544" s="87">
        <v>2019</v>
      </c>
      <c r="O544">
        <v>84.999999701780197</v>
      </c>
      <c r="P544" s="90" t="s">
        <v>103</v>
      </c>
      <c r="Q544" s="90" t="s">
        <v>103</v>
      </c>
      <c r="T544" t="s">
        <v>1727</v>
      </c>
      <c r="U544" t="s">
        <v>4</v>
      </c>
      <c r="V544" t="s">
        <v>94</v>
      </c>
      <c r="W544">
        <v>712561.67</v>
      </c>
      <c r="X544">
        <v>125746.18</v>
      </c>
      <c r="Y544">
        <v>93145.35</v>
      </c>
      <c r="Z544">
        <v>159716.85</v>
      </c>
      <c r="AA544">
        <f t="shared" si="32"/>
        <v>1091170.05</v>
      </c>
      <c r="AB544" t="s">
        <v>51</v>
      </c>
      <c r="AD544">
        <v>0</v>
      </c>
      <c r="AE544">
        <v>0</v>
      </c>
      <c r="AF544" t="s">
        <v>151</v>
      </c>
      <c r="AG544">
        <v>1</v>
      </c>
      <c r="AH544" t="s">
        <v>53</v>
      </c>
    </row>
    <row r="545" spans="1:35" ht="45" customHeight="1" x14ac:dyDescent="0.35">
      <c r="A545">
        <v>7</v>
      </c>
      <c r="B545" t="s">
        <v>1</v>
      </c>
      <c r="C545" t="s">
        <v>54</v>
      </c>
      <c r="D545" t="s">
        <v>55</v>
      </c>
      <c r="E545">
        <v>115549</v>
      </c>
      <c r="F545" t="s">
        <v>1745</v>
      </c>
      <c r="G545" t="s">
        <v>1746</v>
      </c>
      <c r="H545" t="s">
        <v>1745</v>
      </c>
      <c r="I545" s="90" t="s">
        <v>169</v>
      </c>
      <c r="J545" s="87">
        <v>25</v>
      </c>
      <c r="K545" s="87">
        <v>2017</v>
      </c>
      <c r="L545" s="90" t="s">
        <v>169</v>
      </c>
      <c r="M545" s="87">
        <v>25</v>
      </c>
      <c r="N545" s="87">
        <v>2019</v>
      </c>
      <c r="O545">
        <v>85</v>
      </c>
      <c r="P545" s="90" t="s">
        <v>103</v>
      </c>
      <c r="Q545" s="90" t="s">
        <v>103</v>
      </c>
      <c r="T545" t="s">
        <v>1727</v>
      </c>
      <c r="U545" t="s">
        <v>4</v>
      </c>
      <c r="V545" t="s">
        <v>60</v>
      </c>
      <c r="W545">
        <v>3440127.01</v>
      </c>
      <c r="X545">
        <v>607081.24</v>
      </c>
      <c r="Y545">
        <v>2115708</v>
      </c>
      <c r="Z545">
        <v>1170954.0899999999</v>
      </c>
      <c r="AA545">
        <f t="shared" si="32"/>
        <v>7333870.3399999999</v>
      </c>
      <c r="AB545" t="s">
        <v>61</v>
      </c>
      <c r="AD545">
        <v>3336540.28</v>
      </c>
      <c r="AE545">
        <v>588801.22</v>
      </c>
      <c r="AF545" t="s">
        <v>62</v>
      </c>
      <c r="AG545">
        <v>1</v>
      </c>
      <c r="AH545" t="s">
        <v>63</v>
      </c>
    </row>
    <row r="546" spans="1:35" ht="45" customHeight="1" x14ac:dyDescent="0.35">
      <c r="A546">
        <v>8</v>
      </c>
      <c r="B546" t="s">
        <v>1</v>
      </c>
      <c r="C546" t="s">
        <v>54</v>
      </c>
      <c r="D546" t="s">
        <v>55</v>
      </c>
      <c r="E546">
        <v>116063</v>
      </c>
      <c r="F546" t="s">
        <v>1747</v>
      </c>
      <c r="G546" t="s">
        <v>1748</v>
      </c>
      <c r="H546" t="s">
        <v>1747</v>
      </c>
      <c r="I546" s="90" t="s">
        <v>58</v>
      </c>
      <c r="J546" s="87">
        <v>8</v>
      </c>
      <c r="K546" s="87">
        <v>2017</v>
      </c>
      <c r="L546" s="90" t="s">
        <v>58</v>
      </c>
      <c r="M546" s="87">
        <v>8</v>
      </c>
      <c r="N546" s="87">
        <v>2019</v>
      </c>
      <c r="O546">
        <v>85</v>
      </c>
      <c r="P546" s="90" t="s">
        <v>103</v>
      </c>
      <c r="Q546" s="90" t="s">
        <v>103</v>
      </c>
      <c r="T546" t="s">
        <v>1727</v>
      </c>
      <c r="U546" t="s">
        <v>4</v>
      </c>
      <c r="V546" t="s">
        <v>60</v>
      </c>
      <c r="W546">
        <v>2697279.93</v>
      </c>
      <c r="X546">
        <v>475990.57</v>
      </c>
      <c r="Y546">
        <v>1065463.5</v>
      </c>
      <c r="Z546">
        <v>826005.96</v>
      </c>
      <c r="AA546">
        <f t="shared" si="32"/>
        <v>5064739.96</v>
      </c>
      <c r="AB546" t="s">
        <v>61</v>
      </c>
      <c r="AD546">
        <v>2618068.4300000002</v>
      </c>
      <c r="AE546">
        <v>462012.07</v>
      </c>
      <c r="AF546" t="s">
        <v>62</v>
      </c>
      <c r="AG546">
        <v>1</v>
      </c>
      <c r="AH546" t="s">
        <v>63</v>
      </c>
    </row>
    <row r="547" spans="1:35" ht="45" customHeight="1" x14ac:dyDescent="0.35">
      <c r="A547">
        <v>9</v>
      </c>
      <c r="B547" t="s">
        <v>1</v>
      </c>
      <c r="C547" t="s">
        <v>54</v>
      </c>
      <c r="D547" t="s">
        <v>55</v>
      </c>
      <c r="E547">
        <v>115607</v>
      </c>
      <c r="F547" t="s">
        <v>1749</v>
      </c>
      <c r="G547" t="s">
        <v>1750</v>
      </c>
      <c r="H547" t="s">
        <v>1749</v>
      </c>
      <c r="I547" s="90" t="s">
        <v>58</v>
      </c>
      <c r="J547" s="87">
        <v>7</v>
      </c>
      <c r="K547" s="87">
        <v>2017</v>
      </c>
      <c r="L547" s="90" t="s">
        <v>110</v>
      </c>
      <c r="M547" s="87">
        <v>7</v>
      </c>
      <c r="N547" s="87">
        <v>2019</v>
      </c>
      <c r="O547">
        <v>85</v>
      </c>
      <c r="P547" s="90" t="s">
        <v>103</v>
      </c>
      <c r="Q547" s="90" t="s">
        <v>103</v>
      </c>
      <c r="T547" t="s">
        <v>1727</v>
      </c>
      <c r="U547" t="s">
        <v>4</v>
      </c>
      <c r="V547" t="s">
        <v>60</v>
      </c>
      <c r="W547">
        <v>3345152.8</v>
      </c>
      <c r="X547">
        <v>590321.07999999996</v>
      </c>
      <c r="Y547">
        <v>1132968.1100000003</v>
      </c>
      <c r="Z547">
        <v>68622.349999999627</v>
      </c>
      <c r="AA547">
        <f t="shared" si="32"/>
        <v>5137064.34</v>
      </c>
      <c r="AB547" t="s">
        <v>61</v>
      </c>
      <c r="AC547" t="s">
        <v>105</v>
      </c>
      <c r="AD547">
        <v>2941783.01</v>
      </c>
      <c r="AE547">
        <v>519138.19000000006</v>
      </c>
      <c r="AF547" t="s">
        <v>62</v>
      </c>
      <c r="AG547">
        <v>1</v>
      </c>
      <c r="AH547" t="s">
        <v>63</v>
      </c>
    </row>
    <row r="548" spans="1:35" ht="45" customHeight="1" x14ac:dyDescent="0.35">
      <c r="A548">
        <v>10</v>
      </c>
      <c r="B548" t="s">
        <v>1</v>
      </c>
      <c r="C548" t="s">
        <v>54</v>
      </c>
      <c r="D548" t="s">
        <v>55</v>
      </c>
      <c r="E548">
        <v>115793</v>
      </c>
      <c r="F548" t="s">
        <v>1751</v>
      </c>
      <c r="G548" t="s">
        <v>1752</v>
      </c>
      <c r="H548" t="s">
        <v>1751</v>
      </c>
      <c r="I548" s="90" t="s">
        <v>170</v>
      </c>
      <c r="J548" s="87">
        <v>20</v>
      </c>
      <c r="K548" s="87">
        <v>2017</v>
      </c>
      <c r="L548" s="90" t="s">
        <v>102</v>
      </c>
      <c r="M548" s="87">
        <v>20</v>
      </c>
      <c r="N548" s="87">
        <v>2020</v>
      </c>
      <c r="O548">
        <v>85</v>
      </c>
      <c r="P548" s="90" t="s">
        <v>103</v>
      </c>
      <c r="Q548" s="90" t="s">
        <v>103</v>
      </c>
      <c r="T548" t="s">
        <v>1727</v>
      </c>
      <c r="U548" t="s">
        <v>4</v>
      </c>
      <c r="V548" t="s">
        <v>60</v>
      </c>
      <c r="W548">
        <v>2460026.65</v>
      </c>
      <c r="X548">
        <v>434122.35</v>
      </c>
      <c r="Y548">
        <v>964537.5</v>
      </c>
      <c r="Z548">
        <v>801920.54</v>
      </c>
      <c r="AA548">
        <f t="shared" si="32"/>
        <v>4660607.04</v>
      </c>
      <c r="AB548" t="s">
        <v>61</v>
      </c>
      <c r="AC548" t="s">
        <v>114</v>
      </c>
      <c r="AD548">
        <v>2331325.4900000002</v>
      </c>
      <c r="AE548">
        <v>411410.38</v>
      </c>
      <c r="AF548" t="s">
        <v>62</v>
      </c>
      <c r="AG548">
        <v>1</v>
      </c>
      <c r="AH548" t="s">
        <v>63</v>
      </c>
    </row>
    <row r="549" spans="1:35" ht="45" customHeight="1" x14ac:dyDescent="0.35">
      <c r="A549">
        <v>11</v>
      </c>
      <c r="B549" t="s">
        <v>1</v>
      </c>
      <c r="C549" t="s">
        <v>54</v>
      </c>
      <c r="D549" t="s">
        <v>55</v>
      </c>
      <c r="E549">
        <v>117293</v>
      </c>
      <c r="F549" t="s">
        <v>1753</v>
      </c>
      <c r="G549" t="s">
        <v>1754</v>
      </c>
      <c r="H549" t="s">
        <v>1753</v>
      </c>
      <c r="I549" s="90" t="s">
        <v>68</v>
      </c>
      <c r="J549" s="87">
        <v>29</v>
      </c>
      <c r="K549" s="87">
        <v>2017</v>
      </c>
      <c r="L549" s="90" t="s">
        <v>68</v>
      </c>
      <c r="M549" s="87">
        <v>29</v>
      </c>
      <c r="N549" s="87">
        <v>2020</v>
      </c>
      <c r="O549">
        <v>85</v>
      </c>
      <c r="P549" s="90" t="s">
        <v>103</v>
      </c>
      <c r="Q549" s="90" t="s">
        <v>103</v>
      </c>
      <c r="T549" t="s">
        <v>1727</v>
      </c>
      <c r="U549" t="s">
        <v>4</v>
      </c>
      <c r="V549" t="s">
        <v>60</v>
      </c>
      <c r="W549">
        <v>1598080.23</v>
      </c>
      <c r="X549">
        <v>282014.15999999997</v>
      </c>
      <c r="Y549">
        <v>1456962.8</v>
      </c>
      <c r="Z549">
        <v>0</v>
      </c>
      <c r="AA549">
        <f t="shared" si="32"/>
        <v>3337057.19</v>
      </c>
      <c r="AB549" t="s">
        <v>61</v>
      </c>
      <c r="AC549" t="s">
        <v>114</v>
      </c>
      <c r="AD549">
        <v>1551548.54</v>
      </c>
      <c r="AE549">
        <v>273802.69</v>
      </c>
      <c r="AF549" t="s">
        <v>62</v>
      </c>
      <c r="AG549">
        <v>1</v>
      </c>
      <c r="AH549" t="s">
        <v>63</v>
      </c>
    </row>
    <row r="550" spans="1:35" ht="45" customHeight="1" x14ac:dyDescent="0.35">
      <c r="A550">
        <v>12</v>
      </c>
      <c r="B550" t="s">
        <v>1</v>
      </c>
      <c r="C550" t="s">
        <v>54</v>
      </c>
      <c r="D550" t="s">
        <v>55</v>
      </c>
      <c r="E550">
        <v>115906</v>
      </c>
      <c r="F550" t="s">
        <v>1755</v>
      </c>
      <c r="G550" t="s">
        <v>1756</v>
      </c>
      <c r="H550" t="s">
        <v>1755</v>
      </c>
      <c r="I550" s="90" t="s">
        <v>58</v>
      </c>
      <c r="J550" s="87">
        <v>4</v>
      </c>
      <c r="K550" s="87">
        <v>2017</v>
      </c>
      <c r="L550" s="90" t="s">
        <v>68</v>
      </c>
      <c r="M550" s="87">
        <v>4</v>
      </c>
      <c r="N550" s="87">
        <v>2019</v>
      </c>
      <c r="O550">
        <v>85</v>
      </c>
      <c r="P550" s="90" t="s">
        <v>103</v>
      </c>
      <c r="Q550" s="90" t="s">
        <v>103</v>
      </c>
      <c r="T550" t="s">
        <v>1727</v>
      </c>
      <c r="U550" t="s">
        <v>4</v>
      </c>
      <c r="V550" t="s">
        <v>60</v>
      </c>
      <c r="W550">
        <v>3076224.45</v>
      </c>
      <c r="X550">
        <v>542863.14</v>
      </c>
      <c r="Y550">
        <v>769918.06000000052</v>
      </c>
      <c r="Z550">
        <v>183630.81999999937</v>
      </c>
      <c r="AA550">
        <f t="shared" si="32"/>
        <v>4572636.47</v>
      </c>
      <c r="AB550" t="s">
        <v>51</v>
      </c>
      <c r="AD550">
        <v>380380.1</v>
      </c>
      <c r="AE550">
        <v>67125.899999999994</v>
      </c>
      <c r="AF550" t="s">
        <v>62</v>
      </c>
      <c r="AG550">
        <v>1</v>
      </c>
      <c r="AH550" t="s">
        <v>63</v>
      </c>
    </row>
    <row r="551" spans="1:35" ht="45" customHeight="1" x14ac:dyDescent="0.35">
      <c r="A551">
        <v>13</v>
      </c>
      <c r="B551" t="s">
        <v>1</v>
      </c>
      <c r="C551" t="s">
        <v>54</v>
      </c>
      <c r="D551" t="s">
        <v>200</v>
      </c>
      <c r="E551">
        <v>129052</v>
      </c>
      <c r="F551" t="s">
        <v>1757</v>
      </c>
      <c r="G551" t="s">
        <v>1758</v>
      </c>
      <c r="H551" t="s">
        <v>1759</v>
      </c>
      <c r="I551" s="90" t="s">
        <v>113</v>
      </c>
      <c r="J551" s="87">
        <v>11</v>
      </c>
      <c r="K551" s="87">
        <v>2019</v>
      </c>
      <c r="L551" s="90" t="s">
        <v>113</v>
      </c>
      <c r="M551" s="87">
        <v>11</v>
      </c>
      <c r="N551" s="87">
        <v>2021</v>
      </c>
      <c r="O551">
        <v>85</v>
      </c>
      <c r="P551" s="90" t="s">
        <v>103</v>
      </c>
      <c r="Q551" s="90" t="s">
        <v>103</v>
      </c>
      <c r="T551" t="s">
        <v>1727</v>
      </c>
      <c r="U551" t="s">
        <v>205</v>
      </c>
      <c r="V551" t="s">
        <v>60</v>
      </c>
      <c r="W551">
        <v>13646665</v>
      </c>
      <c r="X551">
        <v>2408235</v>
      </c>
      <c r="Y551">
        <v>6655900</v>
      </c>
      <c r="Z551">
        <v>4370625</v>
      </c>
      <c r="AA551">
        <f t="shared" si="32"/>
        <v>27081425</v>
      </c>
      <c r="AB551" t="s">
        <v>71</v>
      </c>
      <c r="AD551">
        <v>7429765</v>
      </c>
      <c r="AE551">
        <v>1311135</v>
      </c>
      <c r="AF551" t="s">
        <v>206</v>
      </c>
      <c r="AG551">
        <v>1</v>
      </c>
      <c r="AH551" t="s">
        <v>63</v>
      </c>
      <c r="AI551" t="s">
        <v>1760</v>
      </c>
    </row>
    <row r="552" spans="1:35" ht="45" customHeight="1" x14ac:dyDescent="0.35">
      <c r="A552">
        <v>14</v>
      </c>
      <c r="B552" t="s">
        <v>1</v>
      </c>
      <c r="C552" t="s">
        <v>54</v>
      </c>
      <c r="D552" t="s">
        <v>200</v>
      </c>
      <c r="E552">
        <v>128998</v>
      </c>
      <c r="F552" t="s">
        <v>1761</v>
      </c>
      <c r="G552" t="s">
        <v>182</v>
      </c>
      <c r="H552" t="s">
        <v>1762</v>
      </c>
      <c r="I552" s="90" t="s">
        <v>113</v>
      </c>
      <c r="J552" s="87">
        <v>11</v>
      </c>
      <c r="K552" s="87">
        <v>2019</v>
      </c>
      <c r="L552" s="90" t="s">
        <v>113</v>
      </c>
      <c r="M552" s="87">
        <v>11</v>
      </c>
      <c r="N552" s="87">
        <v>2021</v>
      </c>
      <c r="O552">
        <v>85</v>
      </c>
      <c r="P552" s="90" t="s">
        <v>103</v>
      </c>
      <c r="Q552" s="90" t="s">
        <v>103</v>
      </c>
      <c r="T552" t="s">
        <v>1727</v>
      </c>
      <c r="U552" t="s">
        <v>205</v>
      </c>
      <c r="V552" t="s">
        <v>60</v>
      </c>
      <c r="W552">
        <v>13893547.51</v>
      </c>
      <c r="X552">
        <v>2451802.4900000002</v>
      </c>
      <c r="Y552">
        <v>6836292.8600000003</v>
      </c>
      <c r="Z552">
        <v>4539910.51</v>
      </c>
      <c r="AA552">
        <f t="shared" si="32"/>
        <v>27721553.369999997</v>
      </c>
      <c r="AB552" t="s">
        <v>71</v>
      </c>
      <c r="AD552">
        <v>0</v>
      </c>
      <c r="AE552">
        <v>0</v>
      </c>
      <c r="AF552" t="s">
        <v>206</v>
      </c>
      <c r="AG552">
        <v>1</v>
      </c>
      <c r="AH552" t="s">
        <v>63</v>
      </c>
      <c r="AI552" t="s">
        <v>1763</v>
      </c>
    </row>
    <row r="553" spans="1:35" ht="45" customHeight="1" x14ac:dyDescent="0.35">
      <c r="A553">
        <v>15</v>
      </c>
      <c r="B553" t="s">
        <v>1</v>
      </c>
      <c r="C553" t="s">
        <v>54</v>
      </c>
      <c r="D553" t="s">
        <v>200</v>
      </c>
      <c r="E553">
        <v>129084</v>
      </c>
      <c r="F553" t="s">
        <v>1764</v>
      </c>
      <c r="G553" t="s">
        <v>1765</v>
      </c>
      <c r="H553" t="s">
        <v>1766</v>
      </c>
      <c r="I553" s="90" t="s">
        <v>113</v>
      </c>
      <c r="J553" s="87">
        <v>11</v>
      </c>
      <c r="K553" s="87">
        <v>2019</v>
      </c>
      <c r="L553" s="90" t="s">
        <v>113</v>
      </c>
      <c r="M553" s="87">
        <v>11</v>
      </c>
      <c r="N553" s="87">
        <v>2021</v>
      </c>
      <c r="O553">
        <v>85</v>
      </c>
      <c r="P553" s="90" t="s">
        <v>103</v>
      </c>
      <c r="Q553" s="90" t="s">
        <v>103</v>
      </c>
      <c r="T553" t="s">
        <v>1727</v>
      </c>
      <c r="U553" t="s">
        <v>205</v>
      </c>
      <c r="V553" t="s">
        <v>60</v>
      </c>
      <c r="W553">
        <v>14384561.9</v>
      </c>
      <c r="X553">
        <v>2538452.1</v>
      </c>
      <c r="Y553">
        <v>6788406</v>
      </c>
      <c r="Z553">
        <v>4505169.8</v>
      </c>
      <c r="AA553">
        <f t="shared" si="32"/>
        <v>28216589.800000001</v>
      </c>
      <c r="AB553" t="s">
        <v>71</v>
      </c>
      <c r="AD553">
        <v>108800</v>
      </c>
      <c r="AE553">
        <v>19200</v>
      </c>
      <c r="AF553" t="s">
        <v>206</v>
      </c>
      <c r="AG553">
        <v>1</v>
      </c>
      <c r="AH553" t="s">
        <v>63</v>
      </c>
      <c r="AI553" t="s">
        <v>1767</v>
      </c>
    </row>
    <row r="554" spans="1:35" ht="45" customHeight="1" x14ac:dyDescent="0.35">
      <c r="A554">
        <v>16</v>
      </c>
      <c r="B554" t="s">
        <v>1</v>
      </c>
      <c r="C554" t="s">
        <v>54</v>
      </c>
      <c r="D554" t="s">
        <v>200</v>
      </c>
      <c r="E554">
        <v>129020</v>
      </c>
      <c r="F554" t="s">
        <v>1768</v>
      </c>
      <c r="G554" t="s">
        <v>1769</v>
      </c>
      <c r="H554" t="s">
        <v>1770</v>
      </c>
      <c r="I554" s="90" t="s">
        <v>113</v>
      </c>
      <c r="J554" s="87">
        <v>13</v>
      </c>
      <c r="K554" s="87">
        <v>2019</v>
      </c>
      <c r="L554" s="90" t="s">
        <v>113</v>
      </c>
      <c r="M554" s="87">
        <v>13</v>
      </c>
      <c r="N554" s="87">
        <v>2021</v>
      </c>
      <c r="O554">
        <v>85</v>
      </c>
      <c r="P554" s="90" t="s">
        <v>103</v>
      </c>
      <c r="Q554" s="90" t="s">
        <v>103</v>
      </c>
      <c r="T554" t="s">
        <v>1727</v>
      </c>
      <c r="U554" t="s">
        <v>205</v>
      </c>
      <c r="V554" t="s">
        <v>60</v>
      </c>
      <c r="W554">
        <v>14371012.9</v>
      </c>
      <c r="X554">
        <v>2536061.1</v>
      </c>
      <c r="Y554">
        <v>6805396</v>
      </c>
      <c r="Z554">
        <v>4505369.3</v>
      </c>
      <c r="AA554">
        <f t="shared" si="32"/>
        <v>28217839.300000001</v>
      </c>
      <c r="AB554" t="s">
        <v>71</v>
      </c>
      <c r="AD554">
        <v>9789432.1500000004</v>
      </c>
      <c r="AE554">
        <v>1727546.85</v>
      </c>
      <c r="AF554" t="s">
        <v>206</v>
      </c>
      <c r="AG554">
        <v>1</v>
      </c>
      <c r="AH554" t="s">
        <v>63</v>
      </c>
      <c r="AI554" t="s">
        <v>1771</v>
      </c>
    </row>
    <row r="555" spans="1:35" ht="45" customHeight="1" x14ac:dyDescent="0.35">
      <c r="A555">
        <v>17</v>
      </c>
      <c r="B555" t="s">
        <v>1</v>
      </c>
      <c r="C555" t="s">
        <v>54</v>
      </c>
      <c r="D555" t="s">
        <v>200</v>
      </c>
      <c r="E555">
        <v>129076</v>
      </c>
      <c r="F555" t="s">
        <v>1772</v>
      </c>
      <c r="G555" t="s">
        <v>85</v>
      </c>
      <c r="H555" t="s">
        <v>1773</v>
      </c>
      <c r="I555" s="90" t="s">
        <v>113</v>
      </c>
      <c r="J555" s="87">
        <v>23</v>
      </c>
      <c r="K555" s="87">
        <v>2019</v>
      </c>
      <c r="L555" s="90" t="s">
        <v>113</v>
      </c>
      <c r="M555" s="87">
        <v>23</v>
      </c>
      <c r="N555" s="87">
        <v>2021</v>
      </c>
      <c r="O555">
        <v>85</v>
      </c>
      <c r="P555" s="90" t="s">
        <v>103</v>
      </c>
      <c r="Q555" s="90" t="s">
        <v>103</v>
      </c>
      <c r="T555" t="s">
        <v>1727</v>
      </c>
      <c r="U555" t="s">
        <v>205</v>
      </c>
      <c r="V555" t="s">
        <v>60</v>
      </c>
      <c r="W555">
        <v>13683958.75</v>
      </c>
      <c r="X555">
        <v>2414816.25</v>
      </c>
      <c r="Y555">
        <v>6718475</v>
      </c>
      <c r="Z555">
        <v>4462786</v>
      </c>
      <c r="AA555">
        <f t="shared" si="32"/>
        <v>27280036</v>
      </c>
      <c r="AB555" t="s">
        <v>71</v>
      </c>
      <c r="AD555">
        <v>6262314.2800000003</v>
      </c>
      <c r="AE555">
        <v>1105114.28</v>
      </c>
      <c r="AF555" t="s">
        <v>206</v>
      </c>
      <c r="AG555">
        <v>1</v>
      </c>
      <c r="AH555" t="s">
        <v>63</v>
      </c>
      <c r="AI555" t="s">
        <v>1774</v>
      </c>
    </row>
    <row r="556" spans="1:35" ht="45" customHeight="1" x14ac:dyDescent="0.35">
      <c r="A556">
        <v>18</v>
      </c>
      <c r="B556" t="s">
        <v>1</v>
      </c>
      <c r="C556" t="s">
        <v>54</v>
      </c>
      <c r="D556" t="s">
        <v>200</v>
      </c>
      <c r="E556">
        <v>129221</v>
      </c>
      <c r="F556" t="s">
        <v>1775</v>
      </c>
      <c r="G556" t="s">
        <v>1776</v>
      </c>
      <c r="H556" t="s">
        <v>1777</v>
      </c>
      <c r="I556" s="90" t="s">
        <v>113</v>
      </c>
      <c r="J556" s="87">
        <v>24</v>
      </c>
      <c r="K556" s="87">
        <v>2019</v>
      </c>
      <c r="L556" s="90" t="s">
        <v>113</v>
      </c>
      <c r="M556" s="87">
        <v>24</v>
      </c>
      <c r="N556" s="87">
        <v>2021</v>
      </c>
      <c r="O556">
        <v>85</v>
      </c>
      <c r="P556" s="90" t="s">
        <v>103</v>
      </c>
      <c r="Q556" s="90" t="s">
        <v>103</v>
      </c>
      <c r="T556" t="s">
        <v>1778</v>
      </c>
      <c r="U556" t="s">
        <v>205</v>
      </c>
      <c r="V556" t="s">
        <v>60</v>
      </c>
      <c r="W556">
        <v>14561863.4</v>
      </c>
      <c r="X556">
        <v>2569740.6</v>
      </c>
      <c r="Y556">
        <v>6869540.2800000003</v>
      </c>
      <c r="Z556">
        <v>4560217.41</v>
      </c>
      <c r="AA556">
        <f t="shared" si="32"/>
        <v>28561361.690000001</v>
      </c>
      <c r="AB556" t="s">
        <v>71</v>
      </c>
      <c r="AD556">
        <v>9810802.8599999994</v>
      </c>
      <c r="AE556">
        <v>1731318.16</v>
      </c>
      <c r="AF556" t="s">
        <v>206</v>
      </c>
      <c r="AG556">
        <v>1</v>
      </c>
      <c r="AH556" t="s">
        <v>63</v>
      </c>
      <c r="AI556" t="s">
        <v>1779</v>
      </c>
    </row>
    <row r="557" spans="1:35" ht="45" customHeight="1" x14ac:dyDescent="0.35">
      <c r="A557">
        <v>19</v>
      </c>
      <c r="B557" t="s">
        <v>1</v>
      </c>
      <c r="C557" t="s">
        <v>54</v>
      </c>
      <c r="D557" t="s">
        <v>200</v>
      </c>
      <c r="E557">
        <v>129092</v>
      </c>
      <c r="F557" t="s">
        <v>1780</v>
      </c>
      <c r="G557" t="s">
        <v>1781</v>
      </c>
      <c r="H557" t="s">
        <v>1782</v>
      </c>
      <c r="I557" s="90" t="s">
        <v>87</v>
      </c>
      <c r="J557" s="87">
        <v>23</v>
      </c>
      <c r="K557" s="87">
        <v>2020</v>
      </c>
      <c r="L557" s="90" t="s">
        <v>87</v>
      </c>
      <c r="M557" s="87">
        <v>23</v>
      </c>
      <c r="N557" s="87">
        <v>2022</v>
      </c>
      <c r="O557">
        <v>85</v>
      </c>
      <c r="P557" s="90" t="s">
        <v>103</v>
      </c>
      <c r="Q557" s="90" t="s">
        <v>103</v>
      </c>
      <c r="T557" t="s">
        <v>1783</v>
      </c>
      <c r="U557" t="s">
        <v>205</v>
      </c>
      <c r="V557" t="s">
        <v>60</v>
      </c>
      <c r="W557">
        <v>4042791.52</v>
      </c>
      <c r="X557">
        <v>713433.78</v>
      </c>
      <c r="Y557">
        <v>1775393.7</v>
      </c>
      <c r="Z557">
        <v>830698.81</v>
      </c>
      <c r="AA557">
        <f t="shared" si="32"/>
        <v>7362317.8100000005</v>
      </c>
      <c r="AB557" t="s">
        <v>71</v>
      </c>
      <c r="AD557">
        <v>3022376.84</v>
      </c>
      <c r="AE557">
        <v>384078.14</v>
      </c>
      <c r="AF557" t="s">
        <v>206</v>
      </c>
      <c r="AG557">
        <v>1</v>
      </c>
      <c r="AH557" t="s">
        <v>63</v>
      </c>
      <c r="AI557" t="s">
        <v>1784</v>
      </c>
    </row>
    <row r="558" spans="1:35" ht="45" customHeight="1" x14ac:dyDescent="0.35">
      <c r="A558">
        <v>20</v>
      </c>
      <c r="B558" t="s">
        <v>1</v>
      </c>
      <c r="C558" t="s">
        <v>54</v>
      </c>
      <c r="D558" t="s">
        <v>200</v>
      </c>
      <c r="E558">
        <v>129006</v>
      </c>
      <c r="F558" t="s">
        <v>1785</v>
      </c>
      <c r="G558" t="s">
        <v>1786</v>
      </c>
      <c r="H558" t="s">
        <v>1787</v>
      </c>
      <c r="I558" s="90" t="s">
        <v>87</v>
      </c>
      <c r="J558" s="87">
        <v>27</v>
      </c>
      <c r="K558" s="87">
        <v>2020</v>
      </c>
      <c r="L558" s="90" t="s">
        <v>87</v>
      </c>
      <c r="M558" s="87">
        <v>27</v>
      </c>
      <c r="N558" s="87">
        <v>2022</v>
      </c>
      <c r="O558">
        <v>85</v>
      </c>
      <c r="P558" s="90" t="s">
        <v>103</v>
      </c>
      <c r="Q558" s="90" t="s">
        <v>103</v>
      </c>
      <c r="T558" t="s">
        <v>1727</v>
      </c>
      <c r="U558" t="s">
        <v>205</v>
      </c>
      <c r="V558" t="s">
        <v>60</v>
      </c>
      <c r="W558">
        <v>13457728.66</v>
      </c>
      <c r="X558">
        <v>2374893.2599999998</v>
      </c>
      <c r="Y558">
        <v>6067128.9199999999</v>
      </c>
      <c r="Z558">
        <v>2335.0500000000002</v>
      </c>
      <c r="AA558">
        <f t="shared" si="32"/>
        <v>21902085.890000001</v>
      </c>
      <c r="AB558" t="s">
        <v>71</v>
      </c>
      <c r="AD558">
        <v>8628806.1500000004</v>
      </c>
      <c r="AE558">
        <v>1522730.4799999997</v>
      </c>
      <c r="AF558" t="s">
        <v>206</v>
      </c>
      <c r="AG558">
        <v>1</v>
      </c>
      <c r="AH558" t="s">
        <v>63</v>
      </c>
      <c r="AI558" t="s">
        <v>1788</v>
      </c>
    </row>
    <row r="559" spans="1:35" ht="45" customHeight="1" x14ac:dyDescent="0.35">
      <c r="A559">
        <v>21</v>
      </c>
      <c r="B559" t="s">
        <v>1</v>
      </c>
      <c r="C559" t="s">
        <v>54</v>
      </c>
      <c r="D559" t="s">
        <v>200</v>
      </c>
      <c r="E559">
        <v>129332</v>
      </c>
      <c r="F559" t="s">
        <v>1789</v>
      </c>
      <c r="G559" t="s">
        <v>118</v>
      </c>
      <c r="H559" t="s">
        <v>1790</v>
      </c>
      <c r="I559" s="90" t="s">
        <v>120</v>
      </c>
      <c r="J559" s="87">
        <v>18</v>
      </c>
      <c r="K559" s="87">
        <v>2020</v>
      </c>
      <c r="L559" s="90" t="s">
        <v>120</v>
      </c>
      <c r="M559" s="87">
        <v>18</v>
      </c>
      <c r="N559" s="87">
        <v>2022</v>
      </c>
      <c r="O559">
        <v>85</v>
      </c>
      <c r="P559" s="90" t="s">
        <v>103</v>
      </c>
      <c r="Q559" s="90" t="s">
        <v>103</v>
      </c>
      <c r="T559" t="s">
        <v>1791</v>
      </c>
      <c r="U559" t="s">
        <v>205</v>
      </c>
      <c r="V559" t="s">
        <v>60</v>
      </c>
      <c r="W559">
        <v>13799724.5</v>
      </c>
      <c r="X559">
        <v>2435245.5</v>
      </c>
      <c r="Y559">
        <v>6901130</v>
      </c>
      <c r="Z559">
        <v>5296927</v>
      </c>
      <c r="AA559">
        <v>28433027</v>
      </c>
      <c r="AB559" t="s">
        <v>71</v>
      </c>
      <c r="AD559">
        <v>2124150</v>
      </c>
      <c r="AE559">
        <v>374850</v>
      </c>
      <c r="AF559" t="s">
        <v>206</v>
      </c>
      <c r="AG559">
        <v>1</v>
      </c>
      <c r="AH559" t="s">
        <v>63</v>
      </c>
      <c r="AI559" t="s">
        <v>1792</v>
      </c>
    </row>
    <row r="560" spans="1:35" ht="45" customHeight="1" x14ac:dyDescent="0.35">
      <c r="A560">
        <v>22</v>
      </c>
      <c r="B560" t="s">
        <v>1</v>
      </c>
      <c r="C560" t="s">
        <v>54</v>
      </c>
      <c r="D560" t="s">
        <v>200</v>
      </c>
      <c r="E560">
        <v>129321</v>
      </c>
      <c r="F560" t="s">
        <v>1793</v>
      </c>
      <c r="G560" t="s">
        <v>1794</v>
      </c>
      <c r="H560" t="s">
        <v>1795</v>
      </c>
      <c r="I560" s="90" t="s">
        <v>120</v>
      </c>
      <c r="J560" s="87">
        <v>19</v>
      </c>
      <c r="K560" s="87">
        <v>2020</v>
      </c>
      <c r="L560" s="90" t="s">
        <v>120</v>
      </c>
      <c r="M560" s="87">
        <v>19</v>
      </c>
      <c r="N560" s="87">
        <v>2022</v>
      </c>
      <c r="O560">
        <v>85</v>
      </c>
      <c r="P560" s="90" t="s">
        <v>103</v>
      </c>
      <c r="Q560" s="90" t="s">
        <v>103</v>
      </c>
      <c r="T560" t="s">
        <v>1727</v>
      </c>
      <c r="U560" t="s">
        <v>205</v>
      </c>
      <c r="V560" t="s">
        <v>60</v>
      </c>
      <c r="W560">
        <v>13822933.75</v>
      </c>
      <c r="X560">
        <v>2439341.25</v>
      </c>
      <c r="Y560">
        <v>6784975</v>
      </c>
      <c r="Z560">
        <v>4506515.75</v>
      </c>
      <c r="AA560">
        <v>27553765.75</v>
      </c>
      <c r="AB560" t="s">
        <v>71</v>
      </c>
      <c r="AD560">
        <v>9076189.5</v>
      </c>
      <c r="AE560">
        <v>1601680.5</v>
      </c>
      <c r="AF560" t="s">
        <v>206</v>
      </c>
      <c r="AG560">
        <v>1</v>
      </c>
      <c r="AH560" t="s">
        <v>63</v>
      </c>
      <c r="AI560" t="s">
        <v>1796</v>
      </c>
    </row>
    <row r="561" spans="1:35" ht="45" customHeight="1" x14ac:dyDescent="0.35">
      <c r="A561">
        <v>23</v>
      </c>
      <c r="B561" t="s">
        <v>1</v>
      </c>
      <c r="C561" t="s">
        <v>54</v>
      </c>
      <c r="D561" t="s">
        <v>200</v>
      </c>
      <c r="E561">
        <v>129760</v>
      </c>
      <c r="F561" t="s">
        <v>1797</v>
      </c>
      <c r="G561" t="s">
        <v>1798</v>
      </c>
      <c r="H561" t="s">
        <v>1799</v>
      </c>
      <c r="I561" s="90" t="s">
        <v>120</v>
      </c>
      <c r="J561" s="87">
        <v>25</v>
      </c>
      <c r="K561" s="87">
        <v>2020</v>
      </c>
      <c r="L561" s="90" t="s">
        <v>120</v>
      </c>
      <c r="M561" s="87">
        <v>25</v>
      </c>
      <c r="N561" s="87">
        <v>2022</v>
      </c>
      <c r="O561">
        <v>85</v>
      </c>
      <c r="P561" s="90" t="s">
        <v>103</v>
      </c>
      <c r="Q561" s="90" t="s">
        <v>103</v>
      </c>
      <c r="T561" t="s">
        <v>1800</v>
      </c>
      <c r="U561" t="s">
        <v>205</v>
      </c>
      <c r="V561" t="s">
        <v>60</v>
      </c>
      <c r="W561">
        <v>13875341.689999999</v>
      </c>
      <c r="X561">
        <v>2448589.71</v>
      </c>
      <c r="Y561">
        <v>10602037.6</v>
      </c>
      <c r="Z561">
        <v>5279202.1100000003</v>
      </c>
      <c r="AA561">
        <v>32205171.109999999</v>
      </c>
      <c r="AB561" t="s">
        <v>71</v>
      </c>
      <c r="AD561">
        <v>0</v>
      </c>
      <c r="AE561">
        <v>0</v>
      </c>
      <c r="AF561" t="s">
        <v>206</v>
      </c>
      <c r="AG561">
        <v>1</v>
      </c>
      <c r="AH561" t="s">
        <v>63</v>
      </c>
      <c r="AI561" t="s">
        <v>1801</v>
      </c>
    </row>
    <row r="562" spans="1:35" ht="45" customHeight="1" x14ac:dyDescent="0.35">
      <c r="A562">
        <v>24</v>
      </c>
      <c r="B562" t="s">
        <v>1</v>
      </c>
      <c r="C562" t="s">
        <v>54</v>
      </c>
      <c r="D562" t="s">
        <v>200</v>
      </c>
      <c r="E562">
        <v>129271</v>
      </c>
      <c r="F562" t="s">
        <v>1802</v>
      </c>
      <c r="G562" t="s">
        <v>1803</v>
      </c>
      <c r="H562" t="s">
        <v>1804</v>
      </c>
      <c r="I562" s="90" t="s">
        <v>120</v>
      </c>
      <c r="J562" s="87">
        <v>31</v>
      </c>
      <c r="K562" s="87">
        <v>2020</v>
      </c>
      <c r="L562" s="90" t="s">
        <v>120</v>
      </c>
      <c r="M562" s="87">
        <v>31</v>
      </c>
      <c r="N562" s="87">
        <v>2023</v>
      </c>
      <c r="O562">
        <v>85</v>
      </c>
      <c r="P562" s="90" t="s">
        <v>103</v>
      </c>
      <c r="Q562" s="90" t="s">
        <v>103</v>
      </c>
      <c r="T562" t="s">
        <v>1727</v>
      </c>
      <c r="U562" t="s">
        <v>205</v>
      </c>
      <c r="V562" t="s">
        <v>60</v>
      </c>
      <c r="W562">
        <v>13599979.77</v>
      </c>
      <c r="X562">
        <v>2399996.4300000002</v>
      </c>
      <c r="Y562">
        <v>4627491.53</v>
      </c>
      <c r="Z562">
        <v>685340.91</v>
      </c>
      <c r="AA562">
        <v>21312808.640000001</v>
      </c>
      <c r="AB562" t="s">
        <v>71</v>
      </c>
      <c r="AD562">
        <v>4852277.59</v>
      </c>
      <c r="AE562">
        <v>537225.26</v>
      </c>
      <c r="AF562" t="s">
        <v>206</v>
      </c>
      <c r="AG562">
        <v>1</v>
      </c>
      <c r="AH562" t="s">
        <v>63</v>
      </c>
      <c r="AI562" t="s">
        <v>1805</v>
      </c>
    </row>
    <row r="563" spans="1:35" ht="45" customHeight="1" x14ac:dyDescent="0.35">
      <c r="A563">
        <v>25</v>
      </c>
      <c r="B563" t="s">
        <v>1</v>
      </c>
      <c r="C563" t="s">
        <v>54</v>
      </c>
      <c r="D563" t="s">
        <v>200</v>
      </c>
      <c r="E563">
        <v>130051</v>
      </c>
      <c r="F563" t="s">
        <v>1806</v>
      </c>
      <c r="G563" t="s">
        <v>1807</v>
      </c>
      <c r="H563" t="s">
        <v>1808</v>
      </c>
      <c r="I563" s="90" t="s">
        <v>110</v>
      </c>
      <c r="J563" s="87">
        <v>1</v>
      </c>
      <c r="K563" s="87">
        <v>2020</v>
      </c>
      <c r="L563" s="90" t="s">
        <v>110</v>
      </c>
      <c r="M563" s="87">
        <v>1</v>
      </c>
      <c r="N563" s="87">
        <v>2022</v>
      </c>
      <c r="O563">
        <v>85</v>
      </c>
      <c r="P563" s="90" t="s">
        <v>103</v>
      </c>
      <c r="Q563" s="90" t="s">
        <v>103</v>
      </c>
      <c r="T563" t="s">
        <v>1727</v>
      </c>
      <c r="U563" t="s">
        <v>205</v>
      </c>
      <c r="V563" t="s">
        <v>60</v>
      </c>
      <c r="W563">
        <v>12936799.4</v>
      </c>
      <c r="X563">
        <v>2282964.6</v>
      </c>
      <c r="Y563">
        <v>6523756</v>
      </c>
      <c r="Z563">
        <v>4258777.3</v>
      </c>
      <c r="AA563">
        <v>26002297.300000001</v>
      </c>
      <c r="AB563" t="s">
        <v>71</v>
      </c>
      <c r="AD563">
        <v>0</v>
      </c>
      <c r="AE563">
        <v>0</v>
      </c>
      <c r="AF563" t="s">
        <v>206</v>
      </c>
      <c r="AG563">
        <v>1</v>
      </c>
      <c r="AH563" t="s">
        <v>63</v>
      </c>
      <c r="AI563" t="s">
        <v>1809</v>
      </c>
    </row>
    <row r="564" spans="1:35" ht="45" customHeight="1" x14ac:dyDescent="0.35">
      <c r="A564">
        <v>26</v>
      </c>
      <c r="B564" t="s">
        <v>1</v>
      </c>
      <c r="C564" t="s">
        <v>54</v>
      </c>
      <c r="D564" t="s">
        <v>200</v>
      </c>
      <c r="E564">
        <v>129888</v>
      </c>
      <c r="F564" t="s">
        <v>1810</v>
      </c>
      <c r="G564" t="s">
        <v>112</v>
      </c>
      <c r="H564" t="s">
        <v>1811</v>
      </c>
      <c r="I564" s="90" t="s">
        <v>110</v>
      </c>
      <c r="J564" s="87">
        <v>6</v>
      </c>
      <c r="K564" s="87">
        <v>2020</v>
      </c>
      <c r="L564" s="90" t="s">
        <v>110</v>
      </c>
      <c r="M564" s="87">
        <v>6</v>
      </c>
      <c r="N564" s="87">
        <v>2022</v>
      </c>
      <c r="O564">
        <v>85</v>
      </c>
      <c r="P564" s="90" t="s">
        <v>103</v>
      </c>
      <c r="Q564" s="90" t="s">
        <v>103</v>
      </c>
      <c r="T564" t="s">
        <v>1727</v>
      </c>
      <c r="U564" t="s">
        <v>205</v>
      </c>
      <c r="V564" t="s">
        <v>60</v>
      </c>
      <c r="W564">
        <v>13782482.25</v>
      </c>
      <c r="X564">
        <v>2432202.75</v>
      </c>
      <c r="Y564">
        <v>6723615</v>
      </c>
      <c r="Z564">
        <v>4509436.75</v>
      </c>
      <c r="AA564">
        <v>27447736.75</v>
      </c>
      <c r="AB564" t="s">
        <v>71</v>
      </c>
      <c r="AD564">
        <v>5712214.2000000002</v>
      </c>
      <c r="AE564">
        <v>1008037.8</v>
      </c>
      <c r="AF564" t="s">
        <v>206</v>
      </c>
      <c r="AG564">
        <v>1</v>
      </c>
      <c r="AH564" t="s">
        <v>63</v>
      </c>
      <c r="AI564" t="s">
        <v>1812</v>
      </c>
    </row>
    <row r="565" spans="1:35" ht="45" customHeight="1" x14ac:dyDescent="0.35">
      <c r="A565">
        <v>27</v>
      </c>
      <c r="B565" t="s">
        <v>1</v>
      </c>
      <c r="C565" t="s">
        <v>54</v>
      </c>
      <c r="D565" t="s">
        <v>200</v>
      </c>
      <c r="E565">
        <v>130068</v>
      </c>
      <c r="F565" t="s">
        <v>1813</v>
      </c>
      <c r="G565" t="s">
        <v>1814</v>
      </c>
      <c r="H565" t="s">
        <v>1815</v>
      </c>
      <c r="I565" s="90" t="s">
        <v>68</v>
      </c>
      <c r="J565" s="87">
        <v>4</v>
      </c>
      <c r="K565" s="87">
        <v>2020</v>
      </c>
      <c r="L565" s="90" t="s">
        <v>68</v>
      </c>
      <c r="M565" s="87">
        <v>4</v>
      </c>
      <c r="N565" s="87">
        <v>2022</v>
      </c>
      <c r="O565">
        <v>85</v>
      </c>
      <c r="P565" s="90" t="s">
        <v>103</v>
      </c>
      <c r="Q565" s="90" t="s">
        <v>103</v>
      </c>
      <c r="T565" t="s">
        <v>1727</v>
      </c>
      <c r="U565" t="s">
        <v>4</v>
      </c>
      <c r="V565" t="s">
        <v>60</v>
      </c>
      <c r="W565">
        <v>13779145.66</v>
      </c>
      <c r="X565">
        <v>2431613.94</v>
      </c>
      <c r="Y565">
        <v>6755968.4000000004</v>
      </c>
      <c r="Z565">
        <v>4491038.07</v>
      </c>
      <c r="AA565">
        <v>27457766.07</v>
      </c>
      <c r="AB565" t="s">
        <v>71</v>
      </c>
      <c r="AD565">
        <v>5590322.5</v>
      </c>
      <c r="AE565">
        <v>986527.5</v>
      </c>
      <c r="AF565" t="s">
        <v>206</v>
      </c>
      <c r="AG565">
        <v>1</v>
      </c>
      <c r="AH565" t="s">
        <v>63</v>
      </c>
      <c r="AI565" t="s">
        <v>1816</v>
      </c>
    </row>
    <row r="566" spans="1:35" ht="45" customHeight="1" x14ac:dyDescent="0.35">
      <c r="A566">
        <v>28</v>
      </c>
      <c r="B566" t="s">
        <v>1</v>
      </c>
      <c r="C566" t="s">
        <v>54</v>
      </c>
      <c r="D566" t="s">
        <v>200</v>
      </c>
      <c r="E566">
        <v>130078</v>
      </c>
      <c r="F566" t="s">
        <v>1817</v>
      </c>
      <c r="G566" t="s">
        <v>1818</v>
      </c>
      <c r="H566" t="s">
        <v>1819</v>
      </c>
      <c r="I566" s="90" t="s">
        <v>68</v>
      </c>
      <c r="J566" s="87">
        <v>11</v>
      </c>
      <c r="K566" s="87">
        <v>2020</v>
      </c>
      <c r="L566" s="90" t="s">
        <v>68</v>
      </c>
      <c r="M566" s="87">
        <v>11</v>
      </c>
      <c r="N566" s="87">
        <v>2022</v>
      </c>
      <c r="O566">
        <v>85</v>
      </c>
      <c r="P566" s="90" t="s">
        <v>103</v>
      </c>
      <c r="Q566" s="90" t="s">
        <v>103</v>
      </c>
      <c r="T566" t="s">
        <v>1727</v>
      </c>
      <c r="U566" t="s">
        <v>4</v>
      </c>
      <c r="V566" t="s">
        <v>60</v>
      </c>
      <c r="W566">
        <v>13718651.5</v>
      </c>
      <c r="X566">
        <v>2420938.5</v>
      </c>
      <c r="Y566">
        <v>6732610</v>
      </c>
      <c r="Z566">
        <v>4473226.5</v>
      </c>
      <c r="AA566">
        <v>27345426.5</v>
      </c>
      <c r="AB566" t="s">
        <v>71</v>
      </c>
      <c r="AD566">
        <v>7261677.5</v>
      </c>
      <c r="AE566">
        <v>1281472.5</v>
      </c>
      <c r="AF566" t="s">
        <v>206</v>
      </c>
      <c r="AG566">
        <v>1</v>
      </c>
      <c r="AH566" t="s">
        <v>63</v>
      </c>
      <c r="AI566" t="s">
        <v>1820</v>
      </c>
    </row>
    <row r="567" spans="1:35" ht="45" customHeight="1" x14ac:dyDescent="0.35">
      <c r="A567">
        <v>29</v>
      </c>
      <c r="B567" t="s">
        <v>41</v>
      </c>
      <c r="C567" t="s">
        <v>122</v>
      </c>
      <c r="D567" t="s">
        <v>123</v>
      </c>
      <c r="E567">
        <v>122543</v>
      </c>
      <c r="F567" t="s">
        <v>1821</v>
      </c>
      <c r="G567" t="s">
        <v>1822</v>
      </c>
      <c r="H567" t="s">
        <v>1823</v>
      </c>
      <c r="I567" s="90" t="s">
        <v>68</v>
      </c>
      <c r="J567" s="87">
        <v>18</v>
      </c>
      <c r="K567" s="87">
        <v>2020</v>
      </c>
      <c r="L567" s="90" t="s">
        <v>68</v>
      </c>
      <c r="M567" s="87">
        <v>18</v>
      </c>
      <c r="N567" s="87">
        <v>2023</v>
      </c>
      <c r="O567">
        <v>85</v>
      </c>
      <c r="P567" s="90" t="s">
        <v>103</v>
      </c>
      <c r="Q567" s="90" t="s">
        <v>103</v>
      </c>
      <c r="T567" t="s">
        <v>1727</v>
      </c>
      <c r="U567" t="s">
        <v>4</v>
      </c>
      <c r="V567" t="s">
        <v>127</v>
      </c>
      <c r="W567">
        <v>14147190.74</v>
      </c>
      <c r="X567">
        <v>2496563.06</v>
      </c>
      <c r="Y567">
        <v>3621935.2</v>
      </c>
      <c r="Z567">
        <v>1828165.14</v>
      </c>
      <c r="AA567">
        <v>22093854.140000001</v>
      </c>
      <c r="AB567" t="s">
        <v>71</v>
      </c>
      <c r="AD567">
        <v>624542</v>
      </c>
      <c r="AE567">
        <v>21978</v>
      </c>
      <c r="AF567" t="s">
        <v>128</v>
      </c>
      <c r="AG567">
        <v>1</v>
      </c>
      <c r="AH567" t="s">
        <v>53</v>
      </c>
      <c r="AI567" t="s">
        <v>1824</v>
      </c>
    </row>
    <row r="568" spans="1:35" ht="45" customHeight="1" x14ac:dyDescent="0.35">
      <c r="A568">
        <v>30</v>
      </c>
      <c r="B568" t="s">
        <v>1</v>
      </c>
      <c r="C568" t="s">
        <v>54</v>
      </c>
      <c r="D568" t="s">
        <v>200</v>
      </c>
      <c r="E568">
        <v>130119</v>
      </c>
      <c r="F568" t="s">
        <v>1825</v>
      </c>
      <c r="G568" t="s">
        <v>1826</v>
      </c>
      <c r="H568" t="s">
        <v>1827</v>
      </c>
      <c r="I568" s="90" t="s">
        <v>68</v>
      </c>
      <c r="J568" s="87">
        <v>30</v>
      </c>
      <c r="K568" s="87">
        <v>2020</v>
      </c>
      <c r="L568" s="90" t="s">
        <v>68</v>
      </c>
      <c r="M568" s="87">
        <v>30</v>
      </c>
      <c r="N568" s="87">
        <v>2022</v>
      </c>
      <c r="O568">
        <v>85</v>
      </c>
      <c r="P568" s="90" t="s">
        <v>103</v>
      </c>
      <c r="Q568" s="90" t="s">
        <v>103</v>
      </c>
      <c r="T568" t="s">
        <v>1727</v>
      </c>
      <c r="U568" t="s">
        <v>4</v>
      </c>
      <c r="V568" t="s">
        <v>60</v>
      </c>
      <c r="W568">
        <v>11338494.689999999</v>
      </c>
      <c r="X568">
        <v>2000910.83</v>
      </c>
      <c r="Y568">
        <v>5026001.5</v>
      </c>
      <c r="Z568">
        <v>3009280.39</v>
      </c>
      <c r="AA568">
        <v>21374687.41</v>
      </c>
      <c r="AB568" t="s">
        <v>71</v>
      </c>
      <c r="AD568">
        <v>1267353.06</v>
      </c>
      <c r="AE568">
        <v>223650.54</v>
      </c>
      <c r="AF568" t="s">
        <v>206</v>
      </c>
      <c r="AG568">
        <v>1</v>
      </c>
      <c r="AH568" t="s">
        <v>63</v>
      </c>
      <c r="AI568" t="s">
        <v>1828</v>
      </c>
    </row>
    <row r="569" spans="1:35" ht="45" customHeight="1" x14ac:dyDescent="0.35">
      <c r="A569">
        <v>31</v>
      </c>
      <c r="B569" t="s">
        <v>1</v>
      </c>
      <c r="C569" t="s">
        <v>54</v>
      </c>
      <c r="D569" t="s">
        <v>200</v>
      </c>
      <c r="E569">
        <v>128963</v>
      </c>
      <c r="F569" t="s">
        <v>1829</v>
      </c>
      <c r="G569" t="s">
        <v>1194</v>
      </c>
      <c r="H569" t="s">
        <v>1830</v>
      </c>
      <c r="I569" s="90" t="s">
        <v>133</v>
      </c>
      <c r="J569" s="87">
        <v>6</v>
      </c>
      <c r="K569" s="87">
        <v>2020</v>
      </c>
      <c r="L569" s="90" t="s">
        <v>68</v>
      </c>
      <c r="M569" s="87">
        <v>6</v>
      </c>
      <c r="N569" s="87">
        <v>2023</v>
      </c>
      <c r="O569">
        <v>85</v>
      </c>
      <c r="P569" s="90" t="s">
        <v>567</v>
      </c>
      <c r="Q569" s="90" t="s">
        <v>103</v>
      </c>
      <c r="R569" t="s">
        <v>727</v>
      </c>
      <c r="T569" t="s">
        <v>1831</v>
      </c>
      <c r="U569" t="s">
        <v>4</v>
      </c>
      <c r="V569" t="s">
        <v>60</v>
      </c>
      <c r="W569">
        <v>5273924.9400000004</v>
      </c>
      <c r="X569">
        <v>930692.63</v>
      </c>
      <c r="Y569">
        <v>2295165.08</v>
      </c>
      <c r="Z569">
        <v>489785.53</v>
      </c>
      <c r="AA569">
        <f t="shared" ref="AA569:AA574" si="33">SUM(W569:Z569)</f>
        <v>8989568.1799999997</v>
      </c>
      <c r="AB569" t="s">
        <v>71</v>
      </c>
      <c r="AD569">
        <v>1376134.52</v>
      </c>
      <c r="AE569">
        <v>133811.31</v>
      </c>
      <c r="AF569" t="s">
        <v>206</v>
      </c>
      <c r="AG569">
        <v>1</v>
      </c>
      <c r="AH569" t="s">
        <v>63</v>
      </c>
      <c r="AI569" t="s">
        <v>1832</v>
      </c>
    </row>
    <row r="570" spans="1:35" ht="45" customHeight="1" x14ac:dyDescent="0.35">
      <c r="A570">
        <v>32</v>
      </c>
      <c r="B570" t="s">
        <v>1</v>
      </c>
      <c r="C570" t="s">
        <v>54</v>
      </c>
      <c r="D570" t="s">
        <v>200</v>
      </c>
      <c r="E570">
        <v>129946</v>
      </c>
      <c r="F570" t="s">
        <v>1833</v>
      </c>
      <c r="G570" t="s">
        <v>323</v>
      </c>
      <c r="H570" t="s">
        <v>1834</v>
      </c>
      <c r="I570" s="90" t="s">
        <v>133</v>
      </c>
      <c r="J570" s="87">
        <v>10</v>
      </c>
      <c r="K570" s="87">
        <v>2020</v>
      </c>
      <c r="L570" s="90" t="s">
        <v>133</v>
      </c>
      <c r="M570" s="87">
        <v>10</v>
      </c>
      <c r="N570" s="87">
        <v>2023</v>
      </c>
      <c r="O570">
        <v>85</v>
      </c>
      <c r="P570" s="90" t="s">
        <v>103</v>
      </c>
      <c r="Q570" s="90" t="s">
        <v>103</v>
      </c>
      <c r="T570" t="s">
        <v>1727</v>
      </c>
      <c r="U570" t="s">
        <v>4</v>
      </c>
      <c r="V570" t="s">
        <v>60</v>
      </c>
      <c r="W570">
        <v>9214208.0299999993</v>
      </c>
      <c r="X570">
        <v>1626036.71</v>
      </c>
      <c r="Y570">
        <v>2924213.06</v>
      </c>
      <c r="Z570">
        <v>1500838.43</v>
      </c>
      <c r="AA570">
        <f t="shared" si="33"/>
        <v>15265296.229999999</v>
      </c>
      <c r="AB570" t="s">
        <v>51</v>
      </c>
      <c r="AD570">
        <v>0</v>
      </c>
      <c r="AE570">
        <v>0</v>
      </c>
      <c r="AF570" t="s">
        <v>206</v>
      </c>
      <c r="AG570">
        <v>1</v>
      </c>
      <c r="AH570" t="s">
        <v>63</v>
      </c>
      <c r="AI570" t="s">
        <v>1835</v>
      </c>
    </row>
    <row r="571" spans="1:35" ht="45" customHeight="1" x14ac:dyDescent="0.35">
      <c r="A571">
        <v>33</v>
      </c>
      <c r="B571" t="s">
        <v>1</v>
      </c>
      <c r="C571" t="s">
        <v>54</v>
      </c>
      <c r="D571" t="s">
        <v>200</v>
      </c>
      <c r="E571">
        <v>129173</v>
      </c>
      <c r="F571" t="s">
        <v>1836</v>
      </c>
      <c r="G571" t="s">
        <v>1837</v>
      </c>
      <c r="H571" t="s">
        <v>1838</v>
      </c>
      <c r="I571" s="90" t="s">
        <v>133</v>
      </c>
      <c r="J571" s="87">
        <v>29</v>
      </c>
      <c r="K571" s="87">
        <v>2020</v>
      </c>
      <c r="L571" s="90" t="s">
        <v>133</v>
      </c>
      <c r="M571" s="87">
        <v>29</v>
      </c>
      <c r="N571" s="87">
        <v>2022</v>
      </c>
      <c r="O571">
        <v>85</v>
      </c>
      <c r="P571" s="90" t="s">
        <v>103</v>
      </c>
      <c r="Q571" s="90" t="s">
        <v>103</v>
      </c>
      <c r="T571" t="s">
        <v>1727</v>
      </c>
      <c r="U571" t="s">
        <v>4</v>
      </c>
      <c r="V571" t="s">
        <v>60</v>
      </c>
      <c r="W571">
        <v>11788429.85</v>
      </c>
      <c r="X571">
        <v>2080311.15</v>
      </c>
      <c r="Y571">
        <v>5897714</v>
      </c>
      <c r="Z571">
        <v>3758006.45</v>
      </c>
      <c r="AA571">
        <f t="shared" si="33"/>
        <v>23524461.449999999</v>
      </c>
      <c r="AB571" t="s">
        <v>71</v>
      </c>
      <c r="AD571">
        <v>108800</v>
      </c>
      <c r="AE571">
        <v>19200</v>
      </c>
      <c r="AF571" t="s">
        <v>206</v>
      </c>
      <c r="AG571">
        <v>1</v>
      </c>
      <c r="AH571" t="s">
        <v>63</v>
      </c>
      <c r="AI571" t="s">
        <v>1839</v>
      </c>
    </row>
    <row r="572" spans="1:35" ht="45" customHeight="1" x14ac:dyDescent="0.35">
      <c r="A572">
        <v>34</v>
      </c>
      <c r="B572" t="s">
        <v>1</v>
      </c>
      <c r="C572" t="s">
        <v>54</v>
      </c>
      <c r="D572" t="s">
        <v>200</v>
      </c>
      <c r="E572">
        <v>129315</v>
      </c>
      <c r="F572" t="s">
        <v>1840</v>
      </c>
      <c r="G572" t="s">
        <v>66</v>
      </c>
      <c r="H572" t="s">
        <v>1841</v>
      </c>
      <c r="I572" s="90" t="s">
        <v>58</v>
      </c>
      <c r="J572" s="87">
        <v>4</v>
      </c>
      <c r="K572" s="87">
        <v>2020</v>
      </c>
      <c r="L572" s="90" t="s">
        <v>58</v>
      </c>
      <c r="M572" s="87">
        <v>4</v>
      </c>
      <c r="N572" s="87">
        <v>2022</v>
      </c>
      <c r="O572">
        <v>85</v>
      </c>
      <c r="P572" s="90" t="s">
        <v>103</v>
      </c>
      <c r="Q572" s="90" t="s">
        <v>103</v>
      </c>
      <c r="T572" t="s">
        <v>1727</v>
      </c>
      <c r="U572" t="s">
        <v>4</v>
      </c>
      <c r="V572" t="s">
        <v>60</v>
      </c>
      <c r="W572">
        <v>13783094.25</v>
      </c>
      <c r="X572">
        <v>2432310.75</v>
      </c>
      <c r="Y572">
        <v>6889845</v>
      </c>
      <c r="Z572">
        <v>4505516.75</v>
      </c>
      <c r="AA572">
        <f t="shared" si="33"/>
        <v>27610766.75</v>
      </c>
      <c r="AB572" t="s">
        <v>71</v>
      </c>
      <c r="AD572">
        <v>0</v>
      </c>
      <c r="AE572">
        <v>0</v>
      </c>
      <c r="AF572" t="s">
        <v>206</v>
      </c>
      <c r="AG572">
        <v>1</v>
      </c>
      <c r="AH572" t="s">
        <v>63</v>
      </c>
      <c r="AI572" t="s">
        <v>1842</v>
      </c>
    </row>
    <row r="573" spans="1:35" ht="45" customHeight="1" x14ac:dyDescent="0.35">
      <c r="A573">
        <v>35</v>
      </c>
      <c r="B573" t="s">
        <v>1</v>
      </c>
      <c r="C573" t="s">
        <v>54</v>
      </c>
      <c r="D573" t="s">
        <v>200</v>
      </c>
      <c r="E573">
        <v>129880</v>
      </c>
      <c r="F573" t="s">
        <v>1843</v>
      </c>
      <c r="G573" t="s">
        <v>1844</v>
      </c>
      <c r="H573" t="s">
        <v>1845</v>
      </c>
      <c r="I573" s="90" t="s">
        <v>58</v>
      </c>
      <c r="J573" s="87">
        <v>20</v>
      </c>
      <c r="K573" s="87">
        <v>2020</v>
      </c>
      <c r="L573" s="90" t="s">
        <v>102</v>
      </c>
      <c r="M573" s="87">
        <v>20</v>
      </c>
      <c r="N573" s="87">
        <v>2023</v>
      </c>
      <c r="O573">
        <v>85</v>
      </c>
      <c r="P573" s="90" t="s">
        <v>103</v>
      </c>
      <c r="Q573" s="90" t="s">
        <v>103</v>
      </c>
      <c r="T573" t="s">
        <v>1846</v>
      </c>
      <c r="U573" t="s">
        <v>4</v>
      </c>
      <c r="V573" t="s">
        <v>60</v>
      </c>
      <c r="W573">
        <v>5199363.87</v>
      </c>
      <c r="X573">
        <v>917534.79</v>
      </c>
      <c r="Y573">
        <v>2441472.86</v>
      </c>
      <c r="Z573">
        <v>106144.45</v>
      </c>
      <c r="AA573">
        <f t="shared" si="33"/>
        <v>8664515.9699999988</v>
      </c>
      <c r="AB573" t="s">
        <v>71</v>
      </c>
      <c r="AD573">
        <v>273479.81</v>
      </c>
      <c r="AE573">
        <v>48261.14</v>
      </c>
      <c r="AF573" t="s">
        <v>206</v>
      </c>
      <c r="AG573">
        <v>1</v>
      </c>
      <c r="AH573" t="s">
        <v>63</v>
      </c>
      <c r="AI573" t="s">
        <v>1847</v>
      </c>
    </row>
    <row r="574" spans="1:35" ht="45" customHeight="1" x14ac:dyDescent="0.35">
      <c r="A574">
        <v>36</v>
      </c>
      <c r="B574" t="s">
        <v>41</v>
      </c>
      <c r="C574" t="s">
        <v>122</v>
      </c>
      <c r="D574" t="s">
        <v>123</v>
      </c>
      <c r="E574">
        <v>119659</v>
      </c>
      <c r="F574" t="s">
        <v>1848</v>
      </c>
      <c r="G574" t="s">
        <v>1849</v>
      </c>
      <c r="H574" t="s">
        <v>1850</v>
      </c>
      <c r="I574" s="90" t="s">
        <v>109</v>
      </c>
      <c r="J574" s="87">
        <v>30</v>
      </c>
      <c r="K574" s="87">
        <v>2020</v>
      </c>
      <c r="L574" s="90" t="s">
        <v>109</v>
      </c>
      <c r="M574" s="87">
        <v>30</v>
      </c>
      <c r="N574" s="87">
        <v>2023</v>
      </c>
      <c r="O574">
        <v>85</v>
      </c>
      <c r="P574" s="90" t="s">
        <v>103</v>
      </c>
      <c r="Q574" s="90" t="s">
        <v>103</v>
      </c>
      <c r="T574" t="s">
        <v>1727</v>
      </c>
      <c r="U574" t="s">
        <v>4</v>
      </c>
      <c r="V574" t="s">
        <v>94</v>
      </c>
      <c r="W574">
        <v>16616055.220000001</v>
      </c>
      <c r="X574">
        <v>2932244.99</v>
      </c>
      <c r="Y574">
        <v>12200483.51</v>
      </c>
      <c r="Z574">
        <v>5512504.9199999999</v>
      </c>
      <c r="AA574">
        <f t="shared" si="33"/>
        <v>37261288.640000001</v>
      </c>
      <c r="AB574" t="s">
        <v>71</v>
      </c>
      <c r="AD574">
        <v>0</v>
      </c>
      <c r="AE574">
        <v>0</v>
      </c>
      <c r="AF574" t="s">
        <v>128</v>
      </c>
      <c r="AG574">
        <v>1</v>
      </c>
      <c r="AH574" t="s">
        <v>53</v>
      </c>
      <c r="AI574" t="s">
        <v>1851</v>
      </c>
    </row>
    <row r="575" spans="1:35" ht="45" customHeight="1" x14ac:dyDescent="0.35">
      <c r="A575">
        <v>37</v>
      </c>
      <c r="B575" t="s">
        <v>41</v>
      </c>
      <c r="C575" t="s">
        <v>42</v>
      </c>
      <c r="D575" t="s">
        <v>135</v>
      </c>
      <c r="E575">
        <v>126867</v>
      </c>
      <c r="F575" t="s">
        <v>1852</v>
      </c>
      <c r="G575" t="s">
        <v>1853</v>
      </c>
      <c r="H575" t="s">
        <v>1854</v>
      </c>
      <c r="I575" s="90" t="s">
        <v>170</v>
      </c>
      <c r="J575" s="87">
        <v>6</v>
      </c>
      <c r="K575" s="87">
        <v>2020</v>
      </c>
      <c r="L575" s="90" t="s">
        <v>170</v>
      </c>
      <c r="M575" s="87">
        <v>6</v>
      </c>
      <c r="N575" s="87">
        <v>2023</v>
      </c>
      <c r="O575">
        <v>85</v>
      </c>
      <c r="P575" s="90" t="s">
        <v>567</v>
      </c>
      <c r="Q575" s="90" t="s">
        <v>103</v>
      </c>
      <c r="R575" t="s">
        <v>727</v>
      </c>
      <c r="S575" t="s">
        <v>1240</v>
      </c>
      <c r="T575" t="s">
        <v>1855</v>
      </c>
      <c r="U575" t="s">
        <v>5</v>
      </c>
      <c r="V575" t="s">
        <v>140</v>
      </c>
      <c r="W575">
        <v>43054459.609999999</v>
      </c>
      <c r="X575">
        <v>7597845.8099999996</v>
      </c>
      <c r="Y575">
        <v>0</v>
      </c>
      <c r="Z575">
        <v>154224</v>
      </c>
      <c r="AA575">
        <v>50806529.420000002</v>
      </c>
      <c r="AB575" t="s">
        <v>71</v>
      </c>
      <c r="AD575">
        <v>0</v>
      </c>
      <c r="AE575">
        <v>0</v>
      </c>
      <c r="AF575" t="s">
        <v>141</v>
      </c>
      <c r="AG575">
        <v>1</v>
      </c>
      <c r="AH575" t="s">
        <v>53</v>
      </c>
      <c r="AI575" t="s">
        <v>1856</v>
      </c>
    </row>
    <row r="576" spans="1:35" ht="21" customHeight="1" x14ac:dyDescent="0.35">
      <c r="A576" t="s">
        <v>1857</v>
      </c>
      <c r="W576">
        <f>SUM(W539:W575)</f>
        <v>392468447.15750003</v>
      </c>
      <c r="X576">
        <f>SUM(X539:X575)</f>
        <v>69259137.592500001</v>
      </c>
      <c r="Y576">
        <f>SUM(Y539:Y575)</f>
        <v>165773922.99000001</v>
      </c>
      <c r="Z576">
        <f>SUM(Z539:Z575)</f>
        <v>106114423.95999999</v>
      </c>
      <c r="AA576">
        <f>SUM(AA539:AA575)</f>
        <v>733615931.70000005</v>
      </c>
      <c r="AD576">
        <f>SUM(AD539:AD575)</f>
        <v>123881230.80000001</v>
      </c>
      <c r="AE576">
        <f>SUM(AE539:AE575)</f>
        <v>21195780.920000002</v>
      </c>
    </row>
    <row r="577" spans="1:35" ht="21" customHeight="1" x14ac:dyDescent="0.35">
      <c r="A577" t="s">
        <v>1858</v>
      </c>
    </row>
    <row r="578" spans="1:35" ht="45" customHeight="1" x14ac:dyDescent="0.35">
      <c r="A578">
        <v>1</v>
      </c>
      <c r="B578" t="s">
        <v>1</v>
      </c>
      <c r="C578" t="s">
        <v>54</v>
      </c>
      <c r="D578" t="s">
        <v>64</v>
      </c>
      <c r="E578">
        <v>127132</v>
      </c>
      <c r="F578" t="s">
        <v>1859</v>
      </c>
      <c r="G578" t="s">
        <v>118</v>
      </c>
      <c r="H578" t="s">
        <v>1860</v>
      </c>
      <c r="I578" s="90" t="s">
        <v>120</v>
      </c>
      <c r="J578" s="87">
        <v>5</v>
      </c>
      <c r="K578" s="87">
        <v>2019</v>
      </c>
      <c r="L578" s="90" t="s">
        <v>120</v>
      </c>
      <c r="M578" s="87">
        <v>5</v>
      </c>
      <c r="N578" s="87">
        <v>2022</v>
      </c>
      <c r="O578">
        <v>85</v>
      </c>
      <c r="P578" s="90" t="s">
        <v>149</v>
      </c>
      <c r="Q578" s="90" t="s">
        <v>149</v>
      </c>
      <c r="T578" t="s">
        <v>1861</v>
      </c>
      <c r="U578" t="s">
        <v>4</v>
      </c>
      <c r="V578" t="s">
        <v>70</v>
      </c>
      <c r="W578">
        <v>7482385.29</v>
      </c>
      <c r="X578">
        <v>1320420.93</v>
      </c>
      <c r="Y578">
        <v>1893481.33</v>
      </c>
      <c r="Z578">
        <v>3550491.04</v>
      </c>
      <c r="AA578">
        <f>SUM(W578:Z578)</f>
        <v>14246778.59</v>
      </c>
      <c r="AB578" t="s">
        <v>71</v>
      </c>
      <c r="AD578">
        <v>3048388.46</v>
      </c>
      <c r="AE578">
        <v>537950.91</v>
      </c>
      <c r="AF578" t="s">
        <v>72</v>
      </c>
      <c r="AG578">
        <v>1</v>
      </c>
      <c r="AH578" t="s">
        <v>63</v>
      </c>
    </row>
    <row r="579" spans="1:35" ht="21" customHeight="1" x14ac:dyDescent="0.35">
      <c r="A579" t="s">
        <v>1862</v>
      </c>
      <c r="W579">
        <f>SUM(W578:W578)</f>
        <v>7482385.29</v>
      </c>
      <c r="X579">
        <f>SUM(X578:X578)</f>
        <v>1320420.93</v>
      </c>
      <c r="Y579">
        <f>SUM(Y578:Y578)</f>
        <v>1893481.33</v>
      </c>
      <c r="Z579">
        <f>SUM(Z578:Z578)</f>
        <v>3550491.04</v>
      </c>
      <c r="AA579">
        <f>SUM(AA578:AA578)</f>
        <v>14246778.59</v>
      </c>
      <c r="AD579">
        <f>SUM(AD578:AD578)</f>
        <v>3048388.46</v>
      </c>
      <c r="AE579">
        <f>SUM(AE578:AE578)</f>
        <v>537950.91</v>
      </c>
    </row>
    <row r="580" spans="1:35" ht="21" customHeight="1" x14ac:dyDescent="0.35">
      <c r="A580" t="s">
        <v>1863</v>
      </c>
    </row>
    <row r="581" spans="1:35" ht="45" customHeight="1" x14ac:dyDescent="0.35">
      <c r="A581">
        <v>1</v>
      </c>
      <c r="B581" t="s">
        <v>41</v>
      </c>
      <c r="C581" t="s">
        <v>42</v>
      </c>
      <c r="D581" t="s">
        <v>43</v>
      </c>
      <c r="E581">
        <v>104867</v>
      </c>
      <c r="F581" t="s">
        <v>1864</v>
      </c>
      <c r="G581" t="s">
        <v>1865</v>
      </c>
      <c r="H581" t="s">
        <v>1866</v>
      </c>
      <c r="I581" s="90" t="s">
        <v>47</v>
      </c>
      <c r="J581" s="87">
        <v>9</v>
      </c>
      <c r="K581" s="87">
        <v>2016</v>
      </c>
      <c r="L581" s="90" t="s">
        <v>109</v>
      </c>
      <c r="M581" s="87">
        <v>9</v>
      </c>
      <c r="N581" s="87">
        <v>2017</v>
      </c>
      <c r="O581">
        <v>85</v>
      </c>
      <c r="P581" s="90" t="s">
        <v>48</v>
      </c>
      <c r="Q581" s="90" t="s">
        <v>48</v>
      </c>
      <c r="T581" t="s">
        <v>1867</v>
      </c>
      <c r="U581" t="s">
        <v>4</v>
      </c>
      <c r="V581" t="s">
        <v>50</v>
      </c>
      <c r="W581">
        <v>16261504.172999999</v>
      </c>
      <c r="X581">
        <v>2869677.2070000004</v>
      </c>
      <c r="Y581">
        <v>8199077.75</v>
      </c>
      <c r="Z581">
        <v>13455570.35</v>
      </c>
      <c r="AA581">
        <f t="shared" ref="AA581:AA592" si="34">SUM(W581:Z581)</f>
        <v>40785829.479999997</v>
      </c>
      <c r="AB581" t="s">
        <v>61</v>
      </c>
      <c r="AC581" t="s">
        <v>82</v>
      </c>
      <c r="AD581">
        <v>16009371.51</v>
      </c>
      <c r="AE581">
        <v>2825183.2</v>
      </c>
      <c r="AF581" t="s">
        <v>52</v>
      </c>
      <c r="AG581">
        <v>1</v>
      </c>
      <c r="AH581" t="s">
        <v>53</v>
      </c>
    </row>
    <row r="582" spans="1:35" ht="45" customHeight="1" x14ac:dyDescent="0.35">
      <c r="A582">
        <v>2</v>
      </c>
      <c r="B582" t="s">
        <v>41</v>
      </c>
      <c r="C582" t="s">
        <v>42</v>
      </c>
      <c r="D582" t="s">
        <v>75</v>
      </c>
      <c r="E582">
        <v>103050</v>
      </c>
      <c r="F582" t="s">
        <v>1868</v>
      </c>
      <c r="G582" t="s">
        <v>1869</v>
      </c>
      <c r="H582" t="s">
        <v>1870</v>
      </c>
      <c r="I582" s="90" t="s">
        <v>47</v>
      </c>
      <c r="J582" s="87">
        <v>8</v>
      </c>
      <c r="K582" s="87">
        <v>2016</v>
      </c>
      <c r="L582" s="90" t="s">
        <v>47</v>
      </c>
      <c r="M582" s="87">
        <v>8</v>
      </c>
      <c r="N582" s="87">
        <v>2020</v>
      </c>
      <c r="O582">
        <v>84.435339999999997</v>
      </c>
      <c r="P582" s="90" t="s">
        <v>48</v>
      </c>
      <c r="Q582" s="90" t="s">
        <v>48</v>
      </c>
      <c r="T582" t="s">
        <v>1867</v>
      </c>
      <c r="U582" t="s">
        <v>5</v>
      </c>
      <c r="V582" t="s">
        <v>81</v>
      </c>
      <c r="W582">
        <v>7108271.0323360004</v>
      </c>
      <c r="X582">
        <v>1309861.4076639991</v>
      </c>
      <c r="Y582">
        <v>0</v>
      </c>
      <c r="Z582">
        <v>423650.79</v>
      </c>
      <c r="AA582">
        <f t="shared" si="34"/>
        <v>8841783.2299999986</v>
      </c>
      <c r="AB582" t="s">
        <v>61</v>
      </c>
      <c r="AC582" t="s">
        <v>271</v>
      </c>
      <c r="AD582">
        <v>6862582.5599999996</v>
      </c>
      <c r="AE582">
        <v>1264715.77</v>
      </c>
      <c r="AF582" t="s">
        <v>83</v>
      </c>
      <c r="AG582">
        <v>1</v>
      </c>
      <c r="AH582" t="s">
        <v>53</v>
      </c>
    </row>
    <row r="583" spans="1:35" ht="45" customHeight="1" x14ac:dyDescent="0.35">
      <c r="A583">
        <v>3</v>
      </c>
      <c r="B583" t="s">
        <v>41</v>
      </c>
      <c r="C583" t="s">
        <v>42</v>
      </c>
      <c r="D583" t="s">
        <v>75</v>
      </c>
      <c r="E583">
        <v>103107</v>
      </c>
      <c r="F583" t="s">
        <v>1871</v>
      </c>
      <c r="G583" t="s">
        <v>1869</v>
      </c>
      <c r="H583" t="s">
        <v>1872</v>
      </c>
      <c r="I583" s="90" t="s">
        <v>47</v>
      </c>
      <c r="J583" s="87">
        <v>8</v>
      </c>
      <c r="K583" s="87">
        <v>2016</v>
      </c>
      <c r="L583" s="90" t="s">
        <v>87</v>
      </c>
      <c r="M583" s="87">
        <v>31</v>
      </c>
      <c r="N583" s="87">
        <v>2021</v>
      </c>
      <c r="O583">
        <v>84.435339999999997</v>
      </c>
      <c r="P583" s="90" t="s">
        <v>48</v>
      </c>
      <c r="Q583" s="90" t="s">
        <v>48</v>
      </c>
      <c r="T583" t="s">
        <v>1867</v>
      </c>
      <c r="U583" t="s">
        <v>5</v>
      </c>
      <c r="V583" t="s">
        <v>81</v>
      </c>
      <c r="W583">
        <v>6947187.3353160005</v>
      </c>
      <c r="X583">
        <v>1280178.0546839992</v>
      </c>
      <c r="Y583">
        <v>0</v>
      </c>
      <c r="Z583">
        <v>698573.03</v>
      </c>
      <c r="AA583">
        <f t="shared" si="34"/>
        <v>8925938.4199999999</v>
      </c>
      <c r="AB583" t="s">
        <v>171</v>
      </c>
      <c r="AC583" t="s">
        <v>301</v>
      </c>
      <c r="AD583">
        <v>6272915.2299999986</v>
      </c>
      <c r="AE583">
        <v>1151600.1399999999</v>
      </c>
      <c r="AF583" t="s">
        <v>83</v>
      </c>
      <c r="AG583">
        <v>1</v>
      </c>
      <c r="AH583" t="s">
        <v>53</v>
      </c>
    </row>
    <row r="584" spans="1:35" ht="45" customHeight="1" x14ac:dyDescent="0.35">
      <c r="A584">
        <v>4</v>
      </c>
      <c r="B584" t="s">
        <v>41</v>
      </c>
      <c r="C584" t="s">
        <v>89</v>
      </c>
      <c r="D584" t="s">
        <v>145</v>
      </c>
      <c r="E584">
        <v>104961</v>
      </c>
      <c r="F584" t="s">
        <v>1873</v>
      </c>
      <c r="G584" t="s">
        <v>1874</v>
      </c>
      <c r="H584" t="s">
        <v>1875</v>
      </c>
      <c r="I584" s="90" t="s">
        <v>47</v>
      </c>
      <c r="J584" s="87">
        <v>9</v>
      </c>
      <c r="K584" s="87">
        <v>2016</v>
      </c>
      <c r="L584" s="90" t="s">
        <v>133</v>
      </c>
      <c r="M584" s="87">
        <v>9</v>
      </c>
      <c r="N584" s="87">
        <v>2018</v>
      </c>
      <c r="O584">
        <v>85</v>
      </c>
      <c r="P584" s="90" t="s">
        <v>48</v>
      </c>
      <c r="Q584" s="90" t="s">
        <v>48</v>
      </c>
      <c r="T584" t="s">
        <v>1876</v>
      </c>
      <c r="U584" t="s">
        <v>4</v>
      </c>
      <c r="V584" t="s">
        <v>94</v>
      </c>
      <c r="W584">
        <v>697401.92249999999</v>
      </c>
      <c r="X584">
        <v>123070.92749999999</v>
      </c>
      <c r="Y584">
        <v>91163.65</v>
      </c>
      <c r="Z584">
        <v>33129</v>
      </c>
      <c r="AA584">
        <f t="shared" si="34"/>
        <v>944765.5</v>
      </c>
      <c r="AB584" t="s">
        <v>61</v>
      </c>
      <c r="AC584" t="s">
        <v>232</v>
      </c>
      <c r="AD584">
        <v>671753.93</v>
      </c>
      <c r="AE584">
        <v>118544.82</v>
      </c>
      <c r="AF584" t="s">
        <v>151</v>
      </c>
      <c r="AG584">
        <v>1</v>
      </c>
      <c r="AH584" t="s">
        <v>53</v>
      </c>
    </row>
    <row r="585" spans="1:35" ht="45" customHeight="1" x14ac:dyDescent="0.35">
      <c r="A585">
        <v>5</v>
      </c>
      <c r="B585" t="s">
        <v>41</v>
      </c>
      <c r="C585" t="s">
        <v>89</v>
      </c>
      <c r="D585" t="s">
        <v>210</v>
      </c>
      <c r="E585">
        <v>104965</v>
      </c>
      <c r="F585" t="s">
        <v>1877</v>
      </c>
      <c r="G585" t="s">
        <v>1878</v>
      </c>
      <c r="H585" t="s">
        <v>1879</v>
      </c>
      <c r="I585" s="90" t="s">
        <v>47</v>
      </c>
      <c r="J585" s="87">
        <v>23</v>
      </c>
      <c r="K585" s="87">
        <v>2016</v>
      </c>
      <c r="L585" s="90" t="s">
        <v>47</v>
      </c>
      <c r="M585" s="87">
        <v>23</v>
      </c>
      <c r="N585" s="87">
        <v>2018</v>
      </c>
      <c r="O585">
        <v>85</v>
      </c>
      <c r="P585" s="90" t="s">
        <v>48</v>
      </c>
      <c r="Q585" s="90" t="s">
        <v>48</v>
      </c>
      <c r="T585" t="s">
        <v>1876</v>
      </c>
      <c r="U585" t="s">
        <v>4</v>
      </c>
      <c r="V585" t="s">
        <v>94</v>
      </c>
      <c r="W585">
        <v>5611298.7999999998</v>
      </c>
      <c r="X585">
        <v>990229.20000000019</v>
      </c>
      <c r="Y585">
        <v>0</v>
      </c>
      <c r="Z585">
        <v>48817.599999999999</v>
      </c>
      <c r="AA585">
        <f t="shared" si="34"/>
        <v>6650345.5999999996</v>
      </c>
      <c r="AB585" t="s">
        <v>61</v>
      </c>
      <c r="AC585" t="s">
        <v>271</v>
      </c>
      <c r="AD585">
        <v>5409677.5199999996</v>
      </c>
      <c r="AE585">
        <v>954648.96</v>
      </c>
      <c r="AF585" t="s">
        <v>215</v>
      </c>
      <c r="AG585">
        <v>1</v>
      </c>
      <c r="AH585" t="s">
        <v>53</v>
      </c>
    </row>
    <row r="586" spans="1:35" ht="45" customHeight="1" x14ac:dyDescent="0.35">
      <c r="A586">
        <v>6</v>
      </c>
      <c r="B586" t="s">
        <v>41</v>
      </c>
      <c r="C586" t="s">
        <v>89</v>
      </c>
      <c r="D586" t="s">
        <v>145</v>
      </c>
      <c r="E586">
        <v>113257</v>
      </c>
      <c r="F586" t="s">
        <v>1880</v>
      </c>
      <c r="G586" t="s">
        <v>1881</v>
      </c>
      <c r="H586" t="s">
        <v>1882</v>
      </c>
      <c r="I586" s="90" t="s">
        <v>47</v>
      </c>
      <c r="J586" s="87">
        <v>27</v>
      </c>
      <c r="K586" s="87">
        <v>2017</v>
      </c>
      <c r="L586" s="90" t="s">
        <v>169</v>
      </c>
      <c r="M586" s="87">
        <v>27</v>
      </c>
      <c r="N586" s="87">
        <v>2019</v>
      </c>
      <c r="O586">
        <v>85.000000595370992</v>
      </c>
      <c r="P586" s="90" t="s">
        <v>48</v>
      </c>
      <c r="Q586" s="90" t="s">
        <v>48</v>
      </c>
      <c r="T586" t="s">
        <v>1867</v>
      </c>
      <c r="U586" t="s">
        <v>4</v>
      </c>
      <c r="V586" t="s">
        <v>94</v>
      </c>
      <c r="W586">
        <v>713840.63</v>
      </c>
      <c r="X586">
        <v>125971.87</v>
      </c>
      <c r="Y586">
        <v>93312.5</v>
      </c>
      <c r="Z586">
        <v>137941.75</v>
      </c>
      <c r="AA586">
        <f t="shared" si="34"/>
        <v>1071066.75</v>
      </c>
      <c r="AB586" t="s">
        <v>61</v>
      </c>
      <c r="AC586" t="s">
        <v>105</v>
      </c>
      <c r="AD586">
        <v>713058.40999999992</v>
      </c>
      <c r="AE586">
        <v>125833.83000000002</v>
      </c>
      <c r="AF586" t="s">
        <v>151</v>
      </c>
      <c r="AG586">
        <v>1</v>
      </c>
      <c r="AH586" t="s">
        <v>53</v>
      </c>
    </row>
    <row r="587" spans="1:35" ht="45" customHeight="1" x14ac:dyDescent="0.35">
      <c r="A587">
        <v>7</v>
      </c>
      <c r="B587" t="s">
        <v>1</v>
      </c>
      <c r="C587" t="s">
        <v>54</v>
      </c>
      <c r="D587" t="s">
        <v>55</v>
      </c>
      <c r="E587">
        <v>115649</v>
      </c>
      <c r="F587" t="s">
        <v>1883</v>
      </c>
      <c r="G587" t="s">
        <v>1884</v>
      </c>
      <c r="H587" t="s">
        <v>1883</v>
      </c>
      <c r="I587" s="90" t="s">
        <v>68</v>
      </c>
      <c r="J587" s="87">
        <v>28</v>
      </c>
      <c r="K587" s="87">
        <v>2017</v>
      </c>
      <c r="L587" s="90" t="s">
        <v>58</v>
      </c>
      <c r="M587" s="87">
        <v>28</v>
      </c>
      <c r="N587" s="87">
        <v>2019</v>
      </c>
      <c r="O587">
        <v>85</v>
      </c>
      <c r="P587" s="90" t="s">
        <v>48</v>
      </c>
      <c r="Q587" s="90" t="s">
        <v>48</v>
      </c>
      <c r="T587" t="s">
        <v>1867</v>
      </c>
      <c r="U587" t="s">
        <v>4</v>
      </c>
      <c r="V587" t="s">
        <v>60</v>
      </c>
      <c r="W587">
        <v>2730867.25</v>
      </c>
      <c r="X587">
        <v>481917.75</v>
      </c>
      <c r="Y587">
        <v>2588000</v>
      </c>
      <c r="Z587">
        <v>180704</v>
      </c>
      <c r="AA587">
        <f t="shared" si="34"/>
        <v>5981489</v>
      </c>
      <c r="AB587" t="s">
        <v>61</v>
      </c>
      <c r="AD587">
        <v>2638587.4800000004</v>
      </c>
      <c r="AE587">
        <v>465633.07000000007</v>
      </c>
      <c r="AF587" t="s">
        <v>62</v>
      </c>
      <c r="AG587">
        <v>1</v>
      </c>
      <c r="AH587" t="s">
        <v>63</v>
      </c>
    </row>
    <row r="588" spans="1:35" ht="45" customHeight="1" x14ac:dyDescent="0.35">
      <c r="A588">
        <v>8</v>
      </c>
      <c r="B588" t="s">
        <v>1</v>
      </c>
      <c r="C588" t="s">
        <v>54</v>
      </c>
      <c r="D588" t="s">
        <v>55</v>
      </c>
      <c r="F588" t="s">
        <v>1885</v>
      </c>
      <c r="G588" t="s">
        <v>1886</v>
      </c>
      <c r="H588" t="s">
        <v>1885</v>
      </c>
      <c r="I588" s="90" t="s">
        <v>169</v>
      </c>
      <c r="J588" s="87">
        <v>25</v>
      </c>
      <c r="K588" s="87">
        <v>2017</v>
      </c>
      <c r="L588" s="90" t="s">
        <v>170</v>
      </c>
      <c r="M588" s="87">
        <v>25</v>
      </c>
      <c r="N588" s="87">
        <v>2019</v>
      </c>
      <c r="O588">
        <v>85</v>
      </c>
      <c r="P588" s="90" t="s">
        <v>48</v>
      </c>
      <c r="Q588" s="90" t="s">
        <v>48</v>
      </c>
      <c r="T588" t="s">
        <v>1867</v>
      </c>
      <c r="U588" t="s">
        <v>4</v>
      </c>
      <c r="V588" t="s">
        <v>60</v>
      </c>
      <c r="W588">
        <v>1649702.37</v>
      </c>
      <c r="X588">
        <v>291123.95</v>
      </c>
      <c r="Y588">
        <v>758731.28</v>
      </c>
      <c r="Z588">
        <v>441370.10999999987</v>
      </c>
      <c r="AA588">
        <f t="shared" si="34"/>
        <v>3140927.71</v>
      </c>
      <c r="AB588" t="s">
        <v>51</v>
      </c>
      <c r="AD588">
        <v>0</v>
      </c>
      <c r="AE588">
        <v>0</v>
      </c>
      <c r="AF588" t="s">
        <v>62</v>
      </c>
      <c r="AG588">
        <v>1</v>
      </c>
      <c r="AH588" t="s">
        <v>63</v>
      </c>
    </row>
    <row r="589" spans="1:35" ht="45" customHeight="1" x14ac:dyDescent="0.35">
      <c r="A589">
        <v>9</v>
      </c>
      <c r="B589" t="s">
        <v>41</v>
      </c>
      <c r="C589" t="s">
        <v>42</v>
      </c>
      <c r="D589" t="s">
        <v>43</v>
      </c>
      <c r="E589">
        <v>121359</v>
      </c>
      <c r="F589" t="s">
        <v>1887</v>
      </c>
      <c r="G589" t="s">
        <v>1888</v>
      </c>
      <c r="H589" t="s">
        <v>1889</v>
      </c>
      <c r="I589" s="90" t="s">
        <v>169</v>
      </c>
      <c r="J589" s="87">
        <v>18</v>
      </c>
      <c r="K589" s="87">
        <v>2018</v>
      </c>
      <c r="L589" s="90" t="s">
        <v>58</v>
      </c>
      <c r="M589" s="87">
        <v>18</v>
      </c>
      <c r="N589" s="87">
        <v>2019</v>
      </c>
      <c r="O589">
        <v>85</v>
      </c>
      <c r="P589" s="90" t="s">
        <v>48</v>
      </c>
      <c r="Q589" s="90" t="s">
        <v>48</v>
      </c>
      <c r="T589" t="s">
        <v>1867</v>
      </c>
      <c r="U589" t="s">
        <v>4</v>
      </c>
      <c r="V589" t="s">
        <v>50</v>
      </c>
      <c r="W589">
        <v>7846338.4100000001</v>
      </c>
      <c r="X589">
        <v>1384647.95</v>
      </c>
      <c r="Y589">
        <v>9230986.3599999994</v>
      </c>
      <c r="Z589">
        <v>8152148.7300000004</v>
      </c>
      <c r="AA589">
        <f t="shared" si="34"/>
        <v>26614121.449999999</v>
      </c>
      <c r="AB589" t="s">
        <v>61</v>
      </c>
      <c r="AD589">
        <v>7846338.4100000001</v>
      </c>
      <c r="AE589">
        <v>1384647.95</v>
      </c>
      <c r="AF589" t="s">
        <v>52</v>
      </c>
      <c r="AG589">
        <v>1</v>
      </c>
      <c r="AH589" t="s">
        <v>53</v>
      </c>
    </row>
    <row r="590" spans="1:35" ht="45" customHeight="1" x14ac:dyDescent="0.35">
      <c r="A590">
        <v>10</v>
      </c>
      <c r="B590" t="s">
        <v>1</v>
      </c>
      <c r="C590" t="s">
        <v>54</v>
      </c>
      <c r="D590" t="s">
        <v>64</v>
      </c>
      <c r="E590">
        <v>126955</v>
      </c>
      <c r="F590" t="s">
        <v>1890</v>
      </c>
      <c r="G590" t="s">
        <v>85</v>
      </c>
      <c r="H590" t="s">
        <v>1891</v>
      </c>
      <c r="I590" s="90" t="s">
        <v>87</v>
      </c>
      <c r="J590" s="87">
        <v>4</v>
      </c>
      <c r="K590" s="87">
        <v>2019</v>
      </c>
      <c r="L590" s="90" t="s">
        <v>87</v>
      </c>
      <c r="M590" s="87">
        <v>4</v>
      </c>
      <c r="N590" s="87">
        <v>2022</v>
      </c>
      <c r="O590">
        <v>85</v>
      </c>
      <c r="P590" s="90" t="s">
        <v>48</v>
      </c>
      <c r="Q590" s="90" t="s">
        <v>48</v>
      </c>
      <c r="T590" t="s">
        <v>1892</v>
      </c>
      <c r="U590" t="s">
        <v>4</v>
      </c>
      <c r="V590" t="s">
        <v>70</v>
      </c>
      <c r="W590">
        <v>7482384.9500000002</v>
      </c>
      <c r="X590">
        <v>1320420.8799999999</v>
      </c>
      <c r="Y590">
        <v>1870909.9299999997</v>
      </c>
      <c r="Z590">
        <v>3160034.7000000011</v>
      </c>
      <c r="AA590">
        <f t="shared" si="34"/>
        <v>13833750.460000001</v>
      </c>
      <c r="AB590" t="s">
        <v>71</v>
      </c>
      <c r="AD590">
        <v>4307518.9000000004</v>
      </c>
      <c r="AE590">
        <v>760150.39999999991</v>
      </c>
      <c r="AF590" t="s">
        <v>72</v>
      </c>
      <c r="AG590">
        <v>1</v>
      </c>
      <c r="AH590" t="s">
        <v>63</v>
      </c>
    </row>
    <row r="591" spans="1:35" ht="45" customHeight="1" x14ac:dyDescent="0.35">
      <c r="A591">
        <v>11</v>
      </c>
      <c r="B591" t="s">
        <v>1</v>
      </c>
      <c r="C591" t="s">
        <v>54</v>
      </c>
      <c r="D591" t="s">
        <v>200</v>
      </c>
      <c r="E591">
        <v>129511</v>
      </c>
      <c r="F591" t="s">
        <v>1893</v>
      </c>
      <c r="G591" t="s">
        <v>1894</v>
      </c>
      <c r="H591" t="s">
        <v>1895</v>
      </c>
      <c r="I591" s="90" t="s">
        <v>47</v>
      </c>
      <c r="J591" s="87">
        <v>10</v>
      </c>
      <c r="K591" s="87">
        <v>2020</v>
      </c>
      <c r="L591" s="90" t="s">
        <v>87</v>
      </c>
      <c r="M591" s="87">
        <v>10</v>
      </c>
      <c r="N591" s="87">
        <v>2023</v>
      </c>
      <c r="O591">
        <v>85</v>
      </c>
      <c r="P591" s="90" t="s">
        <v>48</v>
      </c>
      <c r="Q591" s="90" t="s">
        <v>48</v>
      </c>
      <c r="T591" t="s">
        <v>1867</v>
      </c>
      <c r="U591" t="s">
        <v>4</v>
      </c>
      <c r="V591" t="s">
        <v>60</v>
      </c>
      <c r="W591">
        <v>9398739.9100000001</v>
      </c>
      <c r="X591">
        <v>1658601.17</v>
      </c>
      <c r="Y591">
        <v>3462206.64</v>
      </c>
      <c r="Z591">
        <v>1541387.7</v>
      </c>
      <c r="AA591">
        <f t="shared" si="34"/>
        <v>16060935.42</v>
      </c>
      <c r="AB591" t="s">
        <v>71</v>
      </c>
      <c r="AD591">
        <v>1445229.9</v>
      </c>
      <c r="AE591">
        <v>0</v>
      </c>
      <c r="AF591" t="s">
        <v>206</v>
      </c>
      <c r="AG591">
        <v>1</v>
      </c>
      <c r="AH591" t="s">
        <v>63</v>
      </c>
      <c r="AI591" t="s">
        <v>1896</v>
      </c>
    </row>
    <row r="592" spans="1:35" ht="45" customHeight="1" x14ac:dyDescent="0.35">
      <c r="A592">
        <v>12</v>
      </c>
      <c r="B592" t="s">
        <v>1</v>
      </c>
      <c r="C592" t="s">
        <v>54</v>
      </c>
      <c r="D592" t="s">
        <v>200</v>
      </c>
      <c r="E592">
        <v>130044</v>
      </c>
      <c r="F592" t="s">
        <v>1897</v>
      </c>
      <c r="G592" t="s">
        <v>1898</v>
      </c>
      <c r="H592" t="s">
        <v>1899</v>
      </c>
      <c r="I592" s="90" t="s">
        <v>109</v>
      </c>
      <c r="J592" s="87">
        <v>13</v>
      </c>
      <c r="K592" s="87">
        <v>2020</v>
      </c>
      <c r="L592" s="90" t="s">
        <v>109</v>
      </c>
      <c r="M592" s="87">
        <v>13</v>
      </c>
      <c r="N592" s="87">
        <v>2023</v>
      </c>
      <c r="O592">
        <v>85</v>
      </c>
      <c r="P592" s="90" t="s">
        <v>48</v>
      </c>
      <c r="Q592" s="90" t="s">
        <v>48</v>
      </c>
      <c r="T592" t="s">
        <v>1867</v>
      </c>
      <c r="U592" t="s">
        <v>4</v>
      </c>
      <c r="V592" t="s">
        <v>60</v>
      </c>
      <c r="W592">
        <v>4383684.12</v>
      </c>
      <c r="X592">
        <v>773591.31</v>
      </c>
      <c r="Y592">
        <v>1022121.33</v>
      </c>
      <c r="Z592">
        <v>841307.01</v>
      </c>
      <c r="AA592">
        <f t="shared" si="34"/>
        <v>7020703.7699999996</v>
      </c>
      <c r="AB592" t="s">
        <v>71</v>
      </c>
      <c r="AD592">
        <v>1253325</v>
      </c>
      <c r="AE592">
        <v>221175</v>
      </c>
      <c r="AF592" t="s">
        <v>206</v>
      </c>
      <c r="AG592">
        <v>1</v>
      </c>
      <c r="AH592" t="s">
        <v>63</v>
      </c>
      <c r="AI592" t="s">
        <v>1900</v>
      </c>
    </row>
    <row r="593" spans="1:34" ht="21" customHeight="1" x14ac:dyDescent="0.35">
      <c r="A593" t="s">
        <v>1901</v>
      </c>
      <c r="W593">
        <f>SUM(W581:W592)</f>
        <v>70831220.903152004</v>
      </c>
      <c r="X593">
        <f>SUM(X581:X592)</f>
        <v>12609291.676847998</v>
      </c>
      <c r="Y593">
        <f>SUM(Y581:Y592)</f>
        <v>27316509.439999998</v>
      </c>
      <c r="Z593">
        <f>SUM(Z581:Z592)</f>
        <v>29114634.770000003</v>
      </c>
      <c r="AA593">
        <f>SUM(AA581:AA592)</f>
        <v>139871656.78999999</v>
      </c>
      <c r="AD593">
        <f>SUM(AD581:AD592)</f>
        <v>53430358.849999994</v>
      </c>
      <c r="AE593">
        <f>SUM(AE581:AE592)</f>
        <v>9272133.1400000006</v>
      </c>
    </row>
    <row r="594" spans="1:34" ht="21" customHeight="1" x14ac:dyDescent="0.35">
      <c r="A594" t="s">
        <v>1902</v>
      </c>
    </row>
    <row r="595" spans="1:34" ht="45" customHeight="1" x14ac:dyDescent="0.35">
      <c r="A595">
        <v>1</v>
      </c>
      <c r="B595" t="s">
        <v>41</v>
      </c>
      <c r="C595" t="s">
        <v>89</v>
      </c>
      <c r="D595" t="s">
        <v>145</v>
      </c>
      <c r="E595">
        <v>106413</v>
      </c>
      <c r="F595" t="s">
        <v>1903</v>
      </c>
      <c r="G595" t="s">
        <v>1904</v>
      </c>
      <c r="H595" t="s">
        <v>1905</v>
      </c>
      <c r="I595" s="90" t="s">
        <v>47</v>
      </c>
      <c r="J595" s="87">
        <v>23</v>
      </c>
      <c r="K595" s="87">
        <v>2016</v>
      </c>
      <c r="L595" s="90" t="s">
        <v>113</v>
      </c>
      <c r="M595" s="87">
        <v>23</v>
      </c>
      <c r="N595" s="87">
        <v>2018</v>
      </c>
      <c r="O595">
        <v>85</v>
      </c>
      <c r="P595" s="90" t="s">
        <v>190</v>
      </c>
      <c r="Q595" s="90" t="s">
        <v>190</v>
      </c>
      <c r="T595" t="s">
        <v>1906</v>
      </c>
      <c r="U595" t="s">
        <v>4</v>
      </c>
      <c r="V595" t="s">
        <v>94</v>
      </c>
      <c r="W595">
        <v>713998.402</v>
      </c>
      <c r="X595">
        <v>125999.71799999999</v>
      </c>
      <c r="Y595">
        <v>93333.13</v>
      </c>
      <c r="Z595">
        <v>87599.6</v>
      </c>
      <c r="AA595">
        <f>SUM(W595:Z595)</f>
        <v>1020930.85</v>
      </c>
      <c r="AB595" t="s">
        <v>61</v>
      </c>
      <c r="AC595" t="s">
        <v>114</v>
      </c>
      <c r="AD595">
        <v>161192.65999999997</v>
      </c>
      <c r="AE595">
        <v>28445.769999999997</v>
      </c>
      <c r="AF595" t="s">
        <v>151</v>
      </c>
      <c r="AG595">
        <v>1</v>
      </c>
      <c r="AH595" t="s">
        <v>53</v>
      </c>
    </row>
    <row r="596" spans="1:34" ht="45" customHeight="1" x14ac:dyDescent="0.35">
      <c r="A596">
        <v>2</v>
      </c>
      <c r="B596" t="s">
        <v>41</v>
      </c>
      <c r="C596" t="s">
        <v>42</v>
      </c>
      <c r="D596" t="s">
        <v>75</v>
      </c>
      <c r="E596">
        <v>105065</v>
      </c>
      <c r="F596" t="s">
        <v>1907</v>
      </c>
      <c r="G596" t="s">
        <v>1908</v>
      </c>
      <c r="H596" t="s">
        <v>1909</v>
      </c>
      <c r="I596" s="90" t="s">
        <v>47</v>
      </c>
      <c r="J596" s="87">
        <v>16</v>
      </c>
      <c r="K596" s="87">
        <v>2016</v>
      </c>
      <c r="L596" s="90" t="s">
        <v>47</v>
      </c>
      <c r="M596" s="87">
        <v>16</v>
      </c>
      <c r="N596" s="87">
        <v>2021</v>
      </c>
      <c r="O596">
        <v>84.435339999999997</v>
      </c>
      <c r="P596" s="90" t="s">
        <v>190</v>
      </c>
      <c r="Q596" s="90" t="s">
        <v>190</v>
      </c>
      <c r="T596" t="s">
        <v>1910</v>
      </c>
      <c r="U596" t="s">
        <v>5</v>
      </c>
      <c r="V596" t="s">
        <v>81</v>
      </c>
      <c r="W596">
        <v>7073724.7000000002</v>
      </c>
      <c r="X596">
        <v>1303495.46</v>
      </c>
      <c r="Y596">
        <v>0</v>
      </c>
      <c r="Z596">
        <v>954317.84</v>
      </c>
      <c r="AA596">
        <f>SUM(W596:Z596)</f>
        <v>9331538</v>
      </c>
      <c r="AB596" t="s">
        <v>71</v>
      </c>
      <c r="AC596" t="s">
        <v>105</v>
      </c>
      <c r="AD596">
        <v>4450854.2300000004</v>
      </c>
      <c r="AE596">
        <v>820293.0199999999</v>
      </c>
      <c r="AF596" t="s">
        <v>83</v>
      </c>
      <c r="AG596">
        <v>1</v>
      </c>
      <c r="AH596" t="s">
        <v>53</v>
      </c>
    </row>
    <row r="597" spans="1:34" ht="45" customHeight="1" x14ac:dyDescent="0.35">
      <c r="A597">
        <v>3</v>
      </c>
      <c r="B597" t="s">
        <v>41</v>
      </c>
      <c r="C597" t="s">
        <v>89</v>
      </c>
      <c r="D597" t="s">
        <v>349</v>
      </c>
      <c r="E597">
        <v>119722</v>
      </c>
      <c r="F597" t="s">
        <v>1911</v>
      </c>
      <c r="G597" t="s">
        <v>1908</v>
      </c>
      <c r="H597" t="s">
        <v>1912</v>
      </c>
      <c r="I597" s="90" t="s">
        <v>68</v>
      </c>
      <c r="J597" s="87">
        <v>13</v>
      </c>
      <c r="K597" s="87">
        <v>2018</v>
      </c>
      <c r="L597" s="90" t="s">
        <v>68</v>
      </c>
      <c r="M597" s="87">
        <v>13</v>
      </c>
      <c r="N597" s="87">
        <v>2023</v>
      </c>
      <c r="O597">
        <v>83.72</v>
      </c>
      <c r="P597" s="90" t="s">
        <v>190</v>
      </c>
      <c r="Q597" s="90" t="s">
        <v>190</v>
      </c>
      <c r="T597" t="s">
        <v>1910</v>
      </c>
      <c r="U597" t="s">
        <v>5</v>
      </c>
      <c r="V597" t="s">
        <v>353</v>
      </c>
      <c r="W597">
        <v>11300630.25</v>
      </c>
      <c r="X597">
        <v>2197494.75</v>
      </c>
      <c r="Y597">
        <v>1875000</v>
      </c>
      <c r="Z597">
        <v>30000</v>
      </c>
      <c r="AA597">
        <f>SUM(W597:Z597)</f>
        <v>15403125</v>
      </c>
      <c r="AB597" t="s">
        <v>71</v>
      </c>
      <c r="AC597" t="s">
        <v>105</v>
      </c>
      <c r="AD597">
        <v>1606077.73</v>
      </c>
      <c r="AE597">
        <v>215065.74</v>
      </c>
      <c r="AF597" t="s">
        <v>354</v>
      </c>
      <c r="AG597">
        <v>1</v>
      </c>
      <c r="AH597" t="s">
        <v>53</v>
      </c>
    </row>
    <row r="598" spans="1:34" ht="21" customHeight="1" x14ac:dyDescent="0.35">
      <c r="A598" t="s">
        <v>1913</v>
      </c>
      <c r="W598">
        <f>SUM(W595:W597)</f>
        <v>19088353.351999998</v>
      </c>
      <c r="X598">
        <f>SUM(X595:X597)</f>
        <v>3626989.9279999998</v>
      </c>
      <c r="Y598">
        <f>SUM(Y595:Y597)</f>
        <v>1968333.13</v>
      </c>
      <c r="Z598">
        <f>SUM(Z595:Z597)</f>
        <v>1071917.44</v>
      </c>
      <c r="AA598">
        <f>SUM(AA595:AA597)</f>
        <v>25755593.850000001</v>
      </c>
      <c r="AD598">
        <f>SUM(AD595:AD597)</f>
        <v>6218124.620000001</v>
      </c>
      <c r="AE598">
        <f>SUM(AE595:AE597)</f>
        <v>1063804.5299999998</v>
      </c>
    </row>
    <row r="599" spans="1:34" ht="21" customHeight="1" x14ac:dyDescent="0.35">
      <c r="A599" t="s">
        <v>1914</v>
      </c>
    </row>
    <row r="600" spans="1:34" ht="45" customHeight="1" x14ac:dyDescent="0.35">
      <c r="A600">
        <v>1</v>
      </c>
      <c r="B600" t="s">
        <v>1</v>
      </c>
      <c r="C600" t="s">
        <v>54</v>
      </c>
      <c r="D600" t="s">
        <v>55</v>
      </c>
      <c r="E600">
        <v>115918</v>
      </c>
      <c r="F600" t="s">
        <v>1915</v>
      </c>
      <c r="G600" t="s">
        <v>1916</v>
      </c>
      <c r="H600" t="s">
        <v>1915</v>
      </c>
      <c r="I600" s="90" t="s">
        <v>58</v>
      </c>
      <c r="J600" s="87">
        <v>2</v>
      </c>
      <c r="K600" s="87">
        <v>2017</v>
      </c>
      <c r="L600" s="90" t="s">
        <v>58</v>
      </c>
      <c r="M600" s="87">
        <v>2</v>
      </c>
      <c r="N600" s="87">
        <v>2019</v>
      </c>
      <c r="O600">
        <v>85</v>
      </c>
      <c r="P600" s="90" t="s">
        <v>1091</v>
      </c>
      <c r="Q600" s="90" t="s">
        <v>1091</v>
      </c>
      <c r="T600" t="s">
        <v>1917</v>
      </c>
      <c r="U600" t="s">
        <v>4</v>
      </c>
      <c r="V600" t="s">
        <v>60</v>
      </c>
      <c r="W600">
        <v>1056071.1200000001</v>
      </c>
      <c r="X600">
        <v>186365.49</v>
      </c>
      <c r="Y600">
        <v>399589.45999999996</v>
      </c>
      <c r="Z600">
        <v>87154.479999999981</v>
      </c>
      <c r="AA600">
        <f>SUM(W600:Z600)</f>
        <v>1729180.55</v>
      </c>
      <c r="AB600" t="s">
        <v>61</v>
      </c>
      <c r="AD600">
        <v>1010154.63</v>
      </c>
      <c r="AE600">
        <v>178262.58</v>
      </c>
      <c r="AF600" t="s">
        <v>62</v>
      </c>
      <c r="AG600">
        <v>1</v>
      </c>
      <c r="AH600" t="s">
        <v>63</v>
      </c>
    </row>
    <row r="601" spans="1:34" ht="21" customHeight="1" x14ac:dyDescent="0.35">
      <c r="A601" t="s">
        <v>1918</v>
      </c>
      <c r="W601">
        <f>SUM(W600:W600)</f>
        <v>1056071.1200000001</v>
      </c>
      <c r="X601">
        <f>SUM(X600:X600)</f>
        <v>186365.49</v>
      </c>
      <c r="Y601">
        <f>SUM(Y600:Y600)</f>
        <v>399589.45999999996</v>
      </c>
      <c r="Z601">
        <f>SUM(Z600:Z600)</f>
        <v>87154.479999999981</v>
      </c>
      <c r="AA601">
        <f>SUM(AA600:AA600)</f>
        <v>1729180.55</v>
      </c>
      <c r="AD601">
        <f>SUM(AD600:AD600)</f>
        <v>1010154.63</v>
      </c>
      <c r="AE601">
        <f>SUM(AE600:AE600)</f>
        <v>178262.58</v>
      </c>
    </row>
    <row r="602" spans="1:34" ht="21" customHeight="1" x14ac:dyDescent="0.35">
      <c r="A602" t="s">
        <v>1919</v>
      </c>
    </row>
    <row r="603" spans="1:34" ht="45" customHeight="1" x14ac:dyDescent="0.35">
      <c r="A603">
        <v>1</v>
      </c>
      <c r="B603" t="s">
        <v>41</v>
      </c>
      <c r="C603" t="s">
        <v>42</v>
      </c>
      <c r="D603" t="s">
        <v>75</v>
      </c>
      <c r="E603">
        <v>103662</v>
      </c>
      <c r="F603" t="s">
        <v>1920</v>
      </c>
      <c r="G603" t="s">
        <v>1921</v>
      </c>
      <c r="H603" t="s">
        <v>1922</v>
      </c>
      <c r="I603" s="90" t="s">
        <v>47</v>
      </c>
      <c r="J603" s="87">
        <v>1</v>
      </c>
      <c r="K603" s="87">
        <v>2016</v>
      </c>
      <c r="L603" s="90" t="s">
        <v>170</v>
      </c>
      <c r="M603" s="87">
        <v>30</v>
      </c>
      <c r="N603" s="87">
        <v>2020</v>
      </c>
      <c r="O603">
        <v>84.435339999999997</v>
      </c>
      <c r="P603" s="90" t="s">
        <v>79</v>
      </c>
      <c r="Q603" s="90" t="s">
        <v>79</v>
      </c>
      <c r="T603" t="s">
        <v>1923</v>
      </c>
      <c r="U603" t="s">
        <v>5</v>
      </c>
      <c r="V603" t="s">
        <v>81</v>
      </c>
      <c r="W603">
        <v>7172246.8970080009</v>
      </c>
      <c r="X603">
        <v>1321650.4229919994</v>
      </c>
      <c r="Y603">
        <v>0</v>
      </c>
      <c r="Z603">
        <v>416634.54</v>
      </c>
      <c r="AA603">
        <f t="shared" ref="AA603:AA619" si="35">SUM(W603:Z603)</f>
        <v>8910531.8599999994</v>
      </c>
      <c r="AB603" t="s">
        <v>171</v>
      </c>
      <c r="AC603" t="s">
        <v>232</v>
      </c>
      <c r="AD603">
        <v>6434832</v>
      </c>
      <c r="AE603">
        <v>1185959.7699999998</v>
      </c>
      <c r="AF603" t="s">
        <v>83</v>
      </c>
      <c r="AG603">
        <v>1</v>
      </c>
      <c r="AH603" t="s">
        <v>53</v>
      </c>
    </row>
    <row r="604" spans="1:34" ht="45" customHeight="1" x14ac:dyDescent="0.35">
      <c r="A604">
        <v>2</v>
      </c>
      <c r="B604" t="s">
        <v>41</v>
      </c>
      <c r="C604" t="s">
        <v>42</v>
      </c>
      <c r="D604" t="s">
        <v>75</v>
      </c>
      <c r="E604">
        <v>104852</v>
      </c>
      <c r="F604" t="s">
        <v>1924</v>
      </c>
      <c r="G604" t="s">
        <v>1925</v>
      </c>
      <c r="H604" t="s">
        <v>1926</v>
      </c>
      <c r="I604" s="90" t="s">
        <v>47</v>
      </c>
      <c r="J604" s="87">
        <v>9</v>
      </c>
      <c r="K604" s="87">
        <v>2016</v>
      </c>
      <c r="L604" s="90" t="s">
        <v>120</v>
      </c>
      <c r="M604" s="87">
        <v>8</v>
      </c>
      <c r="N604" s="87">
        <v>2020</v>
      </c>
      <c r="O604">
        <v>84.435339999999997</v>
      </c>
      <c r="P604" s="90" t="s">
        <v>79</v>
      </c>
      <c r="Q604" s="90" t="s">
        <v>79</v>
      </c>
      <c r="T604" t="s">
        <v>1923</v>
      </c>
      <c r="U604" t="s">
        <v>5</v>
      </c>
      <c r="V604" t="s">
        <v>81</v>
      </c>
      <c r="W604">
        <v>7119077.435548</v>
      </c>
      <c r="X604">
        <v>1311852.7344519999</v>
      </c>
      <c r="Y604">
        <v>0</v>
      </c>
      <c r="Z604">
        <v>329174.87</v>
      </c>
      <c r="AA604">
        <f t="shared" si="35"/>
        <v>8760105.0399999991</v>
      </c>
      <c r="AB604" t="s">
        <v>61</v>
      </c>
      <c r="AC604" t="s">
        <v>232</v>
      </c>
      <c r="AD604">
        <v>5486843.5700000003</v>
      </c>
      <c r="AE604">
        <v>1011150.8400000001</v>
      </c>
      <c r="AF604" t="s">
        <v>83</v>
      </c>
      <c r="AG604">
        <v>1</v>
      </c>
      <c r="AH604" t="s">
        <v>53</v>
      </c>
    </row>
    <row r="605" spans="1:34" ht="45" customHeight="1" x14ac:dyDescent="0.35">
      <c r="A605">
        <v>3</v>
      </c>
      <c r="B605" t="s">
        <v>41</v>
      </c>
      <c r="C605" t="s">
        <v>42</v>
      </c>
      <c r="D605" t="s">
        <v>75</v>
      </c>
      <c r="E605">
        <v>103663</v>
      </c>
      <c r="F605" t="s">
        <v>1927</v>
      </c>
      <c r="G605" t="s">
        <v>1921</v>
      </c>
      <c r="H605" t="s">
        <v>1928</v>
      </c>
      <c r="I605" s="90" t="s">
        <v>47</v>
      </c>
      <c r="J605" s="87">
        <v>9</v>
      </c>
      <c r="K605" s="87">
        <v>2016</v>
      </c>
      <c r="L605" s="90" t="s">
        <v>113</v>
      </c>
      <c r="M605" s="87">
        <v>9</v>
      </c>
      <c r="N605" s="87">
        <v>2020</v>
      </c>
      <c r="O605">
        <v>84.435339999999997</v>
      </c>
      <c r="P605" s="90" t="s">
        <v>79</v>
      </c>
      <c r="Q605" s="90" t="s">
        <v>79</v>
      </c>
      <c r="T605" t="s">
        <v>1923</v>
      </c>
      <c r="U605" t="s">
        <v>5</v>
      </c>
      <c r="V605" t="s">
        <v>81</v>
      </c>
      <c r="W605">
        <v>7158493.96844</v>
      </c>
      <c r="X605">
        <v>1319116.1315599997</v>
      </c>
      <c r="Y605">
        <v>0</v>
      </c>
      <c r="Z605">
        <v>425655.12</v>
      </c>
      <c r="AA605">
        <f t="shared" si="35"/>
        <v>8903265.2199999988</v>
      </c>
      <c r="AB605" t="s">
        <v>171</v>
      </c>
      <c r="AC605" t="s">
        <v>232</v>
      </c>
      <c r="AD605">
        <v>6280234.1999999993</v>
      </c>
      <c r="AE605">
        <v>1157462.1499999999</v>
      </c>
      <c r="AF605" t="s">
        <v>83</v>
      </c>
      <c r="AG605">
        <v>1</v>
      </c>
      <c r="AH605" t="s">
        <v>53</v>
      </c>
    </row>
    <row r="606" spans="1:34" ht="45" customHeight="1" x14ac:dyDescent="0.35">
      <c r="A606">
        <v>4</v>
      </c>
      <c r="B606" t="s">
        <v>41</v>
      </c>
      <c r="C606" t="s">
        <v>89</v>
      </c>
      <c r="D606" t="s">
        <v>145</v>
      </c>
      <c r="E606">
        <v>105343</v>
      </c>
      <c r="F606" t="s">
        <v>1929</v>
      </c>
      <c r="G606" t="s">
        <v>1930</v>
      </c>
      <c r="H606" t="s">
        <v>1931</v>
      </c>
      <c r="I606" s="90" t="s">
        <v>47</v>
      </c>
      <c r="J606" s="87">
        <v>16</v>
      </c>
      <c r="K606" s="87">
        <v>2016</v>
      </c>
      <c r="L606" s="90" t="s">
        <v>113</v>
      </c>
      <c r="M606" s="87">
        <v>16</v>
      </c>
      <c r="N606" s="87">
        <v>2018</v>
      </c>
      <c r="O606">
        <v>85</v>
      </c>
      <c r="P606" s="90" t="s">
        <v>79</v>
      </c>
      <c r="Q606" s="90" t="s">
        <v>79</v>
      </c>
      <c r="T606" t="s">
        <v>1923</v>
      </c>
      <c r="U606" t="s">
        <v>4</v>
      </c>
      <c r="V606" t="s">
        <v>94</v>
      </c>
      <c r="W606">
        <v>713501.9</v>
      </c>
      <c r="X606">
        <v>125912.1</v>
      </c>
      <c r="Y606">
        <v>93268</v>
      </c>
      <c r="Z606">
        <v>194183</v>
      </c>
      <c r="AA606">
        <f t="shared" si="35"/>
        <v>1126865</v>
      </c>
      <c r="AB606" t="s">
        <v>61</v>
      </c>
      <c r="AC606" t="s">
        <v>271</v>
      </c>
      <c r="AD606">
        <v>713501.24999999977</v>
      </c>
      <c r="AE606">
        <v>125911.96</v>
      </c>
      <c r="AF606" t="s">
        <v>151</v>
      </c>
      <c r="AG606">
        <v>1</v>
      </c>
      <c r="AH606" t="s">
        <v>53</v>
      </c>
    </row>
    <row r="607" spans="1:34" ht="45" customHeight="1" x14ac:dyDescent="0.35">
      <c r="A607">
        <v>5</v>
      </c>
      <c r="B607" t="s">
        <v>41</v>
      </c>
      <c r="C607" t="s">
        <v>89</v>
      </c>
      <c r="D607" t="s">
        <v>145</v>
      </c>
      <c r="E607">
        <v>104917</v>
      </c>
      <c r="F607" t="s">
        <v>1932</v>
      </c>
      <c r="G607" t="s">
        <v>1933</v>
      </c>
      <c r="H607" t="s">
        <v>1934</v>
      </c>
      <c r="I607" s="90" t="s">
        <v>47</v>
      </c>
      <c r="J607" s="87">
        <v>16</v>
      </c>
      <c r="K607" s="87">
        <v>2016</v>
      </c>
      <c r="L607" s="90" t="s">
        <v>113</v>
      </c>
      <c r="M607" s="87">
        <v>16</v>
      </c>
      <c r="N607" s="87">
        <v>2018</v>
      </c>
      <c r="O607">
        <v>85</v>
      </c>
      <c r="P607" s="90" t="s">
        <v>79</v>
      </c>
      <c r="Q607" s="90" t="s">
        <v>79</v>
      </c>
      <c r="T607" t="s">
        <v>1935</v>
      </c>
      <c r="U607" t="s">
        <v>4</v>
      </c>
      <c r="V607" t="s">
        <v>94</v>
      </c>
      <c r="W607">
        <v>710499.79</v>
      </c>
      <c r="X607">
        <v>125382.32</v>
      </c>
      <c r="Y607">
        <v>92875.79</v>
      </c>
      <c r="Z607">
        <v>77224</v>
      </c>
      <c r="AA607">
        <f t="shared" si="35"/>
        <v>1005981.9000000001</v>
      </c>
      <c r="AB607" t="s">
        <v>61</v>
      </c>
      <c r="AC607" t="s">
        <v>232</v>
      </c>
      <c r="AD607">
        <v>618755.54</v>
      </c>
      <c r="AE607">
        <v>109083.4</v>
      </c>
      <c r="AF607" t="s">
        <v>151</v>
      </c>
      <c r="AG607">
        <v>1</v>
      </c>
      <c r="AH607" t="s">
        <v>53</v>
      </c>
    </row>
    <row r="608" spans="1:34" ht="45" customHeight="1" x14ac:dyDescent="0.35">
      <c r="A608">
        <v>6</v>
      </c>
      <c r="B608" t="s">
        <v>41</v>
      </c>
      <c r="C608" t="s">
        <v>89</v>
      </c>
      <c r="D608" t="s">
        <v>145</v>
      </c>
      <c r="E608">
        <v>105429</v>
      </c>
      <c r="F608" t="s">
        <v>1936</v>
      </c>
      <c r="G608" t="s">
        <v>1937</v>
      </c>
      <c r="H608" t="s">
        <v>1938</v>
      </c>
      <c r="I608" s="90" t="s">
        <v>47</v>
      </c>
      <c r="J608" s="87">
        <v>27</v>
      </c>
      <c r="K608" s="87">
        <v>2016</v>
      </c>
      <c r="L608" s="90" t="s">
        <v>47</v>
      </c>
      <c r="M608" s="87">
        <v>27</v>
      </c>
      <c r="N608" s="87">
        <v>2018</v>
      </c>
      <c r="O608">
        <v>85</v>
      </c>
      <c r="P608" s="90" t="s">
        <v>79</v>
      </c>
      <c r="Q608" s="90" t="s">
        <v>79</v>
      </c>
      <c r="T608" t="s">
        <v>1935</v>
      </c>
      <c r="U608" t="s">
        <v>4</v>
      </c>
      <c r="V608" t="s">
        <v>94</v>
      </c>
      <c r="W608">
        <v>710631.45</v>
      </c>
      <c r="X608">
        <v>125405.55000000005</v>
      </c>
      <c r="Y608">
        <v>92893</v>
      </c>
      <c r="Z608">
        <v>67593.279999999999</v>
      </c>
      <c r="AA608">
        <f t="shared" si="35"/>
        <v>996523.28</v>
      </c>
      <c r="AB608" t="s">
        <v>61</v>
      </c>
      <c r="AC608" t="s">
        <v>105</v>
      </c>
      <c r="AD608">
        <v>30173.93</v>
      </c>
      <c r="AE608">
        <v>5562.27</v>
      </c>
      <c r="AF608" t="s">
        <v>151</v>
      </c>
      <c r="AG608">
        <v>1</v>
      </c>
      <c r="AH608" t="s">
        <v>53</v>
      </c>
    </row>
    <row r="609" spans="1:35" ht="45" customHeight="1" x14ac:dyDescent="0.35">
      <c r="A609">
        <v>7</v>
      </c>
      <c r="B609" t="s">
        <v>41</v>
      </c>
      <c r="C609" t="s">
        <v>89</v>
      </c>
      <c r="D609" t="s">
        <v>145</v>
      </c>
      <c r="E609">
        <v>112660</v>
      </c>
      <c r="F609" t="s">
        <v>1939</v>
      </c>
      <c r="G609" t="s">
        <v>1940</v>
      </c>
      <c r="H609" t="s">
        <v>1941</v>
      </c>
      <c r="I609" s="90" t="s">
        <v>109</v>
      </c>
      <c r="J609" s="87">
        <v>17</v>
      </c>
      <c r="K609" s="87">
        <v>2017</v>
      </c>
      <c r="L609" s="90" t="s">
        <v>109</v>
      </c>
      <c r="M609" s="87">
        <v>17</v>
      </c>
      <c r="N609" s="87">
        <v>2018</v>
      </c>
      <c r="O609">
        <v>85</v>
      </c>
      <c r="P609" s="90" t="s">
        <v>79</v>
      </c>
      <c r="Q609" s="90" t="s">
        <v>79</v>
      </c>
      <c r="T609" t="s">
        <v>1923</v>
      </c>
      <c r="U609" t="s">
        <v>4</v>
      </c>
      <c r="V609" t="s">
        <v>94</v>
      </c>
      <c r="W609">
        <v>641177.1</v>
      </c>
      <c r="X609">
        <v>113148.9</v>
      </c>
      <c r="Y609">
        <v>83814</v>
      </c>
      <c r="Z609">
        <v>341836.1</v>
      </c>
      <c r="AA609">
        <f t="shared" si="35"/>
        <v>1179976.1000000001</v>
      </c>
      <c r="AB609" t="s">
        <v>61</v>
      </c>
      <c r="AC609" t="s">
        <v>114</v>
      </c>
      <c r="AD609">
        <v>542279.59</v>
      </c>
      <c r="AE609">
        <v>95696.4</v>
      </c>
      <c r="AF609" t="s">
        <v>151</v>
      </c>
      <c r="AG609">
        <v>1</v>
      </c>
      <c r="AH609" t="s">
        <v>53</v>
      </c>
    </row>
    <row r="610" spans="1:35" ht="45" customHeight="1" x14ac:dyDescent="0.35">
      <c r="A610">
        <v>8</v>
      </c>
      <c r="B610" t="s">
        <v>41</v>
      </c>
      <c r="C610" t="s">
        <v>89</v>
      </c>
      <c r="D610" t="s">
        <v>145</v>
      </c>
      <c r="E610">
        <v>124126</v>
      </c>
      <c r="F610" t="s">
        <v>1942</v>
      </c>
      <c r="G610" t="s">
        <v>1943</v>
      </c>
      <c r="H610" t="s">
        <v>1942</v>
      </c>
      <c r="I610" s="90" t="s">
        <v>110</v>
      </c>
      <c r="J610" s="87">
        <v>5</v>
      </c>
      <c r="K610" s="87">
        <v>2018</v>
      </c>
      <c r="L610" s="90" t="s">
        <v>110</v>
      </c>
      <c r="M610" s="87">
        <v>5</v>
      </c>
      <c r="N610" s="87">
        <v>2020</v>
      </c>
      <c r="O610">
        <v>85</v>
      </c>
      <c r="P610" s="90" t="s">
        <v>79</v>
      </c>
      <c r="Q610" s="90" t="s">
        <v>79</v>
      </c>
      <c r="T610" t="s">
        <v>1923</v>
      </c>
      <c r="U610" t="s">
        <v>4</v>
      </c>
      <c r="V610" t="s">
        <v>94</v>
      </c>
      <c r="W610">
        <v>696280.46649999998</v>
      </c>
      <c r="X610">
        <v>122873.0235</v>
      </c>
      <c r="Y610">
        <v>91017.07</v>
      </c>
      <c r="Z610">
        <v>70240.460000000006</v>
      </c>
      <c r="AA610">
        <f t="shared" si="35"/>
        <v>980411.02</v>
      </c>
      <c r="AB610" t="s">
        <v>61</v>
      </c>
      <c r="AD610">
        <v>692636.20000000019</v>
      </c>
      <c r="AE610">
        <v>177852.90999999997</v>
      </c>
      <c r="AF610" t="s">
        <v>151</v>
      </c>
      <c r="AG610">
        <v>1</v>
      </c>
      <c r="AH610" t="s">
        <v>53</v>
      </c>
    </row>
    <row r="611" spans="1:35" ht="45" customHeight="1" x14ac:dyDescent="0.35">
      <c r="A611">
        <v>9</v>
      </c>
      <c r="B611" t="s">
        <v>41</v>
      </c>
      <c r="C611" t="s">
        <v>89</v>
      </c>
      <c r="D611" t="s">
        <v>145</v>
      </c>
      <c r="E611">
        <v>124024</v>
      </c>
      <c r="F611" t="s">
        <v>1944</v>
      </c>
      <c r="G611" t="s">
        <v>1945</v>
      </c>
      <c r="H611" t="s">
        <v>1944</v>
      </c>
      <c r="I611" s="90" t="s">
        <v>110</v>
      </c>
      <c r="J611" s="87">
        <v>5</v>
      </c>
      <c r="K611" s="87">
        <v>2018</v>
      </c>
      <c r="L611" s="90" t="s">
        <v>110</v>
      </c>
      <c r="M611" s="87">
        <v>5</v>
      </c>
      <c r="N611" s="87">
        <v>2020</v>
      </c>
      <c r="O611">
        <v>85</v>
      </c>
      <c r="P611" s="90" t="s">
        <v>79</v>
      </c>
      <c r="Q611" s="90" t="s">
        <v>79</v>
      </c>
      <c r="T611" t="s">
        <v>1923</v>
      </c>
      <c r="U611" t="s">
        <v>4</v>
      </c>
      <c r="V611" t="s">
        <v>94</v>
      </c>
      <c r="W611">
        <v>701394.58499999996</v>
      </c>
      <c r="X611">
        <v>123775.51499999998</v>
      </c>
      <c r="Y611">
        <v>91685.58</v>
      </c>
      <c r="Z611">
        <v>50997.74</v>
      </c>
      <c r="AA611">
        <f t="shared" si="35"/>
        <v>967853.41999999993</v>
      </c>
      <c r="AB611" t="s">
        <v>61</v>
      </c>
      <c r="AD611">
        <v>600459.98</v>
      </c>
      <c r="AE611">
        <v>105963.51999999999</v>
      </c>
      <c r="AF611" t="s">
        <v>151</v>
      </c>
      <c r="AG611">
        <v>1</v>
      </c>
      <c r="AH611" t="s">
        <v>53</v>
      </c>
    </row>
    <row r="612" spans="1:35" ht="45" customHeight="1" x14ac:dyDescent="0.35">
      <c r="A612">
        <v>10</v>
      </c>
      <c r="B612" t="s">
        <v>1</v>
      </c>
      <c r="C612" t="s">
        <v>54</v>
      </c>
      <c r="D612" t="s">
        <v>55</v>
      </c>
      <c r="E612">
        <v>115599</v>
      </c>
      <c r="F612" t="s">
        <v>1946</v>
      </c>
      <c r="G612" t="s">
        <v>1947</v>
      </c>
      <c r="H612" t="s">
        <v>1946</v>
      </c>
      <c r="I612" s="90" t="s">
        <v>58</v>
      </c>
      <c r="J612" s="87">
        <v>4</v>
      </c>
      <c r="K612" s="87">
        <v>2017</v>
      </c>
      <c r="L612" s="90" t="s">
        <v>109</v>
      </c>
      <c r="M612" s="87">
        <v>4</v>
      </c>
      <c r="N612" s="87">
        <v>2020</v>
      </c>
      <c r="O612">
        <v>85</v>
      </c>
      <c r="P612" s="90" t="s">
        <v>79</v>
      </c>
      <c r="Q612" s="90" t="s">
        <v>79</v>
      </c>
      <c r="T612" t="s">
        <v>1923</v>
      </c>
      <c r="U612" t="s">
        <v>4</v>
      </c>
      <c r="V612" t="s">
        <v>60</v>
      </c>
      <c r="W612">
        <v>1353242.5</v>
      </c>
      <c r="X612">
        <v>238807.5</v>
      </c>
      <c r="Y612">
        <v>1212245</v>
      </c>
      <c r="Z612">
        <v>158183.54999999981</v>
      </c>
      <c r="AA612">
        <f t="shared" si="35"/>
        <v>2962478.55</v>
      </c>
      <c r="AB612" t="s">
        <v>61</v>
      </c>
      <c r="AC612" t="s">
        <v>1948</v>
      </c>
      <c r="AD612">
        <v>1011711.7100000001</v>
      </c>
      <c r="AE612">
        <v>178537.34999999998</v>
      </c>
      <c r="AF612" t="s">
        <v>62</v>
      </c>
      <c r="AG612">
        <v>1</v>
      </c>
      <c r="AH612" t="s">
        <v>63</v>
      </c>
    </row>
    <row r="613" spans="1:35" ht="45" customHeight="1" x14ac:dyDescent="0.35">
      <c r="A613">
        <v>11</v>
      </c>
      <c r="B613" t="s">
        <v>1</v>
      </c>
      <c r="C613" t="s">
        <v>54</v>
      </c>
      <c r="D613" t="s">
        <v>55</v>
      </c>
      <c r="E613">
        <v>115697</v>
      </c>
      <c r="F613" t="s">
        <v>1949</v>
      </c>
      <c r="G613" t="s">
        <v>1950</v>
      </c>
      <c r="H613" t="s">
        <v>1949</v>
      </c>
      <c r="I613" s="90" t="s">
        <v>58</v>
      </c>
      <c r="J613" s="87">
        <v>3</v>
      </c>
      <c r="K613" s="87">
        <v>2017</v>
      </c>
      <c r="L613" s="90" t="s">
        <v>58</v>
      </c>
      <c r="M613" s="87">
        <v>3</v>
      </c>
      <c r="N613" s="87">
        <v>2020</v>
      </c>
      <c r="O613">
        <v>85</v>
      </c>
      <c r="P613" s="90" t="s">
        <v>79</v>
      </c>
      <c r="Q613" s="90" t="s">
        <v>79</v>
      </c>
      <c r="T613" t="s">
        <v>1951</v>
      </c>
      <c r="U613" t="s">
        <v>4</v>
      </c>
      <c r="V613" t="s">
        <v>60</v>
      </c>
      <c r="W613">
        <v>466957.7</v>
      </c>
      <c r="X613">
        <v>82404.3</v>
      </c>
      <c r="Y613">
        <v>432868</v>
      </c>
      <c r="Z613">
        <v>68728.699999999953</v>
      </c>
      <c r="AA613">
        <f t="shared" si="35"/>
        <v>1050958.7</v>
      </c>
      <c r="AB613" t="s">
        <v>51</v>
      </c>
      <c r="AD613">
        <v>0</v>
      </c>
      <c r="AE613">
        <v>0</v>
      </c>
      <c r="AF613" t="s">
        <v>62</v>
      </c>
      <c r="AG613">
        <v>1</v>
      </c>
      <c r="AH613" t="s">
        <v>63</v>
      </c>
    </row>
    <row r="614" spans="1:35" ht="45" customHeight="1" x14ac:dyDescent="0.35">
      <c r="A614">
        <v>12</v>
      </c>
      <c r="B614" t="s">
        <v>1</v>
      </c>
      <c r="C614" t="s">
        <v>54</v>
      </c>
      <c r="D614" t="s">
        <v>64</v>
      </c>
      <c r="E614">
        <v>127139</v>
      </c>
      <c r="F614" t="s">
        <v>1952</v>
      </c>
      <c r="G614" t="s">
        <v>182</v>
      </c>
      <c r="H614" t="s">
        <v>1953</v>
      </c>
      <c r="I614" s="90" t="s">
        <v>133</v>
      </c>
      <c r="J614" s="87">
        <v>12</v>
      </c>
      <c r="K614" s="87">
        <v>2019</v>
      </c>
      <c r="L614" s="90" t="s">
        <v>133</v>
      </c>
      <c r="M614" s="87">
        <v>12</v>
      </c>
      <c r="N614" s="87">
        <v>2022</v>
      </c>
      <c r="O614">
        <v>85</v>
      </c>
      <c r="P614" s="90" t="s">
        <v>79</v>
      </c>
      <c r="Q614" s="90" t="s">
        <v>79</v>
      </c>
      <c r="T614" t="s">
        <v>1954</v>
      </c>
      <c r="U614" t="s">
        <v>4</v>
      </c>
      <c r="V614" t="s">
        <v>70</v>
      </c>
      <c r="W614">
        <v>7480389.6200000001</v>
      </c>
      <c r="X614">
        <v>1320068.75</v>
      </c>
      <c r="Y614">
        <v>1010532.93</v>
      </c>
      <c r="Z614">
        <v>2621832.69</v>
      </c>
      <c r="AA614">
        <f t="shared" si="35"/>
        <v>12432823.99</v>
      </c>
      <c r="AB614" t="s">
        <v>71</v>
      </c>
      <c r="AD614">
        <v>2442083.12</v>
      </c>
      <c r="AE614">
        <v>430955.85</v>
      </c>
      <c r="AF614" t="s">
        <v>72</v>
      </c>
      <c r="AG614">
        <v>1</v>
      </c>
      <c r="AH614" t="s">
        <v>63</v>
      </c>
    </row>
    <row r="615" spans="1:35" ht="45" customHeight="1" x14ac:dyDescent="0.35">
      <c r="A615">
        <v>13</v>
      </c>
      <c r="B615" t="s">
        <v>1</v>
      </c>
      <c r="C615" t="s">
        <v>54</v>
      </c>
      <c r="D615" t="s">
        <v>200</v>
      </c>
      <c r="E615">
        <v>129950</v>
      </c>
      <c r="F615" t="s">
        <v>1955</v>
      </c>
      <c r="G615" t="s">
        <v>1956</v>
      </c>
      <c r="H615" t="s">
        <v>1957</v>
      </c>
      <c r="I615" s="90" t="s">
        <v>110</v>
      </c>
      <c r="J615" s="87">
        <v>2</v>
      </c>
      <c r="K615" s="87">
        <v>2020</v>
      </c>
      <c r="L615" s="90" t="s">
        <v>87</v>
      </c>
      <c r="M615" s="87">
        <v>2</v>
      </c>
      <c r="N615" s="87">
        <v>2023</v>
      </c>
      <c r="O615">
        <v>85</v>
      </c>
      <c r="P615" s="90" t="s">
        <v>79</v>
      </c>
      <c r="Q615" s="90" t="s">
        <v>79</v>
      </c>
      <c r="T615" t="s">
        <v>1923</v>
      </c>
      <c r="U615" t="s">
        <v>205</v>
      </c>
      <c r="V615" t="s">
        <v>60</v>
      </c>
      <c r="W615">
        <v>14016992.199999999</v>
      </c>
      <c r="X615">
        <v>2473586.85</v>
      </c>
      <c r="Y615">
        <v>10503696.949999999</v>
      </c>
      <c r="Z615">
        <v>3884608.52</v>
      </c>
      <c r="AA615">
        <f t="shared" si="35"/>
        <v>30878884.52</v>
      </c>
      <c r="AB615" t="s">
        <v>71</v>
      </c>
      <c r="AD615">
        <v>109225</v>
      </c>
      <c r="AE615">
        <v>19275</v>
      </c>
      <c r="AF615" t="s">
        <v>206</v>
      </c>
      <c r="AG615">
        <v>1</v>
      </c>
      <c r="AH615" t="s">
        <v>63</v>
      </c>
      <c r="AI615" t="s">
        <v>1958</v>
      </c>
    </row>
    <row r="616" spans="1:35" ht="45" customHeight="1" x14ac:dyDescent="0.35">
      <c r="A616">
        <v>14</v>
      </c>
      <c r="B616" t="s">
        <v>41</v>
      </c>
      <c r="C616" t="s">
        <v>906</v>
      </c>
      <c r="E616">
        <v>123466</v>
      </c>
      <c r="F616" t="s">
        <v>1959</v>
      </c>
      <c r="G616" t="s">
        <v>1960</v>
      </c>
      <c r="H616" t="s">
        <v>1961</v>
      </c>
      <c r="I616" s="90" t="s">
        <v>110</v>
      </c>
      <c r="J616" s="87">
        <v>21</v>
      </c>
      <c r="K616" s="87">
        <v>2020</v>
      </c>
      <c r="L616" s="90" t="s">
        <v>110</v>
      </c>
      <c r="M616" s="87">
        <v>21</v>
      </c>
      <c r="N616" s="87">
        <v>2022</v>
      </c>
      <c r="O616">
        <v>85</v>
      </c>
      <c r="P616" s="90" t="s">
        <v>79</v>
      </c>
      <c r="Q616" s="90" t="s">
        <v>79</v>
      </c>
      <c r="T616" t="s">
        <v>1923</v>
      </c>
      <c r="U616" t="s">
        <v>5</v>
      </c>
      <c r="V616" t="s">
        <v>140</v>
      </c>
      <c r="W616">
        <v>3257630.1</v>
      </c>
      <c r="X616">
        <v>574875.9</v>
      </c>
      <c r="Y616">
        <v>0</v>
      </c>
      <c r="Z616">
        <v>218735</v>
      </c>
      <c r="AA616">
        <f t="shared" si="35"/>
        <v>4051241</v>
      </c>
      <c r="AB616" t="s">
        <v>71</v>
      </c>
      <c r="AD616">
        <v>50660.55</v>
      </c>
      <c r="AE616">
        <v>8940.1</v>
      </c>
      <c r="AF616" t="s">
        <v>911</v>
      </c>
      <c r="AG616">
        <v>1</v>
      </c>
      <c r="AH616" t="s">
        <v>53</v>
      </c>
      <c r="AI616" t="s">
        <v>1962</v>
      </c>
    </row>
    <row r="617" spans="1:35" ht="45" customHeight="1" x14ac:dyDescent="0.35">
      <c r="A617">
        <v>15</v>
      </c>
      <c r="B617" t="s">
        <v>41</v>
      </c>
      <c r="C617" t="s">
        <v>906</v>
      </c>
      <c r="E617">
        <v>124562</v>
      </c>
      <c r="F617" t="s">
        <v>1963</v>
      </c>
      <c r="G617" t="s">
        <v>1964</v>
      </c>
      <c r="H617" t="s">
        <v>1965</v>
      </c>
      <c r="I617" s="90" t="s">
        <v>110</v>
      </c>
      <c r="J617" s="87">
        <v>24</v>
      </c>
      <c r="K617" s="87">
        <v>2020</v>
      </c>
      <c r="L617" s="90" t="s">
        <v>110</v>
      </c>
      <c r="M617" s="87">
        <v>24</v>
      </c>
      <c r="N617" s="87">
        <v>2022</v>
      </c>
      <c r="O617">
        <v>85</v>
      </c>
      <c r="P617" s="90" t="s">
        <v>79</v>
      </c>
      <c r="Q617" s="90" t="s">
        <v>79</v>
      </c>
      <c r="T617" t="s">
        <v>1923</v>
      </c>
      <c r="U617" t="s">
        <v>5</v>
      </c>
      <c r="V617" t="s">
        <v>140</v>
      </c>
      <c r="W617">
        <v>4123656.52</v>
      </c>
      <c r="X617">
        <v>727704.09</v>
      </c>
      <c r="Y617">
        <v>0</v>
      </c>
      <c r="Z617">
        <v>844219.93</v>
      </c>
      <c r="AA617">
        <f t="shared" si="35"/>
        <v>5695580.54</v>
      </c>
      <c r="AB617" t="s">
        <v>71</v>
      </c>
      <c r="AD617">
        <v>483692.46</v>
      </c>
      <c r="AE617">
        <v>1443.6</v>
      </c>
      <c r="AF617" t="s">
        <v>911</v>
      </c>
      <c r="AG617">
        <v>1</v>
      </c>
      <c r="AH617" t="s">
        <v>53</v>
      </c>
      <c r="AI617" t="s">
        <v>1966</v>
      </c>
    </row>
    <row r="618" spans="1:35" ht="45" customHeight="1" x14ac:dyDescent="0.35">
      <c r="A618">
        <v>16</v>
      </c>
      <c r="B618" t="s">
        <v>41</v>
      </c>
      <c r="C618" t="s">
        <v>598</v>
      </c>
      <c r="E618">
        <v>108173</v>
      </c>
      <c r="F618" t="s">
        <v>1967</v>
      </c>
      <c r="G618" t="s">
        <v>1964</v>
      </c>
      <c r="H618" t="s">
        <v>1968</v>
      </c>
      <c r="I618" s="90" t="s">
        <v>110</v>
      </c>
      <c r="J618" s="87">
        <v>30</v>
      </c>
      <c r="K618" s="87">
        <v>2020</v>
      </c>
      <c r="L618" s="90" t="s">
        <v>133</v>
      </c>
      <c r="M618" s="87">
        <v>30</v>
      </c>
      <c r="N618" s="87">
        <v>2023</v>
      </c>
      <c r="O618">
        <v>85</v>
      </c>
      <c r="P618" s="90" t="s">
        <v>79</v>
      </c>
      <c r="Q618" s="90" t="s">
        <v>79</v>
      </c>
      <c r="T618" t="s">
        <v>1923</v>
      </c>
      <c r="U618" t="s">
        <v>5</v>
      </c>
      <c r="V618" t="s">
        <v>81</v>
      </c>
      <c r="W618">
        <v>2494765.2999999998</v>
      </c>
      <c r="X618">
        <v>440252.7</v>
      </c>
      <c r="Y618">
        <v>0</v>
      </c>
      <c r="Z618">
        <v>4500</v>
      </c>
      <c r="AA618">
        <f t="shared" si="35"/>
        <v>2939518</v>
      </c>
      <c r="AB618" t="s">
        <v>71</v>
      </c>
      <c r="AC618" t="s">
        <v>856</v>
      </c>
      <c r="AD618">
        <v>311777.64999999997</v>
      </c>
      <c r="AE618">
        <v>3225.15</v>
      </c>
      <c r="AF618" t="s">
        <v>602</v>
      </c>
      <c r="AG618">
        <v>1</v>
      </c>
      <c r="AH618" t="s">
        <v>53</v>
      </c>
      <c r="AI618" t="s">
        <v>1969</v>
      </c>
    </row>
    <row r="619" spans="1:35" ht="45" customHeight="1" x14ac:dyDescent="0.35">
      <c r="A619">
        <v>17</v>
      </c>
      <c r="B619" t="s">
        <v>1</v>
      </c>
      <c r="C619" t="s">
        <v>54</v>
      </c>
      <c r="D619" t="s">
        <v>200</v>
      </c>
      <c r="E619">
        <v>129970</v>
      </c>
      <c r="F619" t="s">
        <v>1970</v>
      </c>
      <c r="G619" t="s">
        <v>1971</v>
      </c>
      <c r="H619" t="s">
        <v>1972</v>
      </c>
      <c r="I619" s="90" t="s">
        <v>68</v>
      </c>
      <c r="J619" s="87">
        <v>19</v>
      </c>
      <c r="K619" s="87">
        <v>2020</v>
      </c>
      <c r="L619" s="90" t="s">
        <v>68</v>
      </c>
      <c r="M619" s="87">
        <v>19</v>
      </c>
      <c r="N619" s="87">
        <v>2022</v>
      </c>
      <c r="O619">
        <v>85</v>
      </c>
      <c r="P619" s="90" t="s">
        <v>79</v>
      </c>
      <c r="Q619" s="90" t="s">
        <v>79</v>
      </c>
      <c r="T619" t="s">
        <v>1923</v>
      </c>
      <c r="U619" t="s">
        <v>4</v>
      </c>
      <c r="V619" t="s">
        <v>60</v>
      </c>
      <c r="W619">
        <v>4138832.45</v>
      </c>
      <c r="X619">
        <v>730382.17</v>
      </c>
      <c r="Y619">
        <v>1697572.23</v>
      </c>
      <c r="Z619">
        <v>0</v>
      </c>
      <c r="AA619">
        <f t="shared" si="35"/>
        <v>6566786.8499999996</v>
      </c>
      <c r="AB619" t="s">
        <v>71</v>
      </c>
      <c r="AD619">
        <v>842095.31</v>
      </c>
      <c r="AE619">
        <v>110679.62</v>
      </c>
      <c r="AF619" t="s">
        <v>206</v>
      </c>
      <c r="AG619">
        <v>1</v>
      </c>
      <c r="AH619" t="s">
        <v>63</v>
      </c>
      <c r="AI619" t="s">
        <v>1973</v>
      </c>
    </row>
    <row r="620" spans="1:35" ht="45" customHeight="1" x14ac:dyDescent="0.35">
      <c r="A620">
        <v>18</v>
      </c>
      <c r="B620" t="s">
        <v>41</v>
      </c>
      <c r="C620" t="s">
        <v>89</v>
      </c>
      <c r="D620" t="s">
        <v>90</v>
      </c>
      <c r="E620">
        <v>119412</v>
      </c>
      <c r="F620" t="s">
        <v>1974</v>
      </c>
      <c r="G620" t="s">
        <v>1975</v>
      </c>
      <c r="H620" t="s">
        <v>1976</v>
      </c>
      <c r="I620" s="90" t="s">
        <v>133</v>
      </c>
      <c r="J620" s="87">
        <v>6</v>
      </c>
      <c r="K620" s="87">
        <v>2020</v>
      </c>
      <c r="L620" s="90" t="s">
        <v>133</v>
      </c>
      <c r="M620" s="87">
        <v>6</v>
      </c>
      <c r="N620" s="87">
        <v>2022</v>
      </c>
      <c r="O620">
        <v>85</v>
      </c>
      <c r="P620" s="90" t="s">
        <v>79</v>
      </c>
      <c r="Q620" s="90" t="s">
        <v>79</v>
      </c>
      <c r="T620" t="s">
        <v>1977</v>
      </c>
      <c r="U620" t="s">
        <v>4</v>
      </c>
      <c r="V620" t="s">
        <v>94</v>
      </c>
      <c r="W620">
        <v>479834.33</v>
      </c>
      <c r="X620">
        <v>84676.65</v>
      </c>
      <c r="Y620">
        <v>76623.070000000007</v>
      </c>
      <c r="Z620">
        <v>172990</v>
      </c>
      <c r="AA620">
        <v>814124.05</v>
      </c>
      <c r="AB620" t="s">
        <v>71</v>
      </c>
      <c r="AD620">
        <v>115000</v>
      </c>
      <c r="AE620">
        <v>0</v>
      </c>
      <c r="AF620" t="s">
        <v>95</v>
      </c>
      <c r="AG620">
        <v>1</v>
      </c>
      <c r="AH620" t="s">
        <v>53</v>
      </c>
      <c r="AI620" t="s">
        <v>1978</v>
      </c>
    </row>
    <row r="621" spans="1:35" ht="45" customHeight="1" x14ac:dyDescent="0.35">
      <c r="A621">
        <v>19</v>
      </c>
      <c r="B621" t="s">
        <v>41</v>
      </c>
      <c r="C621" t="s">
        <v>42</v>
      </c>
      <c r="D621" t="s">
        <v>135</v>
      </c>
      <c r="E621">
        <v>127952</v>
      </c>
      <c r="F621" t="s">
        <v>1979</v>
      </c>
      <c r="G621" t="s">
        <v>1980</v>
      </c>
      <c r="H621" t="s">
        <v>1981</v>
      </c>
      <c r="I621" s="90" t="s">
        <v>133</v>
      </c>
      <c r="J621" s="87">
        <v>20</v>
      </c>
      <c r="K621" s="87">
        <v>2020</v>
      </c>
      <c r="L621" s="90" t="s">
        <v>87</v>
      </c>
      <c r="M621" s="87">
        <v>20</v>
      </c>
      <c r="N621" s="87">
        <v>2024</v>
      </c>
      <c r="O621">
        <v>85</v>
      </c>
      <c r="P621" s="90" t="s">
        <v>79</v>
      </c>
      <c r="Q621" s="90" t="s">
        <v>79</v>
      </c>
      <c r="T621" t="s">
        <v>1923</v>
      </c>
      <c r="U621" t="s">
        <v>5</v>
      </c>
      <c r="V621" t="s">
        <v>140</v>
      </c>
      <c r="W621">
        <v>36090656.270000003</v>
      </c>
      <c r="X621">
        <v>6368939.3399999999</v>
      </c>
      <c r="Y621">
        <v>0</v>
      </c>
      <c r="Z621">
        <v>128304</v>
      </c>
      <c r="AA621">
        <v>42587899.609999999</v>
      </c>
      <c r="AB621" t="s">
        <v>71</v>
      </c>
      <c r="AD621">
        <v>202060.53</v>
      </c>
      <c r="AE621">
        <v>0</v>
      </c>
      <c r="AF621" t="s">
        <v>141</v>
      </c>
      <c r="AG621">
        <v>1</v>
      </c>
      <c r="AH621" t="s">
        <v>53</v>
      </c>
      <c r="AI621" t="s">
        <v>1982</v>
      </c>
    </row>
    <row r="622" spans="1:35" ht="45" customHeight="1" x14ac:dyDescent="0.35">
      <c r="A622">
        <v>20</v>
      </c>
      <c r="B622" t="s">
        <v>41</v>
      </c>
      <c r="C622" t="s">
        <v>89</v>
      </c>
      <c r="D622" t="s">
        <v>90</v>
      </c>
      <c r="E622">
        <v>109913</v>
      </c>
      <c r="F622" t="s">
        <v>1983</v>
      </c>
      <c r="G622" t="s">
        <v>1984</v>
      </c>
      <c r="H622" t="s">
        <v>1985</v>
      </c>
      <c r="I622" s="90" t="s">
        <v>47</v>
      </c>
      <c r="J622" s="87">
        <v>23</v>
      </c>
      <c r="K622" s="87">
        <v>2020</v>
      </c>
      <c r="L622" s="90" t="s">
        <v>110</v>
      </c>
      <c r="M622" s="87">
        <v>23</v>
      </c>
      <c r="N622" s="87">
        <v>2022</v>
      </c>
      <c r="O622">
        <v>85</v>
      </c>
      <c r="P622" s="90" t="s">
        <v>79</v>
      </c>
      <c r="Q622" s="90" t="s">
        <v>79</v>
      </c>
      <c r="T622" t="s">
        <v>1986</v>
      </c>
      <c r="U622" t="s">
        <v>4</v>
      </c>
      <c r="V622" t="s">
        <v>94</v>
      </c>
      <c r="W622">
        <v>713939.65</v>
      </c>
      <c r="X622">
        <v>125989.36</v>
      </c>
      <c r="Y622">
        <v>93325.45</v>
      </c>
      <c r="Z622">
        <v>44156.800000000003</v>
      </c>
      <c r="AA622">
        <f>SUM(W622:Z622)</f>
        <v>977411.26</v>
      </c>
      <c r="AB622" t="s">
        <v>71</v>
      </c>
      <c r="AD622">
        <v>0</v>
      </c>
      <c r="AE622">
        <v>0</v>
      </c>
      <c r="AF622" t="s">
        <v>95</v>
      </c>
      <c r="AG622">
        <v>1</v>
      </c>
      <c r="AH622" t="s">
        <v>53</v>
      </c>
      <c r="AI622" t="s">
        <v>1987</v>
      </c>
    </row>
    <row r="623" spans="1:35" ht="21" customHeight="1" x14ac:dyDescent="0.35">
      <c r="A623" t="s">
        <v>1988</v>
      </c>
      <c r="W623">
        <f>SUM(W603:W622)</f>
        <v>100240200.23249602</v>
      </c>
      <c r="X623">
        <f>SUM(X603:X622)</f>
        <v>17856804.307503998</v>
      </c>
      <c r="Y623">
        <f>SUM(Y603:Y622)</f>
        <v>15572417.07</v>
      </c>
      <c r="Z623">
        <f>SUM(Z603:Z622)</f>
        <v>10119798.299999999</v>
      </c>
      <c r="AA623">
        <f>SUM(AA603:AA622)</f>
        <v>143789219.90999997</v>
      </c>
      <c r="AD623">
        <f>SUM(AD603:AD622)</f>
        <v>26968022.59</v>
      </c>
      <c r="AE623">
        <f>SUM(AE603:AE622)</f>
        <v>4727699.8899999997</v>
      </c>
    </row>
    <row r="624" spans="1:35" ht="21" customHeight="1" x14ac:dyDescent="0.35">
      <c r="A624" t="s">
        <v>1989</v>
      </c>
    </row>
    <row r="625" spans="1:35" ht="45" customHeight="1" x14ac:dyDescent="0.35">
      <c r="A625">
        <v>1</v>
      </c>
      <c r="B625" t="s">
        <v>41</v>
      </c>
      <c r="C625" t="s">
        <v>42</v>
      </c>
      <c r="D625" t="s">
        <v>43</v>
      </c>
      <c r="E625">
        <v>103867</v>
      </c>
      <c r="F625" t="s">
        <v>1990</v>
      </c>
      <c r="G625" t="s">
        <v>1991</v>
      </c>
      <c r="H625" t="s">
        <v>1992</v>
      </c>
      <c r="I625" s="90" t="s">
        <v>47</v>
      </c>
      <c r="J625" s="87">
        <v>8</v>
      </c>
      <c r="K625" s="87">
        <v>2016</v>
      </c>
      <c r="L625" s="90" t="s">
        <v>120</v>
      </c>
      <c r="M625" s="87">
        <v>8</v>
      </c>
      <c r="N625" s="87">
        <v>2019</v>
      </c>
      <c r="O625">
        <v>85</v>
      </c>
      <c r="P625" s="90" t="s">
        <v>196</v>
      </c>
      <c r="Q625" s="90" t="s">
        <v>196</v>
      </c>
      <c r="T625" t="s">
        <v>1993</v>
      </c>
      <c r="U625" t="s">
        <v>4</v>
      </c>
      <c r="V625" t="s">
        <v>50</v>
      </c>
      <c r="W625">
        <v>5366049.932</v>
      </c>
      <c r="X625">
        <v>946949.9879999999</v>
      </c>
      <c r="Y625">
        <v>6312999.9199999999</v>
      </c>
      <c r="Z625">
        <v>7489358.0700000003</v>
      </c>
      <c r="AA625">
        <f>SUM(W625:Z625)</f>
        <v>20115357.91</v>
      </c>
      <c r="AB625" t="s">
        <v>61</v>
      </c>
      <c r="AC625" t="s">
        <v>82</v>
      </c>
      <c r="AD625">
        <v>5241094.47</v>
      </c>
      <c r="AE625">
        <v>924899.02</v>
      </c>
      <c r="AF625" t="s">
        <v>52</v>
      </c>
      <c r="AG625">
        <v>1</v>
      </c>
      <c r="AH625" t="s">
        <v>53</v>
      </c>
    </row>
    <row r="626" spans="1:35" ht="45" customHeight="1" x14ac:dyDescent="0.35">
      <c r="A626">
        <v>2</v>
      </c>
      <c r="B626" t="s">
        <v>1</v>
      </c>
      <c r="C626" t="s">
        <v>54</v>
      </c>
      <c r="D626" t="s">
        <v>64</v>
      </c>
      <c r="E626">
        <v>126651</v>
      </c>
      <c r="F626" t="s">
        <v>1994</v>
      </c>
      <c r="G626" t="s">
        <v>1995</v>
      </c>
      <c r="H626" t="s">
        <v>1996</v>
      </c>
      <c r="I626" s="90" t="s">
        <v>87</v>
      </c>
      <c r="J626" s="87">
        <v>4</v>
      </c>
      <c r="K626" s="87">
        <v>2019</v>
      </c>
      <c r="L626" s="90" t="s">
        <v>109</v>
      </c>
      <c r="M626" s="87">
        <v>4</v>
      </c>
      <c r="N626" s="87">
        <v>2021</v>
      </c>
      <c r="O626">
        <v>85</v>
      </c>
      <c r="P626" s="90" t="s">
        <v>196</v>
      </c>
      <c r="Q626" s="90" t="s">
        <v>196</v>
      </c>
      <c r="T626" t="s">
        <v>1997</v>
      </c>
      <c r="U626" t="s">
        <v>4</v>
      </c>
      <c r="V626" t="s">
        <v>70</v>
      </c>
      <c r="W626">
        <v>6842194.4400000004</v>
      </c>
      <c r="X626">
        <v>1207446.06</v>
      </c>
      <c r="Y626">
        <v>894404.5</v>
      </c>
      <c r="Z626">
        <v>1625564.3800000004</v>
      </c>
      <c r="AA626">
        <f>SUM(W626:Z626)</f>
        <v>10569609.380000001</v>
      </c>
      <c r="AB626" t="s">
        <v>71</v>
      </c>
      <c r="AD626">
        <v>2761607.6100000003</v>
      </c>
      <c r="AE626">
        <v>487342.51</v>
      </c>
      <c r="AF626" t="s">
        <v>72</v>
      </c>
      <c r="AG626">
        <v>1</v>
      </c>
      <c r="AH626" t="s">
        <v>63</v>
      </c>
    </row>
    <row r="627" spans="1:35" ht="45" customHeight="1" x14ac:dyDescent="0.35">
      <c r="A627">
        <v>3</v>
      </c>
      <c r="B627" t="s">
        <v>41</v>
      </c>
      <c r="C627" t="s">
        <v>122</v>
      </c>
      <c r="D627" t="s">
        <v>1998</v>
      </c>
      <c r="E627">
        <v>121884</v>
      </c>
      <c r="F627" t="s">
        <v>1999</v>
      </c>
      <c r="G627" t="s">
        <v>85</v>
      </c>
      <c r="H627" t="s">
        <v>2000</v>
      </c>
      <c r="I627" s="90" t="s">
        <v>68</v>
      </c>
      <c r="J627" s="87">
        <v>25</v>
      </c>
      <c r="K627" s="87">
        <v>2020</v>
      </c>
      <c r="L627" s="90" t="s">
        <v>68</v>
      </c>
      <c r="M627" s="87">
        <v>25</v>
      </c>
      <c r="N627" s="87">
        <v>2023</v>
      </c>
      <c r="O627">
        <v>85</v>
      </c>
      <c r="P627" s="90" t="s">
        <v>196</v>
      </c>
      <c r="Q627" s="90" t="s">
        <v>196</v>
      </c>
      <c r="T627" t="s">
        <v>1993</v>
      </c>
      <c r="U627" t="s">
        <v>4</v>
      </c>
      <c r="V627" t="s">
        <v>127</v>
      </c>
      <c r="W627">
        <v>17662024.210000001</v>
      </c>
      <c r="X627">
        <v>3116827.8</v>
      </c>
      <c r="Y627">
        <v>6261889.5499999998</v>
      </c>
      <c r="Z627">
        <v>2044918.62</v>
      </c>
      <c r="AA627">
        <v>29085660.180000003</v>
      </c>
      <c r="AB627" t="s">
        <v>71</v>
      </c>
      <c r="AD627">
        <v>574679.82000000007</v>
      </c>
      <c r="AE627">
        <v>101414.07999999999</v>
      </c>
      <c r="AF627" t="s">
        <v>128</v>
      </c>
      <c r="AG627">
        <v>1</v>
      </c>
      <c r="AH627" t="s">
        <v>53</v>
      </c>
      <c r="AI627" t="s">
        <v>2001</v>
      </c>
    </row>
    <row r="628" spans="1:35" ht="45" customHeight="1" x14ac:dyDescent="0.35">
      <c r="A628">
        <v>4</v>
      </c>
      <c r="B628" t="s">
        <v>41</v>
      </c>
      <c r="C628" t="s">
        <v>122</v>
      </c>
      <c r="D628" t="s">
        <v>1998</v>
      </c>
      <c r="E628">
        <v>121915</v>
      </c>
      <c r="F628" t="s">
        <v>2002</v>
      </c>
      <c r="G628" t="s">
        <v>2003</v>
      </c>
      <c r="H628" t="s">
        <v>2004</v>
      </c>
      <c r="I628" s="90" t="s">
        <v>68</v>
      </c>
      <c r="J628" s="87">
        <v>26</v>
      </c>
      <c r="K628" s="87">
        <v>2020</v>
      </c>
      <c r="L628" s="90" t="s">
        <v>169</v>
      </c>
      <c r="M628" s="87">
        <v>26</v>
      </c>
      <c r="N628" s="87">
        <v>2023</v>
      </c>
      <c r="O628">
        <v>85</v>
      </c>
      <c r="P628" s="90" t="s">
        <v>196</v>
      </c>
      <c r="Q628" s="90" t="s">
        <v>196</v>
      </c>
      <c r="T628" t="s">
        <v>2005</v>
      </c>
      <c r="U628" t="s">
        <v>4</v>
      </c>
      <c r="V628" t="s">
        <v>127</v>
      </c>
      <c r="W628">
        <v>12657146.390000001</v>
      </c>
      <c r="X628">
        <v>2233614.0099999998</v>
      </c>
      <c r="Y628">
        <v>14667286.93</v>
      </c>
      <c r="Z628">
        <v>17254647.739999998</v>
      </c>
      <c r="AA628">
        <v>46812695.069999993</v>
      </c>
      <c r="AB628" t="s">
        <v>71</v>
      </c>
      <c r="AD628">
        <v>15997.01</v>
      </c>
      <c r="AE628">
        <v>2823</v>
      </c>
      <c r="AF628" t="s">
        <v>128</v>
      </c>
      <c r="AG628">
        <v>1</v>
      </c>
      <c r="AH628" t="s">
        <v>53</v>
      </c>
      <c r="AI628" t="s">
        <v>2006</v>
      </c>
    </row>
    <row r="629" spans="1:35" ht="45" customHeight="1" x14ac:dyDescent="0.35">
      <c r="A629">
        <v>5</v>
      </c>
      <c r="B629" t="s">
        <v>41</v>
      </c>
      <c r="C629" t="s">
        <v>42</v>
      </c>
      <c r="D629" t="s">
        <v>2007</v>
      </c>
      <c r="E629">
        <v>139648</v>
      </c>
      <c r="F629" t="s">
        <v>2008</v>
      </c>
      <c r="G629" t="s">
        <v>2009</v>
      </c>
      <c r="H629" t="s">
        <v>2010</v>
      </c>
      <c r="I629" s="90" t="s">
        <v>113</v>
      </c>
      <c r="J629" s="87">
        <v>4</v>
      </c>
      <c r="K629" s="87">
        <v>2020</v>
      </c>
      <c r="L629" s="90" t="s">
        <v>102</v>
      </c>
      <c r="M629" s="87">
        <v>4</v>
      </c>
      <c r="N629" s="87">
        <v>2022</v>
      </c>
      <c r="O629">
        <v>85</v>
      </c>
      <c r="P629" s="90" t="s">
        <v>567</v>
      </c>
      <c r="Q629" s="90" t="s">
        <v>196</v>
      </c>
      <c r="R629" t="s">
        <v>708</v>
      </c>
      <c r="S629" t="s">
        <v>2011</v>
      </c>
      <c r="T629" t="s">
        <v>2012</v>
      </c>
      <c r="U629" t="s">
        <v>5</v>
      </c>
      <c r="V629" t="s">
        <v>140</v>
      </c>
      <c r="W629">
        <v>19214820.210000001</v>
      </c>
      <c r="X629">
        <v>3390850.49</v>
      </c>
      <c r="Y629">
        <v>0</v>
      </c>
      <c r="Z629">
        <v>0</v>
      </c>
      <c r="AA629">
        <f>SUM(W629:Z629)</f>
        <v>22605670.700000003</v>
      </c>
      <c r="AB629" t="s">
        <v>71</v>
      </c>
      <c r="AD629">
        <v>2194500.36</v>
      </c>
      <c r="AE629">
        <v>0</v>
      </c>
      <c r="AF629" t="s">
        <v>2013</v>
      </c>
      <c r="AG629">
        <v>1</v>
      </c>
      <c r="AH629" t="s">
        <v>53</v>
      </c>
      <c r="AI629" t="s">
        <v>2014</v>
      </c>
    </row>
    <row r="630" spans="1:35" ht="45" customHeight="1" x14ac:dyDescent="0.35">
      <c r="A630">
        <v>6</v>
      </c>
      <c r="B630" t="s">
        <v>41</v>
      </c>
      <c r="C630" t="s">
        <v>122</v>
      </c>
      <c r="D630" t="s">
        <v>1998</v>
      </c>
      <c r="E630">
        <v>123346</v>
      </c>
      <c r="F630" t="s">
        <v>2015</v>
      </c>
      <c r="G630" t="s">
        <v>2016</v>
      </c>
      <c r="H630" t="s">
        <v>2017</v>
      </c>
      <c r="I630" s="90" t="s">
        <v>87</v>
      </c>
      <c r="J630" s="87">
        <v>27</v>
      </c>
      <c r="K630" s="87">
        <v>2021</v>
      </c>
      <c r="L630" s="90" t="s">
        <v>133</v>
      </c>
      <c r="M630" s="87">
        <v>27</v>
      </c>
      <c r="N630" s="87">
        <v>2023</v>
      </c>
      <c r="O630">
        <v>85</v>
      </c>
      <c r="P630" s="90" t="s">
        <v>567</v>
      </c>
      <c r="Q630" s="90" t="s">
        <v>196</v>
      </c>
      <c r="R630" t="s">
        <v>1609</v>
      </c>
      <c r="T630" t="s">
        <v>2018</v>
      </c>
      <c r="U630" t="s">
        <v>4</v>
      </c>
      <c r="V630" t="s">
        <v>94</v>
      </c>
      <c r="W630">
        <v>11395531.689999999</v>
      </c>
      <c r="X630">
        <v>2010976.18</v>
      </c>
      <c r="Y630">
        <v>3978030.13</v>
      </c>
      <c r="Z630">
        <v>1337574.42</v>
      </c>
      <c r="AA630">
        <f>SUM(W630:Z630)</f>
        <v>18722112.420000002</v>
      </c>
      <c r="AB630" t="s">
        <v>71</v>
      </c>
      <c r="AD630">
        <v>0</v>
      </c>
      <c r="AE630">
        <v>0</v>
      </c>
      <c r="AF630" t="s">
        <v>2019</v>
      </c>
      <c r="AG630">
        <v>1</v>
      </c>
      <c r="AH630" t="s">
        <v>53</v>
      </c>
      <c r="AI630" t="s">
        <v>2020</v>
      </c>
    </row>
    <row r="631" spans="1:35" ht="25.5" customHeight="1" x14ac:dyDescent="0.35">
      <c r="A631" t="s">
        <v>2021</v>
      </c>
      <c r="W631">
        <f>SUM(W625:W630)</f>
        <v>73137766.872000009</v>
      </c>
      <c r="X631">
        <f>SUM(X625:X630)</f>
        <v>12906664.527999999</v>
      </c>
      <c r="Y631">
        <f>SUM(Y625:Y630)</f>
        <v>32114611.029999997</v>
      </c>
      <c r="Z631">
        <f>SUM(Z625:Z630)</f>
        <v>29752063.229999997</v>
      </c>
      <c r="AA631">
        <f>SUM(AA625:AA630)</f>
        <v>147911105.66</v>
      </c>
      <c r="AD631">
        <f>SUM(AD625:AD630)</f>
        <v>10787879.27</v>
      </c>
      <c r="AE631">
        <f>SUM(AE625:AE630)</f>
        <v>1516478.61</v>
      </c>
    </row>
    <row r="632" spans="1:35" ht="21" customHeight="1" x14ac:dyDescent="0.35">
      <c r="A632" t="s">
        <v>2022</v>
      </c>
    </row>
    <row r="633" spans="1:35" ht="45" customHeight="1" x14ac:dyDescent="0.35">
      <c r="A633">
        <v>1</v>
      </c>
      <c r="B633" t="s">
        <v>41</v>
      </c>
      <c r="C633" t="s">
        <v>42</v>
      </c>
      <c r="D633" t="s">
        <v>75</v>
      </c>
      <c r="E633">
        <v>104958</v>
      </c>
      <c r="F633" t="s">
        <v>2023</v>
      </c>
      <c r="G633" t="s">
        <v>2024</v>
      </c>
      <c r="H633" t="s">
        <v>2025</v>
      </c>
      <c r="I633" s="90" t="s">
        <v>47</v>
      </c>
      <c r="J633" s="87">
        <v>16</v>
      </c>
      <c r="K633" s="87">
        <v>2016</v>
      </c>
      <c r="L633" s="90" t="s">
        <v>47</v>
      </c>
      <c r="M633" s="87">
        <v>16</v>
      </c>
      <c r="N633" s="87">
        <v>2019</v>
      </c>
      <c r="O633">
        <v>84.435339999999997</v>
      </c>
      <c r="P633" s="90" t="s">
        <v>1091</v>
      </c>
      <c r="Q633" s="90" t="s">
        <v>1091</v>
      </c>
      <c r="T633" t="s">
        <v>2026</v>
      </c>
      <c r="U633" t="s">
        <v>5</v>
      </c>
      <c r="V633" t="s">
        <v>81</v>
      </c>
      <c r="W633">
        <v>7126030.9299999997</v>
      </c>
      <c r="X633">
        <v>1313134.07</v>
      </c>
      <c r="Y633">
        <v>0</v>
      </c>
      <c r="Z633">
        <v>78484</v>
      </c>
      <c r="AA633">
        <f>SUM(W633:Z633)</f>
        <v>8517649</v>
      </c>
      <c r="AB633" t="s">
        <v>61</v>
      </c>
      <c r="AC633" t="s">
        <v>271</v>
      </c>
      <c r="AD633">
        <v>6002845.6100000003</v>
      </c>
      <c r="AE633">
        <v>1106201.3800000001</v>
      </c>
      <c r="AF633" t="s">
        <v>83</v>
      </c>
      <c r="AG633">
        <v>1</v>
      </c>
      <c r="AH633" t="s">
        <v>53</v>
      </c>
    </row>
    <row r="634" spans="1:35" ht="45" customHeight="1" x14ac:dyDescent="0.35">
      <c r="A634">
        <v>2</v>
      </c>
      <c r="B634" t="s">
        <v>41</v>
      </c>
      <c r="C634" t="s">
        <v>42</v>
      </c>
      <c r="D634" t="s">
        <v>135</v>
      </c>
      <c r="E634">
        <v>127931</v>
      </c>
      <c r="F634" t="s">
        <v>2027</v>
      </c>
      <c r="G634" t="s">
        <v>2028</v>
      </c>
      <c r="H634" t="s">
        <v>2029</v>
      </c>
      <c r="I634" s="90" t="s">
        <v>133</v>
      </c>
      <c r="J634" s="87">
        <v>6</v>
      </c>
      <c r="K634" s="87">
        <v>2020</v>
      </c>
      <c r="L634" s="90" t="s">
        <v>87</v>
      </c>
      <c r="M634" s="87">
        <v>6</v>
      </c>
      <c r="N634" s="87">
        <v>2024</v>
      </c>
      <c r="O634">
        <v>85</v>
      </c>
      <c r="P634" s="90" t="s">
        <v>1091</v>
      </c>
      <c r="Q634" s="90" t="s">
        <v>1091</v>
      </c>
      <c r="T634" t="s">
        <v>2026</v>
      </c>
      <c r="U634" t="s">
        <v>5</v>
      </c>
      <c r="V634" t="s">
        <v>140</v>
      </c>
      <c r="W634">
        <v>69692891.930000007</v>
      </c>
      <c r="X634">
        <v>12298745.640000001</v>
      </c>
      <c r="Y634">
        <v>0</v>
      </c>
      <c r="Z634">
        <v>251316.63</v>
      </c>
      <c r="AA634">
        <f>SUM(W634:Z634)</f>
        <v>82242954.200000003</v>
      </c>
      <c r="AB634" t="s">
        <v>71</v>
      </c>
      <c r="AD634">
        <v>679763.71</v>
      </c>
      <c r="AE634">
        <v>119958.29</v>
      </c>
      <c r="AF634" t="s">
        <v>141</v>
      </c>
      <c r="AG634">
        <v>1</v>
      </c>
      <c r="AH634" t="s">
        <v>53</v>
      </c>
      <c r="AI634" t="s">
        <v>2030</v>
      </c>
    </row>
    <row r="635" spans="1:35" ht="45" customHeight="1" x14ac:dyDescent="0.35">
      <c r="A635">
        <v>3</v>
      </c>
      <c r="B635" t="s">
        <v>41</v>
      </c>
      <c r="C635" t="s">
        <v>42</v>
      </c>
      <c r="D635" t="s">
        <v>135</v>
      </c>
      <c r="E635">
        <v>127318</v>
      </c>
      <c r="F635" t="s">
        <v>2031</v>
      </c>
      <c r="G635" t="s">
        <v>2028</v>
      </c>
      <c r="H635" t="s">
        <v>2032</v>
      </c>
      <c r="I635" s="90" t="s">
        <v>133</v>
      </c>
      <c r="J635" s="87">
        <v>6</v>
      </c>
      <c r="K635" s="87">
        <v>2020</v>
      </c>
      <c r="L635" s="90" t="s">
        <v>133</v>
      </c>
      <c r="M635" s="87">
        <v>6</v>
      </c>
      <c r="N635" s="87">
        <v>2022</v>
      </c>
      <c r="O635">
        <v>85</v>
      </c>
      <c r="P635" s="90" t="s">
        <v>1091</v>
      </c>
      <c r="Q635" s="90" t="s">
        <v>1091</v>
      </c>
      <c r="T635" t="s">
        <v>2026</v>
      </c>
      <c r="U635" t="s">
        <v>5</v>
      </c>
      <c r="V635" t="s">
        <v>140</v>
      </c>
      <c r="W635">
        <v>23910317.670000002</v>
      </c>
      <c r="X635">
        <v>4219467.83</v>
      </c>
      <c r="Y635">
        <v>0</v>
      </c>
      <c r="Z635">
        <v>179085.19</v>
      </c>
      <c r="AA635">
        <f>SUM(W635:Z635)</f>
        <v>28308870.690000001</v>
      </c>
      <c r="AB635" t="s">
        <v>71</v>
      </c>
      <c r="AD635">
        <v>287494.23</v>
      </c>
      <c r="AE635">
        <v>50734.27</v>
      </c>
      <c r="AF635" t="s">
        <v>141</v>
      </c>
      <c r="AG635">
        <v>1</v>
      </c>
      <c r="AH635" t="s">
        <v>53</v>
      </c>
      <c r="AI635" t="s">
        <v>2033</v>
      </c>
    </row>
    <row r="636" spans="1:35" ht="21" customHeight="1" x14ac:dyDescent="0.35">
      <c r="A636" t="s">
        <v>2034</v>
      </c>
      <c r="W636">
        <f>SUM(W633:W635)</f>
        <v>100729240.53000002</v>
      </c>
      <c r="X636">
        <f>SUM(X633:X635)</f>
        <v>17831347.539999999</v>
      </c>
      <c r="Y636">
        <f>SUM(Y633:Y635)</f>
        <v>0</v>
      </c>
      <c r="Z636">
        <f>SUM(Z633:Z635)</f>
        <v>508885.82</v>
      </c>
      <c r="AA636">
        <f>SUM(AA633:AA635)</f>
        <v>119069473.89</v>
      </c>
      <c r="AD636">
        <f>SUM(AD633:AD635)</f>
        <v>6970103.5500000007</v>
      </c>
      <c r="AE636">
        <f>SUM(AE633:AE635)</f>
        <v>1276893.9400000002</v>
      </c>
    </row>
    <row r="637" spans="1:35" ht="21" customHeight="1" x14ac:dyDescent="0.35">
      <c r="A637" t="s">
        <v>2035</v>
      </c>
    </row>
    <row r="638" spans="1:35" ht="45" customHeight="1" x14ac:dyDescent="0.35">
      <c r="A638">
        <v>1</v>
      </c>
      <c r="B638" t="s">
        <v>1</v>
      </c>
      <c r="C638" t="s">
        <v>54</v>
      </c>
      <c r="D638" t="s">
        <v>64</v>
      </c>
      <c r="E638">
        <v>127138</v>
      </c>
      <c r="F638" t="s">
        <v>2036</v>
      </c>
      <c r="G638" t="s">
        <v>182</v>
      </c>
      <c r="H638" t="s">
        <v>2037</v>
      </c>
      <c r="I638" s="90" t="s">
        <v>120</v>
      </c>
      <c r="J638" s="87">
        <v>5</v>
      </c>
      <c r="K638" s="87">
        <v>2019</v>
      </c>
      <c r="L638" s="90" t="s">
        <v>120</v>
      </c>
      <c r="M638" s="87">
        <v>5</v>
      </c>
      <c r="N638" s="87">
        <v>2022</v>
      </c>
      <c r="O638">
        <v>85</v>
      </c>
      <c r="P638" s="90" t="s">
        <v>190</v>
      </c>
      <c r="Q638" s="90" t="s">
        <v>190</v>
      </c>
      <c r="T638" t="s">
        <v>2038</v>
      </c>
      <c r="U638" t="s">
        <v>4</v>
      </c>
      <c r="V638" t="s">
        <v>70</v>
      </c>
      <c r="W638">
        <v>18418179.170000002</v>
      </c>
      <c r="X638">
        <v>3250266.91</v>
      </c>
      <c r="Y638">
        <v>4484036.38</v>
      </c>
      <c r="Z638">
        <v>4952170.9800000004</v>
      </c>
      <c r="AA638">
        <f>SUM(W638:Z638)</f>
        <v>31104653.440000001</v>
      </c>
      <c r="AB638" t="s">
        <v>71</v>
      </c>
      <c r="AD638">
        <v>8906355.2800000012</v>
      </c>
      <c r="AE638">
        <v>1571709.75</v>
      </c>
      <c r="AF638" t="s">
        <v>72</v>
      </c>
      <c r="AG638">
        <v>1</v>
      </c>
      <c r="AH638" t="s">
        <v>63</v>
      </c>
    </row>
    <row r="639" spans="1:35" ht="45" customHeight="1" x14ac:dyDescent="0.35">
      <c r="A639">
        <v>2</v>
      </c>
      <c r="B639" t="s">
        <v>41</v>
      </c>
      <c r="C639" t="s">
        <v>122</v>
      </c>
      <c r="D639" t="s">
        <v>123</v>
      </c>
      <c r="E639">
        <v>121404</v>
      </c>
      <c r="F639" t="s">
        <v>2039</v>
      </c>
      <c r="G639" t="s">
        <v>2040</v>
      </c>
      <c r="H639" t="s">
        <v>2041</v>
      </c>
      <c r="I639" s="90" t="s">
        <v>68</v>
      </c>
      <c r="J639" s="87">
        <v>15</v>
      </c>
      <c r="K639" s="87">
        <v>2020</v>
      </c>
      <c r="L639" s="90" t="s">
        <v>68</v>
      </c>
      <c r="M639" s="87">
        <v>15</v>
      </c>
      <c r="N639" s="87">
        <v>2023</v>
      </c>
      <c r="O639">
        <v>85</v>
      </c>
      <c r="P639" s="90" t="s">
        <v>190</v>
      </c>
      <c r="Q639" s="90" t="s">
        <v>190</v>
      </c>
      <c r="T639" t="s">
        <v>2042</v>
      </c>
      <c r="U639" t="s">
        <v>4</v>
      </c>
      <c r="V639" t="s">
        <v>127</v>
      </c>
      <c r="W639">
        <v>16678898.779999999</v>
      </c>
      <c r="X639">
        <v>2943335.04</v>
      </c>
      <c r="Y639">
        <v>4668819.53</v>
      </c>
      <c r="Z639">
        <v>1947149.41</v>
      </c>
      <c r="AA639">
        <f>SUM(W639:Z639)</f>
        <v>26238202.760000002</v>
      </c>
      <c r="AB639" t="s">
        <v>71</v>
      </c>
      <c r="AD639">
        <v>3202998.24</v>
      </c>
      <c r="AE639">
        <v>202725.62</v>
      </c>
      <c r="AF639" t="s">
        <v>128</v>
      </c>
      <c r="AG639">
        <v>1</v>
      </c>
      <c r="AH639" t="s">
        <v>53</v>
      </c>
      <c r="AI639" t="s">
        <v>2043</v>
      </c>
    </row>
    <row r="640" spans="1:35" ht="45" customHeight="1" x14ac:dyDescent="0.35">
      <c r="A640">
        <v>3</v>
      </c>
      <c r="B640" t="s">
        <v>41</v>
      </c>
      <c r="C640" t="s">
        <v>122</v>
      </c>
      <c r="D640" t="s">
        <v>123</v>
      </c>
      <c r="E640">
        <v>120032</v>
      </c>
      <c r="F640" t="s">
        <v>2044</v>
      </c>
      <c r="G640" t="s">
        <v>2045</v>
      </c>
      <c r="H640" t="s">
        <v>2046</v>
      </c>
      <c r="I640" s="90" t="s">
        <v>68</v>
      </c>
      <c r="J640" s="87">
        <v>17</v>
      </c>
      <c r="K640" s="87">
        <v>2020</v>
      </c>
      <c r="L640" s="90" t="s">
        <v>68</v>
      </c>
      <c r="M640" s="87">
        <v>17</v>
      </c>
      <c r="N640" s="87">
        <v>2023</v>
      </c>
      <c r="O640">
        <v>85</v>
      </c>
      <c r="P640" s="90" t="s">
        <v>190</v>
      </c>
      <c r="Q640" s="90" t="s">
        <v>190</v>
      </c>
      <c r="T640" t="s">
        <v>2042</v>
      </c>
      <c r="U640" t="s">
        <v>4</v>
      </c>
      <c r="V640" t="s">
        <v>127</v>
      </c>
      <c r="W640">
        <v>19094196.190000001</v>
      </c>
      <c r="X640">
        <v>3369564.03</v>
      </c>
      <c r="Y640">
        <v>11231708.82</v>
      </c>
      <c r="Z640">
        <v>4464088</v>
      </c>
      <c r="AA640">
        <f>SUM(W640:Z640)</f>
        <v>38159557.040000007</v>
      </c>
      <c r="AB640" t="s">
        <v>71</v>
      </c>
      <c r="AD640">
        <v>1228447.44</v>
      </c>
      <c r="AE640">
        <v>114453.35</v>
      </c>
      <c r="AF640" t="s">
        <v>128</v>
      </c>
      <c r="AG640">
        <v>1</v>
      </c>
      <c r="AH640" t="s">
        <v>53</v>
      </c>
      <c r="AI640" t="s">
        <v>2047</v>
      </c>
    </row>
    <row r="641" spans="1:38" ht="21" customHeight="1" x14ac:dyDescent="0.35">
      <c r="A641" t="s">
        <v>2048</v>
      </c>
      <c r="W641">
        <f>SUM(W638:W640)</f>
        <v>54191274.140000001</v>
      </c>
      <c r="X641">
        <f>SUM(X638:X640)</f>
        <v>9563165.9800000004</v>
      </c>
      <c r="Y641">
        <f>SUM(Y638:Y640)</f>
        <v>20384564.73</v>
      </c>
      <c r="Z641">
        <f>SUM(Z638:Z640)</f>
        <v>11363408.390000001</v>
      </c>
      <c r="AA641">
        <f>SUM(AA638:AA640)</f>
        <v>95502413.24000001</v>
      </c>
      <c r="AD641">
        <f>SUM(AD638:AD640)</f>
        <v>13337800.960000001</v>
      </c>
      <c r="AE641">
        <f>SUM(AE638:AE640)</f>
        <v>1888888.7200000002</v>
      </c>
    </row>
    <row r="642" spans="1:38" ht="21" customHeight="1" x14ac:dyDescent="0.35">
      <c r="A642" t="s">
        <v>2049</v>
      </c>
    </row>
    <row r="643" spans="1:38" ht="45" customHeight="1" x14ac:dyDescent="0.35">
      <c r="A643">
        <v>1</v>
      </c>
      <c r="B643" t="s">
        <v>1</v>
      </c>
      <c r="C643" t="s">
        <v>54</v>
      </c>
      <c r="D643" t="s">
        <v>55</v>
      </c>
      <c r="E643">
        <v>115838</v>
      </c>
      <c r="F643" t="s">
        <v>2050</v>
      </c>
      <c r="G643" t="s">
        <v>2051</v>
      </c>
      <c r="H643" t="s">
        <v>2050</v>
      </c>
      <c r="I643" s="90" t="s">
        <v>58</v>
      </c>
      <c r="J643" s="87">
        <v>3</v>
      </c>
      <c r="K643" s="87">
        <v>2017</v>
      </c>
      <c r="L643" s="90" t="s">
        <v>58</v>
      </c>
      <c r="M643" s="87">
        <v>3</v>
      </c>
      <c r="N643" s="87">
        <v>2020</v>
      </c>
      <c r="O643">
        <v>85</v>
      </c>
      <c r="P643" s="90" t="s">
        <v>196</v>
      </c>
      <c r="Q643" s="90" t="s">
        <v>196</v>
      </c>
      <c r="T643" t="s">
        <v>2052</v>
      </c>
      <c r="U643" t="s">
        <v>4</v>
      </c>
      <c r="V643" t="s">
        <v>60</v>
      </c>
      <c r="W643">
        <v>2686024.29</v>
      </c>
      <c r="X643">
        <v>474004.29</v>
      </c>
      <c r="Y643">
        <v>1598910.25</v>
      </c>
      <c r="Z643">
        <v>114722.16000000015</v>
      </c>
      <c r="AA643">
        <f>SUM(W643:Z643)</f>
        <v>4873660.99</v>
      </c>
      <c r="AB643" t="s">
        <v>444</v>
      </c>
      <c r="AC643" t="s">
        <v>114</v>
      </c>
      <c r="AD643">
        <v>2484692.0100000002</v>
      </c>
      <c r="AE643">
        <v>438475.05</v>
      </c>
      <c r="AF643" t="s">
        <v>62</v>
      </c>
      <c r="AG643">
        <v>1</v>
      </c>
      <c r="AH643" t="s">
        <v>63</v>
      </c>
    </row>
    <row r="644" spans="1:38" ht="45" customHeight="1" x14ac:dyDescent="0.35">
      <c r="A644">
        <v>2</v>
      </c>
      <c r="B644" t="s">
        <v>1</v>
      </c>
      <c r="C644" t="s">
        <v>54</v>
      </c>
      <c r="D644" t="s">
        <v>64</v>
      </c>
      <c r="E644">
        <v>127298</v>
      </c>
      <c r="F644" t="s">
        <v>2053</v>
      </c>
      <c r="G644" t="s">
        <v>66</v>
      </c>
      <c r="H644" t="s">
        <v>2054</v>
      </c>
      <c r="I644" s="90" t="s">
        <v>120</v>
      </c>
      <c r="J644" s="87">
        <v>12</v>
      </c>
      <c r="K644" s="87">
        <v>2019</v>
      </c>
      <c r="L644" s="90" t="s">
        <v>120</v>
      </c>
      <c r="M644" s="87">
        <v>12</v>
      </c>
      <c r="N644" s="87">
        <v>2022</v>
      </c>
      <c r="O644">
        <v>85</v>
      </c>
      <c r="P644" s="90" t="s">
        <v>196</v>
      </c>
      <c r="Q644" s="90" t="s">
        <v>196</v>
      </c>
      <c r="T644" t="s">
        <v>2055</v>
      </c>
      <c r="U644" t="s">
        <v>4</v>
      </c>
      <c r="V644" t="s">
        <v>70</v>
      </c>
      <c r="W644">
        <v>8953281.3300000001</v>
      </c>
      <c r="X644">
        <v>1579990.82</v>
      </c>
      <c r="Y644">
        <v>4741253.91</v>
      </c>
      <c r="Z644">
        <v>2766859.21</v>
      </c>
      <c r="AA644">
        <f>SUM(W644:Z644)</f>
        <v>18041385.27</v>
      </c>
      <c r="AB644" t="s">
        <v>71</v>
      </c>
      <c r="AD644">
        <v>1842869.03</v>
      </c>
      <c r="AE644">
        <v>325212.19</v>
      </c>
      <c r="AF644" t="s">
        <v>72</v>
      </c>
      <c r="AG644">
        <v>1</v>
      </c>
      <c r="AH644" t="s">
        <v>63</v>
      </c>
    </row>
    <row r="645" spans="1:38" ht="45" customHeight="1" x14ac:dyDescent="0.35">
      <c r="A645">
        <v>3</v>
      </c>
      <c r="B645" t="s">
        <v>1</v>
      </c>
      <c r="C645" t="s">
        <v>54</v>
      </c>
      <c r="D645" t="s">
        <v>200</v>
      </c>
      <c r="E645">
        <v>130096</v>
      </c>
      <c r="F645" t="s">
        <v>2056</v>
      </c>
      <c r="G645" t="s">
        <v>2057</v>
      </c>
      <c r="H645" t="s">
        <v>2058</v>
      </c>
      <c r="I645" s="90" t="s">
        <v>47</v>
      </c>
      <c r="J645" s="87">
        <v>24</v>
      </c>
      <c r="K645" s="87">
        <v>2020</v>
      </c>
      <c r="L645" s="90" t="s">
        <v>47</v>
      </c>
      <c r="M645" s="87">
        <v>24</v>
      </c>
      <c r="N645" s="87">
        <v>2023</v>
      </c>
      <c r="O645">
        <v>85</v>
      </c>
      <c r="P645" s="90" t="s">
        <v>196</v>
      </c>
      <c r="Q645" s="90" t="s">
        <v>196</v>
      </c>
      <c r="T645" t="s">
        <v>2059</v>
      </c>
      <c r="U645" t="s">
        <v>4</v>
      </c>
      <c r="V645" t="s">
        <v>60</v>
      </c>
      <c r="W645">
        <v>5200628.3499999996</v>
      </c>
      <c r="X645">
        <v>917757.93</v>
      </c>
      <c r="Y645">
        <v>171498.75</v>
      </c>
      <c r="Z645">
        <v>1541638.76</v>
      </c>
      <c r="AA645">
        <f>SUM(W645:Z645)</f>
        <v>7831523.7899999991</v>
      </c>
      <c r="AB645" t="s">
        <v>71</v>
      </c>
      <c r="AD645">
        <v>1080834.28</v>
      </c>
      <c r="AE645">
        <v>94775.62</v>
      </c>
      <c r="AF645" t="s">
        <v>206</v>
      </c>
      <c r="AG645">
        <v>1</v>
      </c>
      <c r="AH645" t="s">
        <v>63</v>
      </c>
      <c r="AI645" t="s">
        <v>2060</v>
      </c>
    </row>
    <row r="646" spans="1:38" ht="21" customHeight="1" x14ac:dyDescent="0.35">
      <c r="A646" t="s">
        <v>2061</v>
      </c>
      <c r="W646">
        <f>SUM(W643:W645)</f>
        <v>16839933.969999999</v>
      </c>
      <c r="X646">
        <f>SUM(X643:X645)</f>
        <v>2971753.04</v>
      </c>
      <c r="Y646">
        <f>SUM(Y643:Y645)</f>
        <v>6511662.9100000001</v>
      </c>
      <c r="Z646">
        <f>SUM(Z643:Z645)</f>
        <v>4423220.13</v>
      </c>
      <c r="AA646">
        <f>SUM(AA643:AA645)</f>
        <v>30746570.049999997</v>
      </c>
      <c r="AD646">
        <f>SUM(AD643:AD645)</f>
        <v>5408395.3200000003</v>
      </c>
      <c r="AE646">
        <f>SUM(AE643:AE645)</f>
        <v>858462.86</v>
      </c>
    </row>
    <row r="647" spans="1:38" ht="21" customHeight="1" x14ac:dyDescent="0.35">
      <c r="A647" t="s">
        <v>2062</v>
      </c>
    </row>
    <row r="648" spans="1:38" ht="45" customHeight="1" x14ac:dyDescent="0.35">
      <c r="A648">
        <v>1</v>
      </c>
      <c r="B648" t="s">
        <v>41</v>
      </c>
      <c r="C648" t="s">
        <v>42</v>
      </c>
      <c r="D648" t="s">
        <v>75</v>
      </c>
      <c r="E648">
        <v>103291</v>
      </c>
      <c r="F648" t="s">
        <v>2063</v>
      </c>
      <c r="G648" t="s">
        <v>2064</v>
      </c>
      <c r="H648" t="s">
        <v>2065</v>
      </c>
      <c r="I648" s="90" t="s">
        <v>47</v>
      </c>
      <c r="J648" s="87">
        <v>1</v>
      </c>
      <c r="K648" s="87">
        <v>2016</v>
      </c>
      <c r="L648" s="90" t="s">
        <v>47</v>
      </c>
      <c r="M648" s="87">
        <v>1</v>
      </c>
      <c r="N648" s="87">
        <v>2020</v>
      </c>
      <c r="O648">
        <v>84.435339999999997</v>
      </c>
      <c r="P648" s="90" t="s">
        <v>2066</v>
      </c>
      <c r="Q648" s="90" t="s">
        <v>2066</v>
      </c>
      <c r="T648" t="s">
        <v>2066</v>
      </c>
      <c r="U648" t="s">
        <v>5</v>
      </c>
      <c r="V648" t="s">
        <v>81</v>
      </c>
      <c r="W648">
        <v>7184081.49863589</v>
      </c>
      <c r="X648">
        <v>1323831.2188391099</v>
      </c>
      <c r="Y648">
        <v>0</v>
      </c>
      <c r="Z648">
        <v>13000</v>
      </c>
      <c r="AA648">
        <f t="shared" ref="AA648:AA656" si="36">SUM(W648:Z648)</f>
        <v>8520912.7174750008</v>
      </c>
      <c r="AB648" t="s">
        <v>61</v>
      </c>
      <c r="AC648" t="s">
        <v>232</v>
      </c>
      <c r="AD648">
        <v>7073923.29</v>
      </c>
      <c r="AE648">
        <v>1230500.2300000002</v>
      </c>
      <c r="AF648" t="s">
        <v>83</v>
      </c>
      <c r="AG648">
        <v>1</v>
      </c>
      <c r="AH648" t="s">
        <v>53</v>
      </c>
    </row>
    <row r="649" spans="1:38" ht="45" customHeight="1" x14ac:dyDescent="0.35">
      <c r="A649">
        <v>2</v>
      </c>
      <c r="B649" t="s">
        <v>41</v>
      </c>
      <c r="C649" t="s">
        <v>42</v>
      </c>
      <c r="D649" t="s">
        <v>75</v>
      </c>
      <c r="E649">
        <v>104730</v>
      </c>
      <c r="F649" t="s">
        <v>2067</v>
      </c>
      <c r="G649" t="s">
        <v>2068</v>
      </c>
      <c r="H649" t="s">
        <v>2069</v>
      </c>
      <c r="I649" s="90" t="s">
        <v>47</v>
      </c>
      <c r="J649" s="87">
        <v>9</v>
      </c>
      <c r="K649" s="87">
        <v>2016</v>
      </c>
      <c r="L649" s="90" t="s">
        <v>87</v>
      </c>
      <c r="M649" s="87">
        <v>9</v>
      </c>
      <c r="N649" s="87">
        <v>2020</v>
      </c>
      <c r="O649">
        <v>84.435339999999997</v>
      </c>
      <c r="P649" s="90" t="s">
        <v>2066</v>
      </c>
      <c r="Q649" s="90" t="s">
        <v>2066</v>
      </c>
      <c r="T649" t="s">
        <v>2066</v>
      </c>
      <c r="U649" t="s">
        <v>5</v>
      </c>
      <c r="V649" t="s">
        <v>81</v>
      </c>
      <c r="W649">
        <v>3667980.9271</v>
      </c>
      <c r="X649">
        <v>675909.32290000003</v>
      </c>
      <c r="Y649">
        <v>0</v>
      </c>
      <c r="Z649">
        <v>270701</v>
      </c>
      <c r="AA649">
        <f t="shared" si="36"/>
        <v>4614591.25</v>
      </c>
      <c r="AB649" t="s">
        <v>61</v>
      </c>
      <c r="AC649" t="s">
        <v>82</v>
      </c>
      <c r="AD649">
        <v>3602995.669999999</v>
      </c>
      <c r="AE649">
        <v>672640.53999999969</v>
      </c>
      <c r="AF649" t="s">
        <v>83</v>
      </c>
      <c r="AG649">
        <v>1</v>
      </c>
      <c r="AH649" t="s">
        <v>53</v>
      </c>
    </row>
    <row r="650" spans="1:38" ht="45" customHeight="1" x14ac:dyDescent="0.35">
      <c r="A650">
        <v>3</v>
      </c>
      <c r="B650" t="s">
        <v>41</v>
      </c>
      <c r="C650" t="s">
        <v>89</v>
      </c>
      <c r="D650" t="s">
        <v>349</v>
      </c>
      <c r="E650">
        <v>105765</v>
      </c>
      <c r="F650" t="s">
        <v>2070</v>
      </c>
      <c r="G650" t="s">
        <v>2071</v>
      </c>
      <c r="H650" t="s">
        <v>2072</v>
      </c>
      <c r="I650" s="90" t="s">
        <v>47</v>
      </c>
      <c r="J650" s="87">
        <v>1</v>
      </c>
      <c r="K650" s="87">
        <v>2016</v>
      </c>
      <c r="L650" s="90" t="s">
        <v>47</v>
      </c>
      <c r="M650" s="87">
        <v>1</v>
      </c>
      <c r="N650" s="87">
        <v>2021</v>
      </c>
      <c r="O650">
        <v>83.72</v>
      </c>
      <c r="P650" s="90" t="s">
        <v>2066</v>
      </c>
      <c r="Q650" s="90" t="s">
        <v>2066</v>
      </c>
      <c r="T650" t="s">
        <v>2066</v>
      </c>
      <c r="U650" t="s">
        <v>5</v>
      </c>
      <c r="V650" t="s">
        <v>353</v>
      </c>
      <c r="W650">
        <v>11211661.006000001</v>
      </c>
      <c r="X650">
        <v>2180193.993999999</v>
      </c>
      <c r="Y650">
        <v>3496156.25</v>
      </c>
      <c r="Z650">
        <v>45000</v>
      </c>
      <c r="AA650">
        <f t="shared" si="36"/>
        <v>16933011.25</v>
      </c>
      <c r="AB650" t="s">
        <v>71</v>
      </c>
      <c r="AC650" t="s">
        <v>232</v>
      </c>
      <c r="AD650">
        <v>5116740.0500000007</v>
      </c>
      <c r="AE650">
        <v>908411.14</v>
      </c>
      <c r="AF650" t="s">
        <v>354</v>
      </c>
      <c r="AG650">
        <v>1</v>
      </c>
      <c r="AH650" t="s">
        <v>53</v>
      </c>
    </row>
    <row r="651" spans="1:38" ht="45" customHeight="1" x14ac:dyDescent="0.35">
      <c r="A651">
        <v>4</v>
      </c>
      <c r="B651" t="s">
        <v>41</v>
      </c>
      <c r="C651" t="s">
        <v>89</v>
      </c>
      <c r="D651" t="s">
        <v>349</v>
      </c>
      <c r="E651">
        <v>105506</v>
      </c>
      <c r="F651" t="s">
        <v>2073</v>
      </c>
      <c r="G651" t="s">
        <v>2074</v>
      </c>
      <c r="H651" t="s">
        <v>359</v>
      </c>
      <c r="I651" s="90" t="s">
        <v>47</v>
      </c>
      <c r="J651" s="87">
        <v>1</v>
      </c>
      <c r="K651" s="87">
        <v>2016</v>
      </c>
      <c r="L651" s="90" t="s">
        <v>47</v>
      </c>
      <c r="M651" s="87">
        <v>1</v>
      </c>
      <c r="N651" s="87">
        <v>2022</v>
      </c>
      <c r="O651">
        <v>83.72</v>
      </c>
      <c r="P651" s="90" t="s">
        <v>2066</v>
      </c>
      <c r="Q651" s="90" t="s">
        <v>2066</v>
      </c>
      <c r="T651" t="s">
        <v>2066</v>
      </c>
      <c r="U651" t="s">
        <v>5</v>
      </c>
      <c r="V651" t="s">
        <v>353</v>
      </c>
      <c r="W651">
        <v>11064644.5</v>
      </c>
      <c r="X651">
        <v>2151605.5</v>
      </c>
      <c r="Y651">
        <v>4665000</v>
      </c>
      <c r="Z651">
        <v>50000</v>
      </c>
      <c r="AA651">
        <f t="shared" si="36"/>
        <v>17931250</v>
      </c>
      <c r="AB651" t="s">
        <v>71</v>
      </c>
      <c r="AC651" t="s">
        <v>271</v>
      </c>
      <c r="AD651">
        <v>2976560.129999999</v>
      </c>
      <c r="AE651">
        <v>578737.82999999984</v>
      </c>
      <c r="AF651" t="s">
        <v>354</v>
      </c>
      <c r="AG651">
        <v>1</v>
      </c>
      <c r="AH651" t="s">
        <v>53</v>
      </c>
    </row>
    <row r="652" spans="1:38" ht="45" customHeight="1" x14ac:dyDescent="0.35">
      <c r="A652">
        <v>5</v>
      </c>
      <c r="B652" t="s">
        <v>41</v>
      </c>
      <c r="C652" t="s">
        <v>2075</v>
      </c>
      <c r="D652" t="s">
        <v>2076</v>
      </c>
      <c r="E652">
        <v>116235</v>
      </c>
      <c r="F652" t="s">
        <v>2077</v>
      </c>
      <c r="G652" t="s">
        <v>2078</v>
      </c>
      <c r="H652" t="s">
        <v>2079</v>
      </c>
      <c r="I652" s="90" t="s">
        <v>47</v>
      </c>
      <c r="J652" s="87">
        <v>20</v>
      </c>
      <c r="K652" s="87">
        <v>2016</v>
      </c>
      <c r="L652" s="90" t="s">
        <v>47</v>
      </c>
      <c r="M652" s="87">
        <v>20</v>
      </c>
      <c r="N652" s="87">
        <v>2023</v>
      </c>
      <c r="O652" t="s">
        <v>2080</v>
      </c>
      <c r="P652" s="90" t="s">
        <v>2066</v>
      </c>
      <c r="Q652" s="90" t="s">
        <v>2066</v>
      </c>
      <c r="T652" t="s">
        <v>2066</v>
      </c>
      <c r="U652" t="s">
        <v>5</v>
      </c>
      <c r="V652" t="s">
        <v>127</v>
      </c>
      <c r="W652">
        <v>226325000</v>
      </c>
      <c r="X652">
        <v>42096450</v>
      </c>
      <c r="Y652">
        <v>0</v>
      </c>
      <c r="Z652">
        <v>0</v>
      </c>
      <c r="AA652">
        <f t="shared" si="36"/>
        <v>268421450</v>
      </c>
      <c r="AB652" t="s">
        <v>71</v>
      </c>
      <c r="AD652">
        <v>226325000</v>
      </c>
      <c r="AE652">
        <v>42096450</v>
      </c>
      <c r="AF652" t="s">
        <v>2081</v>
      </c>
      <c r="AG652">
        <v>1</v>
      </c>
      <c r="AH652" t="s">
        <v>53</v>
      </c>
      <c r="AJ652">
        <v>49999999.999999993</v>
      </c>
      <c r="AK652">
        <v>9300000</v>
      </c>
      <c r="AL652">
        <v>4.5265000000000004</v>
      </c>
    </row>
    <row r="653" spans="1:38" ht="45" customHeight="1" x14ac:dyDescent="0.35">
      <c r="A653">
        <v>6</v>
      </c>
      <c r="B653" t="s">
        <v>41</v>
      </c>
      <c r="C653" t="s">
        <v>42</v>
      </c>
      <c r="D653" t="s">
        <v>2082</v>
      </c>
      <c r="E653">
        <v>107124</v>
      </c>
      <c r="F653" t="s">
        <v>2083</v>
      </c>
      <c r="G653" t="s">
        <v>2084</v>
      </c>
      <c r="H653" t="s">
        <v>2085</v>
      </c>
      <c r="I653" s="90" t="s">
        <v>133</v>
      </c>
      <c r="J653" s="87">
        <v>31</v>
      </c>
      <c r="K653" s="87">
        <v>2017</v>
      </c>
      <c r="L653" s="90" t="s">
        <v>133</v>
      </c>
      <c r="M653" s="87">
        <v>31</v>
      </c>
      <c r="N653" s="87">
        <v>2021</v>
      </c>
      <c r="O653">
        <v>84.341099999999997</v>
      </c>
      <c r="P653" s="90" t="s">
        <v>2066</v>
      </c>
      <c r="Q653" s="90" t="s">
        <v>2066</v>
      </c>
      <c r="T653" t="s">
        <v>2066</v>
      </c>
      <c r="U653" t="s">
        <v>5</v>
      </c>
      <c r="V653" t="s">
        <v>140</v>
      </c>
      <c r="W653">
        <v>49620064.579999998</v>
      </c>
      <c r="X653">
        <v>9212548.7599999998</v>
      </c>
      <c r="Y653">
        <v>0</v>
      </c>
      <c r="Z653">
        <v>78000</v>
      </c>
      <c r="AA653">
        <f t="shared" si="36"/>
        <v>58910613.339999996</v>
      </c>
      <c r="AB653" t="s">
        <v>71</v>
      </c>
      <c r="AC653" t="s">
        <v>105</v>
      </c>
      <c r="AD653">
        <v>46207889.979999997</v>
      </c>
      <c r="AE653">
        <v>7576456.8300000001</v>
      </c>
      <c r="AF653" t="s">
        <v>2086</v>
      </c>
      <c r="AG653">
        <v>1</v>
      </c>
      <c r="AH653" t="s">
        <v>53</v>
      </c>
    </row>
    <row r="654" spans="1:38" ht="45" customHeight="1" x14ac:dyDescent="0.35">
      <c r="A654">
        <v>7</v>
      </c>
      <c r="B654" t="s">
        <v>41</v>
      </c>
      <c r="C654" t="s">
        <v>2087</v>
      </c>
      <c r="D654" t="s">
        <v>2088</v>
      </c>
      <c r="E654">
        <v>102839</v>
      </c>
      <c r="F654" t="s">
        <v>2089</v>
      </c>
      <c r="G654" t="s">
        <v>2090</v>
      </c>
      <c r="H654" t="s">
        <v>2091</v>
      </c>
      <c r="I654" s="90" t="s">
        <v>133</v>
      </c>
      <c r="J654" s="87">
        <v>18</v>
      </c>
      <c r="K654" s="87">
        <v>2017</v>
      </c>
      <c r="L654" s="90" t="s">
        <v>133</v>
      </c>
      <c r="M654" s="87">
        <v>18</v>
      </c>
      <c r="N654" s="87">
        <v>2022</v>
      </c>
      <c r="O654">
        <v>84.341099999999997</v>
      </c>
      <c r="P654" s="90" t="s">
        <v>2066</v>
      </c>
      <c r="Q654" s="90" t="s">
        <v>2066</v>
      </c>
      <c r="T654" t="s">
        <v>2066</v>
      </c>
      <c r="U654" t="s">
        <v>2092</v>
      </c>
      <c r="V654" t="s">
        <v>140</v>
      </c>
      <c r="W654">
        <v>157499386.05000001</v>
      </c>
      <c r="X654">
        <v>29241613.949999999</v>
      </c>
      <c r="Y654">
        <v>62247000</v>
      </c>
      <c r="Z654">
        <v>120000</v>
      </c>
      <c r="AA654">
        <f t="shared" si="36"/>
        <v>249108000</v>
      </c>
      <c r="AB654" t="s">
        <v>71</v>
      </c>
      <c r="AC654" t="s">
        <v>105</v>
      </c>
      <c r="AD654">
        <v>88109611.929999992</v>
      </c>
      <c r="AE654">
        <v>15901015.6</v>
      </c>
      <c r="AF654" t="s">
        <v>2093</v>
      </c>
      <c r="AG654">
        <v>1</v>
      </c>
      <c r="AH654" t="s">
        <v>53</v>
      </c>
    </row>
    <row r="655" spans="1:38" ht="48.75" customHeight="1" x14ac:dyDescent="0.35">
      <c r="A655">
        <v>8</v>
      </c>
      <c r="B655" t="s">
        <v>1</v>
      </c>
      <c r="C655">
        <v>2.1</v>
      </c>
      <c r="E655">
        <v>109953</v>
      </c>
      <c r="F655" t="s">
        <v>2094</v>
      </c>
      <c r="G655" t="s">
        <v>2095</v>
      </c>
      <c r="H655" t="s">
        <v>2096</v>
      </c>
      <c r="I655" s="90" t="s">
        <v>170</v>
      </c>
      <c r="J655" s="87">
        <v>16</v>
      </c>
      <c r="K655" s="87">
        <v>2016</v>
      </c>
      <c r="L655" s="90" t="s">
        <v>68</v>
      </c>
      <c r="M655" s="87">
        <v>30</v>
      </c>
      <c r="N655" s="87">
        <v>2021</v>
      </c>
      <c r="O655">
        <v>85</v>
      </c>
      <c r="P655" s="90" t="s">
        <v>2066</v>
      </c>
      <c r="Q655" s="90" t="s">
        <v>2066</v>
      </c>
      <c r="T655" t="s">
        <v>2097</v>
      </c>
      <c r="U655" t="s">
        <v>5</v>
      </c>
      <c r="V655" t="s">
        <v>2098</v>
      </c>
      <c r="W655">
        <v>202250270.31999999</v>
      </c>
      <c r="X655">
        <v>35691224.18</v>
      </c>
      <c r="Y655">
        <v>0</v>
      </c>
      <c r="Z655">
        <v>56811684.410000026</v>
      </c>
      <c r="AA655">
        <f t="shared" si="36"/>
        <v>294753178.91000003</v>
      </c>
      <c r="AB655" t="s">
        <v>71</v>
      </c>
      <c r="AC655" t="s">
        <v>2099</v>
      </c>
      <c r="AD655">
        <v>133537558.70999999</v>
      </c>
      <c r="AE655">
        <v>0</v>
      </c>
      <c r="AF655" t="s">
        <v>2100</v>
      </c>
      <c r="AG655">
        <v>1</v>
      </c>
      <c r="AH655" t="s">
        <v>63</v>
      </c>
      <c r="AI655" t="s">
        <v>2101</v>
      </c>
    </row>
    <row r="656" spans="1:38" ht="45" customHeight="1" x14ac:dyDescent="0.35">
      <c r="A656">
        <v>9</v>
      </c>
      <c r="B656" t="s">
        <v>1</v>
      </c>
      <c r="C656">
        <v>2.2999999999999998</v>
      </c>
      <c r="E656">
        <v>103258</v>
      </c>
      <c r="F656" t="s">
        <v>2102</v>
      </c>
      <c r="G656" t="s">
        <v>2103</v>
      </c>
      <c r="H656" t="s">
        <v>2104</v>
      </c>
      <c r="I656" s="90" t="s">
        <v>109</v>
      </c>
      <c r="J656" s="87">
        <v>7</v>
      </c>
      <c r="K656" s="87">
        <v>2016</v>
      </c>
      <c r="L656" s="90" t="s">
        <v>120</v>
      </c>
      <c r="M656" s="87">
        <v>7</v>
      </c>
      <c r="N656" s="87">
        <v>2017</v>
      </c>
      <c r="O656">
        <v>84.341099999999997</v>
      </c>
      <c r="P656" s="90" t="s">
        <v>2066</v>
      </c>
      <c r="Q656" s="90" t="s">
        <v>2066</v>
      </c>
      <c r="T656" t="s">
        <v>2066</v>
      </c>
      <c r="U656" t="s">
        <v>5</v>
      </c>
      <c r="V656" t="s">
        <v>2105</v>
      </c>
      <c r="W656">
        <v>16360009.220000001</v>
      </c>
      <c r="X656">
        <v>3037424.8</v>
      </c>
      <c r="Y656">
        <v>395866</v>
      </c>
      <c r="Z656">
        <v>96.780000001192093</v>
      </c>
      <c r="AA656">
        <f t="shared" si="36"/>
        <v>19793396.800000001</v>
      </c>
      <c r="AB656" t="s">
        <v>61</v>
      </c>
      <c r="AC656" t="s">
        <v>105</v>
      </c>
      <c r="AD656">
        <v>12284613.290000001</v>
      </c>
      <c r="AE656">
        <v>0</v>
      </c>
      <c r="AF656" t="s">
        <v>2106</v>
      </c>
      <c r="AG656">
        <v>1</v>
      </c>
      <c r="AH656" t="s">
        <v>63</v>
      </c>
    </row>
    <row r="657" spans="1:34" ht="45" customHeight="1" x14ac:dyDescent="0.35">
      <c r="A657">
        <v>10</v>
      </c>
      <c r="B657" t="s">
        <v>1</v>
      </c>
      <c r="C657">
        <v>2.2999999999999998</v>
      </c>
      <c r="D657" t="s">
        <v>2107</v>
      </c>
      <c r="E657">
        <v>101622</v>
      </c>
      <c r="F657" t="s">
        <v>2108</v>
      </c>
      <c r="G657" t="s">
        <v>2109</v>
      </c>
      <c r="H657" t="s">
        <v>2110</v>
      </c>
      <c r="I657" s="90" t="s">
        <v>133</v>
      </c>
      <c r="J657" s="87">
        <v>28</v>
      </c>
      <c r="K657" s="87">
        <v>2016</v>
      </c>
      <c r="L657" s="90" t="s">
        <v>68</v>
      </c>
      <c r="M657" s="87">
        <v>28</v>
      </c>
      <c r="N657" s="87">
        <v>2019</v>
      </c>
      <c r="O657">
        <v>84.341099999999997</v>
      </c>
      <c r="P657" s="90" t="s">
        <v>2066</v>
      </c>
      <c r="Q657" s="90" t="s">
        <v>2066</v>
      </c>
      <c r="T657" t="s">
        <v>2066</v>
      </c>
      <c r="U657" t="s">
        <v>5</v>
      </c>
      <c r="V657" t="s">
        <v>2105</v>
      </c>
      <c r="W657">
        <v>119824244.18000001</v>
      </c>
      <c r="X657">
        <v>22246755.82</v>
      </c>
      <c r="Y657">
        <v>0</v>
      </c>
      <c r="Z657">
        <v>0</v>
      </c>
      <c r="AA657">
        <f t="shared" ref="AA657:AA676" si="37">SUBTOTAL(9,W657:Z657)</f>
        <v>142071000</v>
      </c>
      <c r="AB657" t="s">
        <v>61</v>
      </c>
      <c r="AC657" t="s">
        <v>301</v>
      </c>
      <c r="AD657">
        <v>100757600.91</v>
      </c>
      <c r="AE657">
        <v>0</v>
      </c>
      <c r="AF657" t="s">
        <v>2111</v>
      </c>
      <c r="AG657">
        <v>1</v>
      </c>
      <c r="AH657" t="s">
        <v>63</v>
      </c>
    </row>
    <row r="658" spans="1:34" ht="45" customHeight="1" x14ac:dyDescent="0.35">
      <c r="A658">
        <v>11</v>
      </c>
      <c r="B658" t="s">
        <v>1</v>
      </c>
      <c r="C658">
        <v>2.2999999999999998</v>
      </c>
      <c r="D658" t="s">
        <v>2112</v>
      </c>
      <c r="E658">
        <v>103257</v>
      </c>
      <c r="F658" t="s">
        <v>2113</v>
      </c>
      <c r="G658" t="s">
        <v>2114</v>
      </c>
      <c r="H658" t="s">
        <v>2113</v>
      </c>
      <c r="I658" s="90" t="s">
        <v>109</v>
      </c>
      <c r="J658" s="87">
        <v>7</v>
      </c>
      <c r="K658" s="87">
        <v>2016</v>
      </c>
      <c r="L658" s="90" t="s">
        <v>113</v>
      </c>
      <c r="M658" s="87">
        <v>31</v>
      </c>
      <c r="N658" s="87">
        <v>2018</v>
      </c>
      <c r="O658">
        <v>84.341099999999997</v>
      </c>
      <c r="P658" s="90" t="s">
        <v>2066</v>
      </c>
      <c r="Q658" s="90" t="s">
        <v>2066</v>
      </c>
      <c r="T658" t="s">
        <v>2066</v>
      </c>
      <c r="U658" t="s">
        <v>5</v>
      </c>
      <c r="V658" t="s">
        <v>2105</v>
      </c>
      <c r="W658">
        <v>5556186.9800000004</v>
      </c>
      <c r="X658">
        <v>1031570.33</v>
      </c>
      <c r="Y658">
        <v>134444.03</v>
      </c>
      <c r="Z658">
        <v>0</v>
      </c>
      <c r="AA658">
        <f t="shared" si="37"/>
        <v>6722201.3400000008</v>
      </c>
      <c r="AB658" t="s">
        <v>61</v>
      </c>
      <c r="AC658" t="s">
        <v>232</v>
      </c>
      <c r="AD658">
        <v>2666052.5599999996</v>
      </c>
      <c r="AE658">
        <v>494983.48</v>
      </c>
      <c r="AF658" t="s">
        <v>2106</v>
      </c>
      <c r="AG658">
        <v>1</v>
      </c>
      <c r="AH658" t="s">
        <v>63</v>
      </c>
    </row>
    <row r="659" spans="1:34" ht="45" customHeight="1" x14ac:dyDescent="0.35">
      <c r="A659">
        <v>12</v>
      </c>
      <c r="B659" t="s">
        <v>1</v>
      </c>
      <c r="C659">
        <v>2.2999999999999998</v>
      </c>
      <c r="D659" t="s">
        <v>2107</v>
      </c>
      <c r="E659">
        <v>109641</v>
      </c>
      <c r="F659" t="s">
        <v>2115</v>
      </c>
      <c r="G659" t="s">
        <v>2116</v>
      </c>
      <c r="H659" t="s">
        <v>2117</v>
      </c>
      <c r="I659" s="90" t="s">
        <v>87</v>
      </c>
      <c r="J659" s="87">
        <v>29</v>
      </c>
      <c r="K659" s="87">
        <v>2018</v>
      </c>
      <c r="L659" s="90" t="s">
        <v>87</v>
      </c>
      <c r="M659" s="87">
        <v>29</v>
      </c>
      <c r="N659" s="87">
        <v>2022</v>
      </c>
      <c r="O659">
        <v>84.341099999999997</v>
      </c>
      <c r="P659" s="90" t="s">
        <v>2066</v>
      </c>
      <c r="Q659" s="90" t="s">
        <v>2066</v>
      </c>
      <c r="T659" t="s">
        <v>2066</v>
      </c>
      <c r="U659" t="s">
        <v>5</v>
      </c>
      <c r="V659" t="s">
        <v>2105</v>
      </c>
      <c r="W659">
        <v>31031879.969999999</v>
      </c>
      <c r="X659">
        <v>5761433.5999999996</v>
      </c>
      <c r="Y659">
        <v>0</v>
      </c>
      <c r="Z659">
        <v>13888316.020000003</v>
      </c>
      <c r="AA659">
        <f t="shared" si="37"/>
        <v>50681629.590000004</v>
      </c>
      <c r="AB659" t="s">
        <v>71</v>
      </c>
      <c r="AC659" t="s">
        <v>114</v>
      </c>
      <c r="AD659">
        <v>5258322.71</v>
      </c>
      <c r="AE659">
        <v>0</v>
      </c>
      <c r="AF659" t="s">
        <v>2111</v>
      </c>
      <c r="AG659">
        <v>1</v>
      </c>
      <c r="AH659" t="s">
        <v>63</v>
      </c>
    </row>
    <row r="660" spans="1:34" ht="45" customHeight="1" x14ac:dyDescent="0.35">
      <c r="A660">
        <v>13</v>
      </c>
      <c r="B660" t="s">
        <v>1</v>
      </c>
      <c r="C660">
        <v>2.2999999999999998</v>
      </c>
      <c r="D660" t="s">
        <v>2107</v>
      </c>
      <c r="E660">
        <v>108513</v>
      </c>
      <c r="F660" t="s">
        <v>2118</v>
      </c>
      <c r="G660" t="s">
        <v>2119</v>
      </c>
      <c r="H660" t="s">
        <v>2120</v>
      </c>
      <c r="I660" s="90" t="s">
        <v>87</v>
      </c>
      <c r="J660" s="87">
        <v>29</v>
      </c>
      <c r="K660" s="87">
        <v>2018</v>
      </c>
      <c r="L660" s="90" t="s">
        <v>87</v>
      </c>
      <c r="M660" s="87">
        <v>29</v>
      </c>
      <c r="N660" s="87">
        <v>2021</v>
      </c>
      <c r="O660">
        <v>84.341099999999997</v>
      </c>
      <c r="P660" s="90" t="s">
        <v>2066</v>
      </c>
      <c r="Q660" s="90" t="s">
        <v>2066</v>
      </c>
      <c r="T660" t="s">
        <v>2066</v>
      </c>
      <c r="U660" t="s">
        <v>5</v>
      </c>
      <c r="V660" t="s">
        <v>2105</v>
      </c>
      <c r="W660">
        <v>26502261.260000002</v>
      </c>
      <c r="X660">
        <v>4929456.5999999996</v>
      </c>
      <c r="Y660">
        <v>0</v>
      </c>
      <c r="Z660">
        <v>4920.3500000014901</v>
      </c>
      <c r="AA660">
        <f t="shared" si="37"/>
        <v>31436638.210000001</v>
      </c>
      <c r="AB660" t="s">
        <v>61</v>
      </c>
      <c r="AC660" t="s">
        <v>114</v>
      </c>
      <c r="AD660">
        <v>10362171.239999998</v>
      </c>
      <c r="AE660">
        <v>0</v>
      </c>
      <c r="AF660" t="s">
        <v>2111</v>
      </c>
      <c r="AG660">
        <v>1</v>
      </c>
      <c r="AH660" t="s">
        <v>63</v>
      </c>
    </row>
    <row r="661" spans="1:34" ht="45" customHeight="1" x14ac:dyDescent="0.35">
      <c r="A661">
        <v>14</v>
      </c>
      <c r="B661" t="s">
        <v>1</v>
      </c>
      <c r="C661">
        <v>2.2999999999999998</v>
      </c>
      <c r="D661" t="s">
        <v>2121</v>
      </c>
      <c r="E661">
        <v>120197</v>
      </c>
      <c r="F661" t="s">
        <v>2122</v>
      </c>
      <c r="G661" t="s">
        <v>2123</v>
      </c>
      <c r="H661" t="s">
        <v>2124</v>
      </c>
      <c r="I661" s="90" t="s">
        <v>169</v>
      </c>
      <c r="J661" s="87">
        <v>29</v>
      </c>
      <c r="K661" s="87">
        <v>2018</v>
      </c>
      <c r="L661" s="90" t="s">
        <v>133</v>
      </c>
      <c r="M661" s="87">
        <v>29</v>
      </c>
      <c r="N661" s="87">
        <v>2021</v>
      </c>
      <c r="O661">
        <v>84.341099999999997</v>
      </c>
      <c r="P661" s="90" t="s">
        <v>2066</v>
      </c>
      <c r="Q661" s="90" t="s">
        <v>2066</v>
      </c>
      <c r="T661" t="s">
        <v>2066</v>
      </c>
      <c r="U661" t="s">
        <v>5</v>
      </c>
      <c r="V661" t="s">
        <v>2105</v>
      </c>
      <c r="W661">
        <v>8277312.3099999996</v>
      </c>
      <c r="X661">
        <v>1536780.41</v>
      </c>
      <c r="Y661">
        <v>0</v>
      </c>
      <c r="Z661">
        <v>85.68</v>
      </c>
      <c r="AA661">
        <f t="shared" si="37"/>
        <v>9814178.3999999985</v>
      </c>
      <c r="AB661" t="s">
        <v>71</v>
      </c>
      <c r="AC661" t="s">
        <v>82</v>
      </c>
      <c r="AD661">
        <v>609286.5199999999</v>
      </c>
      <c r="AE661">
        <v>0</v>
      </c>
      <c r="AF661" t="s">
        <v>2125</v>
      </c>
      <c r="AG661">
        <v>1</v>
      </c>
      <c r="AH661" t="s">
        <v>63</v>
      </c>
    </row>
    <row r="662" spans="1:34" ht="45" customHeight="1" x14ac:dyDescent="0.35">
      <c r="A662">
        <v>15</v>
      </c>
      <c r="B662" t="s">
        <v>41</v>
      </c>
      <c r="C662">
        <v>1.1000000000000001</v>
      </c>
      <c r="D662" t="s">
        <v>42</v>
      </c>
      <c r="E662">
        <v>106343</v>
      </c>
      <c r="F662" t="s">
        <v>2126</v>
      </c>
      <c r="G662" t="s">
        <v>2127</v>
      </c>
      <c r="H662" t="s">
        <v>2128</v>
      </c>
      <c r="I662" s="90" t="s">
        <v>169</v>
      </c>
      <c r="J662" s="87">
        <v>31</v>
      </c>
      <c r="K662" s="87">
        <v>2018</v>
      </c>
      <c r="L662" s="90" t="s">
        <v>169</v>
      </c>
      <c r="M662" s="87">
        <v>31</v>
      </c>
      <c r="N662" s="87">
        <v>2021</v>
      </c>
      <c r="O662">
        <v>85</v>
      </c>
      <c r="P662" s="90" t="s">
        <v>2066</v>
      </c>
      <c r="Q662" s="90" t="s">
        <v>2066</v>
      </c>
      <c r="T662" t="s">
        <v>2066</v>
      </c>
      <c r="U662" t="s">
        <v>5</v>
      </c>
      <c r="V662" t="s">
        <v>140</v>
      </c>
      <c r="W662">
        <v>24196209.649999999</v>
      </c>
      <c r="X662">
        <v>4269919.3499999996</v>
      </c>
      <c r="Y662">
        <v>0</v>
      </c>
      <c r="Z662">
        <v>9038497.3399999999</v>
      </c>
      <c r="AA662">
        <f t="shared" si="37"/>
        <v>37504626.340000004</v>
      </c>
      <c r="AB662" t="s">
        <v>71</v>
      </c>
      <c r="AD662">
        <v>0</v>
      </c>
      <c r="AE662">
        <v>0</v>
      </c>
      <c r="AF662" t="s">
        <v>2129</v>
      </c>
      <c r="AG662">
        <v>1</v>
      </c>
      <c r="AH662" t="s">
        <v>53</v>
      </c>
    </row>
    <row r="663" spans="1:34" ht="45" customHeight="1" x14ac:dyDescent="0.35">
      <c r="A663">
        <v>16</v>
      </c>
      <c r="B663" t="s">
        <v>1</v>
      </c>
      <c r="C663">
        <v>2.2999999999999998</v>
      </c>
      <c r="D663" t="s">
        <v>2121</v>
      </c>
      <c r="E663">
        <v>120025</v>
      </c>
      <c r="F663" t="s">
        <v>2130</v>
      </c>
      <c r="G663" t="s">
        <v>2131</v>
      </c>
      <c r="H663" t="s">
        <v>2132</v>
      </c>
      <c r="I663" s="90" t="s">
        <v>68</v>
      </c>
      <c r="J663" s="87">
        <v>25</v>
      </c>
      <c r="K663" s="87">
        <v>2018</v>
      </c>
      <c r="L663" s="90" t="s">
        <v>68</v>
      </c>
      <c r="M663" s="87">
        <v>25</v>
      </c>
      <c r="N663" s="87">
        <v>2022</v>
      </c>
      <c r="O663">
        <v>84.341099999999997</v>
      </c>
      <c r="P663" s="90" t="s">
        <v>2066</v>
      </c>
      <c r="Q663" s="90" t="s">
        <v>2066</v>
      </c>
      <c r="T663" t="s">
        <v>2066</v>
      </c>
      <c r="U663" t="s">
        <v>5</v>
      </c>
      <c r="V663" t="s">
        <v>2105</v>
      </c>
      <c r="W663">
        <v>155964263.63999999</v>
      </c>
      <c r="X663">
        <v>28956600.420000002</v>
      </c>
      <c r="Y663">
        <v>0</v>
      </c>
      <c r="Z663">
        <v>0</v>
      </c>
      <c r="AA663">
        <f t="shared" si="37"/>
        <v>184920864.06</v>
      </c>
      <c r="AB663" t="s">
        <v>71</v>
      </c>
      <c r="AC663" t="s">
        <v>82</v>
      </c>
      <c r="AD663">
        <v>22318302.060000002</v>
      </c>
      <c r="AE663">
        <v>0</v>
      </c>
      <c r="AF663" t="s">
        <v>2125</v>
      </c>
      <c r="AG663">
        <v>1</v>
      </c>
      <c r="AH663" t="s">
        <v>63</v>
      </c>
    </row>
    <row r="664" spans="1:34" ht="45" customHeight="1" x14ac:dyDescent="0.35">
      <c r="A664">
        <v>17</v>
      </c>
      <c r="B664" t="s">
        <v>1</v>
      </c>
      <c r="C664">
        <v>2.2999999999999998</v>
      </c>
      <c r="D664" t="s">
        <v>2133</v>
      </c>
      <c r="E664">
        <v>114367</v>
      </c>
      <c r="F664" t="s">
        <v>2134</v>
      </c>
      <c r="G664" t="s">
        <v>2135</v>
      </c>
      <c r="H664" t="s">
        <v>2136</v>
      </c>
      <c r="I664" s="90" t="s">
        <v>133</v>
      </c>
      <c r="J664" s="87">
        <v>13</v>
      </c>
      <c r="K664" s="87">
        <v>2018</v>
      </c>
      <c r="L664" s="90" t="s">
        <v>133</v>
      </c>
      <c r="M664" s="87">
        <v>12</v>
      </c>
      <c r="N664" s="87">
        <v>2022</v>
      </c>
      <c r="O664">
        <v>84.341099999999997</v>
      </c>
      <c r="P664" s="90" t="s">
        <v>2066</v>
      </c>
      <c r="Q664" s="90" t="s">
        <v>2066</v>
      </c>
      <c r="T664" t="s">
        <v>2066</v>
      </c>
      <c r="U664" t="s">
        <v>5</v>
      </c>
      <c r="V664" t="s">
        <v>2137</v>
      </c>
      <c r="W664">
        <v>43648529.549999997</v>
      </c>
      <c r="X664">
        <v>8103863.0199999996</v>
      </c>
      <c r="Y664">
        <v>0</v>
      </c>
      <c r="Z664">
        <v>1489872.75</v>
      </c>
      <c r="AA664">
        <f t="shared" si="37"/>
        <v>53242265.319999993</v>
      </c>
      <c r="AB664" t="s">
        <v>71</v>
      </c>
      <c r="AC664" t="s">
        <v>114</v>
      </c>
      <c r="AD664">
        <v>27170137.939999998</v>
      </c>
      <c r="AE664">
        <v>0</v>
      </c>
      <c r="AF664" t="s">
        <v>2138</v>
      </c>
      <c r="AG664">
        <v>1</v>
      </c>
      <c r="AH664" t="s">
        <v>63</v>
      </c>
    </row>
    <row r="665" spans="1:34" ht="45" customHeight="1" x14ac:dyDescent="0.35">
      <c r="A665">
        <v>18</v>
      </c>
      <c r="B665" t="s">
        <v>1</v>
      </c>
      <c r="C665">
        <v>2.2999999999999998</v>
      </c>
      <c r="D665" t="s">
        <v>2139</v>
      </c>
      <c r="E665">
        <v>123312</v>
      </c>
      <c r="F665" t="s">
        <v>2140</v>
      </c>
      <c r="G665" t="s">
        <v>2141</v>
      </c>
      <c r="H665" t="s">
        <v>2142</v>
      </c>
      <c r="I665" s="90" t="s">
        <v>170</v>
      </c>
      <c r="J665" s="87">
        <v>14</v>
      </c>
      <c r="K665" s="87">
        <v>2018</v>
      </c>
      <c r="L665" s="90" t="s">
        <v>170</v>
      </c>
      <c r="M665" s="87">
        <v>14</v>
      </c>
      <c r="N665" s="87">
        <v>2021</v>
      </c>
      <c r="O665">
        <v>84.341099999999997</v>
      </c>
      <c r="P665" s="90" t="s">
        <v>2066</v>
      </c>
      <c r="Q665" s="90" t="s">
        <v>2066</v>
      </c>
      <c r="T665" t="s">
        <v>2066</v>
      </c>
      <c r="U665" t="s">
        <v>5</v>
      </c>
      <c r="V665" t="s">
        <v>2143</v>
      </c>
      <c r="W665">
        <v>177049421.03999999</v>
      </c>
      <c r="X665">
        <v>27765689.739999998</v>
      </c>
      <c r="Y665">
        <v>0</v>
      </c>
      <c r="Z665">
        <v>5105618.1900000004</v>
      </c>
      <c r="AA665">
        <f t="shared" si="37"/>
        <v>209920728.97</v>
      </c>
      <c r="AB665" t="s">
        <v>71</v>
      </c>
      <c r="AD665">
        <v>161286918.88</v>
      </c>
      <c r="AE665">
        <v>25945758.759999998</v>
      </c>
      <c r="AF665" t="s">
        <v>2144</v>
      </c>
      <c r="AG665">
        <v>1</v>
      </c>
      <c r="AH665" t="s">
        <v>63</v>
      </c>
    </row>
    <row r="666" spans="1:34" ht="45" customHeight="1" x14ac:dyDescent="0.35">
      <c r="A666">
        <v>19</v>
      </c>
      <c r="B666" t="s">
        <v>1</v>
      </c>
      <c r="C666">
        <v>2.2999999999999998</v>
      </c>
      <c r="D666" t="s">
        <v>2145</v>
      </c>
      <c r="E666">
        <v>123634</v>
      </c>
      <c r="F666" t="s">
        <v>2146</v>
      </c>
      <c r="G666" t="s">
        <v>2119</v>
      </c>
      <c r="H666" t="s">
        <v>2147</v>
      </c>
      <c r="I666" s="90" t="s">
        <v>110</v>
      </c>
      <c r="J666" s="87">
        <v>4</v>
      </c>
      <c r="K666" s="87">
        <v>2019</v>
      </c>
      <c r="L666" s="90" t="s">
        <v>110</v>
      </c>
      <c r="M666" s="87">
        <v>4</v>
      </c>
      <c r="N666" s="87">
        <v>2022</v>
      </c>
      <c r="O666">
        <v>84.341099999999997</v>
      </c>
      <c r="P666" s="90" t="s">
        <v>2066</v>
      </c>
      <c r="Q666" s="90" t="s">
        <v>2066</v>
      </c>
      <c r="T666" t="s">
        <v>2066</v>
      </c>
      <c r="U666" t="s">
        <v>5</v>
      </c>
      <c r="V666" t="s">
        <v>2105</v>
      </c>
      <c r="W666">
        <v>159728628.80000001</v>
      </c>
      <c r="X666">
        <v>29655499.059999999</v>
      </c>
      <c r="Y666">
        <v>0</v>
      </c>
      <c r="Z666">
        <v>0</v>
      </c>
      <c r="AA666">
        <f t="shared" si="37"/>
        <v>189384127.86000001</v>
      </c>
      <c r="AB666" t="s">
        <v>71</v>
      </c>
      <c r="AD666">
        <v>1391021.06</v>
      </c>
      <c r="AE666">
        <v>0</v>
      </c>
      <c r="AF666" t="s">
        <v>2148</v>
      </c>
      <c r="AG666">
        <v>1</v>
      </c>
      <c r="AH666" t="s">
        <v>63</v>
      </c>
    </row>
    <row r="667" spans="1:34" ht="45" customHeight="1" x14ac:dyDescent="0.35">
      <c r="A667">
        <v>20</v>
      </c>
      <c r="B667" t="s">
        <v>41</v>
      </c>
      <c r="C667">
        <v>1.1000000000000001</v>
      </c>
      <c r="D667" t="s">
        <v>2149</v>
      </c>
      <c r="E667">
        <v>125996</v>
      </c>
      <c r="F667" t="s">
        <v>2150</v>
      </c>
      <c r="G667" t="s">
        <v>2141</v>
      </c>
      <c r="H667" t="s">
        <v>2151</v>
      </c>
      <c r="I667" s="90" t="s">
        <v>110</v>
      </c>
      <c r="J667" s="87">
        <v>24</v>
      </c>
      <c r="K667" s="87">
        <v>2019</v>
      </c>
      <c r="L667" s="90" t="s">
        <v>110</v>
      </c>
      <c r="M667" s="87">
        <v>24</v>
      </c>
      <c r="N667" s="87">
        <v>2021</v>
      </c>
      <c r="O667">
        <v>84.341099999999997</v>
      </c>
      <c r="P667" s="90" t="s">
        <v>2066</v>
      </c>
      <c r="Q667" s="90" t="s">
        <v>2066</v>
      </c>
      <c r="T667" t="s">
        <v>2066</v>
      </c>
      <c r="U667" t="s">
        <v>5</v>
      </c>
      <c r="V667" t="s">
        <v>140</v>
      </c>
      <c r="W667">
        <v>22688071.68</v>
      </c>
      <c r="X667">
        <v>4212307.43</v>
      </c>
      <c r="Y667">
        <v>0</v>
      </c>
      <c r="Z667">
        <v>1720472.25</v>
      </c>
      <c r="AA667">
        <f t="shared" si="37"/>
        <v>28620851.359999999</v>
      </c>
      <c r="AB667" t="s">
        <v>71</v>
      </c>
      <c r="AD667">
        <v>21814805.890000001</v>
      </c>
      <c r="AE667">
        <v>4054575.89</v>
      </c>
      <c r="AF667" t="s">
        <v>2152</v>
      </c>
      <c r="AG667">
        <v>1</v>
      </c>
      <c r="AH667" t="s">
        <v>53</v>
      </c>
    </row>
    <row r="668" spans="1:34" ht="45" customHeight="1" x14ac:dyDescent="0.35">
      <c r="A668">
        <v>21</v>
      </c>
      <c r="B668" t="s">
        <v>1</v>
      </c>
      <c r="C668">
        <v>2.2999999999999998</v>
      </c>
      <c r="D668" t="s">
        <v>2121</v>
      </c>
      <c r="E668">
        <v>122632</v>
      </c>
      <c r="F668" t="s">
        <v>2153</v>
      </c>
      <c r="G668" t="s">
        <v>2154</v>
      </c>
      <c r="H668" t="s">
        <v>2155</v>
      </c>
      <c r="I668" s="90" t="s">
        <v>133</v>
      </c>
      <c r="J668" s="87">
        <v>11</v>
      </c>
      <c r="K668" s="87">
        <v>2019</v>
      </c>
      <c r="L668" s="90" t="s">
        <v>133</v>
      </c>
      <c r="M668" s="87">
        <v>11</v>
      </c>
      <c r="N668" s="87">
        <v>2023</v>
      </c>
      <c r="O668">
        <v>84.341099999999997</v>
      </c>
      <c r="P668" s="90" t="s">
        <v>2066</v>
      </c>
      <c r="Q668" s="90" t="s">
        <v>2066</v>
      </c>
      <c r="T668" t="s">
        <v>2066</v>
      </c>
      <c r="U668" t="s">
        <v>5</v>
      </c>
      <c r="V668" t="s">
        <v>2105</v>
      </c>
      <c r="W668">
        <v>75906976.719999999</v>
      </c>
      <c r="X668">
        <v>14093023.279999999</v>
      </c>
      <c r="Y668">
        <v>0</v>
      </c>
      <c r="Z668">
        <v>0</v>
      </c>
      <c r="AA668">
        <f t="shared" si="37"/>
        <v>90000000</v>
      </c>
      <c r="AB668" t="s">
        <v>71</v>
      </c>
      <c r="AC668" t="s">
        <v>436</v>
      </c>
      <c r="AD668">
        <v>675658.25</v>
      </c>
      <c r="AE668">
        <v>0</v>
      </c>
      <c r="AF668" t="s">
        <v>2125</v>
      </c>
      <c r="AG668">
        <v>1</v>
      </c>
      <c r="AH668" t="s">
        <v>63</v>
      </c>
    </row>
    <row r="669" spans="1:34" ht="45" customHeight="1" x14ac:dyDescent="0.35">
      <c r="A669">
        <v>22</v>
      </c>
      <c r="B669" t="s">
        <v>1</v>
      </c>
      <c r="C669">
        <v>2.2999999999999998</v>
      </c>
      <c r="D669" t="s">
        <v>2156</v>
      </c>
      <c r="E669">
        <v>127682</v>
      </c>
      <c r="F669" t="s">
        <v>2157</v>
      </c>
      <c r="G669" t="s">
        <v>2158</v>
      </c>
      <c r="H669" t="s">
        <v>2159</v>
      </c>
      <c r="I669" s="90" t="s">
        <v>133</v>
      </c>
      <c r="J669" s="87">
        <v>11</v>
      </c>
      <c r="K669" s="87">
        <v>2019</v>
      </c>
      <c r="L669" s="90" t="s">
        <v>133</v>
      </c>
      <c r="M669" s="87">
        <v>11</v>
      </c>
      <c r="N669" s="87">
        <v>2021</v>
      </c>
      <c r="O669">
        <v>84.341099999999997</v>
      </c>
      <c r="P669" s="90" t="s">
        <v>2066</v>
      </c>
      <c r="Q669" s="90" t="s">
        <v>2066</v>
      </c>
      <c r="T669" t="s">
        <v>2066</v>
      </c>
      <c r="U669" t="s">
        <v>5</v>
      </c>
      <c r="V669" t="s">
        <v>2105</v>
      </c>
      <c r="W669">
        <v>37989302.960000001</v>
      </c>
      <c r="X669">
        <v>7053161.04</v>
      </c>
      <c r="Y669">
        <v>0</v>
      </c>
      <c r="Z669">
        <v>0</v>
      </c>
      <c r="AA669">
        <f t="shared" si="37"/>
        <v>45042464</v>
      </c>
      <c r="AB669" t="s">
        <v>71</v>
      </c>
      <c r="AD669">
        <v>881147.48</v>
      </c>
      <c r="AE669">
        <v>0</v>
      </c>
      <c r="AF669" t="s">
        <v>2160</v>
      </c>
      <c r="AG669">
        <v>1</v>
      </c>
      <c r="AH669" t="s">
        <v>63</v>
      </c>
    </row>
    <row r="670" spans="1:34" ht="45" customHeight="1" x14ac:dyDescent="0.35">
      <c r="A670">
        <v>23</v>
      </c>
      <c r="B670" t="s">
        <v>1</v>
      </c>
      <c r="C670">
        <v>2.2999999999999998</v>
      </c>
      <c r="D670" t="s">
        <v>2156</v>
      </c>
      <c r="E670">
        <v>127309</v>
      </c>
      <c r="F670" t="s">
        <v>2161</v>
      </c>
      <c r="G670" t="s">
        <v>2162</v>
      </c>
      <c r="H670" t="s">
        <v>2163</v>
      </c>
      <c r="I670" s="90" t="s">
        <v>133</v>
      </c>
      <c r="J670" s="87">
        <v>11</v>
      </c>
      <c r="K670" s="87">
        <v>2019</v>
      </c>
      <c r="L670" s="90" t="s">
        <v>133</v>
      </c>
      <c r="M670" s="87">
        <v>11</v>
      </c>
      <c r="N670" s="87">
        <v>2021</v>
      </c>
      <c r="O670">
        <v>84.341099999999997</v>
      </c>
      <c r="P670" s="90" t="s">
        <v>2066</v>
      </c>
      <c r="Q670" s="90" t="s">
        <v>2066</v>
      </c>
      <c r="T670" t="s">
        <v>2066</v>
      </c>
      <c r="U670" t="s">
        <v>5</v>
      </c>
      <c r="V670" t="s">
        <v>2105</v>
      </c>
      <c r="W670">
        <v>52810948.149999999</v>
      </c>
      <c r="X670">
        <v>9804973.8000000007</v>
      </c>
      <c r="Y670">
        <v>0</v>
      </c>
      <c r="Z670">
        <v>0</v>
      </c>
      <c r="AA670">
        <f t="shared" si="37"/>
        <v>62615921.950000003</v>
      </c>
      <c r="AB670" t="s">
        <v>71</v>
      </c>
      <c r="AD670">
        <v>415634.04</v>
      </c>
      <c r="AE670">
        <v>0</v>
      </c>
      <c r="AF670" t="s">
        <v>2160</v>
      </c>
      <c r="AG670">
        <v>1</v>
      </c>
      <c r="AH670" t="s">
        <v>63</v>
      </c>
    </row>
    <row r="671" spans="1:34" ht="45" customHeight="1" x14ac:dyDescent="0.35">
      <c r="A671">
        <v>24</v>
      </c>
      <c r="B671" t="s">
        <v>1</v>
      </c>
      <c r="C671">
        <v>2.2999999999999998</v>
      </c>
      <c r="D671" t="s">
        <v>2164</v>
      </c>
      <c r="E671">
        <v>127221</v>
      </c>
      <c r="F671" t="s">
        <v>2165</v>
      </c>
      <c r="G671" t="s">
        <v>2109</v>
      </c>
      <c r="H671" t="s">
        <v>2166</v>
      </c>
      <c r="I671" s="90" t="s">
        <v>58</v>
      </c>
      <c r="J671" s="87">
        <v>23</v>
      </c>
      <c r="K671" s="87">
        <v>2019</v>
      </c>
      <c r="L671" s="90" t="s">
        <v>58</v>
      </c>
      <c r="M671" s="87">
        <v>23</v>
      </c>
      <c r="N671" s="87">
        <v>2022</v>
      </c>
      <c r="O671">
        <v>84.341085289999995</v>
      </c>
      <c r="P671" s="90" t="s">
        <v>2066</v>
      </c>
      <c r="Q671" s="90" t="s">
        <v>2066</v>
      </c>
      <c r="T671" t="s">
        <v>2066</v>
      </c>
      <c r="U671" t="s">
        <v>5</v>
      </c>
      <c r="V671" t="s">
        <v>2105</v>
      </c>
      <c r="W671">
        <v>174332137.72</v>
      </c>
      <c r="X671">
        <v>32366812.280000001</v>
      </c>
      <c r="Y671">
        <v>0</v>
      </c>
      <c r="Z671">
        <v>0</v>
      </c>
      <c r="AA671">
        <f t="shared" si="37"/>
        <v>206698950</v>
      </c>
      <c r="AB671" t="s">
        <v>71</v>
      </c>
      <c r="AC671" t="s">
        <v>436</v>
      </c>
      <c r="AD671">
        <v>2467430.8600000003</v>
      </c>
      <c r="AE671">
        <v>0</v>
      </c>
      <c r="AF671" t="s">
        <v>2167</v>
      </c>
      <c r="AG671">
        <v>1</v>
      </c>
      <c r="AH671" t="s">
        <v>63</v>
      </c>
    </row>
    <row r="672" spans="1:34" ht="45" customHeight="1" x14ac:dyDescent="0.35">
      <c r="A672">
        <v>25</v>
      </c>
      <c r="B672" t="s">
        <v>1</v>
      </c>
      <c r="C672">
        <v>2.2999999999999998</v>
      </c>
      <c r="D672" t="s">
        <v>2139</v>
      </c>
      <c r="E672">
        <v>130632</v>
      </c>
      <c r="F672" t="s">
        <v>2168</v>
      </c>
      <c r="G672" t="s">
        <v>2169</v>
      </c>
      <c r="H672" t="s">
        <v>2170</v>
      </c>
      <c r="I672" s="90" t="s">
        <v>47</v>
      </c>
      <c r="J672" s="87">
        <v>10</v>
      </c>
      <c r="K672" s="87">
        <v>2019</v>
      </c>
      <c r="L672" s="90" t="s">
        <v>47</v>
      </c>
      <c r="M672" s="87">
        <v>10</v>
      </c>
      <c r="N672" s="87">
        <v>2022</v>
      </c>
      <c r="O672">
        <v>84.341085289999995</v>
      </c>
      <c r="P672" s="90" t="s">
        <v>2066</v>
      </c>
      <c r="Q672" s="90" t="s">
        <v>2066</v>
      </c>
      <c r="T672" t="s">
        <v>2066</v>
      </c>
      <c r="U672" t="s">
        <v>5</v>
      </c>
      <c r="V672" t="s">
        <v>2143</v>
      </c>
      <c r="W672">
        <v>190132540.22999999</v>
      </c>
      <c r="X672">
        <v>35300342.920000002</v>
      </c>
      <c r="Y672">
        <v>0</v>
      </c>
      <c r="Z672">
        <v>0</v>
      </c>
      <c r="AA672">
        <f t="shared" si="37"/>
        <v>225432883.14999998</v>
      </c>
      <c r="AB672" t="s">
        <v>71</v>
      </c>
      <c r="AD672">
        <v>0</v>
      </c>
      <c r="AE672">
        <v>0</v>
      </c>
      <c r="AF672" t="s">
        <v>2144</v>
      </c>
      <c r="AG672">
        <v>1</v>
      </c>
      <c r="AH672" t="s">
        <v>63</v>
      </c>
    </row>
    <row r="673" spans="1:35" ht="45" customHeight="1" x14ac:dyDescent="0.35">
      <c r="A673">
        <v>26</v>
      </c>
      <c r="B673" t="s">
        <v>1</v>
      </c>
      <c r="C673">
        <v>2.2999999999999998</v>
      </c>
      <c r="D673" t="s">
        <v>2139</v>
      </c>
      <c r="E673">
        <v>130181</v>
      </c>
      <c r="F673" t="s">
        <v>2171</v>
      </c>
      <c r="G673" t="s">
        <v>2141</v>
      </c>
      <c r="H673" t="s">
        <v>2172</v>
      </c>
      <c r="I673" s="90" t="s">
        <v>47</v>
      </c>
      <c r="J673" s="87">
        <v>10</v>
      </c>
      <c r="K673" s="87">
        <v>2019</v>
      </c>
      <c r="L673" s="90" t="s">
        <v>47</v>
      </c>
      <c r="M673" s="87">
        <v>10</v>
      </c>
      <c r="N673" s="87">
        <v>2021</v>
      </c>
      <c r="O673">
        <v>84.341085289999995</v>
      </c>
      <c r="P673" s="90" t="s">
        <v>2066</v>
      </c>
      <c r="Q673" s="90" t="s">
        <v>2066</v>
      </c>
      <c r="T673" t="s">
        <v>2066</v>
      </c>
      <c r="U673" t="s">
        <v>5</v>
      </c>
      <c r="V673" t="s">
        <v>2143</v>
      </c>
      <c r="W673">
        <v>194619924.09</v>
      </c>
      <c r="X673">
        <v>31518410.489999998</v>
      </c>
      <c r="Y673">
        <v>4615068.0599999996</v>
      </c>
      <c r="Z673">
        <v>0</v>
      </c>
      <c r="AA673">
        <f t="shared" si="37"/>
        <v>230753402.64000002</v>
      </c>
      <c r="AB673" t="s">
        <v>71</v>
      </c>
      <c r="AD673">
        <v>426786.99</v>
      </c>
      <c r="AE673">
        <v>69117.509999999995</v>
      </c>
      <c r="AF673" t="s">
        <v>2144</v>
      </c>
      <c r="AG673">
        <v>1</v>
      </c>
      <c r="AH673" t="s">
        <v>63</v>
      </c>
    </row>
    <row r="674" spans="1:35" ht="45" customHeight="1" x14ac:dyDescent="0.35">
      <c r="A674">
        <v>27</v>
      </c>
      <c r="B674" t="s">
        <v>1</v>
      </c>
      <c r="C674">
        <v>2.2999999999999998</v>
      </c>
      <c r="D674" t="s">
        <v>2164</v>
      </c>
      <c r="E674">
        <v>130277</v>
      </c>
      <c r="F674" t="s">
        <v>2173</v>
      </c>
      <c r="G674" t="s">
        <v>2174</v>
      </c>
      <c r="H674" t="s">
        <v>2175</v>
      </c>
      <c r="I674" s="90" t="s">
        <v>47</v>
      </c>
      <c r="J674" s="87">
        <v>20</v>
      </c>
      <c r="K674" s="87">
        <v>2019</v>
      </c>
      <c r="L674" s="90" t="s">
        <v>47</v>
      </c>
      <c r="M674" s="87">
        <v>20</v>
      </c>
      <c r="N674" s="87">
        <v>2022</v>
      </c>
      <c r="O674">
        <v>84.341085289999995</v>
      </c>
      <c r="P674" s="90" t="s">
        <v>2066</v>
      </c>
      <c r="Q674" s="90" t="s">
        <v>2066</v>
      </c>
      <c r="T674" t="s">
        <v>2066</v>
      </c>
      <c r="U674" t="s">
        <v>5</v>
      </c>
      <c r="V674" t="s">
        <v>2105</v>
      </c>
      <c r="W674">
        <v>58717037.280000001</v>
      </c>
      <c r="X674">
        <v>10901508.720000001</v>
      </c>
      <c r="Y674">
        <v>0</v>
      </c>
      <c r="Z674">
        <v>4998</v>
      </c>
      <c r="AA674">
        <f t="shared" si="37"/>
        <v>69623544</v>
      </c>
      <c r="AB674" t="s">
        <v>71</v>
      </c>
      <c r="AD674">
        <v>768177.69</v>
      </c>
      <c r="AE674">
        <v>0</v>
      </c>
      <c r="AF674" t="s">
        <v>2167</v>
      </c>
      <c r="AG674">
        <v>1</v>
      </c>
      <c r="AH674" t="s">
        <v>63</v>
      </c>
    </row>
    <row r="675" spans="1:35" ht="45" customHeight="1" x14ac:dyDescent="0.35">
      <c r="A675">
        <v>28</v>
      </c>
      <c r="B675" t="s">
        <v>1</v>
      </c>
      <c r="C675">
        <v>2.2999999999999998</v>
      </c>
      <c r="D675" t="s">
        <v>2156</v>
      </c>
      <c r="E675">
        <v>127312</v>
      </c>
      <c r="F675" t="s">
        <v>2176</v>
      </c>
      <c r="G675" t="s">
        <v>2162</v>
      </c>
      <c r="H675" t="s">
        <v>2177</v>
      </c>
      <c r="I675" s="90" t="s">
        <v>113</v>
      </c>
      <c r="J675" s="87">
        <v>4</v>
      </c>
      <c r="K675" s="87">
        <v>2019</v>
      </c>
      <c r="L675" s="90" t="s">
        <v>113</v>
      </c>
      <c r="M675" s="87">
        <v>4</v>
      </c>
      <c r="N675" s="87">
        <v>2021</v>
      </c>
      <c r="O675">
        <v>84.341099999999997</v>
      </c>
      <c r="P675" s="90" t="s">
        <v>2066</v>
      </c>
      <c r="Q675" s="90" t="s">
        <v>2066</v>
      </c>
      <c r="T675" t="s">
        <v>2066</v>
      </c>
      <c r="U675" t="s">
        <v>5</v>
      </c>
      <c r="V675" t="s">
        <v>2105</v>
      </c>
      <c r="W675">
        <v>12584528.35</v>
      </c>
      <c r="X675">
        <v>2336465.7200000002</v>
      </c>
      <c r="Y675">
        <v>0</v>
      </c>
      <c r="Z675">
        <v>5000</v>
      </c>
      <c r="AA675">
        <f t="shared" si="37"/>
        <v>14925994.07</v>
      </c>
      <c r="AB675" t="s">
        <v>71</v>
      </c>
      <c r="AD675">
        <v>255497.98</v>
      </c>
      <c r="AE675">
        <v>0</v>
      </c>
      <c r="AF675" t="s">
        <v>2160</v>
      </c>
      <c r="AG675">
        <v>1</v>
      </c>
      <c r="AH675" t="s">
        <v>63</v>
      </c>
      <c r="AI675" t="s">
        <v>2178</v>
      </c>
    </row>
    <row r="676" spans="1:35" ht="45" customHeight="1" x14ac:dyDescent="0.35">
      <c r="A676">
        <v>29</v>
      </c>
      <c r="B676" t="s">
        <v>1</v>
      </c>
      <c r="C676">
        <v>2.2999999999999998</v>
      </c>
      <c r="D676" t="s">
        <v>2156</v>
      </c>
      <c r="E676">
        <v>131382</v>
      </c>
      <c r="F676" t="s">
        <v>2179</v>
      </c>
      <c r="G676" t="s">
        <v>2180</v>
      </c>
      <c r="H676" t="s">
        <v>2181</v>
      </c>
      <c r="I676" s="90" t="s">
        <v>113</v>
      </c>
      <c r="J676" s="87">
        <v>30</v>
      </c>
      <c r="K676" s="87">
        <v>2019</v>
      </c>
      <c r="L676" s="90" t="s">
        <v>113</v>
      </c>
      <c r="M676" s="87">
        <v>30</v>
      </c>
      <c r="N676" s="87">
        <v>2021</v>
      </c>
      <c r="O676">
        <v>84.341099999999997</v>
      </c>
      <c r="P676" s="90" t="s">
        <v>2066</v>
      </c>
      <c r="Q676" s="90" t="s">
        <v>2066</v>
      </c>
      <c r="T676" t="s">
        <v>2066</v>
      </c>
      <c r="U676" t="s">
        <v>5</v>
      </c>
      <c r="V676" t="s">
        <v>2105</v>
      </c>
      <c r="W676">
        <v>38763530.280000001</v>
      </c>
      <c r="X676">
        <v>7196905.4400000004</v>
      </c>
      <c r="Y676">
        <v>0</v>
      </c>
      <c r="Z676">
        <v>9996</v>
      </c>
      <c r="AA676">
        <f t="shared" si="37"/>
        <v>45970431.719999999</v>
      </c>
      <c r="AB676" t="s">
        <v>71</v>
      </c>
      <c r="AD676">
        <v>212165.06</v>
      </c>
      <c r="AE676">
        <v>0</v>
      </c>
      <c r="AF676" t="s">
        <v>2160</v>
      </c>
      <c r="AG676">
        <v>1</v>
      </c>
      <c r="AH676" t="s">
        <v>63</v>
      </c>
      <c r="AI676" t="s">
        <v>2182</v>
      </c>
    </row>
    <row r="677" spans="1:35" ht="45" customHeight="1" x14ac:dyDescent="0.35">
      <c r="A677">
        <v>30</v>
      </c>
      <c r="B677" t="s">
        <v>1</v>
      </c>
      <c r="C677">
        <v>2.2999999999999998</v>
      </c>
      <c r="D677" t="s">
        <v>2156</v>
      </c>
      <c r="E677">
        <v>130599</v>
      </c>
      <c r="F677" t="s">
        <v>2183</v>
      </c>
      <c r="G677" t="s">
        <v>2184</v>
      </c>
      <c r="H677" t="s">
        <v>2185</v>
      </c>
      <c r="I677" s="90" t="s">
        <v>47</v>
      </c>
      <c r="J677" s="87">
        <v>1</v>
      </c>
      <c r="K677" s="87">
        <v>2020</v>
      </c>
      <c r="L677" s="90" t="s">
        <v>47</v>
      </c>
      <c r="M677" s="87">
        <v>1</v>
      </c>
      <c r="N677" s="87">
        <v>2023</v>
      </c>
      <c r="O677">
        <v>84.341099999999997</v>
      </c>
      <c r="P677" s="90" t="s">
        <v>2066</v>
      </c>
      <c r="Q677" s="90" t="s">
        <v>2066</v>
      </c>
      <c r="T677" t="s">
        <v>2066</v>
      </c>
      <c r="U677" t="s">
        <v>5</v>
      </c>
      <c r="V677" t="s">
        <v>2105</v>
      </c>
      <c r="W677">
        <v>84285767.640000001</v>
      </c>
      <c r="X677">
        <v>13649956.119999999</v>
      </c>
      <c r="Y677">
        <v>1998688.24</v>
      </c>
      <c r="Z677">
        <v>4998</v>
      </c>
      <c r="AA677">
        <f>SUM(W677:Z677)</f>
        <v>99939410</v>
      </c>
      <c r="AB677" t="s">
        <v>71</v>
      </c>
      <c r="AD677">
        <v>0</v>
      </c>
      <c r="AE677">
        <v>0</v>
      </c>
      <c r="AF677" t="s">
        <v>2160</v>
      </c>
      <c r="AG677">
        <v>1</v>
      </c>
      <c r="AH677" t="s">
        <v>63</v>
      </c>
      <c r="AI677" t="s">
        <v>2186</v>
      </c>
    </row>
    <row r="678" spans="1:35" ht="45" customHeight="1" x14ac:dyDescent="0.35">
      <c r="A678">
        <v>31</v>
      </c>
      <c r="B678" t="s">
        <v>2187</v>
      </c>
      <c r="C678">
        <v>3</v>
      </c>
      <c r="D678">
        <v>1</v>
      </c>
      <c r="E678">
        <v>141523</v>
      </c>
      <c r="F678" t="s">
        <v>2188</v>
      </c>
      <c r="G678" t="s">
        <v>2189</v>
      </c>
      <c r="H678" t="s">
        <v>2190</v>
      </c>
      <c r="I678" s="90" t="s">
        <v>109</v>
      </c>
      <c r="J678" s="87">
        <v>7</v>
      </c>
      <c r="K678" s="87">
        <v>2020</v>
      </c>
      <c r="L678" s="90" t="s">
        <v>113</v>
      </c>
      <c r="M678" s="87">
        <v>31</v>
      </c>
      <c r="N678" s="87">
        <v>2023</v>
      </c>
      <c r="O678">
        <v>86.433807999304094</v>
      </c>
      <c r="P678" s="90" t="s">
        <v>2066</v>
      </c>
      <c r="Q678" s="90" t="s">
        <v>2066</v>
      </c>
      <c r="T678" t="s">
        <v>2066</v>
      </c>
      <c r="U678" t="s">
        <v>5</v>
      </c>
      <c r="V678" t="s">
        <v>2191</v>
      </c>
      <c r="W678">
        <v>3751034368.3200002</v>
      </c>
      <c r="X678">
        <v>0</v>
      </c>
      <c r="Y678">
        <v>588742456.45000005</v>
      </c>
      <c r="Z678">
        <v>0</v>
      </c>
      <c r="AA678">
        <f>SUM(W678:Z678)</f>
        <v>4339776824.7700005</v>
      </c>
      <c r="AB678" t="s">
        <v>71</v>
      </c>
      <c r="AD678">
        <v>0</v>
      </c>
      <c r="AE678">
        <v>0</v>
      </c>
      <c r="AF678" t="s">
        <v>2192</v>
      </c>
      <c r="AG678">
        <v>1</v>
      </c>
      <c r="AH678" t="s">
        <v>2193</v>
      </c>
      <c r="AI678" t="s">
        <v>2194</v>
      </c>
    </row>
    <row r="679" spans="1:35" ht="45" customHeight="1" x14ac:dyDescent="0.35">
      <c r="A679">
        <v>32</v>
      </c>
      <c r="B679" t="s">
        <v>1</v>
      </c>
      <c r="C679">
        <v>2.2999999999999998</v>
      </c>
      <c r="D679" t="s">
        <v>2195</v>
      </c>
      <c r="E679">
        <v>130718</v>
      </c>
      <c r="F679" t="s">
        <v>2196</v>
      </c>
      <c r="G679" t="s">
        <v>2197</v>
      </c>
      <c r="H679" t="s">
        <v>2198</v>
      </c>
      <c r="I679" s="90" t="s">
        <v>113</v>
      </c>
      <c r="J679" s="87">
        <v>22</v>
      </c>
      <c r="K679" s="87">
        <v>2020</v>
      </c>
      <c r="L679" s="90" t="s">
        <v>113</v>
      </c>
      <c r="M679" s="87">
        <v>22</v>
      </c>
      <c r="N679" s="87">
        <v>2023</v>
      </c>
      <c r="O679">
        <v>84.341085289999995</v>
      </c>
      <c r="P679" s="90" t="s">
        <v>2066</v>
      </c>
      <c r="Q679" s="90" t="s">
        <v>2066</v>
      </c>
      <c r="T679" t="s">
        <v>2066</v>
      </c>
      <c r="U679" t="s">
        <v>5</v>
      </c>
      <c r="V679" t="s">
        <v>2199</v>
      </c>
      <c r="W679">
        <v>57003506.25</v>
      </c>
      <c r="X679">
        <v>110639.94</v>
      </c>
      <c r="Y679">
        <v>10472731.609999999</v>
      </c>
      <c r="Z679">
        <v>4998</v>
      </c>
      <c r="AA679">
        <f t="shared" ref="AA679:AA680" si="38">SUM(W679:Z679)</f>
        <v>67591875.799999997</v>
      </c>
      <c r="AB679" t="s">
        <v>71</v>
      </c>
      <c r="AD679">
        <v>0</v>
      </c>
      <c r="AE679">
        <v>0</v>
      </c>
      <c r="AF679" t="s">
        <v>2200</v>
      </c>
      <c r="AG679">
        <v>1</v>
      </c>
      <c r="AH679" t="s">
        <v>63</v>
      </c>
      <c r="AI679" t="s">
        <v>2201</v>
      </c>
    </row>
    <row r="680" spans="1:35" ht="45" customHeight="1" x14ac:dyDescent="0.35">
      <c r="A680">
        <v>33</v>
      </c>
      <c r="B680" t="s">
        <v>1</v>
      </c>
      <c r="C680">
        <v>2.2999999999999998</v>
      </c>
      <c r="D680" t="s">
        <v>2202</v>
      </c>
      <c r="E680">
        <v>143526</v>
      </c>
      <c r="F680" t="s">
        <v>2203</v>
      </c>
      <c r="G680" t="s">
        <v>2204</v>
      </c>
      <c r="H680" t="s">
        <v>2205</v>
      </c>
      <c r="I680" s="90" t="s">
        <v>113</v>
      </c>
      <c r="J680" s="87">
        <v>22</v>
      </c>
      <c r="K680" s="87">
        <v>2020</v>
      </c>
      <c r="L680" s="90" t="s">
        <v>113</v>
      </c>
      <c r="M680" s="87">
        <v>22</v>
      </c>
      <c r="N680" s="87">
        <v>2021</v>
      </c>
      <c r="O680">
        <v>84.341085289999995</v>
      </c>
      <c r="P680" s="90" t="s">
        <v>2066</v>
      </c>
      <c r="Q680" s="90" t="s">
        <v>2066</v>
      </c>
      <c r="T680" t="s">
        <v>2066</v>
      </c>
      <c r="U680" t="s">
        <v>5</v>
      </c>
      <c r="V680" t="s">
        <v>2105</v>
      </c>
      <c r="W680">
        <v>65779785.689999998</v>
      </c>
      <c r="X680">
        <v>12212791.109999999</v>
      </c>
      <c r="Y680">
        <v>0</v>
      </c>
      <c r="Z680">
        <v>0</v>
      </c>
      <c r="AA680">
        <f t="shared" si="38"/>
        <v>77992576.799999997</v>
      </c>
      <c r="AB680" t="s">
        <v>71</v>
      </c>
      <c r="AD680">
        <v>0</v>
      </c>
      <c r="AE680">
        <v>0</v>
      </c>
      <c r="AF680" t="s">
        <v>2206</v>
      </c>
      <c r="AG680">
        <v>1</v>
      </c>
      <c r="AH680" t="s">
        <v>63</v>
      </c>
      <c r="AI680" t="s">
        <v>2207</v>
      </c>
    </row>
    <row r="681" spans="1:35" ht="28.5" customHeight="1" x14ac:dyDescent="0.35">
      <c r="A681" t="s">
        <v>2208</v>
      </c>
      <c r="C681" s="93"/>
      <c r="D681" s="94"/>
      <c r="E681" s="95"/>
      <c r="W681">
        <f>SUM(W648:W680)</f>
        <v>6253610460.8417358</v>
      </c>
      <c r="X681">
        <f>SUM(X648:X680)</f>
        <v>440625668.36573929</v>
      </c>
      <c r="Y681">
        <f>SUM(Y648:Y680)</f>
        <v>676767410.6400001</v>
      </c>
      <c r="Z681">
        <f>SUM(Z648:Z680)</f>
        <v>88666254.770000041</v>
      </c>
      <c r="AA681">
        <f>SUM(AA648:AA680)</f>
        <v>7459669794.6174755</v>
      </c>
      <c r="AD681">
        <f>SUM(AD648:AD680)</f>
        <v>884972011.16999996</v>
      </c>
      <c r="AE681">
        <f>SUM(AE648:AE680)</f>
        <v>99528647.810000002</v>
      </c>
    </row>
    <row r="682" spans="1:35" ht="26.25" customHeight="1" x14ac:dyDescent="0.35">
      <c r="C682" s="96"/>
      <c r="D682" s="97"/>
      <c r="E682" s="98"/>
    </row>
    <row r="683" spans="1:35" ht="39" customHeight="1" x14ac:dyDescent="0.35">
      <c r="A683" t="s">
        <v>2209</v>
      </c>
      <c r="C683" s="96"/>
      <c r="D683" s="97"/>
      <c r="E683" s="98"/>
      <c r="P683" s="90" t="s">
        <v>2210</v>
      </c>
      <c r="Q683" s="90" t="s">
        <v>2210</v>
      </c>
      <c r="T683">
        <f>A5+A10+A20+A31+A34+A37+A42+A58+A213+A218+A223+A298+A309+A313+A327+A354+A372+A387+A393+A399+A402+A407+A452+A497+A508+A511+A528+A531+A536+A575+A578+A592+A597+A600+A622+A630+A635+A640+A645+A680</f>
        <v>600</v>
      </c>
      <c r="W683">
        <f>W6+W11+W21+W32+W35+W38+W43+W59+W214+W219+W224+W299+W310+W314+W328+W355+W373+W388+W394+W400+W403+W408+W453++W498+W509+W512+W529+W532+W537+W576+W579+W593+W598+W601+W623+W631+W636+W641+W646+W681</f>
        <v>10524520165.25779</v>
      </c>
      <c r="X683">
        <f>X6+X11+X21+X32+X35+X38+X43+X59+X214+X219+X224+X299+X310+X314+X328+X355+X373+X388+X394+X400+X403+X408+X453++X498+X509+X512+X529+X532+X537+X576+X579+X593+X598+X601+X623+X631+X636+X641+X646+X681</f>
        <v>1290711820.8311861</v>
      </c>
      <c r="Y683">
        <f>Y6+Y11+Y21+Y32+Y35+Y38+Y43+Y59+Y214+Y219+Y224+Y299+Y310+Y314+Y328+Y355+Y373+Y388+Y394+Y400+Y403+Y408+Y453++Y498+Y509+Y512+Y529+Y532+Y537+Y576+Y579+Y593+Y598+Y601+Y623+Y631+Y636+Y641+Y646+Y681</f>
        <v>1627244315.23</v>
      </c>
      <c r="Z683">
        <f>Z6+Z11+Z21+Z32+Z35+Z38+Z43+Z59+Z214+Z219+Z224+Z299+Z310+Z314+Z328+Z355+Z373+Z388+Z394+Z400+Z403+Z408+Z453++Z498+Z509+Z512+Z529+Z532+Z537+Z576+Z579+Z593+Z598+Z601+Z623+Z631+Z636+Z641+Z646+Z681</f>
        <v>874751160.43000007</v>
      </c>
      <c r="AA683">
        <f>AA6+AA11+AA21+AA32+AA35+AA38+AA43+AA59+AA214+AA219+AA224+AA299+AA310+AA314+AA328+AA355+AA373+AA388+AA394+AA400+AA403+AA408+AA453++AA498+AA509+AA512+AA529+AA532+AA537+AA576+AA579+AA593+AA598+AA601+AA623+AA631+AA636+AA641+AA646+AA681</f>
        <v>14317227461.748978</v>
      </c>
      <c r="AD683">
        <f>AD6+AD11+AD21+AD32+AD35+AD38+AD43+AD59+AD214+AD219+AD224+AD299+AD310+AD314+AD328+AD355+AD373+AD388+AD394+AD400+AD403+AD408+AD453++AD498+AD509+AD512+AD529+AD532+AD537+AD576+AD579+AD593+AD598+AD601+AD623+AD631+AD636+AD641+AD646+AD681</f>
        <v>2995079787.7500005</v>
      </c>
      <c r="AE683">
        <f>AE6+AE11+AE21+AE32+AE35+AE38+AE43+AE59+AE214+AE219+AE224+AE299+AE310+AE314+AE328+AE355+AE373+AE388+AE394+AE400+AE403+AE408+AE453++AE498+AE509+AE512+AE529+AE532+AE537+AE576+AE579+AE593+AE598+AE601+AE623+AE631+AE636+AE641+AE646+AE681</f>
        <v>374552998.52000004</v>
      </c>
    </row>
    <row r="684" spans="1:35" x14ac:dyDescent="0.35">
      <c r="C684" s="96"/>
      <c r="D684" s="97"/>
      <c r="E684" s="98"/>
    </row>
    <row r="685" spans="1:35" x14ac:dyDescent="0.35">
      <c r="C685" s="96"/>
      <c r="D685" s="97"/>
      <c r="E685" s="98"/>
    </row>
    <row r="686" spans="1:35" ht="39" customHeight="1" x14ac:dyDescent="0.35">
      <c r="A686" t="s">
        <v>2211</v>
      </c>
      <c r="C686" s="96"/>
      <c r="D686" s="97"/>
      <c r="E686" s="98"/>
      <c r="P686" s="90" t="s">
        <v>2210</v>
      </c>
      <c r="Q686" s="90" t="s">
        <v>2210</v>
      </c>
      <c r="T686">
        <f>SUMIF(AH2:AH681,"Axa 1",AG2:AG681)</f>
        <v>340</v>
      </c>
      <c r="W686">
        <f>SUMIF(AH2:AH681,"Axa 1",W2:W681)</f>
        <v>3519259844.1177883</v>
      </c>
      <c r="X686">
        <f>SUMIF(AH2:AH681,"Axa 1",X2:X681)</f>
        <v>712003374.96118605</v>
      </c>
      <c r="Y686">
        <f>SUMIF(AH2:AH681,"Axa 1",Y2:Y681)</f>
        <v>513314147.61000001</v>
      </c>
      <c r="Z686">
        <f>SUMIF(AH2:AH681,"Axa 1",Z2:Z681)</f>
        <v>536336021.79000008</v>
      </c>
      <c r="AA686">
        <f>SUMIF(AH2:AH681,"Axa 1",AA2:AA681)</f>
        <v>5280913388.4789753</v>
      </c>
      <c r="AD686">
        <f>SUMIF(AH2:AH681,"Axa 1",AD2:AD681)</f>
        <v>2017021131.4400003</v>
      </c>
      <c r="AE686">
        <f>SUMIF(AH2:AH681,"Axa 1",AE2:AE681)</f>
        <v>261651015.73000014</v>
      </c>
    </row>
    <row r="687" spans="1:35" ht="39" customHeight="1" x14ac:dyDescent="0.35">
      <c r="A687" t="s">
        <v>2212</v>
      </c>
      <c r="C687" s="96"/>
      <c r="D687" s="97"/>
      <c r="E687" s="98"/>
      <c r="P687" s="90" t="s">
        <v>2210</v>
      </c>
      <c r="Q687" s="90" t="s">
        <v>2210</v>
      </c>
      <c r="T687">
        <f>SUMIF(AH3:AH682,"Axa 2",AG3:AG682)</f>
        <v>259</v>
      </c>
      <c r="W687">
        <f>SUMIF(AH3:AH682,"Axa 2",W3:W682)</f>
        <v>3254225952.8199992</v>
      </c>
      <c r="X687">
        <f>SUMIF(AH3:AH682,"Axa 2",X3:X682)</f>
        <v>578708445.87000024</v>
      </c>
      <c r="Y687">
        <f>SUMIF(AH3:AH682,"Axa 2",Y3:Y682)</f>
        <v>525187711.17000002</v>
      </c>
      <c r="Z687">
        <f>SUMIF(AH3:AH682,"Axa 2",Z3:Z682)</f>
        <v>338415138.63999999</v>
      </c>
      <c r="AA687">
        <f>SUMIF(AH3:AH682,"Axa 2",AA3:AA682)</f>
        <v>4696537248.500001</v>
      </c>
      <c r="AD687">
        <f>SUMIF(AH3:AH682,"Axa 2",AD3:AD682)</f>
        <v>978058656.3099997</v>
      </c>
      <c r="AE687">
        <f>SUMIF(AH3:AH682,"Axa 2",AE3:AE682)</f>
        <v>112901982.79000001</v>
      </c>
    </row>
    <row r="688" spans="1:35" ht="39" customHeight="1" x14ac:dyDescent="0.35">
      <c r="A688" t="s">
        <v>2213</v>
      </c>
      <c r="C688" s="96"/>
      <c r="D688" s="97"/>
      <c r="E688" s="98"/>
      <c r="P688" s="90" t="s">
        <v>2210</v>
      </c>
      <c r="Q688" s="90" t="s">
        <v>2210</v>
      </c>
      <c r="T688">
        <f>SUMIF(AH82:AH682,"Axa 3",AG82:AG682)</f>
        <v>1</v>
      </c>
      <c r="W688">
        <f>SUMIF(AH82:AH682,"Axa 3",W82:W682)</f>
        <v>3751034368.3200002</v>
      </c>
      <c r="X688">
        <f>SUMIF(AH82:AH682,"Axa 3",X82:X682)</f>
        <v>0</v>
      </c>
      <c r="Y688">
        <f>SUMIF(AH82:AH682,"Axa 3",Y82:Y682)</f>
        <v>588742456.45000005</v>
      </c>
      <c r="Z688">
        <f>SUMIF(AH82:AH682,"Axa 3",Z82:Z682)</f>
        <v>0</v>
      </c>
      <c r="AA688">
        <f>SUMIF(AH82:AH682,"Axa 3",AA82:AA682)</f>
        <v>4339776824.7700005</v>
      </c>
      <c r="AD688">
        <f>SUMIF(AH82:AH682,"Axa 3",AD82:AD682)</f>
        <v>0</v>
      </c>
      <c r="AE688">
        <f>SUMIF(AH82:AH682,"Axa 3",AE82:AE682)</f>
        <v>0</v>
      </c>
    </row>
    <row r="689" spans="2:31" x14ac:dyDescent="0.35">
      <c r="C689" s="96"/>
      <c r="D689" s="97"/>
      <c r="E689" s="98"/>
    </row>
    <row r="690" spans="2:31" x14ac:dyDescent="0.35">
      <c r="C690" s="96"/>
      <c r="D690" s="97"/>
      <c r="E690" s="98"/>
      <c r="AA690" t="s">
        <v>2214</v>
      </c>
    </row>
    <row r="691" spans="2:31" ht="43" customHeight="1" x14ac:dyDescent="0.35">
      <c r="B691" t="s">
        <v>2215</v>
      </c>
      <c r="C691" s="96"/>
      <c r="D691" s="97"/>
      <c r="E691" s="98"/>
      <c r="F691">
        <v>4.8761000000000001</v>
      </c>
      <c r="H691" t="s">
        <v>2216</v>
      </c>
      <c r="L691" s="90" t="s">
        <v>2217</v>
      </c>
      <c r="P691" s="90" t="s">
        <v>2218</v>
      </c>
      <c r="Q691" s="90" t="s">
        <v>2218</v>
      </c>
      <c r="T691" t="s">
        <v>2219</v>
      </c>
      <c r="W691" t="s">
        <v>2220</v>
      </c>
      <c r="X691" t="s">
        <v>2221</v>
      </c>
      <c r="Y691" t="s">
        <v>2219</v>
      </c>
      <c r="AA691" t="s">
        <v>2222</v>
      </c>
      <c r="AB691" t="s">
        <v>2223</v>
      </c>
      <c r="AD691" t="s">
        <v>2224</v>
      </c>
      <c r="AE691" t="s">
        <v>2219</v>
      </c>
    </row>
    <row r="692" spans="2:31" ht="39" customHeight="1" x14ac:dyDescent="0.35">
      <c r="C692" s="96"/>
      <c r="D692" s="97"/>
      <c r="E692" s="98"/>
      <c r="G692" t="s">
        <v>2225</v>
      </c>
      <c r="H692" t="s">
        <v>2226</v>
      </c>
      <c r="L692" s="90" t="s">
        <v>2227</v>
      </c>
      <c r="P692" s="90" t="s">
        <v>2228</v>
      </c>
      <c r="Q692" s="90" t="s">
        <v>2228</v>
      </c>
      <c r="T692" t="e">
        <f>(Q692/L692)*100</f>
        <v>#VALUE!</v>
      </c>
      <c r="W692">
        <f>W693+W694+W695</f>
        <v>2179053652</v>
      </c>
      <c r="X692">
        <f>(W683+X683-W652-X652)/F691+AJ652+AK652</f>
        <v>2427342192.7542453</v>
      </c>
      <c r="Y692">
        <f>(X692/W692)*100</f>
        <v>111.39432893386349</v>
      </c>
      <c r="Z692" t="s">
        <v>2225</v>
      </c>
      <c r="AA692">
        <f>(AD683-AD652)/F691+AJ652</f>
        <v>617821576.20844531</v>
      </c>
      <c r="AB692" t="e">
        <f>(AA692/L692)*100</f>
        <v>#VALUE!</v>
      </c>
      <c r="AD692">
        <f>(AD683+AE683-AD652-AE652)/F691+AJ652+AK652</f>
        <v>695302406.89690542</v>
      </c>
      <c r="AE692">
        <f>(AD692/W692)*100</f>
        <v>31.908457428697833</v>
      </c>
    </row>
    <row r="693" spans="2:31" ht="39" customHeight="1" x14ac:dyDescent="0.35">
      <c r="C693" s="96"/>
      <c r="D693" s="97"/>
      <c r="E693" s="98"/>
      <c r="H693" t="s">
        <v>2229</v>
      </c>
      <c r="L693" s="90" t="s">
        <v>2230</v>
      </c>
      <c r="P693" s="90" t="s">
        <v>2231</v>
      </c>
      <c r="Q693" s="90" t="s">
        <v>2231</v>
      </c>
      <c r="T693" t="e">
        <f>(Q693/L693)*100</f>
        <v>#VALUE!</v>
      </c>
      <c r="W693">
        <v>931849264</v>
      </c>
      <c r="X693">
        <f>(W686+X686-W652-X652)/F691+AJ652+AK652</f>
        <v>872007239.20325136</v>
      </c>
      <c r="Y693">
        <f>(X693/W693)*100</f>
        <v>93.578143256788721</v>
      </c>
      <c r="AA693">
        <f>(AD686-AD652)/F691+AJ652</f>
        <v>417239419.09312779</v>
      </c>
      <c r="AB693" t="e">
        <f>(AA693/L693)*100</f>
        <v>#VALUE!</v>
      </c>
      <c r="AD693">
        <f>(AD686+AE686-AD652-AE652)/F691+AJ652+AK652</f>
        <v>471566093.22409314</v>
      </c>
      <c r="AE693">
        <f>(AD693/W693)*100</f>
        <v>50.605404912794263</v>
      </c>
    </row>
    <row r="694" spans="2:31" ht="39" customHeight="1" x14ac:dyDescent="0.35">
      <c r="C694" s="96"/>
      <c r="D694" s="97"/>
      <c r="E694" s="98"/>
      <c r="H694" t="s">
        <v>2232</v>
      </c>
      <c r="L694" s="90" t="s">
        <v>2233</v>
      </c>
      <c r="P694" s="90" t="s">
        <v>2234</v>
      </c>
      <c r="Q694" s="90" t="s">
        <v>2234</v>
      </c>
      <c r="T694" t="e">
        <f>(Q694/L694)*100</f>
        <v>#VALUE!</v>
      </c>
      <c r="W694">
        <v>591639243</v>
      </c>
      <c r="X694">
        <f>(W687+X687)/F691</f>
        <v>786065584.93263054</v>
      </c>
      <c r="Y694">
        <f>(X694/W694)*100</f>
        <v>132.86231334939197</v>
      </c>
      <c r="AA694">
        <f>AD687/F691</f>
        <v>200582157.11531749</v>
      </c>
      <c r="AB694" t="e">
        <f>(AA694/L694)*100</f>
        <v>#VALUE!</v>
      </c>
      <c r="AD694">
        <f>(AD687+AE687)/F691</f>
        <v>223736313.67281222</v>
      </c>
      <c r="AE694">
        <f>(AD694/W694)*100</f>
        <v>37.816341008470296</v>
      </c>
    </row>
    <row r="695" spans="2:31" ht="39" customHeight="1" x14ac:dyDescent="0.35">
      <c r="C695" s="96"/>
      <c r="D695" s="97"/>
      <c r="E695" s="98"/>
      <c r="H695" t="s">
        <v>2235</v>
      </c>
      <c r="L695" s="90" t="s">
        <v>2236</v>
      </c>
      <c r="P695" s="90" t="s">
        <v>2237</v>
      </c>
      <c r="Q695" s="90" t="s">
        <v>2237</v>
      </c>
      <c r="T695" t="e">
        <f>(Q695/L695)*100</f>
        <v>#VALUE!</v>
      </c>
      <c r="W695">
        <v>655565145</v>
      </c>
      <c r="X695">
        <f>(W688+X688)/F691</f>
        <v>769269368.61836302</v>
      </c>
      <c r="Y695">
        <f>(X695/W695)*100</f>
        <v>117.34445836322843</v>
      </c>
      <c r="AA695">
        <f>AD688/F691</f>
        <v>0</v>
      </c>
      <c r="AB695">
        <f>(AA695/L695)*100</f>
        <v>0</v>
      </c>
      <c r="AD695">
        <f>(AD688+AE688)/F691</f>
        <v>0</v>
      </c>
      <c r="AE695">
        <f>(AD695/W695)*100</f>
        <v>0</v>
      </c>
    </row>
    <row r="696" spans="2:31" x14ac:dyDescent="0.35">
      <c r="C696" s="96"/>
      <c r="D696" s="97"/>
      <c r="E696" s="98"/>
    </row>
    <row r="697" spans="2:31" x14ac:dyDescent="0.35">
      <c r="C697" s="96"/>
      <c r="D697" s="97"/>
      <c r="E697" s="98"/>
    </row>
    <row r="698" spans="2:31" x14ac:dyDescent="0.35">
      <c r="C698" s="99"/>
      <c r="D698" s="100"/>
      <c r="E698" s="101"/>
    </row>
  </sheetData>
  <pageMargins left="0.20866141699999999" right="0.20866141699999999" top="0.6" bottom="0.6" header="0.2" footer="0.2"/>
  <pageSetup paperSize="8" scale="45" fitToHeight="0" orientation="landscape" horizontalDpi="4294967294" verticalDpi="4294967294"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C7A5A-BC3D-452C-BF8D-39CDC1D3061E}">
  <dimension ref="A1:B14"/>
  <sheetViews>
    <sheetView workbookViewId="0">
      <selection activeCell="A3" sqref="A3:B13"/>
    </sheetView>
  </sheetViews>
  <sheetFormatPr defaultRowHeight="14.5" x14ac:dyDescent="0.35"/>
  <cols>
    <col min="1" max="1" width="13.81640625" bestFit="1" customWidth="1"/>
    <col min="2" max="3" width="24.1796875" bestFit="1" customWidth="1"/>
  </cols>
  <sheetData>
    <row r="1" spans="1:2" x14ac:dyDescent="0.35">
      <c r="A1" s="85" t="s">
        <v>0</v>
      </c>
      <c r="B1" t="s">
        <v>1</v>
      </c>
    </row>
    <row r="3" spans="1:2" x14ac:dyDescent="0.35">
      <c r="A3" s="85" t="s">
        <v>2</v>
      </c>
      <c r="B3" t="s">
        <v>2243</v>
      </c>
    </row>
    <row r="4" spans="1:2" x14ac:dyDescent="0.35">
      <c r="A4" s="86" t="s">
        <v>263</v>
      </c>
      <c r="B4" s="92">
        <v>5.084923313794093E-2</v>
      </c>
    </row>
    <row r="5" spans="1:2" x14ac:dyDescent="0.35">
      <c r="A5" s="86" t="s">
        <v>48</v>
      </c>
      <c r="B5" s="92">
        <v>3.8742394424341797E-2</v>
      </c>
    </row>
    <row r="6" spans="1:2" x14ac:dyDescent="0.35">
      <c r="A6" s="86" t="s">
        <v>567</v>
      </c>
      <c r="B6" s="92">
        <v>1.6947042335376045E-2</v>
      </c>
    </row>
    <row r="7" spans="1:2" x14ac:dyDescent="0.35">
      <c r="A7" s="86" t="s">
        <v>2239</v>
      </c>
      <c r="B7" s="92">
        <v>0.51725932001622876</v>
      </c>
    </row>
    <row r="8" spans="1:2" x14ac:dyDescent="0.35">
      <c r="A8" s="86" t="s">
        <v>190</v>
      </c>
      <c r="B8" s="92">
        <v>5.4274389577429971E-2</v>
      </c>
    </row>
    <row r="9" spans="1:2" x14ac:dyDescent="0.35">
      <c r="A9" s="86" t="s">
        <v>149</v>
      </c>
      <c r="B9" s="92">
        <v>5.5438187967775047E-2</v>
      </c>
    </row>
    <row r="10" spans="1:2" x14ac:dyDescent="0.35">
      <c r="A10" s="86" t="s">
        <v>196</v>
      </c>
      <c r="B10" s="92">
        <v>4.99814900978316E-2</v>
      </c>
    </row>
    <row r="11" spans="1:2" x14ac:dyDescent="0.35">
      <c r="A11" s="86" t="s">
        <v>103</v>
      </c>
      <c r="B11" s="92">
        <v>0.17087128130332774</v>
      </c>
    </row>
    <row r="12" spans="1:2" x14ac:dyDescent="0.35">
      <c r="A12" s="86" t="s">
        <v>1091</v>
      </c>
      <c r="B12" s="92">
        <v>2.7152887087338522E-2</v>
      </c>
    </row>
    <row r="13" spans="1:2" x14ac:dyDescent="0.35">
      <c r="A13" s="86" t="s">
        <v>79</v>
      </c>
      <c r="B13" s="92">
        <v>1.8483774052409717E-2</v>
      </c>
    </row>
    <row r="14" spans="1:2" x14ac:dyDescent="0.35">
      <c r="A14" s="86" t="s">
        <v>6</v>
      </c>
      <c r="B14" s="92">
        <v>1</v>
      </c>
    </row>
  </sheetData>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AFFBB-B7FC-47C6-9508-1D6E90324434}">
  <dimension ref="A1:E10"/>
  <sheetViews>
    <sheetView tabSelected="1" workbookViewId="0">
      <selection activeCell="B6" sqref="B6:C6"/>
    </sheetView>
  </sheetViews>
  <sheetFormatPr defaultRowHeight="14.5" x14ac:dyDescent="0.35"/>
  <cols>
    <col min="1" max="1" width="22.36328125" bestFit="1" customWidth="1"/>
    <col min="2" max="2" width="15.26953125" bestFit="1" customWidth="1"/>
    <col min="3" max="3" width="14.81640625" bestFit="1" customWidth="1"/>
    <col min="4" max="4" width="6.81640625" bestFit="1" customWidth="1"/>
    <col min="5" max="5" width="10.7265625" bestFit="1" customWidth="1"/>
    <col min="6" max="7" width="11" bestFit="1" customWidth="1"/>
    <col min="8" max="8" width="29.1796875" bestFit="1" customWidth="1"/>
    <col min="9" max="9" width="22.81640625" bestFit="1" customWidth="1"/>
  </cols>
  <sheetData>
    <row r="1" spans="1:5" x14ac:dyDescent="0.35">
      <c r="A1" s="85" t="s">
        <v>0</v>
      </c>
      <c r="B1" t="s">
        <v>1</v>
      </c>
    </row>
    <row r="3" spans="1:5" x14ac:dyDescent="0.35">
      <c r="A3" s="85" t="s">
        <v>2260</v>
      </c>
      <c r="B3" s="85" t="s">
        <v>2252</v>
      </c>
    </row>
    <row r="4" spans="1:5" x14ac:dyDescent="0.35">
      <c r="A4" s="85" t="s">
        <v>2</v>
      </c>
      <c r="B4" t="s">
        <v>61</v>
      </c>
      <c r="C4" t="s">
        <v>71</v>
      </c>
      <c r="D4" t="s">
        <v>51</v>
      </c>
      <c r="E4" t="s">
        <v>6</v>
      </c>
    </row>
    <row r="5" spans="1:5" x14ac:dyDescent="0.35">
      <c r="A5" s="86" t="s">
        <v>2240</v>
      </c>
      <c r="B5" s="87">
        <v>105</v>
      </c>
      <c r="C5" s="87">
        <v>102</v>
      </c>
      <c r="D5" s="87">
        <v>29</v>
      </c>
      <c r="E5" s="87">
        <v>236</v>
      </c>
    </row>
    <row r="6" spans="1:5" x14ac:dyDescent="0.35">
      <c r="A6" s="103" t="s">
        <v>54</v>
      </c>
      <c r="B6" s="87">
        <v>105</v>
      </c>
      <c r="C6" s="87">
        <v>102</v>
      </c>
      <c r="D6" s="87">
        <v>29</v>
      </c>
      <c r="E6" s="87">
        <v>236</v>
      </c>
    </row>
    <row r="7" spans="1:5" x14ac:dyDescent="0.35">
      <c r="A7" s="86" t="s">
        <v>5</v>
      </c>
      <c r="B7" s="87">
        <v>3</v>
      </c>
      <c r="C7" s="87">
        <v>19</v>
      </c>
      <c r="D7" s="87"/>
      <c r="E7" s="87">
        <v>22</v>
      </c>
    </row>
    <row r="8" spans="1:5" x14ac:dyDescent="0.35">
      <c r="A8" s="103">
        <v>2.1</v>
      </c>
      <c r="B8" s="87"/>
      <c r="C8" s="87">
        <v>1</v>
      </c>
      <c r="D8" s="87"/>
      <c r="E8" s="87">
        <v>1</v>
      </c>
    </row>
    <row r="9" spans="1:5" x14ac:dyDescent="0.35">
      <c r="A9" s="103">
        <v>2.2999999999999998</v>
      </c>
      <c r="B9" s="87">
        <v>3</v>
      </c>
      <c r="C9" s="87">
        <v>18</v>
      </c>
      <c r="D9" s="87"/>
      <c r="E9" s="87">
        <v>21</v>
      </c>
    </row>
    <row r="10" spans="1:5" x14ac:dyDescent="0.35">
      <c r="A10" s="86" t="s">
        <v>6</v>
      </c>
      <c r="B10" s="87">
        <v>108</v>
      </c>
      <c r="C10" s="87">
        <v>121</v>
      </c>
      <c r="D10" s="87">
        <v>29</v>
      </c>
      <c r="E10" s="87">
        <v>258</v>
      </c>
    </row>
  </sheetData>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7A595-9A19-4C0C-B65A-4E1AB0340B7E}">
  <dimension ref="A1:B14"/>
  <sheetViews>
    <sheetView workbookViewId="0">
      <selection activeCell="A5" sqref="A5"/>
    </sheetView>
  </sheetViews>
  <sheetFormatPr defaultRowHeight="14.5" x14ac:dyDescent="0.35"/>
  <cols>
    <col min="1" max="1" width="13.81640625" bestFit="1" customWidth="1"/>
    <col min="2" max="3" width="24.26953125" bestFit="1" customWidth="1"/>
  </cols>
  <sheetData>
    <row r="1" spans="1:2" x14ac:dyDescent="0.35">
      <c r="A1" s="85" t="s">
        <v>0</v>
      </c>
      <c r="B1" t="s">
        <v>1</v>
      </c>
    </row>
    <row r="3" spans="1:2" x14ac:dyDescent="0.35">
      <c r="A3" s="85" t="s">
        <v>2</v>
      </c>
      <c r="B3" t="s">
        <v>2241</v>
      </c>
    </row>
    <row r="4" spans="1:2" x14ac:dyDescent="0.35">
      <c r="A4" s="86" t="s">
        <v>2239</v>
      </c>
      <c r="B4" s="92">
        <v>0.49459659817854024</v>
      </c>
    </row>
    <row r="5" spans="1:2" x14ac:dyDescent="0.35">
      <c r="A5" s="86" t="s">
        <v>103</v>
      </c>
      <c r="B5" s="92">
        <v>0.1327204704467711</v>
      </c>
    </row>
    <row r="6" spans="1:2" x14ac:dyDescent="0.35">
      <c r="A6" s="86" t="s">
        <v>149</v>
      </c>
      <c r="B6" s="92">
        <v>7.515293369757016E-2</v>
      </c>
    </row>
    <row r="7" spans="1:2" x14ac:dyDescent="0.35">
      <c r="A7" s="86" t="s">
        <v>263</v>
      </c>
      <c r="B7" s="92">
        <v>7.5030584409796902E-2</v>
      </c>
    </row>
    <row r="8" spans="1:2" x14ac:dyDescent="0.35">
      <c r="A8" s="86" t="s">
        <v>190</v>
      </c>
      <c r="B8" s="92">
        <v>6.7101375430389909E-2</v>
      </c>
    </row>
    <row r="9" spans="1:2" x14ac:dyDescent="0.35">
      <c r="A9" s="86" t="s">
        <v>196</v>
      </c>
      <c r="B9" s="92">
        <v>5.6969793550234023E-2</v>
      </c>
    </row>
    <row r="10" spans="1:2" x14ac:dyDescent="0.35">
      <c r="A10" s="86" t="s">
        <v>1091</v>
      </c>
      <c r="B10" s="92">
        <v>3.9681677136241898E-2</v>
      </c>
    </row>
    <row r="11" spans="1:2" x14ac:dyDescent="0.35">
      <c r="A11" s="86" t="s">
        <v>48</v>
      </c>
      <c r="B11" s="92">
        <v>3.636451247636318E-2</v>
      </c>
    </row>
    <row r="12" spans="1:2" x14ac:dyDescent="0.35">
      <c r="A12" s="86" t="s">
        <v>79</v>
      </c>
      <c r="B12" s="92">
        <v>1.147755876150843E-2</v>
      </c>
    </row>
    <row r="13" spans="1:2" x14ac:dyDescent="0.35">
      <c r="A13" s="86" t="s">
        <v>567</v>
      </c>
      <c r="B13" s="92">
        <v>1.090449591258421E-2</v>
      </c>
    </row>
    <row r="14" spans="1:2" x14ac:dyDescent="0.35">
      <c r="A14" s="86" t="s">
        <v>6</v>
      </c>
      <c r="B14" s="92">
        <v>1</v>
      </c>
    </row>
  </sheetData>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BD095-7DF3-43ED-BAF9-8BCE5D64448C}">
  <dimension ref="A2:O16"/>
  <sheetViews>
    <sheetView zoomScale="54" workbookViewId="0">
      <selection activeCell="C13" sqref="C13"/>
    </sheetView>
  </sheetViews>
  <sheetFormatPr defaultRowHeight="14.5" x14ac:dyDescent="0.35"/>
  <cols>
    <col min="1" max="1" width="14.7265625" bestFit="1" customWidth="1"/>
    <col min="2" max="2" width="17.6328125" bestFit="1" customWidth="1"/>
    <col min="3" max="3" width="28.54296875" bestFit="1" customWidth="1"/>
    <col min="4" max="4" width="16.90625" bestFit="1" customWidth="1"/>
    <col min="5" max="7" width="5" bestFit="1" customWidth="1"/>
    <col min="8" max="8" width="8.453125" bestFit="1" customWidth="1"/>
    <col min="9" max="9" width="5.453125" bestFit="1" customWidth="1"/>
    <col min="10" max="11" width="5" bestFit="1" customWidth="1"/>
    <col min="12" max="12" width="8.453125" bestFit="1" customWidth="1"/>
    <col min="13" max="13" width="11.26953125" bestFit="1" customWidth="1"/>
  </cols>
  <sheetData>
    <row r="2" spans="1:15" x14ac:dyDescent="0.35">
      <c r="A2" s="85" t="s">
        <v>0</v>
      </c>
      <c r="B2" t="s">
        <v>1</v>
      </c>
    </row>
    <row r="4" spans="1:15" x14ac:dyDescent="0.35">
      <c r="A4" s="85" t="s">
        <v>2</v>
      </c>
      <c r="B4" s="102" t="s">
        <v>2425</v>
      </c>
      <c r="C4" t="s">
        <v>2426</v>
      </c>
      <c r="D4" t="s">
        <v>2427</v>
      </c>
      <c r="L4" s="88" t="s">
        <v>2</v>
      </c>
      <c r="M4" s="129" t="s">
        <v>2241</v>
      </c>
      <c r="N4" s="88" t="s">
        <v>2242</v>
      </c>
      <c r="O4" s="88" t="s">
        <v>2243</v>
      </c>
    </row>
    <row r="5" spans="1:15" x14ac:dyDescent="0.35">
      <c r="A5" s="86" t="s">
        <v>2244</v>
      </c>
      <c r="B5" s="102">
        <v>494314172.07999998</v>
      </c>
      <c r="C5" s="102">
        <v>86392123.039999992</v>
      </c>
      <c r="D5" s="102">
        <v>2267209584.9099998</v>
      </c>
      <c r="L5" s="104">
        <v>2.1</v>
      </c>
      <c r="M5" s="105">
        <v>133537558.70999999</v>
      </c>
      <c r="N5" s="105">
        <v>0</v>
      </c>
      <c r="O5" s="105">
        <v>294753178.91000003</v>
      </c>
    </row>
    <row r="6" spans="1:15" x14ac:dyDescent="0.35">
      <c r="A6" s="103">
        <v>2017</v>
      </c>
      <c r="B6" s="102">
        <v>189316749.39000002</v>
      </c>
      <c r="C6" s="102">
        <v>38345488.399999984</v>
      </c>
      <c r="D6" s="102">
        <v>487351017.11000001</v>
      </c>
      <c r="L6" s="103">
        <v>2016</v>
      </c>
      <c r="M6" s="102">
        <v>133537558.70999999</v>
      </c>
      <c r="N6" s="102">
        <v>0</v>
      </c>
      <c r="O6" s="102">
        <v>294753178.91000003</v>
      </c>
    </row>
    <row r="7" spans="1:15" x14ac:dyDescent="0.35">
      <c r="A7" s="103">
        <v>2019</v>
      </c>
      <c r="B7" s="102">
        <v>185961730.77000001</v>
      </c>
      <c r="C7" s="102">
        <v>30783681.049999997</v>
      </c>
      <c r="D7" s="102">
        <v>706471959.7299999</v>
      </c>
      <c r="L7" s="104" t="s">
        <v>2244</v>
      </c>
      <c r="M7" s="105">
        <v>494314172.07999998</v>
      </c>
      <c r="N7" s="105">
        <v>86392123.039999992</v>
      </c>
      <c r="O7" s="105">
        <v>2267209584.9099998</v>
      </c>
    </row>
    <row r="8" spans="1:15" x14ac:dyDescent="0.35">
      <c r="A8" s="103">
        <v>2020</v>
      </c>
      <c r="B8" s="102">
        <v>119035691.91999997</v>
      </c>
      <c r="C8" s="102">
        <v>17262953.59</v>
      </c>
      <c r="D8" s="102">
        <v>1073386608.0699999</v>
      </c>
      <c r="L8" s="103">
        <v>2017</v>
      </c>
      <c r="M8" s="102">
        <v>189316749.39000002</v>
      </c>
      <c r="N8" s="102">
        <v>38345488.399999984</v>
      </c>
      <c r="O8" s="102">
        <v>487351017.11000001</v>
      </c>
    </row>
    <row r="9" spans="1:15" x14ac:dyDescent="0.35">
      <c r="A9" s="86">
        <v>2.2999999999999998</v>
      </c>
      <c r="B9" s="102">
        <v>347540872.96000004</v>
      </c>
      <c r="C9" s="102">
        <v>26014876.27</v>
      </c>
      <c r="D9" s="102">
        <v>2127852283.3399997</v>
      </c>
      <c r="L9" s="103">
        <v>2019</v>
      </c>
      <c r="M9" s="102">
        <v>185961730.77000001</v>
      </c>
      <c r="N9" s="102">
        <v>30783681.049999997</v>
      </c>
      <c r="O9" s="102">
        <v>706471959.7299999</v>
      </c>
    </row>
    <row r="10" spans="1:15" x14ac:dyDescent="0.35">
      <c r="A10" s="103">
        <v>2016</v>
      </c>
      <c r="B10" s="102">
        <v>113042214.2</v>
      </c>
      <c r="C10" s="102">
        <v>0</v>
      </c>
      <c r="D10" s="102">
        <v>161864396.80000001</v>
      </c>
      <c r="L10" s="103">
        <v>2020</v>
      </c>
      <c r="M10" s="102">
        <v>119035691.91999997</v>
      </c>
      <c r="N10" s="102">
        <v>17262953.59</v>
      </c>
      <c r="O10" s="102">
        <v>1073386608.0699999</v>
      </c>
    </row>
    <row r="11" spans="1:15" x14ac:dyDescent="0.35">
      <c r="A11" s="103">
        <v>2018</v>
      </c>
      <c r="B11" s="102">
        <v>227005139.35000002</v>
      </c>
      <c r="C11" s="102">
        <v>25945758.759999998</v>
      </c>
      <c r="D11" s="102">
        <v>540016304.54999995</v>
      </c>
      <c r="L11" s="104">
        <v>2.2999999999999998</v>
      </c>
      <c r="M11" s="105">
        <v>347540872.96000004</v>
      </c>
      <c r="N11" s="105">
        <v>26014876.27</v>
      </c>
      <c r="O11" s="105">
        <v>2127852283.3399997</v>
      </c>
    </row>
    <row r="12" spans="1:15" x14ac:dyDescent="0.35">
      <c r="A12" s="103">
        <v>2019</v>
      </c>
      <c r="B12" s="102">
        <v>7493519.4100000001</v>
      </c>
      <c r="C12" s="102">
        <v>69117.509999999995</v>
      </c>
      <c r="D12" s="102">
        <v>1180447719.3899999</v>
      </c>
      <c r="L12" s="103">
        <v>2016</v>
      </c>
      <c r="M12" s="102">
        <v>113042214.2</v>
      </c>
      <c r="N12" s="102">
        <v>0</v>
      </c>
      <c r="O12" s="102">
        <v>161864396.80000001</v>
      </c>
    </row>
    <row r="13" spans="1:15" x14ac:dyDescent="0.35">
      <c r="A13" s="103">
        <v>2020</v>
      </c>
      <c r="B13" s="102">
        <v>0</v>
      </c>
      <c r="C13" s="102">
        <v>0</v>
      </c>
      <c r="D13" s="102">
        <v>245523862.59999999</v>
      </c>
      <c r="L13" s="103">
        <v>2018</v>
      </c>
      <c r="M13" s="102">
        <v>227005139.35000002</v>
      </c>
      <c r="N13" s="102">
        <v>25945758.759999998</v>
      </c>
      <c r="O13" s="102">
        <v>540016304.54999995</v>
      </c>
    </row>
    <row r="14" spans="1:15" x14ac:dyDescent="0.35">
      <c r="A14" s="86">
        <v>2.1</v>
      </c>
      <c r="B14" s="102">
        <v>133537558.70999999</v>
      </c>
      <c r="C14" s="102">
        <v>0</v>
      </c>
      <c r="D14" s="102">
        <v>294753178.91000003</v>
      </c>
      <c r="L14" s="103">
        <v>2019</v>
      </c>
      <c r="M14" s="102">
        <v>7493519.4100000001</v>
      </c>
      <c r="N14" s="102">
        <v>69117.509999999995</v>
      </c>
      <c r="O14" s="102">
        <v>1180447719.3899999</v>
      </c>
    </row>
    <row r="15" spans="1:15" x14ac:dyDescent="0.35">
      <c r="A15" s="103">
        <v>2016</v>
      </c>
      <c r="B15" s="102">
        <v>133537558.70999999</v>
      </c>
      <c r="C15" s="102">
        <v>0</v>
      </c>
      <c r="D15" s="102">
        <v>294753178.91000003</v>
      </c>
      <c r="L15" s="103">
        <v>2020</v>
      </c>
      <c r="M15" s="102">
        <v>0</v>
      </c>
      <c r="N15" s="102">
        <v>0</v>
      </c>
      <c r="O15" s="102">
        <v>245523862.59999999</v>
      </c>
    </row>
    <row r="16" spans="1:15" x14ac:dyDescent="0.35">
      <c r="A16" s="86" t="s">
        <v>6</v>
      </c>
      <c r="B16" s="102">
        <v>975392603.75</v>
      </c>
      <c r="C16" s="102">
        <v>112406999.30999999</v>
      </c>
      <c r="D16" s="102">
        <v>4689815047.1599998</v>
      </c>
      <c r="L16" s="106" t="s">
        <v>6</v>
      </c>
      <c r="M16" s="107">
        <v>975392603.75</v>
      </c>
      <c r="N16" s="107">
        <v>112406999.30999999</v>
      </c>
      <c r="O16" s="107">
        <v>4689815047.1599998</v>
      </c>
    </row>
  </sheetData>
  <pageMargins left="0.7" right="0.7" top="0.75" bottom="0.75" header="0.3" footer="0.3"/>
  <pageSetup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3A9C3-2728-4FA5-B507-F6850B766F2E}">
  <dimension ref="A1:B7"/>
  <sheetViews>
    <sheetView workbookViewId="0">
      <selection activeCell="B9" sqref="B9"/>
    </sheetView>
  </sheetViews>
  <sheetFormatPr defaultRowHeight="14.5" x14ac:dyDescent="0.35"/>
  <cols>
    <col min="1" max="1" width="16" bestFit="1" customWidth="1"/>
    <col min="2" max="2" width="24.1796875" bestFit="1" customWidth="1"/>
  </cols>
  <sheetData>
    <row r="1" spans="1:2" x14ac:dyDescent="0.35">
      <c r="A1" s="85" t="s">
        <v>39</v>
      </c>
      <c r="B1" t="s">
        <v>63</v>
      </c>
    </row>
    <row r="3" spans="1:2" x14ac:dyDescent="0.35">
      <c r="A3" s="85" t="s">
        <v>2</v>
      </c>
      <c r="B3" t="s">
        <v>2243</v>
      </c>
    </row>
    <row r="4" spans="1:2" x14ac:dyDescent="0.35">
      <c r="A4" s="86" t="s">
        <v>61</v>
      </c>
      <c r="B4" s="87">
        <v>594500470.26999998</v>
      </c>
    </row>
    <row r="5" spans="1:2" x14ac:dyDescent="0.35">
      <c r="A5" s="86" t="s">
        <v>71</v>
      </c>
      <c r="B5" s="87">
        <v>3917340617.9800005</v>
      </c>
    </row>
    <row r="6" spans="1:2" x14ac:dyDescent="0.35">
      <c r="A6" s="86" t="s">
        <v>51</v>
      </c>
      <c r="B6" s="87">
        <v>184696160.24999997</v>
      </c>
    </row>
    <row r="7" spans="1:2" x14ac:dyDescent="0.35">
      <c r="A7" s="86" t="s">
        <v>6</v>
      </c>
      <c r="B7" s="87">
        <v>4696537248.5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78F4B-127A-4111-9627-05B1F862B395}">
  <dimension ref="A1:B4"/>
  <sheetViews>
    <sheetView workbookViewId="0">
      <selection activeCell="P7" sqref="P7"/>
    </sheetView>
  </sheetViews>
  <sheetFormatPr defaultRowHeight="14.5" x14ac:dyDescent="0.35"/>
  <sheetData>
    <row r="1" spans="1:2" x14ac:dyDescent="0.35">
      <c r="A1" s="88" t="s">
        <v>2245</v>
      </c>
      <c r="B1" s="88" t="s">
        <v>2246</v>
      </c>
    </row>
    <row r="2" spans="1:2" x14ac:dyDescent="0.35">
      <c r="A2" s="86" t="s">
        <v>2247</v>
      </c>
      <c r="B2" s="87">
        <v>594500470.26999998</v>
      </c>
    </row>
    <row r="3" spans="1:2" x14ac:dyDescent="0.35">
      <c r="A3" s="86" t="s">
        <v>2248</v>
      </c>
      <c r="B3" s="87">
        <v>3917340617.9800005</v>
      </c>
    </row>
    <row r="4" spans="1:2" x14ac:dyDescent="0.35">
      <c r="A4" s="86" t="s">
        <v>2249</v>
      </c>
      <c r="B4" s="87">
        <v>184696160.24999997</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80B86-8225-44E3-944E-E9D5CEAB2875}">
  <dimension ref="A3:E10"/>
  <sheetViews>
    <sheetView topLeftCell="E1" workbookViewId="0">
      <selection activeCell="A3" sqref="A3:E10"/>
    </sheetView>
  </sheetViews>
  <sheetFormatPr defaultRowHeight="14.5" x14ac:dyDescent="0.35"/>
  <cols>
    <col min="1" max="1" width="28.81640625" bestFit="1" customWidth="1"/>
    <col min="2" max="8" width="11.81640625" bestFit="1" customWidth="1"/>
    <col min="9" max="9" width="10.81640625" bestFit="1" customWidth="1"/>
    <col min="10" max="10" width="11.81640625" bestFit="1" customWidth="1"/>
    <col min="11" max="11" width="10.81640625" bestFit="1" customWidth="1"/>
    <col min="12" max="12" width="11.81640625" bestFit="1" customWidth="1"/>
    <col min="13" max="15" width="10.81640625" bestFit="1" customWidth="1"/>
  </cols>
  <sheetData>
    <row r="3" spans="1:5" x14ac:dyDescent="0.35">
      <c r="A3" s="85" t="s">
        <v>2250</v>
      </c>
      <c r="B3" s="85" t="s">
        <v>8</v>
      </c>
    </row>
    <row r="4" spans="1:5" x14ac:dyDescent="0.35">
      <c r="A4" s="85" t="s">
        <v>2251</v>
      </c>
      <c r="B4">
        <v>2.1</v>
      </c>
      <c r="C4">
        <v>2.2999999999999998</v>
      </c>
      <c r="D4" t="s">
        <v>2244</v>
      </c>
      <c r="E4" t="s">
        <v>6</v>
      </c>
    </row>
    <row r="5" spans="1:5" x14ac:dyDescent="0.35">
      <c r="A5" s="86">
        <v>2016</v>
      </c>
      <c r="B5" s="91">
        <v>294753178.91000003</v>
      </c>
      <c r="C5" s="91">
        <v>161864396.80000001</v>
      </c>
      <c r="D5" s="91"/>
      <c r="E5" s="91">
        <v>456617575.71000004</v>
      </c>
    </row>
    <row r="6" spans="1:5" x14ac:dyDescent="0.35">
      <c r="A6" s="86">
        <v>2017</v>
      </c>
      <c r="B6" s="91"/>
      <c r="C6" s="91"/>
      <c r="D6" s="91">
        <v>487351017.11000001</v>
      </c>
      <c r="E6" s="91">
        <v>487351017.11000001</v>
      </c>
    </row>
    <row r="7" spans="1:5" x14ac:dyDescent="0.35">
      <c r="A7" s="86">
        <v>2018</v>
      </c>
      <c r="B7" s="91"/>
      <c r="C7" s="91">
        <v>540016304.54999995</v>
      </c>
      <c r="D7" s="91"/>
      <c r="E7" s="91">
        <v>540016304.54999995</v>
      </c>
    </row>
    <row r="8" spans="1:5" x14ac:dyDescent="0.35">
      <c r="A8" s="86">
        <v>2019</v>
      </c>
      <c r="B8" s="91"/>
      <c r="C8" s="91">
        <v>1180447719.3899999</v>
      </c>
      <c r="D8" s="91">
        <v>706471959.7299999</v>
      </c>
      <c r="E8" s="91">
        <v>1886919679.1199999</v>
      </c>
    </row>
    <row r="9" spans="1:5" x14ac:dyDescent="0.35">
      <c r="A9" s="86">
        <v>2020</v>
      </c>
      <c r="B9" s="91"/>
      <c r="C9" s="91">
        <v>245523862.59999999</v>
      </c>
      <c r="D9" s="91">
        <v>1073386608.0699999</v>
      </c>
      <c r="E9" s="91">
        <v>1318910470.6699998</v>
      </c>
    </row>
    <row r="10" spans="1:5" x14ac:dyDescent="0.35">
      <c r="A10" s="86" t="s">
        <v>6</v>
      </c>
      <c r="B10" s="91">
        <v>294753178.91000003</v>
      </c>
      <c r="C10" s="91">
        <v>2127852283.3399997</v>
      </c>
      <c r="D10" s="91">
        <v>2267209584.9099998</v>
      </c>
      <c r="E10" s="91">
        <v>4689815047.1599998</v>
      </c>
    </row>
  </sheetData>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5A16B-73B5-47A8-BDE7-EBCF57949248}">
  <dimension ref="A1:D22"/>
  <sheetViews>
    <sheetView workbookViewId="0">
      <selection activeCell="D22" sqref="A3:D22"/>
    </sheetView>
  </sheetViews>
  <sheetFormatPr defaultRowHeight="14.5" x14ac:dyDescent="0.35"/>
  <cols>
    <col min="1" max="1" width="49.26953125" bestFit="1" customWidth="1"/>
    <col min="2" max="2" width="17.81640625" bestFit="1" customWidth="1"/>
    <col min="3" max="3" width="35" bestFit="1" customWidth="1"/>
    <col min="4" max="4" width="24.1796875" bestFit="1" customWidth="1"/>
    <col min="5" max="5" width="24.26953125" bestFit="1" customWidth="1"/>
  </cols>
  <sheetData>
    <row r="1" spans="1:4" x14ac:dyDescent="0.35">
      <c r="A1" s="85" t="s">
        <v>0</v>
      </c>
      <c r="B1" t="s">
        <v>1</v>
      </c>
    </row>
    <row r="3" spans="1:4" x14ac:dyDescent="0.35">
      <c r="A3" s="85" t="s">
        <v>2</v>
      </c>
      <c r="B3" t="s">
        <v>2238</v>
      </c>
      <c r="C3" t="s">
        <v>2325</v>
      </c>
      <c r="D3" t="s">
        <v>2243</v>
      </c>
    </row>
    <row r="4" spans="1:4" x14ac:dyDescent="0.35">
      <c r="A4" s="86">
        <v>2.1</v>
      </c>
      <c r="B4" s="102">
        <v>202250270.31999999</v>
      </c>
      <c r="C4" s="102">
        <v>35691224.18</v>
      </c>
      <c r="D4" s="102">
        <v>294753178.91000003</v>
      </c>
    </row>
    <row r="5" spans="1:4" x14ac:dyDescent="0.35">
      <c r="A5" s="103" t="s">
        <v>2324</v>
      </c>
      <c r="B5" s="102">
        <v>202250270.31999999</v>
      </c>
      <c r="C5" s="102">
        <v>35691224.18</v>
      </c>
      <c r="D5" s="102">
        <v>294753178.91000003</v>
      </c>
    </row>
    <row r="6" spans="1:4" x14ac:dyDescent="0.35">
      <c r="A6" s="86">
        <v>2.2999999999999998</v>
      </c>
      <c r="B6" s="102">
        <v>1786868722.3100002</v>
      </c>
      <c r="C6" s="102">
        <v>309570064.66000003</v>
      </c>
      <c r="D6" s="102">
        <v>2134574484.6799998</v>
      </c>
    </row>
    <row r="7" spans="1:4" x14ac:dyDescent="0.35">
      <c r="A7" s="103" t="s">
        <v>2112</v>
      </c>
      <c r="B7" s="102">
        <v>5556186.9800000004</v>
      </c>
      <c r="C7" s="102">
        <v>1031570.33</v>
      </c>
      <c r="D7" s="102">
        <v>6722201.3400000008</v>
      </c>
    </row>
    <row r="8" spans="1:4" x14ac:dyDescent="0.35">
      <c r="A8" s="103" t="s">
        <v>2107</v>
      </c>
      <c r="B8" s="102">
        <v>177358385.41000003</v>
      </c>
      <c r="C8" s="102">
        <v>32937646.02</v>
      </c>
      <c r="D8" s="102">
        <v>224189267.80000001</v>
      </c>
    </row>
    <row r="9" spans="1:4" x14ac:dyDescent="0.35">
      <c r="A9" s="103" t="s">
        <v>2145</v>
      </c>
      <c r="B9" s="102">
        <v>159728628.80000001</v>
      </c>
      <c r="C9" s="102">
        <v>29655499.059999999</v>
      </c>
      <c r="D9" s="102">
        <v>189384127.86000001</v>
      </c>
    </row>
    <row r="10" spans="1:4" x14ac:dyDescent="0.35">
      <c r="A10" s="103" t="s">
        <v>2121</v>
      </c>
      <c r="B10" s="102">
        <v>240148552.66999999</v>
      </c>
      <c r="C10" s="102">
        <v>44586404.109999999</v>
      </c>
      <c r="D10" s="102">
        <v>284735042.45999998</v>
      </c>
    </row>
    <row r="11" spans="1:4" x14ac:dyDescent="0.35">
      <c r="A11" s="103" t="s">
        <v>2156</v>
      </c>
      <c r="B11" s="102">
        <v>226434077.38000003</v>
      </c>
      <c r="C11" s="102">
        <v>40041462.119999997</v>
      </c>
      <c r="D11" s="102">
        <v>268494221.74000001</v>
      </c>
    </row>
    <row r="12" spans="1:4" x14ac:dyDescent="0.35">
      <c r="A12" s="103" t="s">
        <v>2164</v>
      </c>
      <c r="B12" s="102">
        <v>233049175</v>
      </c>
      <c r="C12" s="102">
        <v>43268321</v>
      </c>
      <c r="D12" s="102">
        <v>276322494</v>
      </c>
    </row>
    <row r="13" spans="1:4" x14ac:dyDescent="0.35">
      <c r="A13" s="103" t="s">
        <v>2202</v>
      </c>
      <c r="B13" s="102">
        <v>65779785.689999998</v>
      </c>
      <c r="C13" s="102">
        <v>12212791.109999999</v>
      </c>
      <c r="D13" s="102">
        <v>77992576.799999997</v>
      </c>
    </row>
    <row r="14" spans="1:4" x14ac:dyDescent="0.35">
      <c r="A14" s="103" t="s">
        <v>2133</v>
      </c>
      <c r="B14" s="102">
        <v>43648529.549999997</v>
      </c>
      <c r="C14" s="102">
        <v>8103863.0199999996</v>
      </c>
      <c r="D14" s="102">
        <v>53242265.319999993</v>
      </c>
    </row>
    <row r="15" spans="1:4" x14ac:dyDescent="0.35">
      <c r="A15" s="103" t="s">
        <v>2139</v>
      </c>
      <c r="B15" s="102">
        <v>561801885.36000001</v>
      </c>
      <c r="C15" s="102">
        <v>94584443.149999991</v>
      </c>
      <c r="D15" s="102">
        <v>666107014.75999999</v>
      </c>
    </row>
    <row r="16" spans="1:4" x14ac:dyDescent="0.35">
      <c r="A16" s="103" t="s">
        <v>2195</v>
      </c>
      <c r="B16" s="102">
        <v>57003506.25</v>
      </c>
      <c r="C16" s="102">
        <v>110639.94</v>
      </c>
      <c r="D16" s="102">
        <v>67591875.799999997</v>
      </c>
    </row>
    <row r="17" spans="1:4" x14ac:dyDescent="0.35">
      <c r="A17" s="103" t="s">
        <v>2324</v>
      </c>
      <c r="B17" s="102">
        <v>16360009.220000001</v>
      </c>
      <c r="C17" s="102">
        <v>3037424.8</v>
      </c>
      <c r="D17" s="102">
        <v>19793396.800000001</v>
      </c>
    </row>
    <row r="18" spans="1:4" x14ac:dyDescent="0.35">
      <c r="A18" s="86" t="s">
        <v>2244</v>
      </c>
      <c r="B18" s="102">
        <v>1265106960.1900003</v>
      </c>
      <c r="C18" s="102">
        <v>233447157.03000003</v>
      </c>
      <c r="D18" s="102">
        <v>2267209584.9099998</v>
      </c>
    </row>
    <row r="19" spans="1:4" x14ac:dyDescent="0.35">
      <c r="A19" s="103" t="s">
        <v>64</v>
      </c>
      <c r="B19" s="102">
        <v>274224746.83000004</v>
      </c>
      <c r="C19" s="102">
        <v>48392602.239999995</v>
      </c>
      <c r="D19" s="102">
        <v>462850719.94</v>
      </c>
    </row>
    <row r="20" spans="1:4" x14ac:dyDescent="0.35">
      <c r="A20" s="103" t="s">
        <v>55</v>
      </c>
      <c r="B20" s="102">
        <v>269351765.6500001</v>
      </c>
      <c r="C20" s="102">
        <v>54146606.630000003</v>
      </c>
      <c r="D20" s="102">
        <v>487351017.11000001</v>
      </c>
    </row>
    <row r="21" spans="1:4" x14ac:dyDescent="0.35">
      <c r="A21" s="103" t="s">
        <v>200</v>
      </c>
      <c r="B21" s="102">
        <v>721530447.71000016</v>
      </c>
      <c r="C21" s="102">
        <v>130907948.16000003</v>
      </c>
      <c r="D21" s="102">
        <v>1317007847.8600001</v>
      </c>
    </row>
    <row r="22" spans="1:4" x14ac:dyDescent="0.35">
      <c r="A22" s="86" t="s">
        <v>6</v>
      </c>
      <c r="B22" s="102">
        <v>3254225952.8200002</v>
      </c>
      <c r="C22" s="102">
        <v>578708445.87000012</v>
      </c>
      <c r="D22" s="102">
        <v>4696537248.5</v>
      </c>
    </row>
  </sheetData>
  <pageMargins left="0.7" right="0.7" top="0.75" bottom="0.75" header="0.3" footer="0.3"/>
  <pageSetup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664FE-6143-4FC9-8B0F-AC2D2DB140EE}">
  <dimension ref="A1:M11"/>
  <sheetViews>
    <sheetView workbookViewId="0">
      <selection activeCell="A4" sqref="A4:J11"/>
    </sheetView>
  </sheetViews>
  <sheetFormatPr defaultRowHeight="14.5" x14ac:dyDescent="0.35"/>
  <cols>
    <col min="1" max="1" width="12.453125" bestFit="1" customWidth="1"/>
    <col min="2" max="2" width="22.453125" bestFit="1" customWidth="1"/>
    <col min="3" max="3" width="3.81640625" bestFit="1" customWidth="1"/>
    <col min="4" max="4" width="4.81640625" bestFit="1" customWidth="1"/>
    <col min="5" max="5" width="22.7265625" bestFit="1" customWidth="1"/>
    <col min="6" max="7" width="6.81640625" bestFit="1" customWidth="1"/>
    <col min="8" max="8" width="16.54296875" bestFit="1" customWidth="1"/>
    <col min="9" max="10" width="6.81640625" bestFit="1" customWidth="1"/>
    <col min="11" max="11" width="27.1796875" bestFit="1" customWidth="1"/>
    <col min="12" max="12" width="27.54296875" bestFit="1" customWidth="1"/>
    <col min="13" max="13" width="21.453125" bestFit="1" customWidth="1"/>
  </cols>
  <sheetData>
    <row r="1" spans="1:13" x14ac:dyDescent="0.35">
      <c r="A1" s="85" t="s">
        <v>0</v>
      </c>
      <c r="B1" t="s">
        <v>1</v>
      </c>
    </row>
    <row r="3" spans="1:13" x14ac:dyDescent="0.35">
      <c r="B3" s="85" t="s">
        <v>2252</v>
      </c>
    </row>
    <row r="4" spans="1:13" x14ac:dyDescent="0.35">
      <c r="B4" t="s">
        <v>2253</v>
      </c>
      <c r="E4" t="s">
        <v>2254</v>
      </c>
      <c r="H4" t="s">
        <v>2255</v>
      </c>
      <c r="K4" t="s">
        <v>2256</v>
      </c>
      <c r="L4" t="s">
        <v>2257</v>
      </c>
      <c r="M4" t="s">
        <v>2258</v>
      </c>
    </row>
    <row r="5" spans="1:13" x14ac:dyDescent="0.35">
      <c r="A5" s="85" t="s">
        <v>2251</v>
      </c>
      <c r="B5">
        <v>2.1</v>
      </c>
      <c r="C5">
        <v>2.2999999999999998</v>
      </c>
      <c r="D5" t="s">
        <v>2259</v>
      </c>
      <c r="E5">
        <v>2.1</v>
      </c>
      <c r="F5">
        <v>2.2999999999999998</v>
      </c>
      <c r="G5" t="s">
        <v>2259</v>
      </c>
      <c r="H5">
        <v>2.1</v>
      </c>
      <c r="I5">
        <v>2.2999999999999998</v>
      </c>
      <c r="J5" t="s">
        <v>2259</v>
      </c>
    </row>
    <row r="6" spans="1:13" x14ac:dyDescent="0.35">
      <c r="A6" s="86">
        <v>2016</v>
      </c>
      <c r="B6" s="87">
        <v>1</v>
      </c>
      <c r="C6" s="87">
        <v>2</v>
      </c>
      <c r="D6" s="87"/>
      <c r="E6" s="92">
        <v>6.2849638193833046E-2</v>
      </c>
      <c r="F6" s="92">
        <v>3.4514025643296926E-2</v>
      </c>
      <c r="G6" s="92">
        <v>0</v>
      </c>
      <c r="H6" s="92">
        <v>6.2256334099167684E-2</v>
      </c>
      <c r="I6" s="92">
        <v>4.1920005176268552E-2</v>
      </c>
      <c r="J6" s="92">
        <v>0</v>
      </c>
      <c r="K6" s="87">
        <v>3</v>
      </c>
      <c r="L6" s="92">
        <v>9.7363663837129966E-2</v>
      </c>
      <c r="M6" s="92">
        <v>0.10417633927543625</v>
      </c>
    </row>
    <row r="7" spans="1:13" x14ac:dyDescent="0.35">
      <c r="A7" s="86">
        <v>2017</v>
      </c>
      <c r="B7" s="87"/>
      <c r="C7" s="87"/>
      <c r="D7" s="87">
        <v>128</v>
      </c>
      <c r="E7" s="92">
        <v>0</v>
      </c>
      <c r="F7" s="92">
        <v>0</v>
      </c>
      <c r="G7" s="92">
        <v>0.10391689484751089</v>
      </c>
      <c r="H7" s="92">
        <v>0</v>
      </c>
      <c r="I7" s="92">
        <v>0</v>
      </c>
      <c r="J7" s="92">
        <v>8.291140222445921E-2</v>
      </c>
      <c r="K7" s="87">
        <v>128</v>
      </c>
      <c r="L7" s="92">
        <v>0.10391689484751089</v>
      </c>
      <c r="M7" s="92">
        <v>8.291140222445921E-2</v>
      </c>
    </row>
    <row r="8" spans="1:13" x14ac:dyDescent="0.35">
      <c r="A8" s="86">
        <v>2018</v>
      </c>
      <c r="B8" s="87"/>
      <c r="C8" s="87">
        <v>6</v>
      </c>
      <c r="D8" s="87"/>
      <c r="E8" s="92">
        <v>0</v>
      </c>
      <c r="F8" s="92">
        <v>0.11514661007303824</v>
      </c>
      <c r="G8" s="92">
        <v>0</v>
      </c>
      <c r="H8" s="92">
        <v>0</v>
      </c>
      <c r="I8" s="92">
        <v>0.13620149158361453</v>
      </c>
      <c r="J8" s="92">
        <v>0</v>
      </c>
      <c r="K8" s="87">
        <v>6</v>
      </c>
      <c r="L8" s="92">
        <v>0.11514661007303824</v>
      </c>
      <c r="M8" s="92">
        <v>0.13620149158361453</v>
      </c>
    </row>
    <row r="9" spans="1:13" x14ac:dyDescent="0.35">
      <c r="A9" s="86">
        <v>2019</v>
      </c>
      <c r="B9" s="87"/>
      <c r="C9" s="87">
        <v>10</v>
      </c>
      <c r="D9" s="87">
        <v>38</v>
      </c>
      <c r="E9" s="92">
        <v>0</v>
      </c>
      <c r="F9" s="92">
        <v>0.25170453579077512</v>
      </c>
      <c r="G9" s="92">
        <v>0.15063962067284858</v>
      </c>
      <c r="H9" s="92">
        <v>0</v>
      </c>
      <c r="I9" s="92">
        <v>0.30645945151109372</v>
      </c>
      <c r="J9" s="92">
        <v>0.12357394769123224</v>
      </c>
      <c r="K9" s="87">
        <v>48</v>
      </c>
      <c r="L9" s="92">
        <v>0.4023441564636237</v>
      </c>
      <c r="M9" s="92">
        <v>0.43003339920232619</v>
      </c>
    </row>
    <row r="10" spans="1:13" x14ac:dyDescent="0.35">
      <c r="A10" s="86">
        <v>2020</v>
      </c>
      <c r="B10" s="87"/>
      <c r="C10" s="87">
        <v>3</v>
      </c>
      <c r="D10" s="87">
        <v>70</v>
      </c>
      <c r="E10" s="92">
        <v>0</v>
      </c>
      <c r="F10" s="92">
        <v>5.2352568306223778E-2</v>
      </c>
      <c r="G10" s="92">
        <v>0.22887610647247339</v>
      </c>
      <c r="H10" s="92">
        <v>0</v>
      </c>
      <c r="I10" s="92">
        <v>6.3739645610442208E-2</v>
      </c>
      <c r="J10" s="92">
        <v>0.18293772210372153</v>
      </c>
      <c r="K10" s="87">
        <v>73</v>
      </c>
      <c r="L10" s="92">
        <v>0.28122867477869717</v>
      </c>
      <c r="M10" s="92">
        <v>0.24667736771416371</v>
      </c>
    </row>
    <row r="11" spans="1:13" x14ac:dyDescent="0.35">
      <c r="A11" s="86" t="s">
        <v>6</v>
      </c>
      <c r="B11" s="87">
        <v>1</v>
      </c>
      <c r="C11" s="87">
        <v>21</v>
      </c>
      <c r="D11" s="87">
        <v>236</v>
      </c>
      <c r="E11" s="92">
        <v>6.2849638193833046E-2</v>
      </c>
      <c r="F11" s="92">
        <v>0.45371773981333413</v>
      </c>
      <c r="G11" s="92">
        <v>0.48343262199283304</v>
      </c>
      <c r="H11" s="92">
        <v>6.2256334099167684E-2</v>
      </c>
      <c r="I11" s="92">
        <v>0.54832059388141907</v>
      </c>
      <c r="J11" s="92">
        <v>0.38942307201941295</v>
      </c>
      <c r="K11" s="87">
        <v>258</v>
      </c>
      <c r="L11" s="92">
        <v>1</v>
      </c>
      <c r="M11" s="92">
        <v>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ADB2-BC9C-4E1A-9A14-2F4602E548ED}">
  <dimension ref="A3:B12"/>
  <sheetViews>
    <sheetView topLeftCell="A5" workbookViewId="0">
      <selection activeCell="B6" sqref="B6"/>
    </sheetView>
  </sheetViews>
  <sheetFormatPr defaultRowHeight="14.5" x14ac:dyDescent="0.35"/>
  <cols>
    <col min="1" max="1" width="12.6328125" bestFit="1" customWidth="1"/>
    <col min="2" max="2" width="22.36328125" bestFit="1" customWidth="1"/>
  </cols>
  <sheetData>
    <row r="3" spans="1:2" x14ac:dyDescent="0.35">
      <c r="A3" s="85" t="s">
        <v>2</v>
      </c>
      <c r="B3" t="s">
        <v>2260</v>
      </c>
    </row>
    <row r="4" spans="1:2" x14ac:dyDescent="0.35">
      <c r="A4" s="86" t="s">
        <v>263</v>
      </c>
      <c r="B4" s="87">
        <v>50</v>
      </c>
    </row>
    <row r="5" spans="1:2" x14ac:dyDescent="0.35">
      <c r="A5" s="86" t="s">
        <v>103</v>
      </c>
      <c r="B5" s="87">
        <v>48</v>
      </c>
    </row>
    <row r="6" spans="1:2" x14ac:dyDescent="0.35">
      <c r="A6" s="86" t="s">
        <v>149</v>
      </c>
      <c r="B6" s="87">
        <v>37</v>
      </c>
    </row>
    <row r="7" spans="1:2" x14ac:dyDescent="0.35">
      <c r="A7" s="86" t="s">
        <v>48</v>
      </c>
      <c r="B7" s="87">
        <v>28</v>
      </c>
    </row>
    <row r="8" spans="1:2" x14ac:dyDescent="0.35">
      <c r="A8" s="86" t="s">
        <v>196</v>
      </c>
      <c r="B8" s="87">
        <v>26</v>
      </c>
    </row>
    <row r="9" spans="1:2" x14ac:dyDescent="0.35">
      <c r="A9" s="86" t="s">
        <v>190</v>
      </c>
      <c r="B9" s="87">
        <v>22</v>
      </c>
    </row>
    <row r="10" spans="1:2" x14ac:dyDescent="0.35">
      <c r="A10" s="86" t="s">
        <v>1091</v>
      </c>
      <c r="B10" s="87">
        <v>11</v>
      </c>
    </row>
    <row r="11" spans="1:2" x14ac:dyDescent="0.35">
      <c r="A11" s="86" t="s">
        <v>79</v>
      </c>
      <c r="B11" s="87">
        <v>7</v>
      </c>
    </row>
    <row r="12" spans="1:2" x14ac:dyDescent="0.35">
      <c r="A12" s="86" t="s">
        <v>6</v>
      </c>
      <c r="B12" s="87">
        <v>229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F9B04-003D-4713-A54B-E73C810A6F82}">
  <dimension ref="A1:T260"/>
  <sheetViews>
    <sheetView workbookViewId="0">
      <selection activeCell="E3" sqref="E3"/>
    </sheetView>
  </sheetViews>
  <sheetFormatPr defaultRowHeight="14.5" x14ac:dyDescent="0.35"/>
  <cols>
    <col min="3" max="3" width="12.26953125" customWidth="1"/>
    <col min="4" max="4" width="13.1796875" customWidth="1"/>
    <col min="5" max="5" width="14.453125" customWidth="1"/>
    <col min="6" max="6" width="11.81640625" customWidth="1"/>
    <col min="12" max="12" width="12.81640625" customWidth="1"/>
    <col min="13" max="13" width="14" customWidth="1"/>
    <col min="14" max="14" width="15.26953125" customWidth="1"/>
    <col min="15" max="15" width="14.54296875" customWidth="1"/>
    <col min="16" max="16" width="13.26953125" customWidth="1"/>
    <col min="17" max="17" width="14" customWidth="1"/>
    <col min="19" max="19" width="12.26953125" customWidth="1"/>
    <col min="20" max="20" width="13.81640625" customWidth="1"/>
  </cols>
  <sheetData>
    <row r="1" spans="1:20" s="84" customFormat="1" ht="65" x14ac:dyDescent="0.3">
      <c r="A1" s="82" t="s">
        <v>2261</v>
      </c>
      <c r="B1" s="82" t="s">
        <v>10</v>
      </c>
      <c r="C1" s="79" t="s">
        <v>11</v>
      </c>
      <c r="D1" s="79" t="s">
        <v>12</v>
      </c>
      <c r="E1" s="82" t="s">
        <v>2262</v>
      </c>
      <c r="F1" s="82" t="s">
        <v>2263</v>
      </c>
      <c r="G1" s="82" t="s">
        <v>20</v>
      </c>
      <c r="H1" s="79" t="s">
        <v>21</v>
      </c>
      <c r="I1" s="79" t="s">
        <v>2264</v>
      </c>
      <c r="J1" s="79" t="s">
        <v>26</v>
      </c>
      <c r="K1" s="82" t="s">
        <v>27</v>
      </c>
      <c r="L1" s="80" t="s">
        <v>2265</v>
      </c>
      <c r="M1" s="80" t="s">
        <v>2266</v>
      </c>
      <c r="N1" s="80" t="s">
        <v>2267</v>
      </c>
      <c r="O1" s="80" t="s">
        <v>31</v>
      </c>
      <c r="P1" s="80" t="s">
        <v>32</v>
      </c>
      <c r="Q1" s="81" t="s">
        <v>33</v>
      </c>
      <c r="R1" s="81" t="s">
        <v>34</v>
      </c>
      <c r="S1" s="80" t="s">
        <v>2268</v>
      </c>
      <c r="T1" s="83" t="s">
        <v>2269</v>
      </c>
    </row>
    <row r="2" spans="1:20" ht="43.5" x14ac:dyDescent="0.35">
      <c r="A2" s="17" t="s">
        <v>2270</v>
      </c>
      <c r="B2" s="17">
        <v>115726</v>
      </c>
      <c r="C2" s="16" t="s">
        <v>56</v>
      </c>
      <c r="D2" s="16" t="s">
        <v>57</v>
      </c>
      <c r="E2" s="18">
        <v>42951</v>
      </c>
      <c r="F2" s="18">
        <v>43681</v>
      </c>
      <c r="G2" s="21">
        <v>85</v>
      </c>
      <c r="H2" s="15" t="s">
        <v>48</v>
      </c>
      <c r="I2" s="15" t="s">
        <v>2271</v>
      </c>
      <c r="J2" s="15" t="s">
        <v>4</v>
      </c>
      <c r="K2" s="19" t="s">
        <v>60</v>
      </c>
      <c r="L2" s="22">
        <v>625897.59</v>
      </c>
      <c r="M2" s="22">
        <v>110452.52</v>
      </c>
      <c r="N2" s="22">
        <v>484413.70000000007</v>
      </c>
      <c r="O2" s="73">
        <v>0</v>
      </c>
      <c r="P2" s="22">
        <v>1220763.81</v>
      </c>
      <c r="Q2" s="15" t="s">
        <v>61</v>
      </c>
      <c r="R2" s="15"/>
      <c r="S2" s="20">
        <v>574148.06999999995</v>
      </c>
      <c r="T2" s="20">
        <v>101320.26</v>
      </c>
    </row>
    <row r="3" spans="1:20" ht="116" x14ac:dyDescent="0.35">
      <c r="A3" s="30" t="s">
        <v>2272</v>
      </c>
      <c r="B3" s="30">
        <v>127296</v>
      </c>
      <c r="C3" s="32" t="s">
        <v>65</v>
      </c>
      <c r="D3" s="32" t="s">
        <v>66</v>
      </c>
      <c r="E3" s="33">
        <v>43629</v>
      </c>
      <c r="F3" s="33">
        <v>44715</v>
      </c>
      <c r="G3" s="46">
        <v>85</v>
      </c>
      <c r="H3" s="31" t="s">
        <v>48</v>
      </c>
      <c r="I3" s="31" t="s">
        <v>2271</v>
      </c>
      <c r="J3" s="31" t="s">
        <v>4</v>
      </c>
      <c r="K3" s="34" t="s">
        <v>70</v>
      </c>
      <c r="L3" s="47">
        <v>8941981.2100000009</v>
      </c>
      <c r="M3" s="47">
        <v>1577996.69</v>
      </c>
      <c r="N3" s="47">
        <v>4530062.0199999996</v>
      </c>
      <c r="O3" s="47">
        <v>3596923.88</v>
      </c>
      <c r="P3" s="47">
        <v>18646963.800000001</v>
      </c>
      <c r="Q3" s="31" t="s">
        <v>71</v>
      </c>
      <c r="R3" s="31"/>
      <c r="S3" s="48">
        <v>1693441.01</v>
      </c>
      <c r="T3" s="48">
        <v>298842.54000000004</v>
      </c>
    </row>
    <row r="4" spans="1:20" ht="101.5" x14ac:dyDescent="0.35">
      <c r="A4" s="31" t="s">
        <v>2272</v>
      </c>
      <c r="B4" s="31">
        <v>126954</v>
      </c>
      <c r="C4" s="56" t="s">
        <v>84</v>
      </c>
      <c r="D4" s="32" t="s">
        <v>85</v>
      </c>
      <c r="E4" s="33">
        <v>43469</v>
      </c>
      <c r="F4" s="33">
        <v>44565</v>
      </c>
      <c r="G4" s="53">
        <v>85</v>
      </c>
      <c r="H4" s="30" t="s">
        <v>79</v>
      </c>
      <c r="I4" s="30" t="s">
        <v>80</v>
      </c>
      <c r="J4" s="30" t="s">
        <v>4</v>
      </c>
      <c r="K4" s="34" t="s">
        <v>70</v>
      </c>
      <c r="L4" s="54">
        <v>7482384.9100000001</v>
      </c>
      <c r="M4" s="54">
        <v>1320420.8600000001</v>
      </c>
      <c r="N4" s="54">
        <v>1148494.67</v>
      </c>
      <c r="O4" s="54">
        <v>3854016.919999999</v>
      </c>
      <c r="P4" s="54">
        <v>13805317.359999999</v>
      </c>
      <c r="Q4" s="30" t="s">
        <v>71</v>
      </c>
      <c r="R4" s="31"/>
      <c r="S4" s="48">
        <v>3370475.33</v>
      </c>
      <c r="T4" s="48">
        <v>594789.76</v>
      </c>
    </row>
    <row r="5" spans="1:20" ht="130.5" x14ac:dyDescent="0.35">
      <c r="A5" s="4" t="s">
        <v>2270</v>
      </c>
      <c r="B5" s="4">
        <v>115809</v>
      </c>
      <c r="C5" s="5" t="s">
        <v>99</v>
      </c>
      <c r="D5" s="5" t="s">
        <v>100</v>
      </c>
      <c r="E5" s="9">
        <v>42950</v>
      </c>
      <c r="F5" s="9">
        <v>43864</v>
      </c>
      <c r="G5" s="7">
        <v>85</v>
      </c>
      <c r="H5" s="11" t="s">
        <v>103</v>
      </c>
      <c r="I5" s="11" t="s">
        <v>2273</v>
      </c>
      <c r="J5" s="11" t="s">
        <v>4</v>
      </c>
      <c r="K5" s="13" t="s">
        <v>60</v>
      </c>
      <c r="L5" s="12">
        <v>1440353.3</v>
      </c>
      <c r="M5" s="12">
        <v>254179.99</v>
      </c>
      <c r="N5" s="12">
        <v>1048687.3199999998</v>
      </c>
      <c r="O5" s="12">
        <v>75659.770000000019</v>
      </c>
      <c r="P5" s="12">
        <v>2818880.38</v>
      </c>
      <c r="Q5" s="1" t="s">
        <v>61</v>
      </c>
      <c r="R5" s="11" t="s">
        <v>105</v>
      </c>
      <c r="S5" s="3">
        <v>1436461.11</v>
      </c>
      <c r="T5" s="3">
        <v>253493.13000000006</v>
      </c>
    </row>
    <row r="6" spans="1:20" ht="43.5" x14ac:dyDescent="0.35">
      <c r="A6" s="4" t="s">
        <v>2270</v>
      </c>
      <c r="B6" s="4">
        <v>115986</v>
      </c>
      <c r="C6" s="5" t="s">
        <v>106</v>
      </c>
      <c r="D6" s="5" t="s">
        <v>107</v>
      </c>
      <c r="E6" s="9">
        <v>43038</v>
      </c>
      <c r="F6" s="9">
        <v>43585</v>
      </c>
      <c r="G6" s="7">
        <v>85</v>
      </c>
      <c r="H6" s="11" t="s">
        <v>103</v>
      </c>
      <c r="I6" s="11" t="s">
        <v>2273</v>
      </c>
      <c r="J6" s="11" t="s">
        <v>4</v>
      </c>
      <c r="K6" s="13" t="s">
        <v>60</v>
      </c>
      <c r="L6" s="12">
        <v>3481880.13</v>
      </c>
      <c r="M6" s="12">
        <v>614449.43999999994</v>
      </c>
      <c r="N6" s="12">
        <v>1536474.2600000002</v>
      </c>
      <c r="O6" s="12">
        <v>941042.08999999985</v>
      </c>
      <c r="P6" s="12">
        <v>6573845.9199999999</v>
      </c>
      <c r="Q6" s="28" t="s">
        <v>51</v>
      </c>
      <c r="R6" s="11"/>
      <c r="S6" s="3">
        <v>0</v>
      </c>
      <c r="T6" s="3">
        <v>0</v>
      </c>
    </row>
    <row r="7" spans="1:20" ht="232" x14ac:dyDescent="0.35">
      <c r="A7" s="4" t="s">
        <v>2270</v>
      </c>
      <c r="B7" s="4">
        <v>117489</v>
      </c>
      <c r="C7" s="5" t="s">
        <v>111</v>
      </c>
      <c r="D7" s="5" t="s">
        <v>112</v>
      </c>
      <c r="E7" s="9">
        <v>42978</v>
      </c>
      <c r="F7" s="9">
        <v>43465</v>
      </c>
      <c r="G7" s="7">
        <v>85</v>
      </c>
      <c r="H7" s="11" t="s">
        <v>103</v>
      </c>
      <c r="I7" s="11" t="s">
        <v>2273</v>
      </c>
      <c r="J7" s="11" t="s">
        <v>4</v>
      </c>
      <c r="K7" s="13" t="s">
        <v>60</v>
      </c>
      <c r="L7" s="12">
        <v>1663627.3</v>
      </c>
      <c r="M7" s="12">
        <v>293581.28999999998</v>
      </c>
      <c r="N7" s="12">
        <v>677745.15000000014</v>
      </c>
      <c r="O7" s="12">
        <v>59500</v>
      </c>
      <c r="P7" s="12">
        <v>2694453.74</v>
      </c>
      <c r="Q7" s="1" t="s">
        <v>61</v>
      </c>
      <c r="R7" s="11" t="s">
        <v>114</v>
      </c>
      <c r="S7" s="3">
        <v>1353562.6800000002</v>
      </c>
      <c r="T7" s="3">
        <v>238863.99999999997</v>
      </c>
    </row>
    <row r="8" spans="1:20" ht="159.5" x14ac:dyDescent="0.35">
      <c r="A8" s="4" t="s">
        <v>2270</v>
      </c>
      <c r="B8" s="4"/>
      <c r="C8" s="5" t="s">
        <v>115</v>
      </c>
      <c r="D8" s="5" t="s">
        <v>116</v>
      </c>
      <c r="E8" s="9">
        <v>42971</v>
      </c>
      <c r="F8" s="9">
        <v>43701</v>
      </c>
      <c r="G8" s="7">
        <v>85</v>
      </c>
      <c r="H8" s="11" t="s">
        <v>103</v>
      </c>
      <c r="I8" s="11" t="s">
        <v>2273</v>
      </c>
      <c r="J8" s="11" t="s">
        <v>4</v>
      </c>
      <c r="K8" s="13" t="s">
        <v>60</v>
      </c>
      <c r="L8" s="12">
        <v>1883829.29</v>
      </c>
      <c r="M8" s="12">
        <v>332440.46000000002</v>
      </c>
      <c r="N8" s="12">
        <v>1043204.1200000001</v>
      </c>
      <c r="O8" s="12">
        <v>3400</v>
      </c>
      <c r="P8" s="12">
        <v>3262873.87</v>
      </c>
      <c r="Q8" s="6" t="s">
        <v>51</v>
      </c>
      <c r="R8" s="11"/>
      <c r="S8" s="3">
        <v>0</v>
      </c>
      <c r="T8" s="3">
        <v>0</v>
      </c>
    </row>
    <row r="9" spans="1:20" ht="116" x14ac:dyDescent="0.35">
      <c r="A9" s="30" t="s">
        <v>2272</v>
      </c>
      <c r="B9" s="30">
        <v>127125</v>
      </c>
      <c r="C9" s="32" t="s">
        <v>117</v>
      </c>
      <c r="D9" s="32" t="s">
        <v>118</v>
      </c>
      <c r="E9" s="33">
        <v>43529</v>
      </c>
      <c r="F9" s="33">
        <v>44625</v>
      </c>
      <c r="G9" s="46">
        <v>85</v>
      </c>
      <c r="H9" s="31" t="s">
        <v>103</v>
      </c>
      <c r="I9" s="31" t="s">
        <v>2273</v>
      </c>
      <c r="J9" s="31" t="s">
        <v>4</v>
      </c>
      <c r="K9" s="34" t="s">
        <v>70</v>
      </c>
      <c r="L9" s="47">
        <v>11511362.17</v>
      </c>
      <c r="M9" s="47">
        <v>2031416.83</v>
      </c>
      <c r="N9" s="47">
        <v>1567451.05</v>
      </c>
      <c r="O9" s="47">
        <v>4605602.6500000004</v>
      </c>
      <c r="P9" s="47">
        <v>19715832.700000003</v>
      </c>
      <c r="Q9" s="31" t="s">
        <v>71</v>
      </c>
      <c r="R9" s="31"/>
      <c r="S9" s="48">
        <v>5558019.4400000004</v>
      </c>
      <c r="T9" s="48">
        <v>980826.92</v>
      </c>
    </row>
    <row r="10" spans="1:20" ht="304.5" x14ac:dyDescent="0.35">
      <c r="A10" s="4" t="s">
        <v>2270</v>
      </c>
      <c r="B10" s="4">
        <v>115937</v>
      </c>
      <c r="C10" s="5" t="s">
        <v>164</v>
      </c>
      <c r="D10" s="26" t="s">
        <v>165</v>
      </c>
      <c r="E10" s="9">
        <v>42958</v>
      </c>
      <c r="F10" s="9">
        <v>44054</v>
      </c>
      <c r="G10" s="7">
        <v>85</v>
      </c>
      <c r="H10" s="11" t="s">
        <v>149</v>
      </c>
      <c r="I10" s="11" t="s">
        <v>2274</v>
      </c>
      <c r="J10" s="11" t="s">
        <v>4</v>
      </c>
      <c r="K10" s="13" t="s">
        <v>60</v>
      </c>
      <c r="L10" s="12">
        <v>2537346.0699999998</v>
      </c>
      <c r="M10" s="12">
        <v>447766.95</v>
      </c>
      <c r="N10" s="12">
        <v>1069337.58</v>
      </c>
      <c r="O10" s="12">
        <v>404042.32999999961</v>
      </c>
      <c r="P10" s="12">
        <v>4458492.93</v>
      </c>
      <c r="Q10" s="1" t="s">
        <v>61</v>
      </c>
      <c r="R10" s="11"/>
      <c r="S10" s="3">
        <v>2447273.9500000002</v>
      </c>
      <c r="T10" s="3">
        <v>431877.16</v>
      </c>
    </row>
    <row r="11" spans="1:20" ht="116" x14ac:dyDescent="0.35">
      <c r="A11" s="30" t="s">
        <v>2272</v>
      </c>
      <c r="B11" s="30">
        <v>126957</v>
      </c>
      <c r="C11" s="32" t="s">
        <v>172</v>
      </c>
      <c r="D11" s="32" t="s">
        <v>85</v>
      </c>
      <c r="E11" s="33">
        <v>43469</v>
      </c>
      <c r="F11" s="33">
        <v>44565</v>
      </c>
      <c r="G11" s="46">
        <v>85</v>
      </c>
      <c r="H11" s="31" t="s">
        <v>149</v>
      </c>
      <c r="I11" s="31" t="s">
        <v>2274</v>
      </c>
      <c r="J11" s="31" t="s">
        <v>4</v>
      </c>
      <c r="K11" s="34" t="s">
        <v>70</v>
      </c>
      <c r="L11" s="47">
        <v>7457300.5599999996</v>
      </c>
      <c r="M11" s="47">
        <v>1315994.21</v>
      </c>
      <c r="N11" s="47">
        <v>974810.75999999978</v>
      </c>
      <c r="O11" s="47">
        <v>1795519.4800000004</v>
      </c>
      <c r="P11" s="47">
        <v>11543625.01</v>
      </c>
      <c r="Q11" s="31" t="s">
        <v>71</v>
      </c>
      <c r="R11" s="31"/>
      <c r="S11" s="48">
        <v>5832585.5899999999</v>
      </c>
      <c r="T11" s="48">
        <v>1029279.81</v>
      </c>
    </row>
    <row r="12" spans="1:20" ht="87" x14ac:dyDescent="0.35">
      <c r="A12" s="30" t="s">
        <v>2272</v>
      </c>
      <c r="B12" s="30">
        <v>127133</v>
      </c>
      <c r="C12" s="32" t="s">
        <v>181</v>
      </c>
      <c r="D12" s="32" t="s">
        <v>182</v>
      </c>
      <c r="E12" s="33">
        <v>43529</v>
      </c>
      <c r="F12" s="33">
        <v>44625</v>
      </c>
      <c r="G12" s="46">
        <v>85</v>
      </c>
      <c r="H12" s="31" t="s">
        <v>149</v>
      </c>
      <c r="I12" s="31" t="s">
        <v>2275</v>
      </c>
      <c r="J12" s="31" t="s">
        <v>4</v>
      </c>
      <c r="K12" s="34" t="s">
        <v>70</v>
      </c>
      <c r="L12" s="47">
        <v>7482298.9500000002</v>
      </c>
      <c r="M12" s="47">
        <v>1320405.69</v>
      </c>
      <c r="N12" s="47">
        <v>1692948.93</v>
      </c>
      <c r="O12" s="47">
        <v>3416754.01</v>
      </c>
      <c r="P12" s="47">
        <v>13912407.58</v>
      </c>
      <c r="Q12" s="51" t="s">
        <v>71</v>
      </c>
      <c r="R12" s="31"/>
      <c r="S12" s="48">
        <v>3467873.4099999997</v>
      </c>
      <c r="T12" s="48">
        <v>611977.66999999993</v>
      </c>
    </row>
    <row r="13" spans="1:20" ht="101.5" x14ac:dyDescent="0.35">
      <c r="A13" s="30" t="s">
        <v>2272</v>
      </c>
      <c r="B13" s="30">
        <v>127283</v>
      </c>
      <c r="C13" s="32" t="s">
        <v>187</v>
      </c>
      <c r="D13" s="32" t="s">
        <v>188</v>
      </c>
      <c r="E13" s="33">
        <v>43628</v>
      </c>
      <c r="F13" s="33">
        <v>44632</v>
      </c>
      <c r="G13" s="46">
        <v>85</v>
      </c>
      <c r="H13" s="31" t="s">
        <v>190</v>
      </c>
      <c r="I13" s="31" t="s">
        <v>2276</v>
      </c>
      <c r="J13" s="31" t="s">
        <v>4</v>
      </c>
      <c r="K13" s="34" t="s">
        <v>70</v>
      </c>
      <c r="L13" s="47">
        <v>11455733.609999999</v>
      </c>
      <c r="M13" s="47">
        <v>2021600.05</v>
      </c>
      <c r="N13" s="47">
        <v>1497481.53</v>
      </c>
      <c r="O13" s="47">
        <v>2831727.87</v>
      </c>
      <c r="P13" s="47">
        <v>17806543.059999999</v>
      </c>
      <c r="Q13" s="51" t="s">
        <v>71</v>
      </c>
      <c r="R13" s="31"/>
      <c r="S13" s="48">
        <v>5584138.3499999996</v>
      </c>
      <c r="T13" s="48">
        <v>985436.17</v>
      </c>
    </row>
    <row r="14" spans="1:20" ht="130.5" x14ac:dyDescent="0.35">
      <c r="A14" s="4" t="s">
        <v>2270</v>
      </c>
      <c r="B14" s="4">
        <v>116116</v>
      </c>
      <c r="C14" s="5" t="s">
        <v>194</v>
      </c>
      <c r="D14" s="5" t="s">
        <v>195</v>
      </c>
      <c r="E14" s="9">
        <v>42951</v>
      </c>
      <c r="F14" s="9">
        <v>44047</v>
      </c>
      <c r="G14" s="7">
        <v>85</v>
      </c>
      <c r="H14" s="11" t="s">
        <v>196</v>
      </c>
      <c r="I14" s="11" t="s">
        <v>197</v>
      </c>
      <c r="J14" s="11" t="s">
        <v>4</v>
      </c>
      <c r="K14" s="13" t="s">
        <v>60</v>
      </c>
      <c r="L14" s="12">
        <v>1210606.54</v>
      </c>
      <c r="M14" s="12">
        <v>231636.45</v>
      </c>
      <c r="N14" s="12">
        <v>315216</v>
      </c>
      <c r="O14" s="12">
        <v>130677.01000000001</v>
      </c>
      <c r="P14" s="12">
        <v>1888136</v>
      </c>
      <c r="Q14" s="6" t="s">
        <v>51</v>
      </c>
      <c r="R14" s="11"/>
      <c r="S14" s="3">
        <v>0</v>
      </c>
      <c r="T14" s="3">
        <v>0</v>
      </c>
    </row>
    <row r="15" spans="1:20" ht="217.5" x14ac:dyDescent="0.35">
      <c r="A15" s="17" t="s">
        <v>2270</v>
      </c>
      <c r="B15" s="17">
        <v>119055</v>
      </c>
      <c r="C15" s="16" t="s">
        <v>198</v>
      </c>
      <c r="D15" s="16" t="s">
        <v>199</v>
      </c>
      <c r="E15" s="18">
        <v>43024</v>
      </c>
      <c r="F15" s="18">
        <v>44120</v>
      </c>
      <c r="G15" s="21">
        <v>85</v>
      </c>
      <c r="H15" s="15" t="s">
        <v>196</v>
      </c>
      <c r="I15" s="15" t="s">
        <v>197</v>
      </c>
      <c r="J15" s="15" t="s">
        <v>4</v>
      </c>
      <c r="K15" s="19" t="s">
        <v>60</v>
      </c>
      <c r="L15" s="22">
        <v>2434958.08</v>
      </c>
      <c r="M15" s="22">
        <v>429698.49</v>
      </c>
      <c r="N15" s="22">
        <v>1655239.7900000005</v>
      </c>
      <c r="O15" s="22">
        <v>240334.66999999993</v>
      </c>
      <c r="P15" s="22">
        <v>4760231.0300000012</v>
      </c>
      <c r="Q15" s="23" t="s">
        <v>61</v>
      </c>
      <c r="R15" s="15"/>
      <c r="S15" s="20">
        <v>1666271.68</v>
      </c>
      <c r="T15" s="20">
        <v>294047.92999999993</v>
      </c>
    </row>
    <row r="16" spans="1:20" ht="116" x14ac:dyDescent="0.35">
      <c r="A16" s="11" t="s">
        <v>2277</v>
      </c>
      <c r="B16" s="11">
        <v>128967</v>
      </c>
      <c r="C16" s="5" t="s">
        <v>201</v>
      </c>
      <c r="D16" s="5" t="s">
        <v>202</v>
      </c>
      <c r="E16" s="14">
        <v>43921</v>
      </c>
      <c r="F16" s="9">
        <v>45016</v>
      </c>
      <c r="G16" s="10">
        <v>85</v>
      </c>
      <c r="H16" s="31" t="s">
        <v>196</v>
      </c>
      <c r="I16" s="11" t="s">
        <v>204</v>
      </c>
      <c r="J16" s="11" t="s">
        <v>205</v>
      </c>
      <c r="K16" s="34" t="s">
        <v>60</v>
      </c>
      <c r="L16" s="2">
        <v>8107400.4900000002</v>
      </c>
      <c r="M16" s="2">
        <v>1430717.73</v>
      </c>
      <c r="N16" s="24">
        <v>2549886.44</v>
      </c>
      <c r="O16" s="24">
        <v>1103964.45</v>
      </c>
      <c r="P16" s="24">
        <v>13191969.109999999</v>
      </c>
      <c r="Q16" s="1" t="s">
        <v>71</v>
      </c>
      <c r="R16" s="11"/>
      <c r="S16" s="3">
        <v>2825318.33</v>
      </c>
      <c r="T16" s="3">
        <v>371703.23</v>
      </c>
    </row>
    <row r="17" spans="1:20" ht="58" x14ac:dyDescent="0.35">
      <c r="A17" s="4" t="s">
        <v>2270</v>
      </c>
      <c r="B17" s="4">
        <v>119052</v>
      </c>
      <c r="C17" s="5" t="s">
        <v>216</v>
      </c>
      <c r="D17" s="5" t="s">
        <v>217</v>
      </c>
      <c r="E17" s="9">
        <v>42902</v>
      </c>
      <c r="F17" s="9">
        <v>43724</v>
      </c>
      <c r="G17" s="7">
        <v>85</v>
      </c>
      <c r="H17" s="11" t="s">
        <v>48</v>
      </c>
      <c r="I17" s="11" t="s">
        <v>214</v>
      </c>
      <c r="J17" s="11" t="s">
        <v>4</v>
      </c>
      <c r="K17" s="13" t="s">
        <v>60</v>
      </c>
      <c r="L17" s="12">
        <v>3384337.55</v>
      </c>
      <c r="M17" s="12">
        <v>597236.04</v>
      </c>
      <c r="N17" s="12">
        <v>2098058.8900000006</v>
      </c>
      <c r="O17" s="12">
        <v>157703.79999999981</v>
      </c>
      <c r="P17" s="12">
        <v>6237336.2800000003</v>
      </c>
      <c r="Q17" s="1" t="s">
        <v>61</v>
      </c>
      <c r="R17" s="11"/>
      <c r="S17" s="3">
        <v>1936765.19</v>
      </c>
      <c r="T17" s="3">
        <v>341782.09</v>
      </c>
    </row>
    <row r="18" spans="1:20" ht="159.5" x14ac:dyDescent="0.35">
      <c r="A18" s="4" t="s">
        <v>2270</v>
      </c>
      <c r="B18" s="4">
        <v>115883</v>
      </c>
      <c r="C18" s="5" t="s">
        <v>218</v>
      </c>
      <c r="D18" s="5" t="s">
        <v>219</v>
      </c>
      <c r="E18" s="9">
        <v>42880</v>
      </c>
      <c r="F18" s="9">
        <v>43368</v>
      </c>
      <c r="G18" s="7">
        <v>85</v>
      </c>
      <c r="H18" s="11" t="s">
        <v>48</v>
      </c>
      <c r="I18" s="11" t="s">
        <v>214</v>
      </c>
      <c r="J18" s="11" t="s">
        <v>4</v>
      </c>
      <c r="K18" s="13" t="s">
        <v>60</v>
      </c>
      <c r="L18" s="12">
        <v>192884.77</v>
      </c>
      <c r="M18" s="12">
        <v>34038.49</v>
      </c>
      <c r="N18" s="12">
        <v>86360.69</v>
      </c>
      <c r="O18" s="12">
        <v>64224.450000000012</v>
      </c>
      <c r="P18" s="12">
        <v>377508.39999999997</v>
      </c>
      <c r="Q18" s="1" t="s">
        <v>61</v>
      </c>
      <c r="R18" s="11" t="s">
        <v>105</v>
      </c>
      <c r="S18" s="3">
        <v>188268.64</v>
      </c>
      <c r="T18" s="3">
        <v>33223.880000000005</v>
      </c>
    </row>
    <row r="19" spans="1:20" ht="43.5" x14ac:dyDescent="0.35">
      <c r="A19" s="4" t="s">
        <v>2270</v>
      </c>
      <c r="B19" s="76">
        <v>115631</v>
      </c>
      <c r="C19" s="5" t="s">
        <v>221</v>
      </c>
      <c r="D19" s="5" t="s">
        <v>222</v>
      </c>
      <c r="E19" s="9">
        <v>42915</v>
      </c>
      <c r="F19" s="72">
        <v>44041</v>
      </c>
      <c r="G19" s="7">
        <v>85</v>
      </c>
      <c r="H19" s="11" t="s">
        <v>48</v>
      </c>
      <c r="I19" s="11" t="s">
        <v>214</v>
      </c>
      <c r="J19" s="11" t="s">
        <v>4</v>
      </c>
      <c r="K19" s="13" t="s">
        <v>60</v>
      </c>
      <c r="L19" s="12">
        <v>2469250</v>
      </c>
      <c r="M19" s="12">
        <v>435750</v>
      </c>
      <c r="N19" s="12">
        <v>639000</v>
      </c>
      <c r="O19" s="12">
        <v>502360</v>
      </c>
      <c r="P19" s="12">
        <v>4046360</v>
      </c>
      <c r="Q19" s="1" t="s">
        <v>61</v>
      </c>
      <c r="R19" s="11" t="s">
        <v>223</v>
      </c>
      <c r="S19" s="3">
        <v>524091.95</v>
      </c>
      <c r="T19" s="3">
        <v>92486.82</v>
      </c>
    </row>
    <row r="20" spans="1:20" ht="188.5" x14ac:dyDescent="0.35">
      <c r="A20" s="4" t="s">
        <v>2270</v>
      </c>
      <c r="B20" s="4">
        <v>115791</v>
      </c>
      <c r="C20" s="5" t="s">
        <v>224</v>
      </c>
      <c r="D20" s="5" t="s">
        <v>225</v>
      </c>
      <c r="E20" s="9">
        <v>42993</v>
      </c>
      <c r="F20" s="9">
        <v>43419</v>
      </c>
      <c r="G20" s="7">
        <v>85</v>
      </c>
      <c r="H20" s="11" t="s">
        <v>48</v>
      </c>
      <c r="I20" s="11" t="s">
        <v>214</v>
      </c>
      <c r="J20" s="11" t="s">
        <v>4</v>
      </c>
      <c r="K20" s="13" t="s">
        <v>60</v>
      </c>
      <c r="L20" s="12">
        <v>1317259.1299999999</v>
      </c>
      <c r="M20" s="12">
        <v>232457.49</v>
      </c>
      <c r="N20" s="12">
        <v>574044</v>
      </c>
      <c r="O20" s="12">
        <v>320497.33000000007</v>
      </c>
      <c r="P20" s="12">
        <v>2444257.9500000002</v>
      </c>
      <c r="Q20" s="1" t="s">
        <v>61</v>
      </c>
      <c r="R20" s="11"/>
      <c r="S20" s="3">
        <v>1178007.8700000001</v>
      </c>
      <c r="T20" s="3">
        <v>207883.73</v>
      </c>
    </row>
    <row r="21" spans="1:20" ht="58" x14ac:dyDescent="0.35">
      <c r="A21" s="4" t="s">
        <v>2270</v>
      </c>
      <c r="B21" s="4">
        <v>115887</v>
      </c>
      <c r="C21" s="5" t="s">
        <v>226</v>
      </c>
      <c r="D21" s="5" t="s">
        <v>227</v>
      </c>
      <c r="E21" s="9">
        <v>42956</v>
      </c>
      <c r="F21" s="9">
        <v>43686</v>
      </c>
      <c r="G21" s="7">
        <v>85</v>
      </c>
      <c r="H21" s="11" t="s">
        <v>48</v>
      </c>
      <c r="I21" s="11" t="s">
        <v>214</v>
      </c>
      <c r="J21" s="11" t="s">
        <v>4</v>
      </c>
      <c r="K21" s="13" t="s">
        <v>60</v>
      </c>
      <c r="L21" s="12">
        <v>1150622.04</v>
      </c>
      <c r="M21" s="12">
        <v>203050.95</v>
      </c>
      <c r="N21" s="12">
        <v>1100722.32</v>
      </c>
      <c r="O21" s="12">
        <v>78284.810000000056</v>
      </c>
      <c r="P21" s="12">
        <v>2532680.12</v>
      </c>
      <c r="Q21" s="1" t="s">
        <v>61</v>
      </c>
      <c r="R21" s="11" t="s">
        <v>114</v>
      </c>
      <c r="S21" s="3">
        <v>1017868.1</v>
      </c>
      <c r="T21" s="3">
        <v>179623.77999999997</v>
      </c>
    </row>
    <row r="22" spans="1:20" ht="159.5" x14ac:dyDescent="0.35">
      <c r="A22" s="4" t="s">
        <v>2270</v>
      </c>
      <c r="B22" s="4">
        <v>116314</v>
      </c>
      <c r="C22" s="5" t="s">
        <v>228</v>
      </c>
      <c r="D22" s="5" t="s">
        <v>229</v>
      </c>
      <c r="E22" s="9">
        <v>42956</v>
      </c>
      <c r="F22" s="9">
        <v>43594</v>
      </c>
      <c r="G22" s="7">
        <v>85</v>
      </c>
      <c r="H22" s="11" t="s">
        <v>48</v>
      </c>
      <c r="I22" s="11" t="s">
        <v>214</v>
      </c>
      <c r="J22" s="11" t="s">
        <v>4</v>
      </c>
      <c r="K22" s="13" t="s">
        <v>60</v>
      </c>
      <c r="L22" s="12">
        <v>794751.5</v>
      </c>
      <c r="M22" s="12">
        <v>140250.26999999999</v>
      </c>
      <c r="N22" s="12">
        <v>276660.90999999992</v>
      </c>
      <c r="O22" s="12">
        <v>159915.90000000014</v>
      </c>
      <c r="P22" s="12">
        <v>1371578.58</v>
      </c>
      <c r="Q22" s="1" t="s">
        <v>61</v>
      </c>
      <c r="R22" s="11" t="s">
        <v>114</v>
      </c>
      <c r="S22" s="3">
        <v>631618.71</v>
      </c>
      <c r="T22" s="3">
        <v>109128.19</v>
      </c>
    </row>
    <row r="23" spans="1:20" ht="72.5" x14ac:dyDescent="0.35">
      <c r="A23" s="11" t="s">
        <v>2277</v>
      </c>
      <c r="B23" s="11">
        <v>129933</v>
      </c>
      <c r="C23" s="5" t="s">
        <v>236</v>
      </c>
      <c r="D23" s="5" t="s">
        <v>237</v>
      </c>
      <c r="E23" s="9">
        <v>43927</v>
      </c>
      <c r="F23" s="9">
        <v>44657</v>
      </c>
      <c r="G23" s="10">
        <v>85</v>
      </c>
      <c r="H23" s="31" t="s">
        <v>48</v>
      </c>
      <c r="I23" s="11" t="s">
        <v>214</v>
      </c>
      <c r="J23" s="11" t="s">
        <v>205</v>
      </c>
      <c r="K23" s="34" t="s">
        <v>60</v>
      </c>
      <c r="L23" s="2">
        <v>5419749.0899999999</v>
      </c>
      <c r="M23" s="2">
        <v>956426.31</v>
      </c>
      <c r="N23" s="24">
        <v>1946126.6</v>
      </c>
      <c r="O23" s="24">
        <v>1131849.6000000001</v>
      </c>
      <c r="P23" s="24">
        <v>9454151.5999999996</v>
      </c>
      <c r="Q23" s="1" t="s">
        <v>71</v>
      </c>
      <c r="R23" s="11"/>
      <c r="S23" s="3">
        <v>108800</v>
      </c>
      <c r="T23" s="3">
        <v>19200</v>
      </c>
    </row>
    <row r="24" spans="1:20" ht="145" x14ac:dyDescent="0.35">
      <c r="A24" s="11" t="s">
        <v>2277</v>
      </c>
      <c r="B24" s="11">
        <v>130067</v>
      </c>
      <c r="C24" s="5" t="s">
        <v>241</v>
      </c>
      <c r="D24" s="5" t="s">
        <v>242</v>
      </c>
      <c r="E24" s="9">
        <v>43987</v>
      </c>
      <c r="F24" s="9">
        <v>44717</v>
      </c>
      <c r="G24" s="10">
        <v>85</v>
      </c>
      <c r="H24" s="11" t="s">
        <v>48</v>
      </c>
      <c r="I24" s="11" t="s">
        <v>214</v>
      </c>
      <c r="J24" s="11" t="s">
        <v>4</v>
      </c>
      <c r="K24" s="13" t="s">
        <v>60</v>
      </c>
      <c r="L24" s="2">
        <v>11254722.289999999</v>
      </c>
      <c r="M24" s="2">
        <v>1986127.47</v>
      </c>
      <c r="N24" s="24">
        <v>4968961.4400000004</v>
      </c>
      <c r="O24" s="24">
        <v>2999551.3</v>
      </c>
      <c r="P24" s="24">
        <v>21209362.5</v>
      </c>
      <c r="Q24" s="1" t="s">
        <v>71</v>
      </c>
      <c r="R24" s="11"/>
      <c r="S24" s="3">
        <v>108800</v>
      </c>
      <c r="T24" s="3">
        <v>19200</v>
      </c>
    </row>
    <row r="25" spans="1:20" ht="188.5" x14ac:dyDescent="0.35">
      <c r="A25" s="11" t="s">
        <v>2277</v>
      </c>
      <c r="B25" s="11">
        <v>130100</v>
      </c>
      <c r="C25" s="5" t="s">
        <v>254</v>
      </c>
      <c r="D25" s="5" t="s">
        <v>255</v>
      </c>
      <c r="E25" s="9">
        <v>44019</v>
      </c>
      <c r="F25" s="9">
        <v>45114</v>
      </c>
      <c r="G25" s="10">
        <v>85</v>
      </c>
      <c r="H25" s="11" t="s">
        <v>48</v>
      </c>
      <c r="I25" s="11" t="s">
        <v>214</v>
      </c>
      <c r="J25" s="11" t="s">
        <v>4</v>
      </c>
      <c r="K25" s="13" t="s">
        <v>60</v>
      </c>
      <c r="L25" s="2">
        <v>3916239.4</v>
      </c>
      <c r="M25" s="2">
        <v>691101.07</v>
      </c>
      <c r="N25" s="24">
        <v>1779885.08</v>
      </c>
      <c r="O25" s="24">
        <v>1457859.25</v>
      </c>
      <c r="P25" s="24">
        <v>7845084.7999999998</v>
      </c>
      <c r="Q25" s="1" t="s">
        <v>71</v>
      </c>
      <c r="R25" s="11"/>
      <c r="S25" s="3">
        <v>615618.99</v>
      </c>
      <c r="T25" s="3">
        <v>84895.56</v>
      </c>
    </row>
    <row r="26" spans="1:20" ht="217.5" x14ac:dyDescent="0.35">
      <c r="A26" s="4" t="s">
        <v>2270</v>
      </c>
      <c r="B26" s="4">
        <v>119286</v>
      </c>
      <c r="C26" s="5" t="s">
        <v>431</v>
      </c>
      <c r="D26" s="5" t="s">
        <v>432</v>
      </c>
      <c r="E26" s="9">
        <v>42993</v>
      </c>
      <c r="F26" s="9">
        <v>43814</v>
      </c>
      <c r="G26" s="7">
        <v>80</v>
      </c>
      <c r="H26" s="4" t="s">
        <v>263</v>
      </c>
      <c r="I26" s="11" t="s">
        <v>264</v>
      </c>
      <c r="J26" s="11" t="s">
        <v>4</v>
      </c>
      <c r="K26" s="13" t="s">
        <v>60</v>
      </c>
      <c r="L26" s="12">
        <v>2814714.83</v>
      </c>
      <c r="M26" s="12">
        <v>703678.71</v>
      </c>
      <c r="N26" s="12">
        <v>875079.04</v>
      </c>
      <c r="O26" s="12">
        <v>212942.4</v>
      </c>
      <c r="P26" s="12">
        <v>4606414.9800000004</v>
      </c>
      <c r="Q26" s="1" t="s">
        <v>433</v>
      </c>
      <c r="R26" s="11" t="s">
        <v>114</v>
      </c>
      <c r="S26" s="3">
        <v>2362753.2200000002</v>
      </c>
      <c r="T26" s="3">
        <v>590688.31000000006</v>
      </c>
    </row>
    <row r="27" spans="1:20" ht="348" x14ac:dyDescent="0.35">
      <c r="A27" s="4" t="s">
        <v>2270</v>
      </c>
      <c r="B27" s="4">
        <v>119261</v>
      </c>
      <c r="C27" s="5" t="s">
        <v>434</v>
      </c>
      <c r="D27" s="5" t="s">
        <v>435</v>
      </c>
      <c r="E27" s="9">
        <v>43021</v>
      </c>
      <c r="F27" s="9">
        <v>44056</v>
      </c>
      <c r="G27" s="7">
        <v>80</v>
      </c>
      <c r="H27" s="4" t="s">
        <v>263</v>
      </c>
      <c r="I27" s="11" t="s">
        <v>264</v>
      </c>
      <c r="J27" s="11" t="s">
        <v>4</v>
      </c>
      <c r="K27" s="13" t="s">
        <v>60</v>
      </c>
      <c r="L27" s="12">
        <v>3145876.94</v>
      </c>
      <c r="M27" s="12">
        <v>786469.24</v>
      </c>
      <c r="N27" s="12">
        <v>1375102.5299999998</v>
      </c>
      <c r="O27" s="12">
        <v>380633.62000000011</v>
      </c>
      <c r="P27" s="12">
        <v>5688082.3299999991</v>
      </c>
      <c r="Q27" s="1" t="s">
        <v>61</v>
      </c>
      <c r="R27" s="11" t="s">
        <v>436</v>
      </c>
      <c r="S27" s="3">
        <v>1622835.8000000003</v>
      </c>
      <c r="T27" s="3">
        <v>405708.94</v>
      </c>
    </row>
    <row r="28" spans="1:20" ht="87" x14ac:dyDescent="0.35">
      <c r="A28" s="4" t="s">
        <v>2270</v>
      </c>
      <c r="B28" s="4">
        <v>115926</v>
      </c>
      <c r="C28" s="5" t="s">
        <v>437</v>
      </c>
      <c r="D28" s="5" t="s">
        <v>438</v>
      </c>
      <c r="E28" s="9">
        <v>42949</v>
      </c>
      <c r="F28" s="9">
        <v>44045</v>
      </c>
      <c r="G28" s="7">
        <v>80</v>
      </c>
      <c r="H28" s="4" t="s">
        <v>263</v>
      </c>
      <c r="I28" s="11" t="s">
        <v>264</v>
      </c>
      <c r="J28" s="11" t="s">
        <v>4</v>
      </c>
      <c r="K28" s="13" t="s">
        <v>60</v>
      </c>
      <c r="L28" s="12">
        <v>3096018.79</v>
      </c>
      <c r="M28" s="12">
        <v>774004.7</v>
      </c>
      <c r="N28" s="12">
        <v>1224860.6499999994</v>
      </c>
      <c r="O28" s="12">
        <v>52800</v>
      </c>
      <c r="P28" s="12">
        <v>5147684.1399999997</v>
      </c>
      <c r="Q28" s="1" t="s">
        <v>61</v>
      </c>
      <c r="R28" s="11" t="s">
        <v>436</v>
      </c>
      <c r="S28" s="3">
        <v>2868081.13</v>
      </c>
      <c r="T28" s="3">
        <v>717020.27999999991</v>
      </c>
    </row>
    <row r="29" spans="1:20" ht="116" x14ac:dyDescent="0.35">
      <c r="A29" s="4" t="s">
        <v>2270</v>
      </c>
      <c r="B29" s="4">
        <v>115724</v>
      </c>
      <c r="C29" s="5" t="s">
        <v>439</v>
      </c>
      <c r="D29" s="5" t="s">
        <v>440</v>
      </c>
      <c r="E29" s="9">
        <v>42963</v>
      </c>
      <c r="F29" s="9">
        <v>43906</v>
      </c>
      <c r="G29" s="7">
        <v>80</v>
      </c>
      <c r="H29" s="4" t="s">
        <v>263</v>
      </c>
      <c r="I29" s="11" t="s">
        <v>264</v>
      </c>
      <c r="J29" s="11" t="s">
        <v>4</v>
      </c>
      <c r="K29" s="13" t="s">
        <v>60</v>
      </c>
      <c r="L29" s="12">
        <v>2754696.14</v>
      </c>
      <c r="M29" s="12">
        <v>688674.03</v>
      </c>
      <c r="N29" s="12">
        <v>2682994</v>
      </c>
      <c r="O29" s="12">
        <v>679006.1799999997</v>
      </c>
      <c r="P29" s="12">
        <v>6805370.3499999996</v>
      </c>
      <c r="Q29" s="1" t="s">
        <v>61</v>
      </c>
      <c r="R29" s="11" t="s">
        <v>114</v>
      </c>
      <c r="S29" s="3">
        <v>2477638.4700000002</v>
      </c>
      <c r="T29" s="3">
        <v>619409.64</v>
      </c>
    </row>
    <row r="30" spans="1:20" ht="87" x14ac:dyDescent="0.35">
      <c r="A30" s="4" t="s">
        <v>2270</v>
      </c>
      <c r="B30" s="4">
        <v>117046</v>
      </c>
      <c r="C30" s="5" t="s">
        <v>441</v>
      </c>
      <c r="D30" s="5" t="s">
        <v>442</v>
      </c>
      <c r="E30" s="9">
        <v>42880</v>
      </c>
      <c r="F30" s="9">
        <v>43855</v>
      </c>
      <c r="G30" s="7">
        <v>80</v>
      </c>
      <c r="H30" s="4" t="s">
        <v>263</v>
      </c>
      <c r="I30" s="11" t="s">
        <v>264</v>
      </c>
      <c r="J30" s="11" t="s">
        <v>4</v>
      </c>
      <c r="K30" s="13" t="s">
        <v>60</v>
      </c>
      <c r="L30" s="12">
        <v>1114600.8</v>
      </c>
      <c r="M30" s="12">
        <v>278650.2</v>
      </c>
      <c r="N30" s="12">
        <v>398394</v>
      </c>
      <c r="O30" s="12">
        <v>135212.55000000005</v>
      </c>
      <c r="P30" s="12">
        <v>1926857.55</v>
      </c>
      <c r="Q30" s="1" t="s">
        <v>444</v>
      </c>
      <c r="R30" s="11" t="s">
        <v>105</v>
      </c>
      <c r="S30" s="3">
        <v>1049383.25</v>
      </c>
      <c r="T30" s="3">
        <v>262345.82</v>
      </c>
    </row>
    <row r="31" spans="1:20" ht="101.5" x14ac:dyDescent="0.35">
      <c r="A31" s="4" t="s">
        <v>2270</v>
      </c>
      <c r="B31" s="4">
        <v>116265</v>
      </c>
      <c r="C31" s="5" t="s">
        <v>445</v>
      </c>
      <c r="D31" s="5" t="s">
        <v>446</v>
      </c>
      <c r="E31" s="9">
        <v>42949</v>
      </c>
      <c r="F31" s="9">
        <v>43801</v>
      </c>
      <c r="G31" s="7">
        <v>80</v>
      </c>
      <c r="H31" s="4" t="s">
        <v>263</v>
      </c>
      <c r="I31" s="11" t="s">
        <v>264</v>
      </c>
      <c r="J31" s="11" t="s">
        <v>4</v>
      </c>
      <c r="K31" s="13" t="s">
        <v>60</v>
      </c>
      <c r="L31" s="12">
        <v>2069074.4</v>
      </c>
      <c r="M31" s="12">
        <v>517268.6</v>
      </c>
      <c r="N31" s="12">
        <v>1308001</v>
      </c>
      <c r="O31" s="12">
        <v>209369.35999999987</v>
      </c>
      <c r="P31" s="12">
        <v>4103713.36</v>
      </c>
      <c r="Q31" s="1" t="s">
        <v>61</v>
      </c>
      <c r="R31" s="11" t="s">
        <v>114</v>
      </c>
      <c r="S31" s="3">
        <v>1791221.4300000004</v>
      </c>
      <c r="T31" s="3">
        <v>447805.36000000004</v>
      </c>
    </row>
    <row r="32" spans="1:20" ht="130.5" x14ac:dyDescent="0.35">
      <c r="A32" s="4" t="s">
        <v>2270</v>
      </c>
      <c r="B32" s="4">
        <v>115577</v>
      </c>
      <c r="C32" s="5" t="s">
        <v>447</v>
      </c>
      <c r="D32" s="5" t="s">
        <v>448</v>
      </c>
      <c r="E32" s="9">
        <v>42880</v>
      </c>
      <c r="F32" s="9">
        <v>43610</v>
      </c>
      <c r="G32" s="7">
        <v>80</v>
      </c>
      <c r="H32" s="4" t="s">
        <v>263</v>
      </c>
      <c r="I32" s="11" t="s">
        <v>264</v>
      </c>
      <c r="J32" s="11" t="s">
        <v>4</v>
      </c>
      <c r="K32" s="13" t="s">
        <v>60</v>
      </c>
      <c r="L32" s="12">
        <v>2115826.5</v>
      </c>
      <c r="M32" s="12">
        <v>528956.63</v>
      </c>
      <c r="N32" s="12">
        <v>1064885.0900000003</v>
      </c>
      <c r="O32" s="24">
        <v>0</v>
      </c>
      <c r="P32" s="12">
        <v>3709668.22</v>
      </c>
      <c r="Q32" s="1" t="s">
        <v>61</v>
      </c>
      <c r="R32" s="11" t="s">
        <v>114</v>
      </c>
      <c r="S32" s="3">
        <v>1785769.69</v>
      </c>
      <c r="T32" s="3">
        <v>446442.43999999994</v>
      </c>
    </row>
    <row r="33" spans="1:20" ht="87" x14ac:dyDescent="0.35">
      <c r="A33" s="4" t="s">
        <v>2270</v>
      </c>
      <c r="B33" s="4">
        <v>115917</v>
      </c>
      <c r="C33" s="5" t="s">
        <v>449</v>
      </c>
      <c r="D33" s="5" t="s">
        <v>450</v>
      </c>
      <c r="E33" s="9">
        <v>42902</v>
      </c>
      <c r="F33" s="9">
        <v>43998</v>
      </c>
      <c r="G33" s="7">
        <v>80</v>
      </c>
      <c r="H33" s="4" t="s">
        <v>263</v>
      </c>
      <c r="I33" s="11" t="s">
        <v>264</v>
      </c>
      <c r="J33" s="11" t="s">
        <v>4</v>
      </c>
      <c r="K33" s="13" t="s">
        <v>60</v>
      </c>
      <c r="L33" s="12">
        <v>1227120</v>
      </c>
      <c r="M33" s="12">
        <v>306780</v>
      </c>
      <c r="N33" s="12">
        <v>429900</v>
      </c>
      <c r="O33" s="12">
        <v>133722</v>
      </c>
      <c r="P33" s="12">
        <v>2097522</v>
      </c>
      <c r="Q33" s="1" t="s">
        <v>61</v>
      </c>
      <c r="R33" s="11" t="s">
        <v>114</v>
      </c>
      <c r="S33" s="3">
        <v>1030223.8400000001</v>
      </c>
      <c r="T33" s="3">
        <v>257555.96000000002</v>
      </c>
    </row>
    <row r="34" spans="1:20" ht="87" x14ac:dyDescent="0.35">
      <c r="A34" s="4" t="s">
        <v>2270</v>
      </c>
      <c r="B34" s="4">
        <v>115866</v>
      </c>
      <c r="C34" s="5" t="s">
        <v>451</v>
      </c>
      <c r="D34" s="5" t="s">
        <v>452</v>
      </c>
      <c r="E34" s="9">
        <v>42880</v>
      </c>
      <c r="F34" s="9">
        <v>43610</v>
      </c>
      <c r="G34" s="7">
        <v>80</v>
      </c>
      <c r="H34" s="4" t="s">
        <v>263</v>
      </c>
      <c r="I34" s="11" t="s">
        <v>264</v>
      </c>
      <c r="J34" s="11" t="s">
        <v>4</v>
      </c>
      <c r="K34" s="13" t="s">
        <v>60</v>
      </c>
      <c r="L34" s="12">
        <v>1587334.92</v>
      </c>
      <c r="M34" s="12">
        <v>396833.73</v>
      </c>
      <c r="N34" s="12">
        <v>1361979.77</v>
      </c>
      <c r="O34" s="12">
        <v>99583.399999999907</v>
      </c>
      <c r="P34" s="12">
        <v>3445731.82</v>
      </c>
      <c r="Q34" s="1" t="s">
        <v>61</v>
      </c>
      <c r="R34" s="11"/>
      <c r="S34" s="3">
        <v>1431113.98</v>
      </c>
      <c r="T34" s="3">
        <v>310359.72000000003</v>
      </c>
    </row>
    <row r="35" spans="1:20" ht="101.5" x14ac:dyDescent="0.35">
      <c r="A35" s="4" t="s">
        <v>2270</v>
      </c>
      <c r="B35" s="4">
        <v>115622</v>
      </c>
      <c r="C35" s="5" t="s">
        <v>453</v>
      </c>
      <c r="D35" s="5" t="s">
        <v>454</v>
      </c>
      <c r="E35" s="9">
        <v>42902</v>
      </c>
      <c r="F35" s="9">
        <v>43785</v>
      </c>
      <c r="G35" s="7">
        <v>80</v>
      </c>
      <c r="H35" s="4" t="s">
        <v>263</v>
      </c>
      <c r="I35" s="11" t="s">
        <v>264</v>
      </c>
      <c r="J35" s="11" t="s">
        <v>4</v>
      </c>
      <c r="K35" s="13" t="s">
        <v>60</v>
      </c>
      <c r="L35" s="12">
        <v>2242185</v>
      </c>
      <c r="M35" s="12">
        <v>560546.25</v>
      </c>
      <c r="N35" s="12">
        <v>2028751.25</v>
      </c>
      <c r="O35" s="12">
        <v>54052.150000000373</v>
      </c>
      <c r="P35" s="12">
        <v>4885534.6500000004</v>
      </c>
      <c r="Q35" s="1" t="s">
        <v>61</v>
      </c>
      <c r="R35" s="11" t="s">
        <v>114</v>
      </c>
      <c r="S35" s="3">
        <v>2125327.27</v>
      </c>
      <c r="T35" s="3">
        <v>531331.84000000008</v>
      </c>
    </row>
    <row r="36" spans="1:20" ht="275.5" x14ac:dyDescent="0.35">
      <c r="A36" s="4" t="s">
        <v>2270</v>
      </c>
      <c r="B36" s="4">
        <v>115722</v>
      </c>
      <c r="C36" s="5" t="s">
        <v>455</v>
      </c>
      <c r="D36" s="5" t="s">
        <v>456</v>
      </c>
      <c r="E36" s="9">
        <v>42949</v>
      </c>
      <c r="F36" s="9">
        <v>44045</v>
      </c>
      <c r="G36" s="7">
        <v>80</v>
      </c>
      <c r="H36" s="4" t="s">
        <v>263</v>
      </c>
      <c r="I36" s="11" t="s">
        <v>264</v>
      </c>
      <c r="J36" s="11" t="s">
        <v>4</v>
      </c>
      <c r="K36" s="13" t="s">
        <v>60</v>
      </c>
      <c r="L36" s="12">
        <v>1624958.86</v>
      </c>
      <c r="M36" s="12">
        <v>406239.72</v>
      </c>
      <c r="N36" s="12">
        <v>1132399.8700000001</v>
      </c>
      <c r="O36" s="12">
        <v>58054.349999999627</v>
      </c>
      <c r="P36" s="12">
        <v>3221652.8</v>
      </c>
      <c r="Q36" s="1" t="s">
        <v>61</v>
      </c>
      <c r="R36" s="11" t="s">
        <v>114</v>
      </c>
      <c r="S36" s="3">
        <v>1451542.14</v>
      </c>
      <c r="T36" s="3">
        <v>362885.51</v>
      </c>
    </row>
    <row r="37" spans="1:20" ht="130.5" x14ac:dyDescent="0.35">
      <c r="A37" s="4" t="s">
        <v>2270</v>
      </c>
      <c r="B37" s="4">
        <v>115560</v>
      </c>
      <c r="C37" s="5" t="s">
        <v>457</v>
      </c>
      <c r="D37" s="5" t="s">
        <v>458</v>
      </c>
      <c r="E37" s="9">
        <v>42957</v>
      </c>
      <c r="F37" s="9">
        <v>44053</v>
      </c>
      <c r="G37" s="7">
        <v>80</v>
      </c>
      <c r="H37" s="4" t="s">
        <v>263</v>
      </c>
      <c r="I37" s="11" t="s">
        <v>264</v>
      </c>
      <c r="J37" s="11" t="s">
        <v>4</v>
      </c>
      <c r="K37" s="13" t="s">
        <v>60</v>
      </c>
      <c r="L37" s="12">
        <v>2532573.2599999998</v>
      </c>
      <c r="M37" s="12">
        <v>633143.31999999995</v>
      </c>
      <c r="N37" s="12">
        <v>1173003.8899999997</v>
      </c>
      <c r="O37" s="12">
        <v>219042.47000000067</v>
      </c>
      <c r="P37" s="12">
        <v>4557762.9399999995</v>
      </c>
      <c r="Q37" s="1" t="s">
        <v>61</v>
      </c>
      <c r="R37" s="11" t="s">
        <v>105</v>
      </c>
      <c r="S37" s="3">
        <v>2378045.96</v>
      </c>
      <c r="T37" s="3">
        <v>594511.4800000001</v>
      </c>
    </row>
    <row r="38" spans="1:20" ht="130.5" x14ac:dyDescent="0.35">
      <c r="A38" s="4" t="s">
        <v>2270</v>
      </c>
      <c r="B38" s="4">
        <v>115946</v>
      </c>
      <c r="C38" s="5" t="s">
        <v>459</v>
      </c>
      <c r="D38" s="5" t="s">
        <v>460</v>
      </c>
      <c r="E38" s="9">
        <v>42902</v>
      </c>
      <c r="F38" s="9">
        <v>43524</v>
      </c>
      <c r="G38" s="7">
        <v>80</v>
      </c>
      <c r="H38" s="4" t="s">
        <v>263</v>
      </c>
      <c r="I38" s="11" t="s">
        <v>264</v>
      </c>
      <c r="J38" s="11" t="s">
        <v>4</v>
      </c>
      <c r="K38" s="13" t="s">
        <v>60</v>
      </c>
      <c r="L38" s="12">
        <v>1410126.65</v>
      </c>
      <c r="M38" s="12">
        <v>352531.66</v>
      </c>
      <c r="N38" s="12">
        <v>703318.79</v>
      </c>
      <c r="O38" s="12">
        <v>108990.68999999994</v>
      </c>
      <c r="P38" s="12">
        <v>2574967.7899999996</v>
      </c>
      <c r="Q38" s="1" t="s">
        <v>61</v>
      </c>
      <c r="R38" s="11" t="s">
        <v>114</v>
      </c>
      <c r="S38" s="3">
        <v>1353287.28</v>
      </c>
      <c r="T38" s="3">
        <v>338321.81999999995</v>
      </c>
    </row>
    <row r="39" spans="1:20" ht="290" x14ac:dyDescent="0.35">
      <c r="A39" s="4" t="s">
        <v>2270</v>
      </c>
      <c r="B39" s="4">
        <v>115847</v>
      </c>
      <c r="C39" s="5" t="s">
        <v>461</v>
      </c>
      <c r="D39" s="5" t="s">
        <v>462</v>
      </c>
      <c r="E39" s="9">
        <v>42956</v>
      </c>
      <c r="F39" s="9">
        <v>43686</v>
      </c>
      <c r="G39" s="7">
        <v>80</v>
      </c>
      <c r="H39" s="4" t="s">
        <v>263</v>
      </c>
      <c r="I39" s="11" t="s">
        <v>264</v>
      </c>
      <c r="J39" s="11" t="s">
        <v>4</v>
      </c>
      <c r="K39" s="13" t="s">
        <v>60</v>
      </c>
      <c r="L39" s="12">
        <v>2091764</v>
      </c>
      <c r="M39" s="12">
        <v>522941</v>
      </c>
      <c r="N39" s="12">
        <v>862290</v>
      </c>
      <c r="O39" s="12">
        <v>167575.10000000009</v>
      </c>
      <c r="P39" s="12">
        <v>3644570.1</v>
      </c>
      <c r="Q39" s="1" t="s">
        <v>61</v>
      </c>
      <c r="R39" s="11" t="s">
        <v>114</v>
      </c>
      <c r="S39" s="3">
        <v>2003612.85</v>
      </c>
      <c r="T39" s="3">
        <v>500903.21</v>
      </c>
    </row>
    <row r="40" spans="1:20" ht="101.5" x14ac:dyDescent="0.35">
      <c r="A40" s="4" t="s">
        <v>2270</v>
      </c>
      <c r="B40" s="4">
        <v>115688</v>
      </c>
      <c r="C40" s="5" t="s">
        <v>463</v>
      </c>
      <c r="D40" s="5" t="s">
        <v>464</v>
      </c>
      <c r="E40" s="9">
        <v>42955</v>
      </c>
      <c r="F40" s="9">
        <v>43654</v>
      </c>
      <c r="G40" s="7">
        <v>80</v>
      </c>
      <c r="H40" s="4" t="s">
        <v>263</v>
      </c>
      <c r="I40" s="11" t="s">
        <v>264</v>
      </c>
      <c r="J40" s="11" t="s">
        <v>4</v>
      </c>
      <c r="K40" s="13" t="s">
        <v>60</v>
      </c>
      <c r="L40" s="12">
        <v>2098872.2799999998</v>
      </c>
      <c r="M40" s="12">
        <v>524718.06999999995</v>
      </c>
      <c r="N40" s="12">
        <v>1507229.65</v>
      </c>
      <c r="O40" s="12">
        <v>402174.95000000019</v>
      </c>
      <c r="P40" s="12">
        <v>4532994.9499999993</v>
      </c>
      <c r="Q40" s="1" t="s">
        <v>61</v>
      </c>
      <c r="R40" s="11" t="s">
        <v>114</v>
      </c>
      <c r="S40" s="3">
        <v>2098595.83</v>
      </c>
      <c r="T40" s="3">
        <v>524374.61</v>
      </c>
    </row>
    <row r="41" spans="1:20" ht="174" x14ac:dyDescent="0.35">
      <c r="A41" s="4" t="s">
        <v>2270</v>
      </c>
      <c r="B41" s="4">
        <v>115817</v>
      </c>
      <c r="C41" s="5" t="s">
        <v>465</v>
      </c>
      <c r="D41" s="5" t="s">
        <v>466</v>
      </c>
      <c r="E41" s="9">
        <v>42958</v>
      </c>
      <c r="F41" s="9">
        <v>43872</v>
      </c>
      <c r="G41" s="7">
        <v>80</v>
      </c>
      <c r="H41" s="4" t="s">
        <v>263</v>
      </c>
      <c r="I41" s="11" t="s">
        <v>264</v>
      </c>
      <c r="J41" s="11" t="s">
        <v>4</v>
      </c>
      <c r="K41" s="13" t="s">
        <v>60</v>
      </c>
      <c r="L41" s="12">
        <v>782706.84</v>
      </c>
      <c r="M41" s="12">
        <v>195676.71</v>
      </c>
      <c r="N41" s="12">
        <v>277228.45999999996</v>
      </c>
      <c r="O41" s="12">
        <v>35425.989999999991</v>
      </c>
      <c r="P41" s="12">
        <v>1291037.9999999998</v>
      </c>
      <c r="Q41" s="1" t="s">
        <v>61</v>
      </c>
      <c r="R41" s="11" t="s">
        <v>114</v>
      </c>
      <c r="S41" s="3">
        <v>777272.64000000013</v>
      </c>
      <c r="T41" s="3">
        <v>194318.17</v>
      </c>
    </row>
    <row r="42" spans="1:20" ht="203" x14ac:dyDescent="0.35">
      <c r="A42" s="4" t="s">
        <v>2270</v>
      </c>
      <c r="B42" s="4">
        <v>115911</v>
      </c>
      <c r="C42" s="5" t="s">
        <v>467</v>
      </c>
      <c r="D42" s="5" t="s">
        <v>468</v>
      </c>
      <c r="E42" s="9">
        <v>42950</v>
      </c>
      <c r="F42" s="9">
        <v>44046</v>
      </c>
      <c r="G42" s="7">
        <v>80</v>
      </c>
      <c r="H42" s="4" t="s">
        <v>263</v>
      </c>
      <c r="I42" s="11" t="s">
        <v>264</v>
      </c>
      <c r="J42" s="11" t="s">
        <v>4</v>
      </c>
      <c r="K42" s="13" t="s">
        <v>60</v>
      </c>
      <c r="L42" s="12">
        <v>2452875.5699999998</v>
      </c>
      <c r="M42" s="12">
        <v>613218.89</v>
      </c>
      <c r="N42" s="12">
        <v>657456.29999999981</v>
      </c>
      <c r="O42" s="12">
        <v>100246.4700000002</v>
      </c>
      <c r="P42" s="12">
        <v>3823797.23</v>
      </c>
      <c r="Q42" s="1" t="s">
        <v>61</v>
      </c>
      <c r="R42" s="11"/>
      <c r="S42" s="3">
        <v>2026421.53</v>
      </c>
      <c r="T42" s="3">
        <v>506605.39</v>
      </c>
    </row>
    <row r="43" spans="1:20" ht="72.5" x14ac:dyDescent="0.35">
      <c r="A43" s="4" t="s">
        <v>2270</v>
      </c>
      <c r="B43" s="4">
        <v>115876</v>
      </c>
      <c r="C43" s="5" t="s">
        <v>469</v>
      </c>
      <c r="D43" s="5" t="s">
        <v>470</v>
      </c>
      <c r="E43" s="9">
        <v>42949</v>
      </c>
      <c r="F43" s="9">
        <v>43771</v>
      </c>
      <c r="G43" s="7">
        <v>80</v>
      </c>
      <c r="H43" s="4" t="s">
        <v>263</v>
      </c>
      <c r="I43" s="11" t="s">
        <v>264</v>
      </c>
      <c r="J43" s="11" t="s">
        <v>4</v>
      </c>
      <c r="K43" s="13" t="s">
        <v>60</v>
      </c>
      <c r="L43" s="12">
        <v>2432346.2999999998</v>
      </c>
      <c r="M43" s="12">
        <v>608086.57999999996</v>
      </c>
      <c r="N43" s="12">
        <v>652739.62000000011</v>
      </c>
      <c r="O43" s="12">
        <v>182632.2799999998</v>
      </c>
      <c r="P43" s="12">
        <v>3875804.78</v>
      </c>
      <c r="Q43" s="1" t="s">
        <v>61</v>
      </c>
      <c r="R43" s="11"/>
      <c r="S43" s="3">
        <v>2264935.13</v>
      </c>
      <c r="T43" s="3">
        <v>566233.77</v>
      </c>
    </row>
    <row r="44" spans="1:20" ht="159.5" x14ac:dyDescent="0.35">
      <c r="A44" s="4" t="s">
        <v>2270</v>
      </c>
      <c r="B44" s="4">
        <v>115698</v>
      </c>
      <c r="C44" s="5" t="s">
        <v>471</v>
      </c>
      <c r="D44" s="5" t="s">
        <v>472</v>
      </c>
      <c r="E44" s="9">
        <v>42954</v>
      </c>
      <c r="F44" s="9">
        <v>43503</v>
      </c>
      <c r="G44" s="7">
        <v>80</v>
      </c>
      <c r="H44" s="4" t="s">
        <v>263</v>
      </c>
      <c r="I44" s="11" t="s">
        <v>264</v>
      </c>
      <c r="J44" s="11" t="s">
        <v>4</v>
      </c>
      <c r="K44" s="13" t="s">
        <v>60</v>
      </c>
      <c r="L44" s="12">
        <v>898360.23</v>
      </c>
      <c r="M44" s="12">
        <v>224590.06</v>
      </c>
      <c r="N44" s="12">
        <v>474760.01</v>
      </c>
      <c r="O44" s="12">
        <v>51944.34999999986</v>
      </c>
      <c r="P44" s="12">
        <v>1649654.65</v>
      </c>
      <c r="Q44" s="1" t="s">
        <v>61</v>
      </c>
      <c r="R44" s="11"/>
      <c r="S44" s="3">
        <v>750331.85</v>
      </c>
      <c r="T44" s="3">
        <v>187582.96</v>
      </c>
    </row>
    <row r="45" spans="1:20" ht="43.5" x14ac:dyDescent="0.35">
      <c r="A45" s="4" t="s">
        <v>2270</v>
      </c>
      <c r="B45" s="4">
        <v>115857</v>
      </c>
      <c r="C45" s="5" t="s">
        <v>473</v>
      </c>
      <c r="D45" s="5" t="s">
        <v>474</v>
      </c>
      <c r="E45" s="9">
        <v>42949</v>
      </c>
      <c r="F45" s="9">
        <v>43771</v>
      </c>
      <c r="G45" s="7">
        <v>80</v>
      </c>
      <c r="H45" s="4" t="s">
        <v>263</v>
      </c>
      <c r="I45" s="11" t="s">
        <v>264</v>
      </c>
      <c r="J45" s="11" t="s">
        <v>4</v>
      </c>
      <c r="K45" s="13" t="s">
        <v>60</v>
      </c>
      <c r="L45" s="12">
        <v>2414726.98</v>
      </c>
      <c r="M45" s="12">
        <v>603681.75</v>
      </c>
      <c r="N45" s="12">
        <v>2406584.2200000002</v>
      </c>
      <c r="O45" s="12">
        <v>251986.25</v>
      </c>
      <c r="P45" s="12">
        <v>5676979.2000000002</v>
      </c>
      <c r="Q45" s="1" t="s">
        <v>61</v>
      </c>
      <c r="R45" s="11" t="s">
        <v>105</v>
      </c>
      <c r="S45" s="3">
        <v>2208279.81</v>
      </c>
      <c r="T45" s="3">
        <v>552069.96</v>
      </c>
    </row>
    <row r="46" spans="1:20" ht="87" x14ac:dyDescent="0.35">
      <c r="A46" s="4" t="s">
        <v>2270</v>
      </c>
      <c r="B46" s="4">
        <v>115646</v>
      </c>
      <c r="C46" s="5" t="s">
        <v>475</v>
      </c>
      <c r="D46" s="5" t="s">
        <v>476</v>
      </c>
      <c r="E46" s="9">
        <v>42914</v>
      </c>
      <c r="F46" s="9">
        <v>43827</v>
      </c>
      <c r="G46" s="7">
        <v>80</v>
      </c>
      <c r="H46" s="4" t="s">
        <v>263</v>
      </c>
      <c r="I46" s="11" t="s">
        <v>264</v>
      </c>
      <c r="J46" s="11" t="s">
        <v>4</v>
      </c>
      <c r="K46" s="13" t="s">
        <v>60</v>
      </c>
      <c r="L46" s="12">
        <v>3065803.18</v>
      </c>
      <c r="M46" s="12">
        <v>766450.79</v>
      </c>
      <c r="N46" s="12">
        <v>965544.5299999998</v>
      </c>
      <c r="O46" s="12">
        <v>51911</v>
      </c>
      <c r="P46" s="12">
        <v>4849709.5</v>
      </c>
      <c r="Q46" s="1" t="s">
        <v>61</v>
      </c>
      <c r="R46" s="11"/>
      <c r="S46" s="3">
        <v>2872010.8</v>
      </c>
      <c r="T46" s="3">
        <v>718002.71</v>
      </c>
    </row>
    <row r="47" spans="1:20" ht="43.5" x14ac:dyDescent="0.35">
      <c r="A47" s="4" t="s">
        <v>2270</v>
      </c>
      <c r="B47" s="4">
        <v>115834</v>
      </c>
      <c r="C47" s="5" t="s">
        <v>477</v>
      </c>
      <c r="D47" s="5" t="s">
        <v>478</v>
      </c>
      <c r="E47" s="9">
        <v>42880</v>
      </c>
      <c r="F47" s="9">
        <v>43610</v>
      </c>
      <c r="G47" s="7">
        <v>80</v>
      </c>
      <c r="H47" s="4" t="s">
        <v>263</v>
      </c>
      <c r="I47" s="11" t="s">
        <v>264</v>
      </c>
      <c r="J47" s="11" t="s">
        <v>4</v>
      </c>
      <c r="K47" s="13" t="s">
        <v>60</v>
      </c>
      <c r="L47" s="12">
        <v>1952796.24</v>
      </c>
      <c r="M47" s="12">
        <v>488199.06</v>
      </c>
      <c r="N47" s="12">
        <v>1651738.81</v>
      </c>
      <c r="O47" s="12">
        <v>140071.0400000005</v>
      </c>
      <c r="P47" s="12">
        <v>4232805.1500000004</v>
      </c>
      <c r="Q47" s="1" t="s">
        <v>61</v>
      </c>
      <c r="R47" s="11" t="s">
        <v>105</v>
      </c>
      <c r="S47" s="3">
        <v>1889212.9800000002</v>
      </c>
      <c r="T47" s="3">
        <v>472303.24000000005</v>
      </c>
    </row>
    <row r="48" spans="1:20" ht="159.5" x14ac:dyDescent="0.35">
      <c r="A48" s="4" t="s">
        <v>2270</v>
      </c>
      <c r="B48" s="4">
        <v>115610</v>
      </c>
      <c r="C48" s="5" t="s">
        <v>480</v>
      </c>
      <c r="D48" s="5" t="s">
        <v>481</v>
      </c>
      <c r="E48" s="9">
        <v>42950</v>
      </c>
      <c r="F48" s="9">
        <v>44046</v>
      </c>
      <c r="G48" s="7">
        <v>80</v>
      </c>
      <c r="H48" s="4" t="s">
        <v>263</v>
      </c>
      <c r="I48" s="11" t="s">
        <v>264</v>
      </c>
      <c r="J48" s="11" t="s">
        <v>4</v>
      </c>
      <c r="K48" s="13" t="s">
        <v>60</v>
      </c>
      <c r="L48" s="12">
        <v>3292880</v>
      </c>
      <c r="M48" s="12">
        <v>823220</v>
      </c>
      <c r="N48" s="12">
        <v>807275</v>
      </c>
      <c r="O48" s="12">
        <v>820530.33000000007</v>
      </c>
      <c r="P48" s="12">
        <v>5743905.3300000001</v>
      </c>
      <c r="Q48" s="6" t="s">
        <v>51</v>
      </c>
      <c r="R48" s="11"/>
      <c r="S48" s="3">
        <v>0</v>
      </c>
      <c r="T48" s="3">
        <v>0</v>
      </c>
    </row>
    <row r="49" spans="1:20" ht="116" x14ac:dyDescent="0.35">
      <c r="A49" s="4" t="s">
        <v>2270</v>
      </c>
      <c r="B49" s="4">
        <v>115656</v>
      </c>
      <c r="C49" s="5" t="s">
        <v>482</v>
      </c>
      <c r="D49" s="5" t="s">
        <v>483</v>
      </c>
      <c r="E49" s="9">
        <v>42914</v>
      </c>
      <c r="F49" s="9">
        <v>43644</v>
      </c>
      <c r="G49" s="7">
        <v>80</v>
      </c>
      <c r="H49" s="4" t="s">
        <v>263</v>
      </c>
      <c r="I49" s="11" t="s">
        <v>264</v>
      </c>
      <c r="J49" s="11" t="s">
        <v>4</v>
      </c>
      <c r="K49" s="13" t="s">
        <v>60</v>
      </c>
      <c r="L49" s="12">
        <v>2939783.6</v>
      </c>
      <c r="M49" s="12">
        <v>734945.9</v>
      </c>
      <c r="N49" s="12">
        <v>875000</v>
      </c>
      <c r="O49" s="12">
        <v>276000.98000000045</v>
      </c>
      <c r="P49" s="12">
        <v>4825730.4800000004</v>
      </c>
      <c r="Q49" s="1" t="s">
        <v>61</v>
      </c>
      <c r="R49" s="11" t="s">
        <v>114</v>
      </c>
      <c r="S49" s="3">
        <v>2850573.22</v>
      </c>
      <c r="T49" s="3">
        <v>712643.33</v>
      </c>
    </row>
    <row r="50" spans="1:20" ht="130.5" x14ac:dyDescent="0.35">
      <c r="A50" s="4" t="s">
        <v>2270</v>
      </c>
      <c r="B50" s="4">
        <v>116150</v>
      </c>
      <c r="C50" s="5" t="s">
        <v>484</v>
      </c>
      <c r="D50" s="5" t="s">
        <v>485</v>
      </c>
      <c r="E50" s="9">
        <v>42949</v>
      </c>
      <c r="F50" s="9">
        <v>43679</v>
      </c>
      <c r="G50" s="7">
        <v>80</v>
      </c>
      <c r="H50" s="4" t="s">
        <v>263</v>
      </c>
      <c r="I50" s="11" t="s">
        <v>264</v>
      </c>
      <c r="J50" s="11" t="s">
        <v>4</v>
      </c>
      <c r="K50" s="13" t="s">
        <v>60</v>
      </c>
      <c r="L50" s="12">
        <v>1939595.35</v>
      </c>
      <c r="M50" s="12">
        <v>484898.84</v>
      </c>
      <c r="N50" s="12">
        <v>1023332.81</v>
      </c>
      <c r="O50" s="12">
        <v>45938.649999999907</v>
      </c>
      <c r="P50" s="12">
        <v>3493765.65</v>
      </c>
      <c r="Q50" s="1" t="s">
        <v>61</v>
      </c>
      <c r="R50" s="11"/>
      <c r="S50" s="3">
        <v>1384358.22</v>
      </c>
      <c r="T50" s="3">
        <v>346089.57999999996</v>
      </c>
    </row>
    <row r="51" spans="1:20" ht="203" x14ac:dyDescent="0.35">
      <c r="A51" s="4" t="s">
        <v>2270</v>
      </c>
      <c r="B51" s="4">
        <v>115916</v>
      </c>
      <c r="C51" s="5" t="s">
        <v>486</v>
      </c>
      <c r="D51" s="5" t="s">
        <v>487</v>
      </c>
      <c r="E51" s="9">
        <v>42978</v>
      </c>
      <c r="F51" s="9">
        <v>43708</v>
      </c>
      <c r="G51" s="7">
        <v>80</v>
      </c>
      <c r="H51" s="4" t="s">
        <v>263</v>
      </c>
      <c r="I51" s="11" t="s">
        <v>264</v>
      </c>
      <c r="J51" s="11" t="s">
        <v>4</v>
      </c>
      <c r="K51" s="13" t="s">
        <v>60</v>
      </c>
      <c r="L51" s="12">
        <v>1185166.06</v>
      </c>
      <c r="M51" s="12">
        <v>296291.51</v>
      </c>
      <c r="N51" s="12">
        <v>760345.01999999979</v>
      </c>
      <c r="O51" s="12">
        <v>209785.77000000002</v>
      </c>
      <c r="P51" s="12">
        <v>2451588.36</v>
      </c>
      <c r="Q51" s="1" t="s">
        <v>61</v>
      </c>
      <c r="R51" s="11"/>
      <c r="S51" s="3">
        <v>1112912.58</v>
      </c>
      <c r="T51" s="3">
        <v>278228.14</v>
      </c>
    </row>
    <row r="52" spans="1:20" ht="72.5" x14ac:dyDescent="0.35">
      <c r="A52" s="4" t="s">
        <v>2270</v>
      </c>
      <c r="B52" s="4">
        <v>116347</v>
      </c>
      <c r="C52" s="5" t="s">
        <v>488</v>
      </c>
      <c r="D52" s="5" t="s">
        <v>489</v>
      </c>
      <c r="E52" s="9">
        <v>42958</v>
      </c>
      <c r="F52" s="9">
        <v>43749</v>
      </c>
      <c r="G52" s="7">
        <v>80</v>
      </c>
      <c r="H52" s="4" t="s">
        <v>263</v>
      </c>
      <c r="I52" s="11" t="s">
        <v>264</v>
      </c>
      <c r="J52" s="11" t="s">
        <v>4</v>
      </c>
      <c r="K52" s="13" t="s">
        <v>60</v>
      </c>
      <c r="L52" s="12">
        <v>1323168</v>
      </c>
      <c r="M52" s="12">
        <v>330792</v>
      </c>
      <c r="N52" s="12">
        <v>1301670</v>
      </c>
      <c r="O52" s="12">
        <v>190130.70000000019</v>
      </c>
      <c r="P52" s="12">
        <v>3145760.7</v>
      </c>
      <c r="Q52" s="1" t="s">
        <v>61</v>
      </c>
      <c r="R52" s="11" t="s">
        <v>114</v>
      </c>
      <c r="S52" s="3">
        <v>1281140.32</v>
      </c>
      <c r="T52" s="3">
        <v>320285.08</v>
      </c>
    </row>
    <row r="53" spans="1:20" ht="159.5" x14ac:dyDescent="0.35">
      <c r="A53" s="4" t="s">
        <v>2270</v>
      </c>
      <c r="B53" s="4">
        <v>115806</v>
      </c>
      <c r="C53" s="5" t="s">
        <v>490</v>
      </c>
      <c r="D53" s="5" t="s">
        <v>491</v>
      </c>
      <c r="E53" s="9">
        <v>42880</v>
      </c>
      <c r="F53" s="9">
        <v>43794</v>
      </c>
      <c r="G53" s="7">
        <v>80</v>
      </c>
      <c r="H53" s="4" t="s">
        <v>263</v>
      </c>
      <c r="I53" s="11" t="s">
        <v>264</v>
      </c>
      <c r="J53" s="11" t="s">
        <v>4</v>
      </c>
      <c r="K53" s="13" t="s">
        <v>60</v>
      </c>
      <c r="L53" s="12">
        <v>1855368.68</v>
      </c>
      <c r="M53" s="12">
        <v>463842.17</v>
      </c>
      <c r="N53" s="12">
        <v>1114023.23</v>
      </c>
      <c r="O53" s="12">
        <v>124343.43999999994</v>
      </c>
      <c r="P53" s="12">
        <v>3557577.52</v>
      </c>
      <c r="Q53" s="1" t="s">
        <v>61</v>
      </c>
      <c r="R53" s="11"/>
      <c r="S53" s="3">
        <v>1850334.4300000002</v>
      </c>
      <c r="T53" s="3">
        <v>462583.61</v>
      </c>
    </row>
    <row r="54" spans="1:20" ht="159.5" x14ac:dyDescent="0.35">
      <c r="A54" s="4" t="s">
        <v>2270</v>
      </c>
      <c r="B54" s="4">
        <v>117850</v>
      </c>
      <c r="C54" s="5" t="s">
        <v>493</v>
      </c>
      <c r="D54" s="5" t="s">
        <v>494</v>
      </c>
      <c r="E54" s="9">
        <v>42915</v>
      </c>
      <c r="F54" s="9">
        <v>43645</v>
      </c>
      <c r="G54" s="7">
        <v>80</v>
      </c>
      <c r="H54" s="4" t="s">
        <v>263</v>
      </c>
      <c r="I54" s="11" t="s">
        <v>264</v>
      </c>
      <c r="J54" s="11" t="s">
        <v>4</v>
      </c>
      <c r="K54" s="13" t="s">
        <v>60</v>
      </c>
      <c r="L54" s="12">
        <v>1733067.68</v>
      </c>
      <c r="M54" s="12">
        <v>433266.92</v>
      </c>
      <c r="N54" s="12">
        <v>617580.39999999991</v>
      </c>
      <c r="O54" s="12">
        <v>50170.450000000186</v>
      </c>
      <c r="P54" s="12">
        <v>2834085.45</v>
      </c>
      <c r="Q54" s="6" t="s">
        <v>51</v>
      </c>
      <c r="R54" s="11"/>
      <c r="S54" s="3">
        <v>0</v>
      </c>
      <c r="T54" s="3">
        <v>0</v>
      </c>
    </row>
    <row r="55" spans="1:20" ht="72.5" x14ac:dyDescent="0.35">
      <c r="A55" s="4" t="s">
        <v>2270</v>
      </c>
      <c r="B55" s="4">
        <v>117396</v>
      </c>
      <c r="C55" s="5" t="s">
        <v>496</v>
      </c>
      <c r="D55" s="5" t="s">
        <v>497</v>
      </c>
      <c r="E55" s="9">
        <v>42955</v>
      </c>
      <c r="F55" s="9">
        <v>43685</v>
      </c>
      <c r="G55" s="7">
        <v>80</v>
      </c>
      <c r="H55" s="4" t="s">
        <v>263</v>
      </c>
      <c r="I55" s="11" t="s">
        <v>264</v>
      </c>
      <c r="J55" s="11" t="s">
        <v>4</v>
      </c>
      <c r="K55" s="13" t="s">
        <v>60</v>
      </c>
      <c r="L55" s="12">
        <v>1048354</v>
      </c>
      <c r="M55" s="12">
        <v>262088.5</v>
      </c>
      <c r="N55" s="12">
        <v>931062.5</v>
      </c>
      <c r="O55" s="12">
        <v>6941.6699999999255</v>
      </c>
      <c r="P55" s="12">
        <v>2248446.67</v>
      </c>
      <c r="Q55" s="6" t="s">
        <v>51</v>
      </c>
      <c r="R55" s="11"/>
      <c r="S55" s="3">
        <v>0</v>
      </c>
      <c r="T55" s="3">
        <v>0</v>
      </c>
    </row>
    <row r="56" spans="1:20" ht="159.5" x14ac:dyDescent="0.35">
      <c r="A56" s="4" t="s">
        <v>2270</v>
      </c>
      <c r="B56" s="4">
        <v>115841</v>
      </c>
      <c r="C56" s="5" t="s">
        <v>498</v>
      </c>
      <c r="D56" s="5" t="s">
        <v>499</v>
      </c>
      <c r="E56" s="9">
        <v>42949</v>
      </c>
      <c r="F56" s="9">
        <v>43498</v>
      </c>
      <c r="G56" s="7">
        <v>80</v>
      </c>
      <c r="H56" s="4" t="s">
        <v>263</v>
      </c>
      <c r="I56" s="11" t="s">
        <v>264</v>
      </c>
      <c r="J56" s="11" t="s">
        <v>4</v>
      </c>
      <c r="K56" s="13" t="s">
        <v>60</v>
      </c>
      <c r="L56" s="12">
        <v>602276.25</v>
      </c>
      <c r="M56" s="12">
        <v>150569.06</v>
      </c>
      <c r="N56" s="12">
        <v>519610.41999999993</v>
      </c>
      <c r="O56" s="12">
        <v>56195.459999999963</v>
      </c>
      <c r="P56" s="12">
        <v>1328651.19</v>
      </c>
      <c r="Q56" s="1" t="s">
        <v>61</v>
      </c>
      <c r="R56" s="11"/>
      <c r="S56" s="3">
        <v>545262.65999999992</v>
      </c>
      <c r="T56" s="3">
        <v>136315.67000000001</v>
      </c>
    </row>
    <row r="57" spans="1:20" ht="101.5" x14ac:dyDescent="0.35">
      <c r="A57" s="4" t="s">
        <v>2270</v>
      </c>
      <c r="B57" s="4">
        <v>115933</v>
      </c>
      <c r="C57" s="5" t="s">
        <v>500</v>
      </c>
      <c r="D57" s="5" t="s">
        <v>501</v>
      </c>
      <c r="E57" s="9">
        <v>42902</v>
      </c>
      <c r="F57" s="9">
        <v>43632</v>
      </c>
      <c r="G57" s="7">
        <v>80</v>
      </c>
      <c r="H57" s="4" t="s">
        <v>263</v>
      </c>
      <c r="I57" s="11" t="s">
        <v>264</v>
      </c>
      <c r="J57" s="11" t="s">
        <v>4</v>
      </c>
      <c r="K57" s="13" t="s">
        <v>60</v>
      </c>
      <c r="L57" s="12">
        <v>2892483.23</v>
      </c>
      <c r="M57" s="12">
        <v>723120.81</v>
      </c>
      <c r="N57" s="12">
        <v>2037253.75</v>
      </c>
      <c r="O57" s="12">
        <v>15</v>
      </c>
      <c r="P57" s="12">
        <v>5652872.79</v>
      </c>
      <c r="Q57" s="1" t="s">
        <v>61</v>
      </c>
      <c r="R57" s="11"/>
      <c r="S57" s="3">
        <v>2463021.5199999996</v>
      </c>
      <c r="T57" s="3">
        <v>615755.39999999991</v>
      </c>
    </row>
    <row r="58" spans="1:20" ht="319" x14ac:dyDescent="0.35">
      <c r="A58" s="4" t="s">
        <v>2270</v>
      </c>
      <c r="B58" s="4">
        <v>115643</v>
      </c>
      <c r="C58" s="5" t="s">
        <v>502</v>
      </c>
      <c r="D58" s="5" t="s">
        <v>503</v>
      </c>
      <c r="E58" s="9">
        <v>42914</v>
      </c>
      <c r="F58" s="9">
        <v>44010</v>
      </c>
      <c r="G58" s="7">
        <v>80</v>
      </c>
      <c r="H58" s="4" t="s">
        <v>263</v>
      </c>
      <c r="I58" s="11" t="s">
        <v>264</v>
      </c>
      <c r="J58" s="11" t="s">
        <v>4</v>
      </c>
      <c r="K58" s="13" t="s">
        <v>60</v>
      </c>
      <c r="L58" s="12">
        <v>3003435.74</v>
      </c>
      <c r="M58" s="12">
        <v>750858.93</v>
      </c>
      <c r="N58" s="12">
        <v>753244</v>
      </c>
      <c r="O58" s="12">
        <v>54530</v>
      </c>
      <c r="P58" s="12">
        <v>4562068.67</v>
      </c>
      <c r="Q58" s="1" t="s">
        <v>61</v>
      </c>
      <c r="R58" s="11"/>
      <c r="S58" s="3">
        <v>1968431.6</v>
      </c>
      <c r="T58" s="3">
        <v>492107.92000000004</v>
      </c>
    </row>
    <row r="59" spans="1:20" ht="72.5" x14ac:dyDescent="0.35">
      <c r="A59" s="4" t="s">
        <v>2270</v>
      </c>
      <c r="B59" s="4">
        <v>115581</v>
      </c>
      <c r="C59" s="5" t="s">
        <v>504</v>
      </c>
      <c r="D59" s="5" t="s">
        <v>505</v>
      </c>
      <c r="E59" s="9">
        <v>42914</v>
      </c>
      <c r="F59" s="9">
        <v>43644</v>
      </c>
      <c r="G59" s="7">
        <v>80</v>
      </c>
      <c r="H59" s="4" t="s">
        <v>263</v>
      </c>
      <c r="I59" s="11" t="s">
        <v>264</v>
      </c>
      <c r="J59" s="11" t="s">
        <v>4</v>
      </c>
      <c r="K59" s="13" t="s">
        <v>60</v>
      </c>
      <c r="L59" s="12">
        <v>816443.79</v>
      </c>
      <c r="M59" s="12">
        <v>204110.95</v>
      </c>
      <c r="N59" s="12">
        <v>671801.19</v>
      </c>
      <c r="O59" s="24">
        <v>0</v>
      </c>
      <c r="P59" s="12">
        <v>1692355.93</v>
      </c>
      <c r="Q59" s="6" t="s">
        <v>51</v>
      </c>
      <c r="R59" s="11"/>
      <c r="S59" s="3">
        <v>0</v>
      </c>
      <c r="T59" s="3">
        <v>0</v>
      </c>
    </row>
    <row r="60" spans="1:20" ht="43.5" x14ac:dyDescent="0.35">
      <c r="A60" s="4" t="s">
        <v>2270</v>
      </c>
      <c r="B60" s="4">
        <v>119666</v>
      </c>
      <c r="C60" s="5" t="s">
        <v>506</v>
      </c>
      <c r="D60" s="5" t="s">
        <v>507</v>
      </c>
      <c r="E60" s="9">
        <v>43004</v>
      </c>
      <c r="F60" s="9">
        <v>43916</v>
      </c>
      <c r="G60" s="7">
        <v>80</v>
      </c>
      <c r="H60" s="11" t="s">
        <v>263</v>
      </c>
      <c r="I60" s="11" t="s">
        <v>264</v>
      </c>
      <c r="J60" s="11" t="s">
        <v>4</v>
      </c>
      <c r="K60" s="13" t="s">
        <v>60</v>
      </c>
      <c r="L60" s="12">
        <v>3270601.86</v>
      </c>
      <c r="M60" s="12">
        <v>817650.47</v>
      </c>
      <c r="N60" s="12">
        <v>917800</v>
      </c>
      <c r="O60" s="12">
        <v>144000</v>
      </c>
      <c r="P60" s="12">
        <v>5150052.33</v>
      </c>
      <c r="Q60" s="6" t="s">
        <v>51</v>
      </c>
      <c r="R60" s="11"/>
      <c r="S60" s="3">
        <v>0</v>
      </c>
      <c r="T60" s="3">
        <v>0</v>
      </c>
    </row>
    <row r="61" spans="1:20" ht="159.5" x14ac:dyDescent="0.35">
      <c r="A61" s="4" t="s">
        <v>2270</v>
      </c>
      <c r="B61" s="4">
        <v>115788</v>
      </c>
      <c r="C61" s="5" t="s">
        <v>508</v>
      </c>
      <c r="D61" s="5" t="s">
        <v>509</v>
      </c>
      <c r="E61" s="9">
        <v>42982</v>
      </c>
      <c r="F61" s="9">
        <v>44047</v>
      </c>
      <c r="G61" s="7">
        <v>80</v>
      </c>
      <c r="H61" s="11" t="s">
        <v>263</v>
      </c>
      <c r="I61" s="11" t="s">
        <v>264</v>
      </c>
      <c r="J61" s="11" t="s">
        <v>4</v>
      </c>
      <c r="K61" s="13" t="s">
        <v>60</v>
      </c>
      <c r="L61" s="12">
        <v>2470998.2999999998</v>
      </c>
      <c r="M61" s="12">
        <v>617749.57999999996</v>
      </c>
      <c r="N61" s="12">
        <v>726389.62000000011</v>
      </c>
      <c r="O61" s="24">
        <v>0</v>
      </c>
      <c r="P61" s="12">
        <v>3815137.5</v>
      </c>
      <c r="Q61" s="1" t="s">
        <v>61</v>
      </c>
      <c r="R61" s="11" t="s">
        <v>114</v>
      </c>
      <c r="S61" s="3">
        <v>1385779.9</v>
      </c>
      <c r="T61" s="3">
        <v>346444.95</v>
      </c>
    </row>
    <row r="62" spans="1:20" ht="43.5" x14ac:dyDescent="0.35">
      <c r="A62" s="4" t="s">
        <v>2270</v>
      </c>
      <c r="B62" s="4">
        <v>115980</v>
      </c>
      <c r="C62" s="5" t="s">
        <v>510</v>
      </c>
      <c r="D62" s="5" t="s">
        <v>511</v>
      </c>
      <c r="E62" s="9">
        <v>42972</v>
      </c>
      <c r="F62" s="9">
        <v>43521</v>
      </c>
      <c r="G62" s="7">
        <v>80</v>
      </c>
      <c r="H62" s="11" t="s">
        <v>263</v>
      </c>
      <c r="I62" s="11" t="s">
        <v>264</v>
      </c>
      <c r="J62" s="11" t="s">
        <v>4</v>
      </c>
      <c r="K62" s="13" t="s">
        <v>60</v>
      </c>
      <c r="L62" s="12">
        <v>2847889.59</v>
      </c>
      <c r="M62" s="12">
        <v>711972.4</v>
      </c>
      <c r="N62" s="12">
        <v>977135</v>
      </c>
      <c r="O62" s="12">
        <v>159457.50999999978</v>
      </c>
      <c r="P62" s="12">
        <v>4696454.5</v>
      </c>
      <c r="Q62" s="1" t="s">
        <v>61</v>
      </c>
      <c r="R62" s="11"/>
      <c r="S62" s="3">
        <v>2694959.3500000006</v>
      </c>
      <c r="T62" s="3">
        <v>673739.87</v>
      </c>
    </row>
    <row r="63" spans="1:20" ht="159.5" x14ac:dyDescent="0.35">
      <c r="A63" s="4" t="s">
        <v>2270</v>
      </c>
      <c r="B63" s="4">
        <v>115616</v>
      </c>
      <c r="C63" s="5" t="s">
        <v>512</v>
      </c>
      <c r="D63" s="5" t="s">
        <v>513</v>
      </c>
      <c r="E63" s="9">
        <v>42956</v>
      </c>
      <c r="F63" s="9">
        <v>43686</v>
      </c>
      <c r="G63" s="7">
        <v>80</v>
      </c>
      <c r="H63" s="11" t="s">
        <v>263</v>
      </c>
      <c r="I63" s="11" t="s">
        <v>264</v>
      </c>
      <c r="J63" s="11" t="s">
        <v>4</v>
      </c>
      <c r="K63" s="13" t="s">
        <v>60</v>
      </c>
      <c r="L63" s="12">
        <v>1802336.06</v>
      </c>
      <c r="M63" s="12">
        <v>450584.02</v>
      </c>
      <c r="N63" s="12">
        <v>570950.25</v>
      </c>
      <c r="O63" s="12">
        <v>67578.25</v>
      </c>
      <c r="P63" s="12">
        <v>2891448.58</v>
      </c>
      <c r="Q63" s="1" t="s">
        <v>61</v>
      </c>
      <c r="R63" s="11"/>
      <c r="S63" s="3">
        <v>1643757.9200000002</v>
      </c>
      <c r="T63" s="3">
        <v>410939.49000000005</v>
      </c>
    </row>
    <row r="64" spans="1:20" ht="130.5" x14ac:dyDescent="0.35">
      <c r="A64" s="4" t="s">
        <v>2270</v>
      </c>
      <c r="B64" s="11">
        <v>115645</v>
      </c>
      <c r="C64" s="5" t="s">
        <v>514</v>
      </c>
      <c r="D64" s="5" t="s">
        <v>515</v>
      </c>
      <c r="E64" s="9">
        <v>42963</v>
      </c>
      <c r="F64" s="9">
        <v>43815</v>
      </c>
      <c r="G64" s="7">
        <v>80</v>
      </c>
      <c r="H64" s="11" t="s">
        <v>263</v>
      </c>
      <c r="I64" s="11" t="s">
        <v>264</v>
      </c>
      <c r="J64" s="11" t="s">
        <v>4</v>
      </c>
      <c r="K64" s="13" t="s">
        <v>60</v>
      </c>
      <c r="L64" s="12">
        <v>1781188.8</v>
      </c>
      <c r="M64" s="12">
        <v>445297.2</v>
      </c>
      <c r="N64" s="12">
        <v>428734</v>
      </c>
      <c r="O64" s="12">
        <v>71565.399999999907</v>
      </c>
      <c r="P64" s="12">
        <v>2726785.4</v>
      </c>
      <c r="Q64" s="1" t="s">
        <v>61</v>
      </c>
      <c r="R64" s="11" t="s">
        <v>114</v>
      </c>
      <c r="S64" s="3">
        <v>1723820.3199999998</v>
      </c>
      <c r="T64" s="3">
        <v>430955.07999999996</v>
      </c>
    </row>
    <row r="65" spans="1:20" ht="116" x14ac:dyDescent="0.35">
      <c r="A65" s="4" t="s">
        <v>2270</v>
      </c>
      <c r="B65" s="11">
        <v>116470</v>
      </c>
      <c r="C65" s="5" t="s">
        <v>516</v>
      </c>
      <c r="D65" s="5" t="s">
        <v>517</v>
      </c>
      <c r="E65" s="9">
        <v>42902</v>
      </c>
      <c r="F65" s="9">
        <v>43632</v>
      </c>
      <c r="G65" s="7">
        <v>80</v>
      </c>
      <c r="H65" s="11" t="s">
        <v>263</v>
      </c>
      <c r="I65" s="11" t="s">
        <v>264</v>
      </c>
      <c r="J65" s="11" t="s">
        <v>4</v>
      </c>
      <c r="K65" s="13" t="s">
        <v>60</v>
      </c>
      <c r="L65" s="12">
        <v>1330068.3799999999</v>
      </c>
      <c r="M65" s="12">
        <v>332517.09999999998</v>
      </c>
      <c r="N65" s="12">
        <v>2647755.7600000002</v>
      </c>
      <c r="O65" s="12">
        <v>185412.4299999997</v>
      </c>
      <c r="P65" s="12">
        <v>4495753.67</v>
      </c>
      <c r="Q65" s="1" t="s">
        <v>61</v>
      </c>
      <c r="R65" s="11"/>
      <c r="S65" s="3">
        <v>1195918.6599999999</v>
      </c>
      <c r="T65" s="3">
        <v>298979.66000000003</v>
      </c>
    </row>
    <row r="66" spans="1:20" ht="304.5" x14ac:dyDescent="0.35">
      <c r="A66" s="4" t="s">
        <v>2270</v>
      </c>
      <c r="B66" s="11">
        <v>115612</v>
      </c>
      <c r="C66" s="5" t="s">
        <v>518</v>
      </c>
      <c r="D66" s="5" t="s">
        <v>519</v>
      </c>
      <c r="E66" s="9">
        <v>42951</v>
      </c>
      <c r="F66" s="9">
        <v>44047</v>
      </c>
      <c r="G66" s="7">
        <v>80</v>
      </c>
      <c r="H66" s="11" t="s">
        <v>263</v>
      </c>
      <c r="I66" s="11" t="s">
        <v>264</v>
      </c>
      <c r="J66" s="11" t="s">
        <v>4</v>
      </c>
      <c r="K66" s="13" t="s">
        <v>60</v>
      </c>
      <c r="L66" s="12">
        <v>1481379.12</v>
      </c>
      <c r="M66" s="12">
        <v>370344.78</v>
      </c>
      <c r="N66" s="12">
        <v>406274.10000000009</v>
      </c>
      <c r="O66" s="12">
        <v>52211.620000000097</v>
      </c>
      <c r="P66" s="12">
        <v>2310209.62</v>
      </c>
      <c r="Q66" s="1" t="s">
        <v>61</v>
      </c>
      <c r="R66" s="11"/>
      <c r="S66" s="3">
        <v>1372875.3199999998</v>
      </c>
      <c r="T66" s="3">
        <v>343218.81999999995</v>
      </c>
    </row>
    <row r="67" spans="1:20" ht="275.5" x14ac:dyDescent="0.35">
      <c r="A67" s="11" t="s">
        <v>2277</v>
      </c>
      <c r="B67" s="11">
        <v>129001</v>
      </c>
      <c r="C67" s="5" t="s">
        <v>572</v>
      </c>
      <c r="D67" s="5" t="s">
        <v>573</v>
      </c>
      <c r="E67" s="14">
        <v>43810</v>
      </c>
      <c r="F67" s="9">
        <v>44541</v>
      </c>
      <c r="G67" s="10">
        <v>80</v>
      </c>
      <c r="H67" s="31" t="s">
        <v>263</v>
      </c>
      <c r="I67" s="11" t="s">
        <v>264</v>
      </c>
      <c r="J67" s="11" t="s">
        <v>205</v>
      </c>
      <c r="K67" s="34" t="s">
        <v>60</v>
      </c>
      <c r="L67" s="2">
        <v>3707116.84</v>
      </c>
      <c r="M67" s="2">
        <v>919241.66</v>
      </c>
      <c r="N67" s="24">
        <v>1481720.5</v>
      </c>
      <c r="O67" s="24">
        <v>746991.5</v>
      </c>
      <c r="P67" s="24">
        <v>6855070.5</v>
      </c>
      <c r="Q67" s="1" t="s">
        <v>71</v>
      </c>
      <c r="R67" s="11"/>
      <c r="S67" s="3">
        <v>1984260.88</v>
      </c>
      <c r="T67" s="3">
        <v>496064.22</v>
      </c>
    </row>
    <row r="68" spans="1:20" ht="174" x14ac:dyDescent="0.35">
      <c r="A68" s="11" t="s">
        <v>2277</v>
      </c>
      <c r="B68" s="11">
        <v>129090</v>
      </c>
      <c r="C68" s="5" t="s">
        <v>576</v>
      </c>
      <c r="D68" s="5" t="s">
        <v>442</v>
      </c>
      <c r="E68" s="14">
        <v>43822</v>
      </c>
      <c r="F68" s="14">
        <v>44188</v>
      </c>
      <c r="G68" s="10">
        <v>80</v>
      </c>
      <c r="H68" s="31" t="s">
        <v>263</v>
      </c>
      <c r="I68" s="11" t="s">
        <v>264</v>
      </c>
      <c r="J68" s="11" t="s">
        <v>205</v>
      </c>
      <c r="K68" s="34" t="s">
        <v>60</v>
      </c>
      <c r="L68" s="2">
        <v>2158721.98</v>
      </c>
      <c r="M68" s="2">
        <v>539680.5</v>
      </c>
      <c r="N68" s="24">
        <v>824336.12</v>
      </c>
      <c r="O68" s="24">
        <v>293689.65000000002</v>
      </c>
      <c r="P68" s="24">
        <v>3816428.25</v>
      </c>
      <c r="Q68" s="1" t="s">
        <v>444</v>
      </c>
      <c r="R68" s="11"/>
      <c r="S68" s="3">
        <v>1091097.29</v>
      </c>
      <c r="T68" s="3">
        <v>272774.32</v>
      </c>
    </row>
    <row r="69" spans="1:20" ht="145" x14ac:dyDescent="0.35">
      <c r="A69" s="11" t="s">
        <v>2277</v>
      </c>
      <c r="B69" s="11">
        <v>129490</v>
      </c>
      <c r="C69" s="5" t="s">
        <v>588</v>
      </c>
      <c r="D69" s="5" t="s">
        <v>589</v>
      </c>
      <c r="E69" s="14">
        <v>43909</v>
      </c>
      <c r="F69" s="9">
        <v>45004</v>
      </c>
      <c r="G69" s="10">
        <v>80</v>
      </c>
      <c r="H69" s="31" t="s">
        <v>263</v>
      </c>
      <c r="I69" s="11" t="s">
        <v>264</v>
      </c>
      <c r="J69" s="11" t="s">
        <v>205</v>
      </c>
      <c r="K69" s="34" t="s">
        <v>60</v>
      </c>
      <c r="L69" s="2">
        <v>5287749.8</v>
      </c>
      <c r="M69" s="2">
        <v>1321937.45</v>
      </c>
      <c r="N69" s="24">
        <v>1213568.45</v>
      </c>
      <c r="O69" s="24">
        <v>983344.27</v>
      </c>
      <c r="P69" s="24">
        <v>8806599.9700000007</v>
      </c>
      <c r="Q69" s="1" t="s">
        <v>71</v>
      </c>
      <c r="R69" s="11"/>
      <c r="S69" s="3">
        <v>570657.38</v>
      </c>
      <c r="T69" s="3">
        <v>142664.35999999999</v>
      </c>
    </row>
    <row r="70" spans="1:20" ht="290" x14ac:dyDescent="0.35">
      <c r="A70" s="11" t="s">
        <v>2277</v>
      </c>
      <c r="B70" s="11">
        <v>129606</v>
      </c>
      <c r="C70" s="5" t="s">
        <v>595</v>
      </c>
      <c r="D70" s="5" t="s">
        <v>519</v>
      </c>
      <c r="E70" s="14">
        <v>43936</v>
      </c>
      <c r="F70" s="9">
        <v>44849</v>
      </c>
      <c r="G70" s="10">
        <v>80</v>
      </c>
      <c r="H70" s="31" t="s">
        <v>263</v>
      </c>
      <c r="I70" s="11" t="s">
        <v>264</v>
      </c>
      <c r="J70" s="11" t="s">
        <v>205</v>
      </c>
      <c r="K70" s="34" t="s">
        <v>60</v>
      </c>
      <c r="L70" s="2">
        <v>3329551.36</v>
      </c>
      <c r="M70" s="2">
        <v>832387.84</v>
      </c>
      <c r="N70" s="24">
        <v>975434.8</v>
      </c>
      <c r="O70" s="24">
        <v>457368</v>
      </c>
      <c r="P70" s="24">
        <v>5594742</v>
      </c>
      <c r="Q70" s="1" t="s">
        <v>71</v>
      </c>
      <c r="R70" s="11"/>
      <c r="S70" s="3">
        <v>242185.19</v>
      </c>
      <c r="T70" s="3">
        <v>60546.3</v>
      </c>
    </row>
    <row r="71" spans="1:20" ht="116" x14ac:dyDescent="0.35">
      <c r="A71" s="11" t="s">
        <v>2277</v>
      </c>
      <c r="B71" s="11">
        <v>129132</v>
      </c>
      <c r="C71" s="5" t="s">
        <v>625</v>
      </c>
      <c r="D71" s="5" t="s">
        <v>626</v>
      </c>
      <c r="E71" s="9">
        <v>43994</v>
      </c>
      <c r="F71" s="9">
        <v>44724</v>
      </c>
      <c r="G71" s="10" t="s">
        <v>628</v>
      </c>
      <c r="H71" s="11" t="s">
        <v>2278</v>
      </c>
      <c r="I71" s="11" t="s">
        <v>630</v>
      </c>
      <c r="J71" s="11" t="s">
        <v>4</v>
      </c>
      <c r="K71" s="13" t="s">
        <v>60</v>
      </c>
      <c r="L71" s="2">
        <v>6440519.4100000001</v>
      </c>
      <c r="M71" s="2">
        <v>1350507.75</v>
      </c>
      <c r="N71" s="24">
        <v>2161816.86</v>
      </c>
      <c r="O71" s="24">
        <v>0</v>
      </c>
      <c r="P71" s="24">
        <v>9952844.0199999996</v>
      </c>
      <c r="Q71" s="1" t="s">
        <v>71</v>
      </c>
      <c r="R71" s="11"/>
      <c r="S71" s="3">
        <v>1547846.49</v>
      </c>
      <c r="T71" s="3">
        <v>307984.09999999998</v>
      </c>
    </row>
    <row r="72" spans="1:20" ht="43.5" x14ac:dyDescent="0.35">
      <c r="A72" s="11" t="s">
        <v>2277</v>
      </c>
      <c r="B72" s="11">
        <v>129553</v>
      </c>
      <c r="C72" s="5" t="s">
        <v>632</v>
      </c>
      <c r="D72" s="5" t="s">
        <v>633</v>
      </c>
      <c r="E72" s="9">
        <v>44000</v>
      </c>
      <c r="F72" s="9">
        <v>45095</v>
      </c>
      <c r="G72" s="10">
        <v>80</v>
      </c>
      <c r="H72" s="11" t="s">
        <v>263</v>
      </c>
      <c r="I72" s="11" t="s">
        <v>264</v>
      </c>
      <c r="J72" s="11" t="s">
        <v>4</v>
      </c>
      <c r="K72" s="13" t="s">
        <v>60</v>
      </c>
      <c r="L72" s="2">
        <v>11034426.48</v>
      </c>
      <c r="M72" s="2">
        <v>2758606.62</v>
      </c>
      <c r="N72" s="24">
        <v>4137186.9</v>
      </c>
      <c r="O72" s="24">
        <v>4780904.33</v>
      </c>
      <c r="P72" s="24">
        <v>22711124.329999998</v>
      </c>
      <c r="Q72" s="1" t="s">
        <v>71</v>
      </c>
      <c r="R72" s="11"/>
      <c r="S72" s="3">
        <v>764649.53</v>
      </c>
      <c r="T72" s="3">
        <v>191162.38</v>
      </c>
    </row>
    <row r="73" spans="1:20" ht="174" x14ac:dyDescent="0.35">
      <c r="A73" s="11" t="s">
        <v>2277</v>
      </c>
      <c r="B73" s="11">
        <v>129965</v>
      </c>
      <c r="C73" s="5" t="s">
        <v>636</v>
      </c>
      <c r="D73" s="5" t="s">
        <v>637</v>
      </c>
      <c r="E73" s="9">
        <v>44000</v>
      </c>
      <c r="F73" s="9">
        <v>45095</v>
      </c>
      <c r="G73" s="10">
        <v>80</v>
      </c>
      <c r="H73" s="11" t="s">
        <v>263</v>
      </c>
      <c r="I73" s="11" t="s">
        <v>264</v>
      </c>
      <c r="J73" s="11" t="s">
        <v>4</v>
      </c>
      <c r="K73" s="13" t="s">
        <v>60</v>
      </c>
      <c r="L73" s="2">
        <v>12995888.59</v>
      </c>
      <c r="M73" s="2">
        <v>3248972.15</v>
      </c>
      <c r="N73" s="24">
        <v>3833759.75</v>
      </c>
      <c r="O73" s="24">
        <v>0</v>
      </c>
      <c r="P73" s="24">
        <v>20078620.490000002</v>
      </c>
      <c r="Q73" s="1" t="s">
        <v>71</v>
      </c>
      <c r="R73" s="11"/>
      <c r="S73" s="3">
        <v>126160</v>
      </c>
      <c r="T73" s="3">
        <v>31540</v>
      </c>
    </row>
    <row r="74" spans="1:20" ht="116" x14ac:dyDescent="0.35">
      <c r="A74" s="11" t="s">
        <v>2277</v>
      </c>
      <c r="B74" s="11">
        <v>129112</v>
      </c>
      <c r="C74" s="5" t="s">
        <v>700</v>
      </c>
      <c r="D74" s="5" t="s">
        <v>701</v>
      </c>
      <c r="E74" s="9">
        <v>44046</v>
      </c>
      <c r="F74" s="9">
        <v>44776</v>
      </c>
      <c r="G74" s="10">
        <v>80</v>
      </c>
      <c r="H74" s="11" t="s">
        <v>263</v>
      </c>
      <c r="I74" s="11" t="s">
        <v>264</v>
      </c>
      <c r="J74" s="11" t="s">
        <v>4</v>
      </c>
      <c r="K74" s="13" t="s">
        <v>60</v>
      </c>
      <c r="L74" s="2">
        <v>3639339.46</v>
      </c>
      <c r="M74" s="2">
        <v>909834.86</v>
      </c>
      <c r="N74" s="24">
        <v>1593365.7</v>
      </c>
      <c r="O74" s="24">
        <v>674385.09</v>
      </c>
      <c r="P74" s="24">
        <v>6816925.1100000003</v>
      </c>
      <c r="Q74" s="1" t="s">
        <v>71</v>
      </c>
      <c r="R74" s="11"/>
      <c r="S74" s="3">
        <v>1200000</v>
      </c>
      <c r="T74" s="3">
        <v>0</v>
      </c>
    </row>
    <row r="75" spans="1:20" ht="101.5" x14ac:dyDescent="0.35">
      <c r="A75" s="11" t="s">
        <v>2277</v>
      </c>
      <c r="B75" s="11">
        <v>129846</v>
      </c>
      <c r="C75" s="5" t="s">
        <v>705</v>
      </c>
      <c r="D75" s="5" t="s">
        <v>706</v>
      </c>
      <c r="E75" s="9">
        <v>44046</v>
      </c>
      <c r="F75" s="9">
        <v>45141</v>
      </c>
      <c r="G75" s="10" t="s">
        <v>628</v>
      </c>
      <c r="H75" s="11" t="s">
        <v>2279</v>
      </c>
      <c r="I75" s="11" t="s">
        <v>2280</v>
      </c>
      <c r="J75" s="11" t="s">
        <v>4</v>
      </c>
      <c r="K75" s="13" t="s">
        <v>60</v>
      </c>
      <c r="L75" s="2">
        <v>12931384.82</v>
      </c>
      <c r="M75" s="2">
        <v>2297267.92</v>
      </c>
      <c r="N75" s="24">
        <v>5031538.37</v>
      </c>
      <c r="O75" s="24">
        <v>3394310.92</v>
      </c>
      <c r="P75" s="24">
        <v>23654502.030000001</v>
      </c>
      <c r="Q75" s="1" t="s">
        <v>71</v>
      </c>
      <c r="R75" s="11"/>
      <c r="S75" s="3">
        <v>0</v>
      </c>
      <c r="T75" s="3">
        <v>0</v>
      </c>
    </row>
    <row r="76" spans="1:20" ht="246.5" x14ac:dyDescent="0.35">
      <c r="A76" s="4" t="s">
        <v>2270</v>
      </c>
      <c r="B76" s="4">
        <v>115595</v>
      </c>
      <c r="C76" s="5" t="s">
        <v>739</v>
      </c>
      <c r="D76" s="5" t="s">
        <v>740</v>
      </c>
      <c r="E76" s="9">
        <v>42914</v>
      </c>
      <c r="F76" s="9">
        <v>44010</v>
      </c>
      <c r="G76" s="7">
        <v>85</v>
      </c>
      <c r="H76" s="11" t="s">
        <v>196</v>
      </c>
      <c r="I76" s="11" t="s">
        <v>741</v>
      </c>
      <c r="J76" s="11" t="s">
        <v>4</v>
      </c>
      <c r="K76" s="13" t="s">
        <v>60</v>
      </c>
      <c r="L76" s="12">
        <v>1790109.03</v>
      </c>
      <c r="M76" s="12">
        <v>315901.59000000003</v>
      </c>
      <c r="N76" s="12">
        <v>501660.33999999985</v>
      </c>
      <c r="O76" s="12">
        <v>55907.189999999944</v>
      </c>
      <c r="P76" s="12">
        <v>2663578.15</v>
      </c>
      <c r="Q76" s="1" t="s">
        <v>61</v>
      </c>
      <c r="R76" s="11"/>
      <c r="S76" s="3">
        <v>1738323.03</v>
      </c>
      <c r="T76" s="3">
        <v>306762.8899999999</v>
      </c>
    </row>
    <row r="77" spans="1:20" ht="101.5" x14ac:dyDescent="0.35">
      <c r="A77" s="31" t="s">
        <v>2272</v>
      </c>
      <c r="B77" s="31">
        <v>126343</v>
      </c>
      <c r="C77" s="32" t="s">
        <v>742</v>
      </c>
      <c r="D77" s="32" t="s">
        <v>85</v>
      </c>
      <c r="E77" s="52">
        <v>43629</v>
      </c>
      <c r="F77" s="33">
        <v>44725</v>
      </c>
      <c r="G77" s="53">
        <v>85</v>
      </c>
      <c r="H77" s="31" t="s">
        <v>196</v>
      </c>
      <c r="I77" s="31" t="s">
        <v>741</v>
      </c>
      <c r="J77" s="31" t="s">
        <v>4</v>
      </c>
      <c r="K77" s="34" t="s">
        <v>70</v>
      </c>
      <c r="L77" s="54">
        <v>18418179.18</v>
      </c>
      <c r="M77" s="54">
        <v>3250266.9</v>
      </c>
      <c r="N77" s="55">
        <v>5121176.6399999997</v>
      </c>
      <c r="O77" s="55">
        <v>5894635.5700000003</v>
      </c>
      <c r="P77" s="55">
        <v>32684258.289999999</v>
      </c>
      <c r="Q77" s="51" t="s">
        <v>71</v>
      </c>
      <c r="R77" s="31"/>
      <c r="S77" s="48">
        <v>7072286.25</v>
      </c>
      <c r="T77" s="48">
        <v>1248050.52</v>
      </c>
    </row>
    <row r="78" spans="1:20" ht="275.5" x14ac:dyDescent="0.35">
      <c r="A78" s="11" t="s">
        <v>2277</v>
      </c>
      <c r="B78" s="11">
        <v>129617</v>
      </c>
      <c r="C78" s="5" t="s">
        <v>745</v>
      </c>
      <c r="D78" s="5" t="s">
        <v>746</v>
      </c>
      <c r="E78" s="9">
        <v>44047</v>
      </c>
      <c r="F78" s="9">
        <v>44777</v>
      </c>
      <c r="G78" s="10">
        <v>85</v>
      </c>
      <c r="H78" s="11" t="s">
        <v>2281</v>
      </c>
      <c r="I78" s="11" t="s">
        <v>2282</v>
      </c>
      <c r="J78" s="11" t="s">
        <v>4</v>
      </c>
      <c r="K78" s="13" t="s">
        <v>60</v>
      </c>
      <c r="L78" s="2">
        <v>5196080.82</v>
      </c>
      <c r="M78" s="2">
        <v>916955.4</v>
      </c>
      <c r="N78" s="24">
        <v>2362348.71</v>
      </c>
      <c r="O78" s="24">
        <v>923748.25</v>
      </c>
      <c r="P78" s="24">
        <v>9399133.1799999997</v>
      </c>
      <c r="Q78" s="1" t="s">
        <v>71</v>
      </c>
      <c r="R78" s="11"/>
      <c r="S78" s="3">
        <v>390342.99000000005</v>
      </c>
      <c r="T78" s="3">
        <v>68884.05</v>
      </c>
    </row>
    <row r="79" spans="1:20" ht="130.5" x14ac:dyDescent="0.35">
      <c r="A79" s="31" t="s">
        <v>2272</v>
      </c>
      <c r="B79" s="31">
        <v>126956</v>
      </c>
      <c r="C79" s="56" t="s">
        <v>757</v>
      </c>
      <c r="D79" s="32" t="s">
        <v>85</v>
      </c>
      <c r="E79" s="33">
        <v>43469</v>
      </c>
      <c r="F79" s="33">
        <v>44565</v>
      </c>
      <c r="G79" s="46">
        <v>85</v>
      </c>
      <c r="H79" s="30" t="s">
        <v>103</v>
      </c>
      <c r="I79" s="30" t="s">
        <v>2283</v>
      </c>
      <c r="J79" s="30" t="s">
        <v>4</v>
      </c>
      <c r="K79" s="34" t="s">
        <v>70</v>
      </c>
      <c r="L79" s="54">
        <v>7440887.1500000004</v>
      </c>
      <c r="M79" s="54">
        <v>1313097.74</v>
      </c>
      <c r="N79" s="54">
        <v>1308066.4100000001</v>
      </c>
      <c r="O79" s="54">
        <v>1725570.709999999</v>
      </c>
      <c r="P79" s="54">
        <v>11787622.01</v>
      </c>
      <c r="Q79" s="30" t="s">
        <v>71</v>
      </c>
      <c r="R79" s="31"/>
      <c r="S79" s="48">
        <v>3428944.66</v>
      </c>
      <c r="T79" s="48">
        <v>605107.88</v>
      </c>
    </row>
    <row r="80" spans="1:20" ht="188.5" x14ac:dyDescent="0.35">
      <c r="A80" s="4" t="s">
        <v>2270</v>
      </c>
      <c r="B80" s="4">
        <v>119086</v>
      </c>
      <c r="C80" s="5" t="s">
        <v>846</v>
      </c>
      <c r="D80" s="5" t="s">
        <v>847</v>
      </c>
      <c r="E80" s="9">
        <v>43017</v>
      </c>
      <c r="F80" s="9">
        <v>43899</v>
      </c>
      <c r="G80" s="7">
        <v>85</v>
      </c>
      <c r="H80" s="11" t="s">
        <v>149</v>
      </c>
      <c r="I80" s="11" t="s">
        <v>2284</v>
      </c>
      <c r="J80" s="11" t="s">
        <v>4</v>
      </c>
      <c r="K80" s="13" t="s">
        <v>60</v>
      </c>
      <c r="L80" s="12">
        <v>756992.66</v>
      </c>
      <c r="M80" s="12">
        <v>133586.94</v>
      </c>
      <c r="N80" s="12">
        <v>420803.4</v>
      </c>
      <c r="O80" s="12">
        <v>58429.370000000112</v>
      </c>
      <c r="P80" s="12">
        <v>1369812.37</v>
      </c>
      <c r="Q80" s="1" t="s">
        <v>61</v>
      </c>
      <c r="R80" s="11" t="s">
        <v>114</v>
      </c>
      <c r="S80" s="3">
        <v>404617.68</v>
      </c>
      <c r="T80" s="3">
        <v>71403.100000000006</v>
      </c>
    </row>
    <row r="81" spans="1:20" ht="72.5" x14ac:dyDescent="0.35">
      <c r="A81" s="4" t="s">
        <v>2270</v>
      </c>
      <c r="B81" s="4">
        <v>115618</v>
      </c>
      <c r="C81" s="5" t="s">
        <v>848</v>
      </c>
      <c r="D81" s="5" t="s">
        <v>849</v>
      </c>
      <c r="E81" s="9">
        <v>42902</v>
      </c>
      <c r="F81" s="9">
        <v>43815</v>
      </c>
      <c r="G81" s="7">
        <v>85</v>
      </c>
      <c r="H81" s="11" t="s">
        <v>149</v>
      </c>
      <c r="I81" s="11" t="s">
        <v>2284</v>
      </c>
      <c r="J81" s="11" t="s">
        <v>4</v>
      </c>
      <c r="K81" s="13" t="s">
        <v>60</v>
      </c>
      <c r="L81" s="12">
        <v>3410001.74</v>
      </c>
      <c r="M81" s="12">
        <v>601765.01</v>
      </c>
      <c r="N81" s="12">
        <v>1364614.75</v>
      </c>
      <c r="O81" s="12">
        <v>1021512.4900000002</v>
      </c>
      <c r="P81" s="12">
        <v>6397893.9900000002</v>
      </c>
      <c r="Q81" s="1" t="s">
        <v>61</v>
      </c>
      <c r="R81" s="11" t="s">
        <v>114</v>
      </c>
      <c r="S81" s="3">
        <v>3324491.54</v>
      </c>
      <c r="T81" s="3">
        <v>586674.96</v>
      </c>
    </row>
    <row r="82" spans="1:20" ht="72.5" x14ac:dyDescent="0.35">
      <c r="A82" s="4" t="s">
        <v>2270</v>
      </c>
      <c r="B82" s="4">
        <v>116487</v>
      </c>
      <c r="C82" s="5" t="s">
        <v>850</v>
      </c>
      <c r="D82" s="5" t="s">
        <v>851</v>
      </c>
      <c r="E82" s="9">
        <v>42956</v>
      </c>
      <c r="F82" s="9">
        <v>43505</v>
      </c>
      <c r="G82" s="7">
        <v>85</v>
      </c>
      <c r="H82" s="11" t="s">
        <v>149</v>
      </c>
      <c r="I82" s="11" t="s">
        <v>2284</v>
      </c>
      <c r="J82" s="11" t="s">
        <v>4</v>
      </c>
      <c r="K82" s="13" t="s">
        <v>60</v>
      </c>
      <c r="L82" s="12">
        <v>1411250.21</v>
      </c>
      <c r="M82" s="12">
        <v>249044.15</v>
      </c>
      <c r="N82" s="12">
        <v>766896.24</v>
      </c>
      <c r="O82" s="12">
        <v>52936.949999999721</v>
      </c>
      <c r="P82" s="12">
        <v>2480127.5499999993</v>
      </c>
      <c r="Q82" s="1" t="s">
        <v>61</v>
      </c>
      <c r="R82" s="11"/>
      <c r="S82" s="3">
        <v>1390901.16</v>
      </c>
      <c r="T82" s="3">
        <v>245453.14</v>
      </c>
    </row>
    <row r="83" spans="1:20" ht="217.5" x14ac:dyDescent="0.35">
      <c r="A83" s="4" t="s">
        <v>2270</v>
      </c>
      <c r="B83" s="4">
        <v>116028</v>
      </c>
      <c r="C83" s="5" t="s">
        <v>852</v>
      </c>
      <c r="D83" s="5" t="s">
        <v>853</v>
      </c>
      <c r="E83" s="9">
        <v>42880</v>
      </c>
      <c r="F83" s="9">
        <v>43976</v>
      </c>
      <c r="G83" s="7">
        <v>85</v>
      </c>
      <c r="H83" s="11" t="s">
        <v>149</v>
      </c>
      <c r="I83" s="11" t="s">
        <v>2284</v>
      </c>
      <c r="J83" s="11" t="s">
        <v>4</v>
      </c>
      <c r="K83" s="13" t="s">
        <v>60</v>
      </c>
      <c r="L83" s="12">
        <v>3434052.7</v>
      </c>
      <c r="M83" s="12">
        <v>606009.30000000005</v>
      </c>
      <c r="N83" s="12">
        <v>2435574</v>
      </c>
      <c r="O83" s="12">
        <v>169480</v>
      </c>
      <c r="P83" s="12">
        <v>6645116</v>
      </c>
      <c r="Q83" s="6" t="s">
        <v>51</v>
      </c>
      <c r="R83" s="11"/>
      <c r="S83" s="3">
        <v>-5.8207660913467407E-11</v>
      </c>
      <c r="T83" s="3">
        <v>0</v>
      </c>
    </row>
    <row r="84" spans="1:20" ht="145" x14ac:dyDescent="0.35">
      <c r="A84" s="4" t="s">
        <v>2270</v>
      </c>
      <c r="B84" s="4">
        <v>116105</v>
      </c>
      <c r="C84" s="5" t="s">
        <v>854</v>
      </c>
      <c r="D84" s="5" t="s">
        <v>855</v>
      </c>
      <c r="E84" s="9">
        <v>42949</v>
      </c>
      <c r="F84" s="9">
        <v>43740</v>
      </c>
      <c r="G84" s="7">
        <v>85</v>
      </c>
      <c r="H84" s="11" t="s">
        <v>149</v>
      </c>
      <c r="I84" s="11" t="s">
        <v>2284</v>
      </c>
      <c r="J84" s="11" t="s">
        <v>4</v>
      </c>
      <c r="K84" s="13" t="s">
        <v>60</v>
      </c>
      <c r="L84" s="12">
        <v>3029107.69</v>
      </c>
      <c r="M84" s="12">
        <v>534548.41</v>
      </c>
      <c r="N84" s="12">
        <v>970606.89999999991</v>
      </c>
      <c r="O84" s="12">
        <v>382771.96999999974</v>
      </c>
      <c r="P84" s="12">
        <v>4917034.97</v>
      </c>
      <c r="Q84" s="1" t="s">
        <v>61</v>
      </c>
      <c r="R84" s="11" t="s">
        <v>856</v>
      </c>
      <c r="S84" s="3">
        <v>2435533.31</v>
      </c>
      <c r="T84" s="3">
        <v>429800.00999999995</v>
      </c>
    </row>
    <row r="85" spans="1:20" ht="116" x14ac:dyDescent="0.35">
      <c r="A85" s="4" t="s">
        <v>2270</v>
      </c>
      <c r="B85" s="4">
        <v>116081</v>
      </c>
      <c r="C85" s="5" t="s">
        <v>857</v>
      </c>
      <c r="D85" s="5" t="s">
        <v>858</v>
      </c>
      <c r="E85" s="9">
        <v>42948</v>
      </c>
      <c r="F85" s="9">
        <v>43741</v>
      </c>
      <c r="G85" s="7">
        <v>85</v>
      </c>
      <c r="H85" s="11" t="s">
        <v>149</v>
      </c>
      <c r="I85" s="11" t="s">
        <v>2284</v>
      </c>
      <c r="J85" s="11" t="s">
        <v>4</v>
      </c>
      <c r="K85" s="13" t="s">
        <v>60</v>
      </c>
      <c r="L85" s="12">
        <v>2810731.55</v>
      </c>
      <c r="M85" s="12">
        <v>496011.45</v>
      </c>
      <c r="N85" s="12">
        <v>1050150</v>
      </c>
      <c r="O85" s="12">
        <v>74125.200000000186</v>
      </c>
      <c r="P85" s="12">
        <v>4431018.2</v>
      </c>
      <c r="Q85" s="1" t="s">
        <v>61</v>
      </c>
      <c r="R85" s="11" t="s">
        <v>856</v>
      </c>
      <c r="S85" s="3">
        <v>2431737.9099999997</v>
      </c>
      <c r="T85" s="3">
        <v>429208.41</v>
      </c>
    </row>
    <row r="86" spans="1:20" ht="145" x14ac:dyDescent="0.35">
      <c r="A86" s="4" t="s">
        <v>2270</v>
      </c>
      <c r="B86" s="4">
        <v>117534</v>
      </c>
      <c r="C86" s="5" t="s">
        <v>859</v>
      </c>
      <c r="D86" s="5" t="s">
        <v>860</v>
      </c>
      <c r="E86" s="9">
        <v>42949</v>
      </c>
      <c r="F86" s="9">
        <v>43498</v>
      </c>
      <c r="G86" s="7">
        <v>85</v>
      </c>
      <c r="H86" s="11" t="s">
        <v>149</v>
      </c>
      <c r="I86" s="11" t="s">
        <v>2284</v>
      </c>
      <c r="J86" s="11" t="s">
        <v>4</v>
      </c>
      <c r="K86" s="13" t="s">
        <v>60</v>
      </c>
      <c r="L86" s="12">
        <v>998501.3</v>
      </c>
      <c r="M86" s="12">
        <v>176206.11</v>
      </c>
      <c r="N86" s="12">
        <v>586565.55000000005</v>
      </c>
      <c r="O86" s="12">
        <v>144612.02000000002</v>
      </c>
      <c r="P86" s="12">
        <v>1905884.9800000002</v>
      </c>
      <c r="Q86" s="1" t="s">
        <v>61</v>
      </c>
      <c r="R86" s="11"/>
      <c r="S86" s="3">
        <v>948702.3899999999</v>
      </c>
      <c r="T86" s="3">
        <v>167418.08000000002</v>
      </c>
    </row>
    <row r="87" spans="1:20" ht="87" x14ac:dyDescent="0.35">
      <c r="A87" s="4" t="s">
        <v>2270</v>
      </c>
      <c r="B87" s="4">
        <v>116673</v>
      </c>
      <c r="C87" s="5" t="s">
        <v>861</v>
      </c>
      <c r="D87" s="5" t="s">
        <v>862</v>
      </c>
      <c r="E87" s="9">
        <v>42958</v>
      </c>
      <c r="F87" s="9">
        <v>43688</v>
      </c>
      <c r="G87" s="7">
        <v>85</v>
      </c>
      <c r="H87" s="11" t="s">
        <v>149</v>
      </c>
      <c r="I87" s="11" t="s">
        <v>2284</v>
      </c>
      <c r="J87" s="11" t="s">
        <v>4</v>
      </c>
      <c r="K87" s="13" t="s">
        <v>60</v>
      </c>
      <c r="L87" s="12">
        <v>1394266.36</v>
      </c>
      <c r="M87" s="12">
        <v>246047</v>
      </c>
      <c r="N87" s="12">
        <v>686761.59000000008</v>
      </c>
      <c r="O87" s="12">
        <v>23719.079999999609</v>
      </c>
      <c r="P87" s="12">
        <v>2350794.0299999998</v>
      </c>
      <c r="Q87" s="1" t="s">
        <v>61</v>
      </c>
      <c r="R87" s="11"/>
      <c r="S87" s="3">
        <v>1104825.74</v>
      </c>
      <c r="T87" s="3">
        <v>194969.25</v>
      </c>
    </row>
    <row r="88" spans="1:20" ht="130.5" x14ac:dyDescent="0.35">
      <c r="A88" s="4" t="s">
        <v>2270</v>
      </c>
      <c r="B88" s="4">
        <v>116247</v>
      </c>
      <c r="C88" s="5" t="s">
        <v>864</v>
      </c>
      <c r="D88" s="5" t="s">
        <v>865</v>
      </c>
      <c r="E88" s="9">
        <v>42950</v>
      </c>
      <c r="F88" s="9">
        <v>43499</v>
      </c>
      <c r="G88" s="7">
        <v>85</v>
      </c>
      <c r="H88" s="11" t="s">
        <v>149</v>
      </c>
      <c r="I88" s="11" t="s">
        <v>2284</v>
      </c>
      <c r="J88" s="11" t="s">
        <v>4</v>
      </c>
      <c r="K88" s="13" t="s">
        <v>60</v>
      </c>
      <c r="L88" s="12">
        <v>823125.91</v>
      </c>
      <c r="M88" s="12">
        <v>145257.51</v>
      </c>
      <c r="N88" s="12">
        <v>423863.52999999991</v>
      </c>
      <c r="O88" s="12">
        <v>130122.05000000005</v>
      </c>
      <c r="P88" s="12">
        <v>1522369</v>
      </c>
      <c r="Q88" s="1" t="s">
        <v>61</v>
      </c>
      <c r="R88" s="11" t="s">
        <v>114</v>
      </c>
      <c r="S88" s="3">
        <v>697957.58000000019</v>
      </c>
      <c r="T88" s="3">
        <v>123168.97</v>
      </c>
    </row>
    <row r="89" spans="1:20" ht="145" x14ac:dyDescent="0.35">
      <c r="A89" s="4" t="s">
        <v>2270</v>
      </c>
      <c r="B89" s="4">
        <v>115854</v>
      </c>
      <c r="C89" s="5" t="s">
        <v>866</v>
      </c>
      <c r="D89" s="5" t="s">
        <v>867</v>
      </c>
      <c r="E89" s="9">
        <v>42906</v>
      </c>
      <c r="F89" s="9">
        <v>43728</v>
      </c>
      <c r="G89" s="7">
        <v>85</v>
      </c>
      <c r="H89" s="11" t="s">
        <v>149</v>
      </c>
      <c r="I89" s="11" t="s">
        <v>2284</v>
      </c>
      <c r="J89" s="11" t="s">
        <v>4</v>
      </c>
      <c r="K89" s="13" t="s">
        <v>60</v>
      </c>
      <c r="L89" s="12">
        <v>2625437.94</v>
      </c>
      <c r="M89" s="12">
        <v>463312.58</v>
      </c>
      <c r="N89" s="12">
        <v>1307178.1800000002</v>
      </c>
      <c r="O89" s="12">
        <v>45</v>
      </c>
      <c r="P89" s="12">
        <v>4395973.7</v>
      </c>
      <c r="Q89" s="1" t="s">
        <v>61</v>
      </c>
      <c r="R89" s="11" t="s">
        <v>114</v>
      </c>
      <c r="S89" s="3">
        <v>1964905.04</v>
      </c>
      <c r="T89" s="3">
        <v>346747.94000000006</v>
      </c>
    </row>
    <row r="90" spans="1:20" ht="145" x14ac:dyDescent="0.35">
      <c r="A90" s="4" t="s">
        <v>2270</v>
      </c>
      <c r="B90" s="4">
        <v>115579</v>
      </c>
      <c r="C90" s="5" t="s">
        <v>868</v>
      </c>
      <c r="D90" s="5" t="s">
        <v>869</v>
      </c>
      <c r="E90" s="9">
        <v>42914</v>
      </c>
      <c r="F90" s="9">
        <v>44102</v>
      </c>
      <c r="G90" s="7">
        <v>85</v>
      </c>
      <c r="H90" s="11" t="s">
        <v>149</v>
      </c>
      <c r="I90" s="11" t="s">
        <v>2284</v>
      </c>
      <c r="J90" s="11" t="s">
        <v>4</v>
      </c>
      <c r="K90" s="13" t="s">
        <v>60</v>
      </c>
      <c r="L90" s="12">
        <v>2360732.2000000002</v>
      </c>
      <c r="M90" s="12">
        <v>416599.8</v>
      </c>
      <c r="N90" s="12">
        <v>1307252</v>
      </c>
      <c r="O90" s="12">
        <v>56430</v>
      </c>
      <c r="P90" s="12">
        <v>4141014</v>
      </c>
      <c r="Q90" s="1" t="s">
        <v>61</v>
      </c>
      <c r="R90" s="11" t="s">
        <v>870</v>
      </c>
      <c r="S90" s="3">
        <v>1887692.2200000002</v>
      </c>
      <c r="T90" s="3">
        <v>333122.15000000002</v>
      </c>
    </row>
    <row r="91" spans="1:20" ht="217.5" x14ac:dyDescent="0.35">
      <c r="A91" s="4" t="s">
        <v>2270</v>
      </c>
      <c r="B91" s="4">
        <v>116285</v>
      </c>
      <c r="C91" s="5" t="s">
        <v>871</v>
      </c>
      <c r="D91" s="5" t="s">
        <v>872</v>
      </c>
      <c r="E91" s="9">
        <v>42954</v>
      </c>
      <c r="F91" s="9">
        <v>43684</v>
      </c>
      <c r="G91" s="7">
        <v>85</v>
      </c>
      <c r="H91" s="11" t="s">
        <v>48</v>
      </c>
      <c r="I91" s="11" t="s">
        <v>2284</v>
      </c>
      <c r="J91" s="11" t="s">
        <v>4</v>
      </c>
      <c r="K91" s="13" t="s">
        <v>60</v>
      </c>
      <c r="L91" s="12">
        <v>1489904.8</v>
      </c>
      <c r="M91" s="12">
        <v>372476.2</v>
      </c>
      <c r="N91" s="12">
        <v>784014</v>
      </c>
      <c r="O91" s="12">
        <v>308804.20000000019</v>
      </c>
      <c r="P91" s="12">
        <v>2955199.2</v>
      </c>
      <c r="Q91" s="1" t="s">
        <v>61</v>
      </c>
      <c r="R91" s="11" t="s">
        <v>105</v>
      </c>
      <c r="S91" s="3">
        <v>850298</v>
      </c>
      <c r="T91" s="3">
        <v>141582</v>
      </c>
    </row>
    <row r="92" spans="1:20" ht="87" x14ac:dyDescent="0.35">
      <c r="A92" s="4" t="s">
        <v>2270</v>
      </c>
      <c r="B92" s="4">
        <v>115930</v>
      </c>
      <c r="C92" s="5" t="s">
        <v>873</v>
      </c>
      <c r="D92" s="5" t="s">
        <v>874</v>
      </c>
      <c r="E92" s="9">
        <v>42956</v>
      </c>
      <c r="F92" s="9">
        <v>44052</v>
      </c>
      <c r="G92" s="7">
        <v>85</v>
      </c>
      <c r="H92" s="11" t="s">
        <v>149</v>
      </c>
      <c r="I92" s="11" t="s">
        <v>2284</v>
      </c>
      <c r="J92" s="11" t="s">
        <v>4</v>
      </c>
      <c r="K92" s="13" t="s">
        <v>60</v>
      </c>
      <c r="L92" s="12">
        <v>2586200.4500000002</v>
      </c>
      <c r="M92" s="12">
        <v>456388.32</v>
      </c>
      <c r="N92" s="12">
        <v>1556454.52</v>
      </c>
      <c r="O92" s="24">
        <v>0</v>
      </c>
      <c r="P92" s="12">
        <v>4599043.29</v>
      </c>
      <c r="Q92" s="1" t="s">
        <v>61</v>
      </c>
      <c r="R92" s="11" t="s">
        <v>114</v>
      </c>
      <c r="S92" s="3">
        <v>2471447.21</v>
      </c>
      <c r="T92" s="3">
        <v>436137.30999999994</v>
      </c>
    </row>
    <row r="93" spans="1:20" ht="101.5" x14ac:dyDescent="0.35">
      <c r="A93" s="4" t="s">
        <v>2270</v>
      </c>
      <c r="B93" s="4">
        <v>115905</v>
      </c>
      <c r="C93" s="5" t="s">
        <v>875</v>
      </c>
      <c r="D93" s="5" t="s">
        <v>876</v>
      </c>
      <c r="E93" s="9">
        <v>42984</v>
      </c>
      <c r="F93" s="9">
        <v>43714</v>
      </c>
      <c r="G93" s="7">
        <v>85</v>
      </c>
      <c r="H93" s="11" t="s">
        <v>149</v>
      </c>
      <c r="I93" s="11" t="s">
        <v>2284</v>
      </c>
      <c r="J93" s="11" t="s">
        <v>4</v>
      </c>
      <c r="K93" s="13" t="s">
        <v>60</v>
      </c>
      <c r="L93" s="12">
        <v>1126999.17</v>
      </c>
      <c r="M93" s="12">
        <v>198882.21</v>
      </c>
      <c r="N93" s="12">
        <v>858082.41999999993</v>
      </c>
      <c r="O93" s="12">
        <v>620311.74000000022</v>
      </c>
      <c r="P93" s="12">
        <v>2804275.54</v>
      </c>
      <c r="Q93" s="6" t="s">
        <v>51</v>
      </c>
      <c r="R93" s="11"/>
      <c r="S93" s="3">
        <v>11609.73</v>
      </c>
      <c r="T93" s="3">
        <v>2048.77</v>
      </c>
    </row>
    <row r="94" spans="1:20" ht="232" x14ac:dyDescent="0.35">
      <c r="A94" s="4" t="s">
        <v>2270</v>
      </c>
      <c r="B94" s="4">
        <v>115932</v>
      </c>
      <c r="C94" s="5" t="s">
        <v>877</v>
      </c>
      <c r="D94" s="5" t="s">
        <v>878</v>
      </c>
      <c r="E94" s="9">
        <v>42951</v>
      </c>
      <c r="F94" s="9">
        <v>44047</v>
      </c>
      <c r="G94" s="7">
        <v>85</v>
      </c>
      <c r="H94" s="11" t="s">
        <v>149</v>
      </c>
      <c r="I94" s="11" t="s">
        <v>2284</v>
      </c>
      <c r="J94" s="11" t="s">
        <v>4</v>
      </c>
      <c r="K94" s="13" t="s">
        <v>60</v>
      </c>
      <c r="L94" s="12">
        <v>3257406.29</v>
      </c>
      <c r="M94" s="12">
        <v>574836.4</v>
      </c>
      <c r="N94" s="12">
        <v>3748862.55</v>
      </c>
      <c r="O94" s="12">
        <v>218484.39999999944</v>
      </c>
      <c r="P94" s="12">
        <v>7799589.6399999997</v>
      </c>
      <c r="Q94" s="6" t="s">
        <v>51</v>
      </c>
      <c r="R94" s="11"/>
      <c r="S94" s="3">
        <v>0</v>
      </c>
      <c r="T94" s="3">
        <v>0</v>
      </c>
    </row>
    <row r="95" spans="1:20" ht="246.5" x14ac:dyDescent="0.35">
      <c r="A95" s="4" t="s">
        <v>2270</v>
      </c>
      <c r="B95" s="25">
        <v>115897</v>
      </c>
      <c r="C95" s="5" t="s">
        <v>879</v>
      </c>
      <c r="D95" s="5" t="s">
        <v>880</v>
      </c>
      <c r="E95" s="9">
        <v>42957</v>
      </c>
      <c r="F95" s="9">
        <v>44053</v>
      </c>
      <c r="G95" s="7">
        <v>85</v>
      </c>
      <c r="H95" s="11" t="s">
        <v>149</v>
      </c>
      <c r="I95" s="11" t="s">
        <v>2284</v>
      </c>
      <c r="J95" s="11" t="s">
        <v>4</v>
      </c>
      <c r="K95" s="13" t="s">
        <v>60</v>
      </c>
      <c r="L95" s="12">
        <v>3136946.25</v>
      </c>
      <c r="M95" s="12">
        <v>553578.75</v>
      </c>
      <c r="N95" s="12">
        <v>892850</v>
      </c>
      <c r="O95" s="12">
        <v>30750</v>
      </c>
      <c r="P95" s="12">
        <v>4614125</v>
      </c>
      <c r="Q95" s="1" t="s">
        <v>61</v>
      </c>
      <c r="R95" s="11"/>
      <c r="S95" s="3">
        <v>3030906.9099999997</v>
      </c>
      <c r="T95" s="3">
        <v>534865.91</v>
      </c>
    </row>
    <row r="96" spans="1:20" ht="348" x14ac:dyDescent="0.35">
      <c r="A96" s="4" t="s">
        <v>2270</v>
      </c>
      <c r="B96" s="4">
        <v>115940</v>
      </c>
      <c r="C96" s="5" t="s">
        <v>881</v>
      </c>
      <c r="D96" s="5" t="s">
        <v>882</v>
      </c>
      <c r="E96" s="9">
        <v>42963</v>
      </c>
      <c r="F96" s="9">
        <v>43785</v>
      </c>
      <c r="G96" s="7">
        <v>85</v>
      </c>
      <c r="H96" s="11" t="s">
        <v>149</v>
      </c>
      <c r="I96" s="11" t="s">
        <v>2284</v>
      </c>
      <c r="J96" s="11" t="s">
        <v>4</v>
      </c>
      <c r="K96" s="13" t="s">
        <v>60</v>
      </c>
      <c r="L96" s="12">
        <v>3208791.77</v>
      </c>
      <c r="M96" s="12">
        <v>566257.37</v>
      </c>
      <c r="N96" s="12">
        <v>735384.85</v>
      </c>
      <c r="O96" s="12">
        <v>14025.549999999814</v>
      </c>
      <c r="P96" s="12">
        <v>4524459.54</v>
      </c>
      <c r="Q96" s="1" t="s">
        <v>61</v>
      </c>
      <c r="R96" s="11" t="s">
        <v>114</v>
      </c>
      <c r="S96" s="3">
        <v>3055909.4600000004</v>
      </c>
      <c r="T96" s="3">
        <v>539278.14999999991</v>
      </c>
    </row>
    <row r="97" spans="1:20" ht="87" x14ac:dyDescent="0.35">
      <c r="A97" s="17" t="s">
        <v>2270</v>
      </c>
      <c r="B97" s="17">
        <v>115683</v>
      </c>
      <c r="C97" s="16" t="s">
        <v>889</v>
      </c>
      <c r="D97" s="16" t="s">
        <v>890</v>
      </c>
      <c r="E97" s="18">
        <v>42976</v>
      </c>
      <c r="F97" s="18">
        <v>43645</v>
      </c>
      <c r="G97" s="21">
        <v>85</v>
      </c>
      <c r="H97" s="15" t="s">
        <v>149</v>
      </c>
      <c r="I97" s="15" t="s">
        <v>2284</v>
      </c>
      <c r="J97" s="15" t="s">
        <v>4</v>
      </c>
      <c r="K97" s="19" t="s">
        <v>60</v>
      </c>
      <c r="L97" s="22">
        <v>2498290.04</v>
      </c>
      <c r="M97" s="22">
        <v>440874.71</v>
      </c>
      <c r="N97" s="22">
        <v>1327520.5899999999</v>
      </c>
      <c r="O97" s="22">
        <v>28500</v>
      </c>
      <c r="P97" s="22">
        <v>4295185.34</v>
      </c>
      <c r="Q97" s="23" t="s">
        <v>61</v>
      </c>
      <c r="R97" s="15" t="s">
        <v>114</v>
      </c>
      <c r="S97" s="20">
        <v>1944169.42</v>
      </c>
      <c r="T97" s="20">
        <v>343092.29</v>
      </c>
    </row>
    <row r="98" spans="1:20" ht="130.5" x14ac:dyDescent="0.35">
      <c r="A98" s="30" t="s">
        <v>2272</v>
      </c>
      <c r="B98" s="30">
        <v>127185</v>
      </c>
      <c r="C98" s="32" t="s">
        <v>902</v>
      </c>
      <c r="D98" s="32" t="s">
        <v>903</v>
      </c>
      <c r="E98" s="33">
        <v>43621</v>
      </c>
      <c r="F98" s="33">
        <v>44717</v>
      </c>
      <c r="G98" s="46">
        <v>85</v>
      </c>
      <c r="H98" s="31" t="s">
        <v>149</v>
      </c>
      <c r="I98" s="31" t="s">
        <v>2284</v>
      </c>
      <c r="J98" s="31" t="s">
        <v>4</v>
      </c>
      <c r="K98" s="34" t="s">
        <v>70</v>
      </c>
      <c r="L98" s="47">
        <v>11481224.130000001</v>
      </c>
      <c r="M98" s="47">
        <v>2026098.37</v>
      </c>
      <c r="N98" s="47">
        <v>1500813.61</v>
      </c>
      <c r="O98" s="47">
        <v>2818028.77</v>
      </c>
      <c r="P98" s="47">
        <v>17826164.879999999</v>
      </c>
      <c r="Q98" s="51" t="s">
        <v>71</v>
      </c>
      <c r="R98" s="31"/>
      <c r="S98" s="48">
        <v>3830723.73</v>
      </c>
      <c r="T98" s="48">
        <v>676010.07</v>
      </c>
    </row>
    <row r="99" spans="1:20" ht="159.5" x14ac:dyDescent="0.35">
      <c r="A99" s="11" t="s">
        <v>2277</v>
      </c>
      <c r="B99" s="11">
        <v>129841</v>
      </c>
      <c r="C99" s="5" t="s">
        <v>931</v>
      </c>
      <c r="D99" s="5" t="s">
        <v>932</v>
      </c>
      <c r="E99" s="9">
        <v>43980</v>
      </c>
      <c r="F99" s="9">
        <v>45075</v>
      </c>
      <c r="G99" s="10">
        <v>85</v>
      </c>
      <c r="H99" s="11" t="s">
        <v>149</v>
      </c>
      <c r="I99" s="11" t="s">
        <v>2284</v>
      </c>
      <c r="J99" s="11" t="s">
        <v>205</v>
      </c>
      <c r="K99" s="13" t="s">
        <v>60</v>
      </c>
      <c r="L99" s="2">
        <v>3923698.97</v>
      </c>
      <c r="M99" s="2">
        <v>692417.46</v>
      </c>
      <c r="N99" s="24">
        <v>1104890.1499999999</v>
      </c>
      <c r="O99" s="24">
        <v>699247.85</v>
      </c>
      <c r="P99" s="24">
        <v>6420254.4299999997</v>
      </c>
      <c r="Q99" s="1" t="s">
        <v>71</v>
      </c>
      <c r="R99" s="11"/>
      <c r="S99" s="3">
        <v>577960.85</v>
      </c>
      <c r="T99" s="3">
        <v>101993.09</v>
      </c>
    </row>
    <row r="100" spans="1:20" ht="116" x14ac:dyDescent="0.35">
      <c r="A100" s="11" t="s">
        <v>2277</v>
      </c>
      <c r="B100" s="11">
        <v>130016</v>
      </c>
      <c r="C100" s="5" t="s">
        <v>935</v>
      </c>
      <c r="D100" s="5" t="s">
        <v>936</v>
      </c>
      <c r="E100" s="9">
        <v>43980</v>
      </c>
      <c r="F100" s="9">
        <v>44345</v>
      </c>
      <c r="G100" s="10">
        <v>85</v>
      </c>
      <c r="H100" s="11" t="s">
        <v>149</v>
      </c>
      <c r="I100" s="11" t="s">
        <v>2284</v>
      </c>
      <c r="J100" s="11" t="s">
        <v>205</v>
      </c>
      <c r="K100" s="13" t="s">
        <v>60</v>
      </c>
      <c r="L100" s="2">
        <v>2867278.35</v>
      </c>
      <c r="M100" s="2">
        <v>505990.29</v>
      </c>
      <c r="N100" s="24">
        <v>979206.07</v>
      </c>
      <c r="O100" s="24">
        <v>413216.32</v>
      </c>
      <c r="P100" s="24">
        <v>4765691.03</v>
      </c>
      <c r="Q100" s="1" t="s">
        <v>71</v>
      </c>
      <c r="R100" s="11"/>
      <c r="S100" s="3">
        <v>997812.03</v>
      </c>
      <c r="T100" s="3">
        <v>176084.46</v>
      </c>
    </row>
    <row r="101" spans="1:20" ht="87" x14ac:dyDescent="0.35">
      <c r="A101" s="11" t="s">
        <v>2277</v>
      </c>
      <c r="B101" s="11">
        <v>129898</v>
      </c>
      <c r="C101" s="5" t="s">
        <v>955</v>
      </c>
      <c r="D101" s="5" t="s">
        <v>956</v>
      </c>
      <c r="E101" s="9">
        <v>44021</v>
      </c>
      <c r="F101" s="9">
        <v>45116</v>
      </c>
      <c r="G101" s="10">
        <v>85</v>
      </c>
      <c r="H101" s="11" t="s">
        <v>149</v>
      </c>
      <c r="I101" s="11" t="s">
        <v>2284</v>
      </c>
      <c r="J101" s="11" t="s">
        <v>4</v>
      </c>
      <c r="K101" s="13" t="s">
        <v>60</v>
      </c>
      <c r="L101" s="2">
        <v>7430424.5999999996</v>
      </c>
      <c r="M101" s="2">
        <v>1311251.3999999999</v>
      </c>
      <c r="N101" s="24">
        <v>2428035.86</v>
      </c>
      <c r="O101" s="24">
        <v>0</v>
      </c>
      <c r="P101" s="24">
        <v>11169711.859999999</v>
      </c>
      <c r="Q101" s="1" t="s">
        <v>71</v>
      </c>
      <c r="R101" s="11"/>
      <c r="S101" s="3">
        <v>2140124.0499999998</v>
      </c>
      <c r="T101" s="3">
        <v>377668.94</v>
      </c>
    </row>
    <row r="102" spans="1:20" ht="145" x14ac:dyDescent="0.35">
      <c r="A102" s="11" t="s">
        <v>2277</v>
      </c>
      <c r="B102" s="11">
        <v>129874</v>
      </c>
      <c r="C102" s="5" t="s">
        <v>975</v>
      </c>
      <c r="D102" s="5" t="s">
        <v>976</v>
      </c>
      <c r="E102" s="9">
        <v>44034</v>
      </c>
      <c r="F102" s="9">
        <v>44399</v>
      </c>
      <c r="G102" s="10">
        <v>85</v>
      </c>
      <c r="H102" s="11" t="s">
        <v>149</v>
      </c>
      <c r="I102" s="11" t="s">
        <v>2284</v>
      </c>
      <c r="J102" s="11" t="s">
        <v>4</v>
      </c>
      <c r="K102" s="13" t="s">
        <v>60</v>
      </c>
      <c r="L102" s="2">
        <v>2661342.94</v>
      </c>
      <c r="M102" s="2">
        <v>469648.75</v>
      </c>
      <c r="N102" s="24">
        <v>1121260.04</v>
      </c>
      <c r="O102" s="24">
        <v>385414.93</v>
      </c>
      <c r="P102" s="24">
        <v>4637666.66</v>
      </c>
      <c r="Q102" s="1" t="s">
        <v>71</v>
      </c>
      <c r="R102" s="11"/>
      <c r="S102" s="3">
        <v>422395.46</v>
      </c>
      <c r="T102" s="3">
        <v>74540.37</v>
      </c>
    </row>
    <row r="103" spans="1:20" ht="203" x14ac:dyDescent="0.35">
      <c r="A103" s="11" t="s">
        <v>2277</v>
      </c>
      <c r="B103" s="11">
        <v>128960</v>
      </c>
      <c r="C103" s="5" t="s">
        <v>979</v>
      </c>
      <c r="D103" s="5" t="s">
        <v>980</v>
      </c>
      <c r="E103" s="9">
        <v>44054</v>
      </c>
      <c r="F103" s="9">
        <v>44876</v>
      </c>
      <c r="G103" s="10">
        <v>85</v>
      </c>
      <c r="H103" s="11" t="s">
        <v>149</v>
      </c>
      <c r="I103" s="11" t="s">
        <v>2284</v>
      </c>
      <c r="J103" s="11" t="s">
        <v>4</v>
      </c>
      <c r="K103" s="13" t="s">
        <v>60</v>
      </c>
      <c r="L103" s="2">
        <v>7733358.46</v>
      </c>
      <c r="M103" s="2">
        <v>1364710.3</v>
      </c>
      <c r="N103" s="24">
        <v>2228942.31</v>
      </c>
      <c r="O103" s="24">
        <v>367641.5</v>
      </c>
      <c r="P103" s="24">
        <v>11694652.57</v>
      </c>
      <c r="Q103" s="1" t="s">
        <v>71</v>
      </c>
      <c r="R103" s="11"/>
      <c r="S103" s="3">
        <v>2695500.18</v>
      </c>
      <c r="T103" s="3">
        <v>210970.62</v>
      </c>
    </row>
    <row r="104" spans="1:20" ht="362.5" x14ac:dyDescent="0.35">
      <c r="A104" s="11" t="s">
        <v>2277</v>
      </c>
      <c r="B104" s="11">
        <v>129916</v>
      </c>
      <c r="C104" s="5" t="s">
        <v>983</v>
      </c>
      <c r="D104" s="5" t="s">
        <v>984</v>
      </c>
      <c r="E104" s="9">
        <v>44061</v>
      </c>
      <c r="F104" s="9">
        <v>45156</v>
      </c>
      <c r="G104" s="10">
        <v>85</v>
      </c>
      <c r="H104" s="11" t="s">
        <v>149</v>
      </c>
      <c r="I104" s="11" t="s">
        <v>2284</v>
      </c>
      <c r="J104" s="11" t="s">
        <v>4</v>
      </c>
      <c r="K104" s="13" t="s">
        <v>60</v>
      </c>
      <c r="L104" s="2">
        <v>6864090.9400000004</v>
      </c>
      <c r="M104" s="2">
        <v>1211310.1499999999</v>
      </c>
      <c r="N104" s="24">
        <v>3253383.69</v>
      </c>
      <c r="O104" s="24">
        <v>1224611.01</v>
      </c>
      <c r="P104" s="24">
        <v>12553395.789999999</v>
      </c>
      <c r="Q104" s="1" t="s">
        <v>71</v>
      </c>
      <c r="R104" s="11"/>
      <c r="S104" s="3">
        <v>1555456.05</v>
      </c>
      <c r="T104" s="3">
        <v>224175.43</v>
      </c>
    </row>
    <row r="105" spans="1:20" ht="130.5" x14ac:dyDescent="0.35">
      <c r="A105" s="11" t="s">
        <v>2277</v>
      </c>
      <c r="B105" s="11">
        <v>129400</v>
      </c>
      <c r="C105" s="5" t="s">
        <v>988</v>
      </c>
      <c r="D105" s="5" t="s">
        <v>989</v>
      </c>
      <c r="E105" s="9">
        <v>44063</v>
      </c>
      <c r="F105" s="9">
        <v>45158</v>
      </c>
      <c r="G105" s="10">
        <v>85</v>
      </c>
      <c r="H105" s="11" t="s">
        <v>149</v>
      </c>
      <c r="I105" s="11" t="s">
        <v>2284</v>
      </c>
      <c r="J105" s="11" t="s">
        <v>4</v>
      </c>
      <c r="K105" s="13" t="s">
        <v>60</v>
      </c>
      <c r="L105" s="2">
        <v>11618677.65</v>
      </c>
      <c r="M105" s="2">
        <v>2050354.88</v>
      </c>
      <c r="N105" s="24">
        <v>3271044.29</v>
      </c>
      <c r="O105" s="24">
        <v>2158628.14</v>
      </c>
      <c r="P105" s="24">
        <v>19098704.960000001</v>
      </c>
      <c r="Q105" s="1" t="s">
        <v>71</v>
      </c>
      <c r="R105" s="11"/>
      <c r="S105" s="3">
        <v>267394.74</v>
      </c>
      <c r="T105" s="3">
        <v>0</v>
      </c>
    </row>
    <row r="106" spans="1:20" ht="72.5" x14ac:dyDescent="0.35">
      <c r="A106" s="11" t="s">
        <v>2277</v>
      </c>
      <c r="B106" s="11">
        <v>129200</v>
      </c>
      <c r="C106" s="5" t="s">
        <v>992</v>
      </c>
      <c r="D106" s="5" t="s">
        <v>851</v>
      </c>
      <c r="E106" s="9">
        <v>44092</v>
      </c>
      <c r="F106" s="9">
        <v>44638</v>
      </c>
      <c r="G106" s="10">
        <v>85</v>
      </c>
      <c r="H106" s="11" t="s">
        <v>149</v>
      </c>
      <c r="I106" s="11" t="s">
        <v>2284</v>
      </c>
      <c r="J106" s="11" t="s">
        <v>4</v>
      </c>
      <c r="K106" s="13" t="s">
        <v>60</v>
      </c>
      <c r="L106" s="2">
        <v>5696971.7800000003</v>
      </c>
      <c r="M106" s="2">
        <v>1005347.94</v>
      </c>
      <c r="N106" s="24">
        <v>2213093.56</v>
      </c>
      <c r="O106" s="24">
        <v>1706560.95</v>
      </c>
      <c r="P106" s="24">
        <v>10621974.23</v>
      </c>
      <c r="Q106" s="1" t="s">
        <v>71</v>
      </c>
      <c r="R106" s="11"/>
      <c r="S106" s="3">
        <v>2200088.5499999998</v>
      </c>
      <c r="T106" s="3">
        <v>230920.09</v>
      </c>
    </row>
    <row r="107" spans="1:20" ht="72.5" x14ac:dyDescent="0.35">
      <c r="A107" s="4" t="s">
        <v>2270</v>
      </c>
      <c r="B107" s="4">
        <v>115978</v>
      </c>
      <c r="C107" s="5" t="s">
        <v>1001</v>
      </c>
      <c r="D107" s="5" t="s">
        <v>1002</v>
      </c>
      <c r="E107" s="9">
        <v>42964</v>
      </c>
      <c r="F107" s="9">
        <v>44060</v>
      </c>
      <c r="G107" s="7">
        <v>85</v>
      </c>
      <c r="H107" s="11" t="s">
        <v>196</v>
      </c>
      <c r="I107" s="11" t="s">
        <v>1000</v>
      </c>
      <c r="J107" s="11" t="s">
        <v>4</v>
      </c>
      <c r="K107" s="13" t="s">
        <v>60</v>
      </c>
      <c r="L107" s="12">
        <v>3468174.25</v>
      </c>
      <c r="M107" s="12">
        <v>612030.75</v>
      </c>
      <c r="N107" s="12">
        <v>2049045</v>
      </c>
      <c r="O107" s="12">
        <v>621062.5</v>
      </c>
      <c r="P107" s="12">
        <v>6750312.5</v>
      </c>
      <c r="Q107" s="1" t="s">
        <v>61</v>
      </c>
      <c r="R107" s="11" t="s">
        <v>114</v>
      </c>
      <c r="S107" s="3">
        <v>3096365.1100000008</v>
      </c>
      <c r="T107" s="3">
        <v>605005.59000000008</v>
      </c>
    </row>
    <row r="108" spans="1:20" ht="87" x14ac:dyDescent="0.35">
      <c r="A108" s="4" t="s">
        <v>2270</v>
      </c>
      <c r="B108" s="4">
        <v>115665</v>
      </c>
      <c r="C108" s="5" t="s">
        <v>1003</v>
      </c>
      <c r="D108" s="5" t="s">
        <v>1004</v>
      </c>
      <c r="E108" s="9">
        <v>42914</v>
      </c>
      <c r="F108" s="9">
        <v>43644</v>
      </c>
      <c r="G108" s="7">
        <v>85</v>
      </c>
      <c r="H108" s="11" t="s">
        <v>196</v>
      </c>
      <c r="I108" s="11" t="s">
        <v>1000</v>
      </c>
      <c r="J108" s="11" t="s">
        <v>4</v>
      </c>
      <c r="K108" s="13" t="s">
        <v>60</v>
      </c>
      <c r="L108" s="12">
        <v>1368912.79</v>
      </c>
      <c r="M108" s="12">
        <v>241572.85</v>
      </c>
      <c r="N108" s="12">
        <v>1078008.7500000002</v>
      </c>
      <c r="O108" s="12">
        <v>32923.929999999702</v>
      </c>
      <c r="P108" s="12">
        <v>2721418.3200000003</v>
      </c>
      <c r="Q108" s="1" t="s">
        <v>61</v>
      </c>
      <c r="R108" s="11"/>
      <c r="S108" s="3">
        <v>1361630.91</v>
      </c>
      <c r="T108" s="3">
        <v>240287.8</v>
      </c>
    </row>
    <row r="109" spans="1:20" ht="203" x14ac:dyDescent="0.35">
      <c r="A109" s="4" t="s">
        <v>2270</v>
      </c>
      <c r="B109" s="4">
        <v>115991</v>
      </c>
      <c r="C109" s="5" t="s">
        <v>1005</v>
      </c>
      <c r="D109" s="5" t="s">
        <v>1006</v>
      </c>
      <c r="E109" s="9">
        <v>42951</v>
      </c>
      <c r="F109" s="9">
        <v>44047</v>
      </c>
      <c r="G109" s="7">
        <v>85</v>
      </c>
      <c r="H109" s="11" t="s">
        <v>196</v>
      </c>
      <c r="I109" s="11" t="s">
        <v>1000</v>
      </c>
      <c r="J109" s="11" t="s">
        <v>4</v>
      </c>
      <c r="K109" s="13" t="s">
        <v>60</v>
      </c>
      <c r="L109" s="12">
        <v>1547343.33</v>
      </c>
      <c r="M109" s="12">
        <v>273060.59000000003</v>
      </c>
      <c r="N109" s="12">
        <v>651027.91000000015</v>
      </c>
      <c r="O109" s="12">
        <v>441382.50999999978</v>
      </c>
      <c r="P109" s="12">
        <v>2912814.34</v>
      </c>
      <c r="Q109" s="1" t="s">
        <v>61</v>
      </c>
      <c r="R109" s="11"/>
      <c r="S109" s="3">
        <v>1454578</v>
      </c>
      <c r="T109" s="3">
        <v>256690.21999999994</v>
      </c>
    </row>
    <row r="110" spans="1:20" ht="130.5" x14ac:dyDescent="0.35">
      <c r="A110" s="30" t="s">
        <v>2272</v>
      </c>
      <c r="B110" s="30">
        <v>127127</v>
      </c>
      <c r="C110" s="32" t="s">
        <v>1008</v>
      </c>
      <c r="D110" s="32" t="s">
        <v>118</v>
      </c>
      <c r="E110" s="33">
        <v>43529</v>
      </c>
      <c r="F110" s="33">
        <v>44625</v>
      </c>
      <c r="G110" s="46">
        <v>85</v>
      </c>
      <c r="H110" s="31" t="s">
        <v>196</v>
      </c>
      <c r="I110" s="31" t="s">
        <v>1000</v>
      </c>
      <c r="J110" s="31" t="s">
        <v>4</v>
      </c>
      <c r="K110" s="34" t="s">
        <v>70</v>
      </c>
      <c r="L110" s="47">
        <v>7462452.79</v>
      </c>
      <c r="M110" s="47">
        <v>1316903.43</v>
      </c>
      <c r="N110" s="47">
        <v>1798181.38</v>
      </c>
      <c r="O110" s="47">
        <v>2009600.85</v>
      </c>
      <c r="P110" s="47">
        <v>12587138.450000001</v>
      </c>
      <c r="Q110" s="51" t="s">
        <v>71</v>
      </c>
      <c r="R110" s="31"/>
      <c r="S110" s="48">
        <v>3051034.94</v>
      </c>
      <c r="T110" s="48">
        <v>538417.91999999993</v>
      </c>
    </row>
    <row r="111" spans="1:20" ht="159.5" x14ac:dyDescent="0.35">
      <c r="A111" s="11" t="s">
        <v>2277</v>
      </c>
      <c r="B111" s="11">
        <v>129680</v>
      </c>
      <c r="C111" s="5" t="s">
        <v>1019</v>
      </c>
      <c r="D111" s="5" t="s">
        <v>462</v>
      </c>
      <c r="E111" s="9">
        <v>44007</v>
      </c>
      <c r="F111" s="9">
        <v>44920</v>
      </c>
      <c r="G111" s="10">
        <v>85</v>
      </c>
      <c r="H111" s="11" t="s">
        <v>196</v>
      </c>
      <c r="I111" s="11" t="s">
        <v>1000</v>
      </c>
      <c r="J111" s="11" t="s">
        <v>4</v>
      </c>
      <c r="K111" s="13" t="s">
        <v>60</v>
      </c>
      <c r="L111" s="2">
        <v>10127478.550000001</v>
      </c>
      <c r="M111" s="2">
        <v>1787202.08</v>
      </c>
      <c r="N111" s="24">
        <v>5665873.5300000003</v>
      </c>
      <c r="O111" s="24">
        <v>2012842.55</v>
      </c>
      <c r="P111" s="24">
        <v>19593396.710000001</v>
      </c>
      <c r="Q111" s="1" t="s">
        <v>71</v>
      </c>
      <c r="R111" s="11"/>
      <c r="S111" s="3">
        <v>1000000</v>
      </c>
      <c r="T111" s="3">
        <v>0</v>
      </c>
    </row>
    <row r="112" spans="1:20" ht="43.5" x14ac:dyDescent="0.35">
      <c r="A112" s="4" t="s">
        <v>2270</v>
      </c>
      <c r="B112" s="4">
        <v>115705</v>
      </c>
      <c r="C112" s="5" t="s">
        <v>1050</v>
      </c>
      <c r="D112" s="5" t="s">
        <v>1051</v>
      </c>
      <c r="E112" s="9">
        <v>42902</v>
      </c>
      <c r="F112" s="9">
        <v>43450</v>
      </c>
      <c r="G112" s="7">
        <v>85</v>
      </c>
      <c r="H112" s="11" t="s">
        <v>103</v>
      </c>
      <c r="I112" s="11" t="s">
        <v>2285</v>
      </c>
      <c r="J112" s="11" t="s">
        <v>4</v>
      </c>
      <c r="K112" s="13" t="s">
        <v>60</v>
      </c>
      <c r="L112" s="12">
        <v>2251640.89</v>
      </c>
      <c r="M112" s="2">
        <v>397348.39</v>
      </c>
      <c r="N112" s="12">
        <v>1494030.9000000004</v>
      </c>
      <c r="O112" s="12">
        <v>657762.10000000009</v>
      </c>
      <c r="P112" s="12">
        <v>4800782.2800000012</v>
      </c>
      <c r="Q112" s="1" t="s">
        <v>61</v>
      </c>
      <c r="R112" s="11"/>
      <c r="S112" s="3">
        <v>2148432.41</v>
      </c>
      <c r="T112" s="3">
        <v>379135.12</v>
      </c>
    </row>
    <row r="113" spans="1:20" ht="145" x14ac:dyDescent="0.35">
      <c r="A113" s="31" t="s">
        <v>2272</v>
      </c>
      <c r="B113" s="31">
        <v>127299</v>
      </c>
      <c r="C113" s="56" t="s">
        <v>1056</v>
      </c>
      <c r="D113" s="32" t="s">
        <v>66</v>
      </c>
      <c r="E113" s="33">
        <v>43536</v>
      </c>
      <c r="F113" s="33">
        <v>44632</v>
      </c>
      <c r="G113" s="46">
        <v>85</v>
      </c>
      <c r="H113" s="30" t="s">
        <v>103</v>
      </c>
      <c r="I113" s="30" t="s">
        <v>2286</v>
      </c>
      <c r="J113" s="30" t="s">
        <v>4</v>
      </c>
      <c r="K113" s="34" t="s">
        <v>70</v>
      </c>
      <c r="L113" s="54">
        <v>5767238.3200000003</v>
      </c>
      <c r="M113" s="54">
        <v>1017747.92</v>
      </c>
      <c r="N113" s="54">
        <v>2907851.26</v>
      </c>
      <c r="O113" s="54">
        <v>1656650.92</v>
      </c>
      <c r="P113" s="54">
        <v>11349488.42</v>
      </c>
      <c r="Q113" s="30" t="s">
        <v>71</v>
      </c>
      <c r="R113" s="31"/>
      <c r="S113" s="48">
        <v>1449302.74</v>
      </c>
      <c r="T113" s="48">
        <v>255759.3</v>
      </c>
    </row>
    <row r="114" spans="1:20" ht="188.5" x14ac:dyDescent="0.35">
      <c r="A114" s="11" t="s">
        <v>2277</v>
      </c>
      <c r="B114" s="11">
        <v>129354</v>
      </c>
      <c r="C114" s="5" t="s">
        <v>1059</v>
      </c>
      <c r="D114" s="5" t="s">
        <v>1060</v>
      </c>
      <c r="E114" s="14">
        <v>43915</v>
      </c>
      <c r="F114" s="9">
        <v>45004</v>
      </c>
      <c r="G114" s="10">
        <v>85</v>
      </c>
      <c r="H114" s="31" t="s">
        <v>103</v>
      </c>
      <c r="I114" s="11" t="s">
        <v>2285</v>
      </c>
      <c r="J114" s="11" t="s">
        <v>205</v>
      </c>
      <c r="K114" s="34" t="s">
        <v>60</v>
      </c>
      <c r="L114" s="2">
        <v>6426388.5300000003</v>
      </c>
      <c r="M114" s="2">
        <v>1134068.56</v>
      </c>
      <c r="N114" s="24">
        <v>1793498.02</v>
      </c>
      <c r="O114" s="24">
        <v>0</v>
      </c>
      <c r="P114" s="24">
        <v>9353955.1099999994</v>
      </c>
      <c r="Q114" s="6" t="s">
        <v>51</v>
      </c>
      <c r="R114" s="11"/>
      <c r="S114" s="3">
        <v>0</v>
      </c>
      <c r="T114" s="3">
        <v>0</v>
      </c>
    </row>
    <row r="115" spans="1:20" ht="261" x14ac:dyDescent="0.35">
      <c r="A115" s="11" t="s">
        <v>2277</v>
      </c>
      <c r="B115" s="11">
        <v>130057</v>
      </c>
      <c r="C115" s="5" t="s">
        <v>1064</v>
      </c>
      <c r="D115" s="5" t="s">
        <v>1065</v>
      </c>
      <c r="E115" s="9">
        <v>43987</v>
      </c>
      <c r="F115" s="9">
        <v>45082</v>
      </c>
      <c r="G115" s="10">
        <v>85</v>
      </c>
      <c r="H115" s="11" t="s">
        <v>103</v>
      </c>
      <c r="I115" s="11" t="s">
        <v>2285</v>
      </c>
      <c r="J115" s="11" t="s">
        <v>4</v>
      </c>
      <c r="K115" s="13" t="s">
        <v>60</v>
      </c>
      <c r="L115" s="2">
        <v>6458604.8899999997</v>
      </c>
      <c r="M115" s="2">
        <v>1139753.77</v>
      </c>
      <c r="N115" s="24">
        <v>2824975.9</v>
      </c>
      <c r="O115" s="24">
        <v>1060392.18</v>
      </c>
      <c r="P115" s="24">
        <v>11483726.74</v>
      </c>
      <c r="Q115" s="1" t="s">
        <v>71</v>
      </c>
      <c r="R115" s="11"/>
      <c r="S115" s="3">
        <v>212362.27</v>
      </c>
      <c r="T115" s="3">
        <v>37475.69</v>
      </c>
    </row>
    <row r="116" spans="1:20" ht="145" x14ac:dyDescent="0.35">
      <c r="A116" s="11" t="s">
        <v>2277</v>
      </c>
      <c r="B116" s="11">
        <v>129405</v>
      </c>
      <c r="C116" s="5" t="s">
        <v>1069</v>
      </c>
      <c r="D116" s="5" t="s">
        <v>1070</v>
      </c>
      <c r="E116" s="9">
        <v>44042</v>
      </c>
      <c r="F116" s="9">
        <v>44772</v>
      </c>
      <c r="G116" s="10">
        <v>85</v>
      </c>
      <c r="H116" s="11" t="s">
        <v>103</v>
      </c>
      <c r="I116" s="11" t="s">
        <v>2285</v>
      </c>
      <c r="J116" s="11" t="s">
        <v>4</v>
      </c>
      <c r="K116" s="13" t="s">
        <v>60</v>
      </c>
      <c r="L116" s="2">
        <v>8406988.1300000008</v>
      </c>
      <c r="M116" s="2">
        <v>1483586.13</v>
      </c>
      <c r="N116" s="24">
        <v>2900336.49</v>
      </c>
      <c r="O116" s="24">
        <v>179061.91</v>
      </c>
      <c r="P116" s="24">
        <v>12969972.660000002</v>
      </c>
      <c r="Q116" s="1" t="s">
        <v>71</v>
      </c>
      <c r="R116" s="11"/>
      <c r="S116" s="3">
        <v>2905142.61</v>
      </c>
      <c r="T116" s="3">
        <v>94857.39</v>
      </c>
    </row>
    <row r="117" spans="1:20" ht="130.5" x14ac:dyDescent="0.35">
      <c r="A117" s="11" t="s">
        <v>2277</v>
      </c>
      <c r="B117" s="11">
        <v>129731</v>
      </c>
      <c r="C117" s="5" t="s">
        <v>1074</v>
      </c>
      <c r="D117" s="5" t="s">
        <v>1075</v>
      </c>
      <c r="E117" s="9">
        <v>44049</v>
      </c>
      <c r="F117" s="9">
        <v>44779</v>
      </c>
      <c r="G117" s="10">
        <v>85</v>
      </c>
      <c r="H117" s="11" t="s">
        <v>103</v>
      </c>
      <c r="I117" s="11" t="s">
        <v>2285</v>
      </c>
      <c r="J117" s="11" t="s">
        <v>4</v>
      </c>
      <c r="K117" s="13" t="s">
        <v>60</v>
      </c>
      <c r="L117" s="2">
        <v>4534206</v>
      </c>
      <c r="M117" s="2">
        <v>800154</v>
      </c>
      <c r="N117" s="24">
        <v>1476920</v>
      </c>
      <c r="O117" s="24">
        <v>974966</v>
      </c>
      <c r="P117" s="24">
        <v>7786246</v>
      </c>
      <c r="Q117" s="1" t="s">
        <v>71</v>
      </c>
      <c r="R117" s="11"/>
      <c r="S117" s="3">
        <v>448632.57</v>
      </c>
      <c r="T117" s="3">
        <v>79170.45</v>
      </c>
    </row>
    <row r="118" spans="1:20" ht="72.5" x14ac:dyDescent="0.35">
      <c r="A118" s="11" t="s">
        <v>2277</v>
      </c>
      <c r="B118" s="11">
        <v>129993</v>
      </c>
      <c r="C118" s="5" t="s">
        <v>1078</v>
      </c>
      <c r="D118" s="5" t="s">
        <v>1079</v>
      </c>
      <c r="E118" s="9">
        <v>44054</v>
      </c>
      <c r="F118" s="9">
        <v>45149</v>
      </c>
      <c r="G118" s="10">
        <v>85</v>
      </c>
      <c r="H118" s="11" t="s">
        <v>103</v>
      </c>
      <c r="I118" s="11" t="s">
        <v>2285</v>
      </c>
      <c r="J118" s="11" t="s">
        <v>4</v>
      </c>
      <c r="K118" s="13" t="s">
        <v>60</v>
      </c>
      <c r="L118" s="2">
        <v>10632592.24</v>
      </c>
      <c r="M118" s="2">
        <v>1876339.8</v>
      </c>
      <c r="N118" s="24">
        <v>3693521.8</v>
      </c>
      <c r="O118" s="24">
        <v>1049826.79</v>
      </c>
      <c r="P118" s="24">
        <v>17252280.629999999</v>
      </c>
      <c r="Q118" s="1" t="s">
        <v>71</v>
      </c>
      <c r="R118" s="11"/>
      <c r="S118" s="3">
        <v>973852</v>
      </c>
      <c r="T118" s="3">
        <v>171856.24</v>
      </c>
    </row>
    <row r="119" spans="1:20" ht="87" x14ac:dyDescent="0.35">
      <c r="A119" s="11" t="s">
        <v>2277</v>
      </c>
      <c r="B119" s="11">
        <v>129143</v>
      </c>
      <c r="C119" s="5" t="s">
        <v>1082</v>
      </c>
      <c r="D119" s="5" t="s">
        <v>1083</v>
      </c>
      <c r="E119" s="9">
        <v>44064</v>
      </c>
      <c r="F119" s="9">
        <v>44794</v>
      </c>
      <c r="G119" s="10">
        <v>85</v>
      </c>
      <c r="H119" s="11" t="s">
        <v>103</v>
      </c>
      <c r="I119" s="11" t="s">
        <v>2285</v>
      </c>
      <c r="J119" s="11" t="s">
        <v>4</v>
      </c>
      <c r="K119" s="13" t="s">
        <v>60</v>
      </c>
      <c r="L119" s="2">
        <v>10426922.050000001</v>
      </c>
      <c r="M119" s="2">
        <v>1840045.07</v>
      </c>
      <c r="N119" s="24">
        <v>4305759.4800000004</v>
      </c>
      <c r="O119" s="24">
        <v>3249521.65</v>
      </c>
      <c r="P119" s="24">
        <v>19822248.25</v>
      </c>
      <c r="Q119" s="1" t="s">
        <v>71</v>
      </c>
      <c r="R119" s="11"/>
      <c r="S119" s="3">
        <v>110500</v>
      </c>
      <c r="T119" s="3">
        <v>19500</v>
      </c>
    </row>
    <row r="120" spans="1:20" ht="203" x14ac:dyDescent="0.35">
      <c r="A120" s="4" t="s">
        <v>2270</v>
      </c>
      <c r="B120" s="4">
        <v>118302</v>
      </c>
      <c r="C120" s="5" t="s">
        <v>1117</v>
      </c>
      <c r="D120" s="5" t="s">
        <v>1118</v>
      </c>
      <c r="E120" s="9">
        <v>42957</v>
      </c>
      <c r="F120" s="9">
        <v>43687</v>
      </c>
      <c r="G120" s="7">
        <v>85</v>
      </c>
      <c r="H120" s="11" t="s">
        <v>1091</v>
      </c>
      <c r="I120" s="4" t="s">
        <v>2287</v>
      </c>
      <c r="J120" s="11" t="s">
        <v>4</v>
      </c>
      <c r="K120" s="13" t="s">
        <v>60</v>
      </c>
      <c r="L120" s="12">
        <v>240398.56</v>
      </c>
      <c r="M120" s="12">
        <v>42423.28</v>
      </c>
      <c r="N120" s="12">
        <v>165820.5</v>
      </c>
      <c r="O120" s="12">
        <v>32268.309999999998</v>
      </c>
      <c r="P120" s="12">
        <v>480910.64999999997</v>
      </c>
      <c r="Q120" s="1" t="s">
        <v>61</v>
      </c>
      <c r="R120" s="11"/>
      <c r="S120" s="3">
        <v>211008.15</v>
      </c>
      <c r="T120" s="3">
        <v>37236.729999999996</v>
      </c>
    </row>
    <row r="121" spans="1:20" ht="174" x14ac:dyDescent="0.35">
      <c r="A121" s="4" t="s">
        <v>2270</v>
      </c>
      <c r="B121" s="4">
        <v>115921</v>
      </c>
      <c r="C121" s="5" t="s">
        <v>1119</v>
      </c>
      <c r="D121" s="5" t="s">
        <v>1120</v>
      </c>
      <c r="E121" s="9">
        <v>43006</v>
      </c>
      <c r="F121" s="9">
        <v>44102</v>
      </c>
      <c r="G121" s="7">
        <v>85</v>
      </c>
      <c r="H121" s="11" t="s">
        <v>1091</v>
      </c>
      <c r="I121" s="11" t="s">
        <v>2287</v>
      </c>
      <c r="J121" s="11" t="s">
        <v>4</v>
      </c>
      <c r="K121" s="13" t="s">
        <v>60</v>
      </c>
      <c r="L121" s="12">
        <v>1557406.55</v>
      </c>
      <c r="M121" s="12">
        <v>274836.45</v>
      </c>
      <c r="N121" s="12">
        <v>378297</v>
      </c>
      <c r="O121" s="12">
        <v>121662</v>
      </c>
      <c r="P121" s="12">
        <v>2332202</v>
      </c>
      <c r="Q121" s="1" t="s">
        <v>61</v>
      </c>
      <c r="R121" s="11"/>
      <c r="S121" s="3">
        <v>1436390.5700000003</v>
      </c>
      <c r="T121" s="3">
        <v>253480.95000000007</v>
      </c>
    </row>
    <row r="122" spans="1:20" ht="203" x14ac:dyDescent="0.35">
      <c r="A122" s="17" t="s">
        <v>2270</v>
      </c>
      <c r="B122" s="17">
        <v>115586</v>
      </c>
      <c r="C122" s="16" t="s">
        <v>1121</v>
      </c>
      <c r="D122" s="16" t="s">
        <v>1122</v>
      </c>
      <c r="E122" s="18">
        <v>42915</v>
      </c>
      <c r="F122" s="18">
        <v>43645</v>
      </c>
      <c r="G122" s="21">
        <v>85</v>
      </c>
      <c r="H122" s="15" t="s">
        <v>1091</v>
      </c>
      <c r="I122" s="15" t="s">
        <v>2287</v>
      </c>
      <c r="J122" s="15" t="s">
        <v>4</v>
      </c>
      <c r="K122" s="19" t="s">
        <v>60</v>
      </c>
      <c r="L122" s="22">
        <v>2984077.07</v>
      </c>
      <c r="M122" s="22">
        <v>526601.82999999996</v>
      </c>
      <c r="N122" s="22">
        <v>1767040.1</v>
      </c>
      <c r="O122" s="22">
        <v>842349.61000000034</v>
      </c>
      <c r="P122" s="22">
        <v>6120068.6100000003</v>
      </c>
      <c r="Q122" s="23" t="s">
        <v>61</v>
      </c>
      <c r="R122" s="15" t="s">
        <v>114</v>
      </c>
      <c r="S122" s="20">
        <v>2974396.86</v>
      </c>
      <c r="T122" s="20">
        <v>524893.54</v>
      </c>
    </row>
    <row r="123" spans="1:20" ht="101.5" x14ac:dyDescent="0.35">
      <c r="A123" s="31" t="s">
        <v>2272</v>
      </c>
      <c r="B123" s="31">
        <v>126953</v>
      </c>
      <c r="C123" s="32" t="s">
        <v>1125</v>
      </c>
      <c r="D123" s="56" t="s">
        <v>85</v>
      </c>
      <c r="E123" s="33">
        <v>43521</v>
      </c>
      <c r="F123" s="33">
        <v>44617</v>
      </c>
      <c r="G123" s="31">
        <v>85</v>
      </c>
      <c r="H123" s="30" t="s">
        <v>1091</v>
      </c>
      <c r="I123" s="30" t="s">
        <v>2287</v>
      </c>
      <c r="J123" s="30" t="s">
        <v>4</v>
      </c>
      <c r="K123" s="34" t="s">
        <v>70</v>
      </c>
      <c r="L123" s="54">
        <v>11468792.710000001</v>
      </c>
      <c r="M123" s="54">
        <v>2023904.58</v>
      </c>
      <c r="N123" s="54">
        <v>1839912.99</v>
      </c>
      <c r="O123" s="54">
        <v>2913412.98</v>
      </c>
      <c r="P123" s="54">
        <v>18246023.260000002</v>
      </c>
      <c r="Q123" s="30" t="s">
        <v>71</v>
      </c>
      <c r="R123" s="31"/>
      <c r="S123" s="48">
        <v>8738663.75</v>
      </c>
      <c r="T123" s="48">
        <v>1542117.13</v>
      </c>
    </row>
    <row r="124" spans="1:20" ht="217.5" x14ac:dyDescent="0.35">
      <c r="A124" s="11" t="s">
        <v>2277</v>
      </c>
      <c r="B124" s="11">
        <v>129325</v>
      </c>
      <c r="C124" s="5" t="s">
        <v>1128</v>
      </c>
      <c r="D124" s="5" t="s">
        <v>1122</v>
      </c>
      <c r="E124" s="14">
        <v>43845</v>
      </c>
      <c r="F124" s="9">
        <v>44576</v>
      </c>
      <c r="G124" s="10">
        <v>85</v>
      </c>
      <c r="H124" s="31" t="s">
        <v>1091</v>
      </c>
      <c r="I124" s="11" t="s">
        <v>2287</v>
      </c>
      <c r="J124" s="11" t="s">
        <v>205</v>
      </c>
      <c r="K124" s="34" t="s">
        <v>60</v>
      </c>
      <c r="L124" s="2">
        <v>10227939.42</v>
      </c>
      <c r="M124" s="2">
        <v>1804930.46</v>
      </c>
      <c r="N124" s="24">
        <v>6161761.8399999999</v>
      </c>
      <c r="O124" s="24">
        <v>3190052.07</v>
      </c>
      <c r="P124" s="24">
        <v>21384683.789999999</v>
      </c>
      <c r="Q124" s="1" t="s">
        <v>71</v>
      </c>
      <c r="R124" s="11"/>
      <c r="S124" s="3">
        <v>8611164.120000001</v>
      </c>
      <c r="T124" s="3">
        <v>1454355.9300000002</v>
      </c>
    </row>
    <row r="125" spans="1:20" ht="116" x14ac:dyDescent="0.35">
      <c r="A125" s="11" t="s">
        <v>2277</v>
      </c>
      <c r="B125" s="11">
        <v>129906</v>
      </c>
      <c r="C125" s="5" t="s">
        <v>1163</v>
      </c>
      <c r="D125" s="5" t="s">
        <v>1164</v>
      </c>
      <c r="E125" s="9">
        <v>44048</v>
      </c>
      <c r="F125" s="9">
        <v>44962</v>
      </c>
      <c r="G125" s="10">
        <v>85</v>
      </c>
      <c r="H125" s="11" t="s">
        <v>1091</v>
      </c>
      <c r="I125" s="11" t="s">
        <v>2287</v>
      </c>
      <c r="J125" s="11" t="s">
        <v>4</v>
      </c>
      <c r="K125" s="13" t="s">
        <v>60</v>
      </c>
      <c r="L125" s="2">
        <v>7074907.4900000002</v>
      </c>
      <c r="M125" s="2">
        <v>1248513.08</v>
      </c>
      <c r="N125" s="24">
        <v>2870622.7</v>
      </c>
      <c r="O125" s="24">
        <v>0</v>
      </c>
      <c r="P125" s="24">
        <v>11194043.27</v>
      </c>
      <c r="Q125" s="1" t="s">
        <v>71</v>
      </c>
      <c r="R125" s="11"/>
      <c r="S125" s="3">
        <v>0</v>
      </c>
      <c r="T125" s="3">
        <v>0</v>
      </c>
    </row>
    <row r="126" spans="1:20" ht="72.5" x14ac:dyDescent="0.35">
      <c r="A126" s="4" t="s">
        <v>2270</v>
      </c>
      <c r="B126" s="4">
        <v>115869</v>
      </c>
      <c r="C126" s="5" t="s">
        <v>1177</v>
      </c>
      <c r="D126" s="5" t="s">
        <v>1178</v>
      </c>
      <c r="E126" s="9">
        <v>42971</v>
      </c>
      <c r="F126" s="9">
        <v>43640</v>
      </c>
      <c r="G126" s="7">
        <v>85</v>
      </c>
      <c r="H126" s="11" t="s">
        <v>196</v>
      </c>
      <c r="I126" s="11" t="s">
        <v>1176</v>
      </c>
      <c r="J126" s="11" t="s">
        <v>4</v>
      </c>
      <c r="K126" s="13" t="s">
        <v>60</v>
      </c>
      <c r="L126" s="12">
        <v>3061016.43</v>
      </c>
      <c r="M126" s="12">
        <v>540179.37</v>
      </c>
      <c r="N126" s="12">
        <v>810680.96999999974</v>
      </c>
      <c r="O126" s="12">
        <v>231210.3900000006</v>
      </c>
      <c r="P126" s="12">
        <v>4643087.16</v>
      </c>
      <c r="Q126" s="29" t="s">
        <v>51</v>
      </c>
      <c r="R126" s="11"/>
      <c r="S126" s="3">
        <v>315197</v>
      </c>
      <c r="T126" s="3">
        <v>55623</v>
      </c>
    </row>
    <row r="127" spans="1:20" ht="188.5" x14ac:dyDescent="0.35">
      <c r="A127" s="4" t="s">
        <v>2270</v>
      </c>
      <c r="B127" s="4">
        <v>116428</v>
      </c>
      <c r="C127" s="5" t="s">
        <v>1179</v>
      </c>
      <c r="D127" s="5" t="s">
        <v>1180</v>
      </c>
      <c r="E127" s="9">
        <v>42955</v>
      </c>
      <c r="F127" s="9">
        <v>43869</v>
      </c>
      <c r="G127" s="7">
        <v>85</v>
      </c>
      <c r="H127" s="11" t="s">
        <v>196</v>
      </c>
      <c r="I127" s="11" t="s">
        <v>1176</v>
      </c>
      <c r="J127" s="11" t="s">
        <v>4</v>
      </c>
      <c r="K127" s="13" t="s">
        <v>60</v>
      </c>
      <c r="L127" s="12">
        <v>2477925.66</v>
      </c>
      <c r="M127" s="12">
        <v>437281</v>
      </c>
      <c r="N127" s="12">
        <v>813694.44</v>
      </c>
      <c r="O127" s="12">
        <v>150666.41</v>
      </c>
      <c r="P127" s="12">
        <v>3879567.5100000002</v>
      </c>
      <c r="Q127" s="1" t="s">
        <v>61</v>
      </c>
      <c r="R127" s="11" t="s">
        <v>114</v>
      </c>
      <c r="S127" s="3">
        <v>2327379.62</v>
      </c>
      <c r="T127" s="3">
        <v>410714.04999999993</v>
      </c>
    </row>
    <row r="128" spans="1:20" ht="130.5" x14ac:dyDescent="0.35">
      <c r="A128" s="4" t="s">
        <v>2270</v>
      </c>
      <c r="B128" s="4">
        <v>119223</v>
      </c>
      <c r="C128" s="5" t="s">
        <v>1181</v>
      </c>
      <c r="D128" s="5" t="s">
        <v>1182</v>
      </c>
      <c r="E128" s="9">
        <v>42951</v>
      </c>
      <c r="F128" s="9">
        <v>43500</v>
      </c>
      <c r="G128" s="7">
        <v>85</v>
      </c>
      <c r="H128" s="11" t="s">
        <v>190</v>
      </c>
      <c r="I128" s="11" t="s">
        <v>1176</v>
      </c>
      <c r="J128" s="11" t="s">
        <v>4</v>
      </c>
      <c r="K128" s="13" t="s">
        <v>60</v>
      </c>
      <c r="L128" s="12">
        <v>2876730.33</v>
      </c>
      <c r="M128" s="12">
        <v>507658.29</v>
      </c>
      <c r="N128" s="12">
        <v>2036651.88</v>
      </c>
      <c r="O128" s="24">
        <v>0</v>
      </c>
      <c r="P128" s="12">
        <v>5421040.5</v>
      </c>
      <c r="Q128" s="71" t="s">
        <v>51</v>
      </c>
      <c r="R128" s="11" t="s">
        <v>114</v>
      </c>
      <c r="S128" s="3">
        <v>0</v>
      </c>
      <c r="T128" s="3">
        <v>0</v>
      </c>
    </row>
    <row r="129" spans="1:20" ht="87" x14ac:dyDescent="0.35">
      <c r="A129" s="4" t="s">
        <v>2270</v>
      </c>
      <c r="B129" s="4">
        <v>115732</v>
      </c>
      <c r="C129" s="5" t="s">
        <v>1183</v>
      </c>
      <c r="D129" s="5" t="s">
        <v>1184</v>
      </c>
      <c r="E129" s="9">
        <v>42951</v>
      </c>
      <c r="F129" s="9">
        <v>43681</v>
      </c>
      <c r="G129" s="7">
        <v>85</v>
      </c>
      <c r="H129" s="11" t="s">
        <v>196</v>
      </c>
      <c r="I129" s="11" t="s">
        <v>1176</v>
      </c>
      <c r="J129" s="11" t="s">
        <v>4</v>
      </c>
      <c r="K129" s="13" t="s">
        <v>60</v>
      </c>
      <c r="L129" s="12">
        <v>2505119.34</v>
      </c>
      <c r="M129" s="12">
        <v>442079.88</v>
      </c>
      <c r="N129" s="12">
        <v>918663.86999999965</v>
      </c>
      <c r="O129" s="12">
        <v>385366.3200000003</v>
      </c>
      <c r="P129" s="12">
        <v>4251229.41</v>
      </c>
      <c r="Q129" s="6" t="s">
        <v>51</v>
      </c>
      <c r="R129" s="11"/>
      <c r="S129" s="3">
        <v>0</v>
      </c>
      <c r="T129" s="3">
        <v>0</v>
      </c>
    </row>
    <row r="130" spans="1:20" ht="174" x14ac:dyDescent="0.35">
      <c r="A130" s="4" t="s">
        <v>2270</v>
      </c>
      <c r="B130" s="4">
        <v>115945</v>
      </c>
      <c r="C130" s="5" t="s">
        <v>1185</v>
      </c>
      <c r="D130" s="5" t="s">
        <v>1186</v>
      </c>
      <c r="E130" s="9">
        <v>42951</v>
      </c>
      <c r="F130" s="9">
        <v>43834</v>
      </c>
      <c r="G130" s="7">
        <v>85</v>
      </c>
      <c r="H130" s="11" t="s">
        <v>196</v>
      </c>
      <c r="I130" s="11" t="s">
        <v>1176</v>
      </c>
      <c r="J130" s="11" t="s">
        <v>4</v>
      </c>
      <c r="K130" s="13" t="s">
        <v>60</v>
      </c>
      <c r="L130" s="12">
        <v>3480898.89</v>
      </c>
      <c r="M130" s="12">
        <v>614276.28</v>
      </c>
      <c r="N130" s="12">
        <v>1099479.2000000002</v>
      </c>
      <c r="O130" s="12">
        <v>276400.08</v>
      </c>
      <c r="P130" s="12">
        <v>5471054.4500000002</v>
      </c>
      <c r="Q130" s="1" t="s">
        <v>61</v>
      </c>
      <c r="R130" s="11" t="s">
        <v>105</v>
      </c>
      <c r="S130" s="3">
        <v>3142203.65</v>
      </c>
      <c r="T130" s="3">
        <v>554506.52</v>
      </c>
    </row>
    <row r="131" spans="1:20" ht="145" x14ac:dyDescent="0.35">
      <c r="A131" s="4" t="s">
        <v>2270</v>
      </c>
      <c r="B131" s="4">
        <v>118840</v>
      </c>
      <c r="C131" s="5" t="s">
        <v>1187</v>
      </c>
      <c r="D131" s="5" t="s">
        <v>1188</v>
      </c>
      <c r="E131" s="9">
        <v>43000</v>
      </c>
      <c r="F131" s="9">
        <v>44126</v>
      </c>
      <c r="G131" s="7">
        <v>85</v>
      </c>
      <c r="H131" s="11" t="s">
        <v>196</v>
      </c>
      <c r="I131" s="11" t="s">
        <v>1176</v>
      </c>
      <c r="J131" s="11" t="s">
        <v>4</v>
      </c>
      <c r="K131" s="13" t="s">
        <v>60</v>
      </c>
      <c r="L131" s="12">
        <v>2922549.31</v>
      </c>
      <c r="M131" s="12">
        <v>515743.99</v>
      </c>
      <c r="N131" s="12">
        <v>931446.85000000056</v>
      </c>
      <c r="O131" s="24">
        <v>0</v>
      </c>
      <c r="P131" s="12">
        <v>4369740.1500000004</v>
      </c>
      <c r="Q131" s="1" t="s">
        <v>61</v>
      </c>
      <c r="R131" s="11" t="s">
        <v>82</v>
      </c>
      <c r="S131" s="3">
        <v>2639854.1500000004</v>
      </c>
      <c r="T131" s="3">
        <v>465856.6</v>
      </c>
    </row>
    <row r="132" spans="1:20" ht="101.5" x14ac:dyDescent="0.35">
      <c r="A132" s="4" t="s">
        <v>2270</v>
      </c>
      <c r="B132" s="4">
        <v>119148</v>
      </c>
      <c r="C132" s="5" t="s">
        <v>1189</v>
      </c>
      <c r="D132" s="5" t="s">
        <v>1190</v>
      </c>
      <c r="E132" s="9">
        <v>43000</v>
      </c>
      <c r="F132" s="9">
        <v>44126</v>
      </c>
      <c r="G132" s="7">
        <v>85</v>
      </c>
      <c r="H132" s="11" t="s">
        <v>196</v>
      </c>
      <c r="I132" s="11" t="s">
        <v>1176</v>
      </c>
      <c r="J132" s="11" t="s">
        <v>4</v>
      </c>
      <c r="K132" s="13" t="s">
        <v>60</v>
      </c>
      <c r="L132" s="12">
        <v>2999407.46</v>
      </c>
      <c r="M132" s="12">
        <v>529307.19999999995</v>
      </c>
      <c r="N132" s="12">
        <v>945807.5</v>
      </c>
      <c r="O132" s="24">
        <v>0</v>
      </c>
      <c r="P132" s="12">
        <v>4474522.16</v>
      </c>
      <c r="Q132" s="1" t="s">
        <v>61</v>
      </c>
      <c r="R132" s="11" t="s">
        <v>105</v>
      </c>
      <c r="S132" s="3">
        <v>2690000.08</v>
      </c>
      <c r="T132" s="3">
        <v>474705.9</v>
      </c>
    </row>
    <row r="133" spans="1:20" ht="406" x14ac:dyDescent="0.35">
      <c r="A133" s="4" t="s">
        <v>2270</v>
      </c>
      <c r="B133" s="11">
        <v>116371</v>
      </c>
      <c r="C133" s="5" t="s">
        <v>1191</v>
      </c>
      <c r="D133" s="5" t="s">
        <v>1192</v>
      </c>
      <c r="E133" s="9">
        <v>42951</v>
      </c>
      <c r="F133" s="9">
        <v>44047</v>
      </c>
      <c r="G133" s="7">
        <v>85</v>
      </c>
      <c r="H133" s="11" t="s">
        <v>196</v>
      </c>
      <c r="I133" s="11" t="s">
        <v>1176</v>
      </c>
      <c r="J133" s="11" t="s">
        <v>4</v>
      </c>
      <c r="K133" s="13" t="s">
        <v>60</v>
      </c>
      <c r="L133" s="12">
        <v>1899630.81</v>
      </c>
      <c r="M133" s="12">
        <v>335228.96999999997</v>
      </c>
      <c r="N133" s="12">
        <v>637863.23</v>
      </c>
      <c r="O133" s="12">
        <v>59344.780000000261</v>
      </c>
      <c r="P133" s="12">
        <v>2932067.7900000005</v>
      </c>
      <c r="Q133" s="1" t="s">
        <v>61</v>
      </c>
      <c r="R133" s="11" t="s">
        <v>114</v>
      </c>
      <c r="S133" s="3">
        <v>1769296.1800000006</v>
      </c>
      <c r="T133" s="3">
        <v>304971.52999999997</v>
      </c>
    </row>
    <row r="134" spans="1:20" ht="174" x14ac:dyDescent="0.35">
      <c r="A134" s="17" t="s">
        <v>2270</v>
      </c>
      <c r="B134" s="17">
        <v>115783</v>
      </c>
      <c r="C134" s="16" t="s">
        <v>1193</v>
      </c>
      <c r="D134" s="16" t="s">
        <v>1194</v>
      </c>
      <c r="E134" s="18">
        <v>42957</v>
      </c>
      <c r="F134" s="18">
        <v>43809</v>
      </c>
      <c r="G134" s="21">
        <v>85</v>
      </c>
      <c r="H134" s="15" t="s">
        <v>196</v>
      </c>
      <c r="I134" s="15" t="s">
        <v>1176</v>
      </c>
      <c r="J134" s="15" t="s">
        <v>4</v>
      </c>
      <c r="K134" s="19" t="s">
        <v>60</v>
      </c>
      <c r="L134" s="22">
        <v>2375888.12</v>
      </c>
      <c r="M134" s="22">
        <v>419274.38</v>
      </c>
      <c r="N134" s="22">
        <v>832137.5</v>
      </c>
      <c r="O134" s="22">
        <v>123946.5</v>
      </c>
      <c r="P134" s="22">
        <v>3751246.5</v>
      </c>
      <c r="Q134" s="23" t="s">
        <v>61</v>
      </c>
      <c r="R134" s="15" t="s">
        <v>114</v>
      </c>
      <c r="S134" s="20">
        <v>2344921.5400000005</v>
      </c>
      <c r="T134" s="20">
        <v>413809.68</v>
      </c>
    </row>
    <row r="135" spans="1:20" ht="58" x14ac:dyDescent="0.35">
      <c r="A135" s="30" t="s">
        <v>2272</v>
      </c>
      <c r="B135" s="30">
        <v>127135</v>
      </c>
      <c r="C135" s="32" t="s">
        <v>1195</v>
      </c>
      <c r="D135" s="32" t="s">
        <v>182</v>
      </c>
      <c r="E135" s="33">
        <v>43529</v>
      </c>
      <c r="F135" s="33">
        <v>44625</v>
      </c>
      <c r="G135" s="46">
        <v>85</v>
      </c>
      <c r="H135" s="31" t="s">
        <v>196</v>
      </c>
      <c r="I135" s="31" t="s">
        <v>1176</v>
      </c>
      <c r="J135" s="31" t="s">
        <v>4</v>
      </c>
      <c r="K135" s="34" t="s">
        <v>70</v>
      </c>
      <c r="L135" s="47">
        <v>11490170.35</v>
      </c>
      <c r="M135" s="47">
        <v>2027677.09</v>
      </c>
      <c r="N135" s="47">
        <v>1501983.04</v>
      </c>
      <c r="O135" s="47">
        <v>2767306.78</v>
      </c>
      <c r="P135" s="47">
        <v>17787137.260000002</v>
      </c>
      <c r="Q135" s="51" t="s">
        <v>71</v>
      </c>
      <c r="R135" s="31"/>
      <c r="S135" s="48">
        <v>5352183.05</v>
      </c>
      <c r="T135" s="48">
        <v>944502.88</v>
      </c>
    </row>
    <row r="136" spans="1:20" ht="130.5" x14ac:dyDescent="0.35">
      <c r="A136" s="11" t="s">
        <v>2277</v>
      </c>
      <c r="B136" s="11">
        <v>130084</v>
      </c>
      <c r="C136" s="5" t="s">
        <v>1198</v>
      </c>
      <c r="D136" s="5" t="s">
        <v>1199</v>
      </c>
      <c r="E136" s="9">
        <v>44000</v>
      </c>
      <c r="F136" s="9">
        <v>45095</v>
      </c>
      <c r="G136" s="10">
        <v>85</v>
      </c>
      <c r="H136" s="11" t="s">
        <v>196</v>
      </c>
      <c r="I136" s="11" t="s">
        <v>1176</v>
      </c>
      <c r="J136" s="11" t="s">
        <v>4</v>
      </c>
      <c r="K136" s="13" t="s">
        <v>60</v>
      </c>
      <c r="L136" s="2">
        <v>8049980.6200000001</v>
      </c>
      <c r="M136" s="2">
        <v>1420584.81</v>
      </c>
      <c r="N136" s="24">
        <v>2720379.09</v>
      </c>
      <c r="O136" s="24">
        <v>587171.96</v>
      </c>
      <c r="P136" s="24">
        <v>12778116.48</v>
      </c>
      <c r="Q136" s="1" t="s">
        <v>71</v>
      </c>
      <c r="R136" s="11"/>
      <c r="S136" s="3">
        <v>932491.15</v>
      </c>
      <c r="T136" s="3">
        <v>164557.25</v>
      </c>
    </row>
    <row r="137" spans="1:20" ht="130.5" x14ac:dyDescent="0.35">
      <c r="A137" s="11" t="s">
        <v>2277</v>
      </c>
      <c r="B137" s="11">
        <v>129817</v>
      </c>
      <c r="C137" s="5" t="s">
        <v>1202</v>
      </c>
      <c r="D137" s="5" t="s">
        <v>1203</v>
      </c>
      <c r="E137" s="9">
        <v>44018</v>
      </c>
      <c r="F137" s="9">
        <v>45113</v>
      </c>
      <c r="G137" s="10">
        <v>85</v>
      </c>
      <c r="H137" s="11" t="s">
        <v>196</v>
      </c>
      <c r="I137" s="11" t="s">
        <v>1176</v>
      </c>
      <c r="J137" s="11" t="s">
        <v>4</v>
      </c>
      <c r="K137" s="13" t="s">
        <v>60</v>
      </c>
      <c r="L137" s="2">
        <v>8721387.3599999994</v>
      </c>
      <c r="M137" s="2">
        <v>1539068.36</v>
      </c>
      <c r="N137" s="24">
        <v>2862825.08</v>
      </c>
      <c r="O137" s="24">
        <v>1252571.3500000001</v>
      </c>
      <c r="P137" s="24">
        <v>14375852.149999999</v>
      </c>
      <c r="Q137" s="1" t="s">
        <v>71</v>
      </c>
      <c r="R137" s="11"/>
      <c r="S137" s="3">
        <v>1519913.9</v>
      </c>
      <c r="T137" s="3">
        <v>268220.09999999998</v>
      </c>
    </row>
    <row r="138" spans="1:20" ht="159.5" x14ac:dyDescent="0.35">
      <c r="A138" s="11" t="s">
        <v>2277</v>
      </c>
      <c r="B138" s="11">
        <v>129318</v>
      </c>
      <c r="C138" s="5" t="s">
        <v>1209</v>
      </c>
      <c r="D138" s="5" t="s">
        <v>1210</v>
      </c>
      <c r="E138" s="9">
        <v>44075</v>
      </c>
      <c r="F138" s="9">
        <v>45170</v>
      </c>
      <c r="G138" s="10">
        <v>85</v>
      </c>
      <c r="H138" s="11" t="s">
        <v>196</v>
      </c>
      <c r="I138" s="11" t="s">
        <v>1176</v>
      </c>
      <c r="J138" s="11" t="s">
        <v>4</v>
      </c>
      <c r="K138" s="13" t="s">
        <v>60</v>
      </c>
      <c r="L138" s="2">
        <v>9664282.0099999998</v>
      </c>
      <c r="M138" s="2">
        <v>1705461.53</v>
      </c>
      <c r="N138" s="24">
        <v>3173894.82</v>
      </c>
      <c r="O138" s="24">
        <v>413238.27</v>
      </c>
      <c r="P138" s="24">
        <v>14956876.629999999</v>
      </c>
      <c r="Q138" s="1" t="s">
        <v>71</v>
      </c>
      <c r="R138" s="11"/>
      <c r="S138" s="3">
        <v>1250548.23</v>
      </c>
      <c r="T138" s="3">
        <v>220684.98</v>
      </c>
    </row>
    <row r="139" spans="1:20" ht="87" x14ac:dyDescent="0.35">
      <c r="A139" s="4" t="s">
        <v>2270</v>
      </c>
      <c r="B139" s="4"/>
      <c r="C139" s="5" t="s">
        <v>1227</v>
      </c>
      <c r="D139" s="5" t="s">
        <v>1228</v>
      </c>
      <c r="E139" s="9">
        <v>43000</v>
      </c>
      <c r="F139" s="9">
        <v>43730</v>
      </c>
      <c r="G139" s="7">
        <v>85</v>
      </c>
      <c r="H139" s="11" t="s">
        <v>103</v>
      </c>
      <c r="I139" s="11" t="s">
        <v>1218</v>
      </c>
      <c r="J139" s="11" t="s">
        <v>4</v>
      </c>
      <c r="K139" s="13" t="s">
        <v>60</v>
      </c>
      <c r="L139" s="12">
        <v>2551444.27</v>
      </c>
      <c r="M139" s="12">
        <v>450254.87</v>
      </c>
      <c r="N139" s="12">
        <v>1190748.2799999998</v>
      </c>
      <c r="O139" s="12">
        <v>316160.0700000003</v>
      </c>
      <c r="P139" s="12">
        <v>4508607.49</v>
      </c>
      <c r="Q139" s="6" t="s">
        <v>51</v>
      </c>
      <c r="R139" s="11"/>
      <c r="S139" s="3">
        <v>0</v>
      </c>
      <c r="T139" s="3">
        <v>0</v>
      </c>
    </row>
    <row r="140" spans="1:20" ht="87" x14ac:dyDescent="0.35">
      <c r="A140" s="31" t="s">
        <v>2272</v>
      </c>
      <c r="B140" s="31">
        <v>127136</v>
      </c>
      <c r="C140" s="32" t="s">
        <v>1238</v>
      </c>
      <c r="D140" s="32" t="s">
        <v>182</v>
      </c>
      <c r="E140" s="33">
        <v>43658</v>
      </c>
      <c r="F140" s="33">
        <v>44754</v>
      </c>
      <c r="G140" s="46">
        <v>85</v>
      </c>
      <c r="H140" s="31" t="s">
        <v>2288</v>
      </c>
      <c r="I140" s="31" t="s">
        <v>2289</v>
      </c>
      <c r="J140" s="30" t="s">
        <v>4</v>
      </c>
      <c r="K140" s="34" t="s">
        <v>70</v>
      </c>
      <c r="L140" s="54">
        <v>7481958.4500000002</v>
      </c>
      <c r="M140" s="54">
        <v>1320345.6200000001</v>
      </c>
      <c r="N140" s="54">
        <v>1364367.31</v>
      </c>
      <c r="O140" s="54">
        <v>1929500.96</v>
      </c>
      <c r="P140" s="54">
        <v>12096172.34</v>
      </c>
      <c r="Q140" s="70" t="s">
        <v>71</v>
      </c>
      <c r="R140" s="31"/>
      <c r="S140" s="48">
        <v>2806058.36</v>
      </c>
      <c r="T140" s="48">
        <v>495186.78</v>
      </c>
    </row>
    <row r="141" spans="1:20" ht="261" x14ac:dyDescent="0.35">
      <c r="A141" s="11" t="s">
        <v>2277</v>
      </c>
      <c r="B141" s="11">
        <v>129003</v>
      </c>
      <c r="C141" s="5" t="s">
        <v>1242</v>
      </c>
      <c r="D141" s="5" t="s">
        <v>621</v>
      </c>
      <c r="E141" s="14">
        <v>43816</v>
      </c>
      <c r="F141" s="9">
        <v>44364</v>
      </c>
      <c r="G141" s="10">
        <v>85</v>
      </c>
      <c r="H141" s="31" t="s">
        <v>103</v>
      </c>
      <c r="I141" s="11" t="s">
        <v>1218</v>
      </c>
      <c r="J141" s="11" t="s">
        <v>205</v>
      </c>
      <c r="K141" s="34" t="s">
        <v>60</v>
      </c>
      <c r="L141" s="2">
        <v>11597104.49</v>
      </c>
      <c r="M141" s="2">
        <v>2046547.86</v>
      </c>
      <c r="N141" s="24">
        <v>4849481.5199999996</v>
      </c>
      <c r="O141" s="24">
        <v>1522870.41</v>
      </c>
      <c r="P141" s="24">
        <v>20016004.279999997</v>
      </c>
      <c r="Q141" s="1" t="s">
        <v>71</v>
      </c>
      <c r="R141" s="11"/>
      <c r="S141" s="3">
        <v>8960393.7599999998</v>
      </c>
      <c r="T141" s="3">
        <v>1187068.31</v>
      </c>
    </row>
    <row r="142" spans="1:20" ht="203" x14ac:dyDescent="0.35">
      <c r="A142" s="11" t="s">
        <v>2277</v>
      </c>
      <c r="B142" s="11">
        <v>128975</v>
      </c>
      <c r="C142" s="5" t="s">
        <v>1245</v>
      </c>
      <c r="D142" s="5" t="s">
        <v>1246</v>
      </c>
      <c r="E142" s="14">
        <v>43909</v>
      </c>
      <c r="F142" s="9">
        <v>45004</v>
      </c>
      <c r="G142" s="10">
        <v>85</v>
      </c>
      <c r="H142" s="31" t="s">
        <v>103</v>
      </c>
      <c r="I142" s="11" t="s">
        <v>1218</v>
      </c>
      <c r="J142" s="11" t="s">
        <v>205</v>
      </c>
      <c r="K142" s="34" t="s">
        <v>60</v>
      </c>
      <c r="L142" s="2">
        <v>9768807.6799999997</v>
      </c>
      <c r="M142" s="2">
        <v>1723907.23</v>
      </c>
      <c r="N142" s="24">
        <v>3627410</v>
      </c>
      <c r="O142" s="24">
        <v>0</v>
      </c>
      <c r="P142" s="24">
        <v>15120124.91</v>
      </c>
      <c r="Q142" s="1" t="s">
        <v>71</v>
      </c>
      <c r="R142" s="11"/>
      <c r="S142" s="3">
        <v>788763.28</v>
      </c>
      <c r="T142" s="3">
        <v>139193.51999999999</v>
      </c>
    </row>
    <row r="143" spans="1:20" ht="145" x14ac:dyDescent="0.35">
      <c r="A143" s="11" t="s">
        <v>2277</v>
      </c>
      <c r="B143" s="11">
        <v>129459</v>
      </c>
      <c r="C143" s="5" t="s">
        <v>1249</v>
      </c>
      <c r="D143" s="5" t="s">
        <v>1250</v>
      </c>
      <c r="E143" s="9">
        <v>43928</v>
      </c>
      <c r="F143" s="9">
        <v>45023</v>
      </c>
      <c r="G143" s="10">
        <v>85</v>
      </c>
      <c r="H143" s="31" t="s">
        <v>103</v>
      </c>
      <c r="I143" s="11" t="s">
        <v>1218</v>
      </c>
      <c r="J143" s="11" t="s">
        <v>205</v>
      </c>
      <c r="K143" s="34" t="s">
        <v>60</v>
      </c>
      <c r="L143" s="2">
        <v>9761885.8699999992</v>
      </c>
      <c r="M143" s="2">
        <v>1722685.76</v>
      </c>
      <c r="N143" s="24">
        <v>3585041.22</v>
      </c>
      <c r="O143" s="24">
        <v>78713.75</v>
      </c>
      <c r="P143" s="24">
        <v>15148326.6</v>
      </c>
      <c r="Q143" s="1" t="s">
        <v>71</v>
      </c>
      <c r="R143" s="11"/>
      <c r="S143" s="3">
        <v>1254883.31</v>
      </c>
      <c r="T143" s="3">
        <v>95714.67</v>
      </c>
    </row>
    <row r="144" spans="1:20" ht="188.5" x14ac:dyDescent="0.35">
      <c r="A144" s="11" t="s">
        <v>2277</v>
      </c>
      <c r="B144" s="11">
        <v>129869</v>
      </c>
      <c r="C144" s="5" t="s">
        <v>1254</v>
      </c>
      <c r="D144" s="5" t="s">
        <v>1255</v>
      </c>
      <c r="E144" s="9">
        <v>44000</v>
      </c>
      <c r="F144" s="9">
        <v>44760</v>
      </c>
      <c r="G144" s="10">
        <v>85</v>
      </c>
      <c r="H144" s="11" t="s">
        <v>103</v>
      </c>
      <c r="I144" s="11" t="s">
        <v>1218</v>
      </c>
      <c r="J144" s="11" t="s">
        <v>4</v>
      </c>
      <c r="K144" s="13" t="s">
        <v>60</v>
      </c>
      <c r="L144" s="2">
        <v>14292118.470000001</v>
      </c>
      <c r="M144" s="2">
        <v>2522138.5</v>
      </c>
      <c r="N144" s="24">
        <v>6369913.1900000004</v>
      </c>
      <c r="O144" s="24">
        <v>3404989.84</v>
      </c>
      <c r="P144" s="24">
        <v>26589160</v>
      </c>
      <c r="Q144" s="6" t="s">
        <v>51</v>
      </c>
      <c r="R144" s="11"/>
      <c r="S144" s="3">
        <v>137574.83999999997</v>
      </c>
      <c r="T144" s="3">
        <v>0</v>
      </c>
    </row>
    <row r="145" spans="1:20" ht="58" x14ac:dyDescent="0.35">
      <c r="A145" s="11" t="s">
        <v>2277</v>
      </c>
      <c r="B145" s="11">
        <v>129926</v>
      </c>
      <c r="C145" s="5" t="s">
        <v>1258</v>
      </c>
      <c r="D145" s="5" t="s">
        <v>1228</v>
      </c>
      <c r="E145" s="9">
        <v>44000</v>
      </c>
      <c r="F145" s="9">
        <v>44730</v>
      </c>
      <c r="G145" s="10">
        <v>85</v>
      </c>
      <c r="H145" s="11" t="s">
        <v>103</v>
      </c>
      <c r="I145" s="11" t="s">
        <v>1218</v>
      </c>
      <c r="J145" s="11" t="s">
        <v>4</v>
      </c>
      <c r="K145" s="13" t="s">
        <v>60</v>
      </c>
      <c r="L145" s="2">
        <v>13979743.279999999</v>
      </c>
      <c r="M145" s="2">
        <v>2467013.52</v>
      </c>
      <c r="N145" s="24">
        <v>9506504.5299999993</v>
      </c>
      <c r="O145" s="24">
        <v>3911503.66</v>
      </c>
      <c r="P145" s="24">
        <v>29864764.989999998</v>
      </c>
      <c r="Q145" s="6" t="s">
        <v>51</v>
      </c>
      <c r="R145" s="11"/>
      <c r="S145" s="3">
        <v>1750000</v>
      </c>
      <c r="T145" s="3">
        <v>0</v>
      </c>
    </row>
    <row r="146" spans="1:20" ht="112" x14ac:dyDescent="0.35">
      <c r="A146" s="63" t="s">
        <v>2270</v>
      </c>
      <c r="B146" s="63">
        <v>115676</v>
      </c>
      <c r="C146" s="61" t="s">
        <v>1275</v>
      </c>
      <c r="D146" s="61" t="s">
        <v>1276</v>
      </c>
      <c r="E146" s="62">
        <v>42950</v>
      </c>
      <c r="F146" s="62">
        <v>43924</v>
      </c>
      <c r="G146" s="65">
        <v>85</v>
      </c>
      <c r="H146" s="60" t="s">
        <v>1091</v>
      </c>
      <c r="I146" s="60" t="s">
        <v>2290</v>
      </c>
      <c r="J146" s="60" t="s">
        <v>4</v>
      </c>
      <c r="K146" s="66" t="s">
        <v>60</v>
      </c>
      <c r="L146" s="67">
        <v>2566246.0499999998</v>
      </c>
      <c r="M146" s="67">
        <v>452866.95</v>
      </c>
      <c r="N146" s="67">
        <v>1190457</v>
      </c>
      <c r="O146" s="67">
        <v>891944.54999999981</v>
      </c>
      <c r="P146" s="67">
        <v>5101514.55</v>
      </c>
      <c r="Q146" s="68" t="s">
        <v>61</v>
      </c>
      <c r="R146" s="60" t="s">
        <v>114</v>
      </c>
      <c r="S146" s="64">
        <v>2513395.98</v>
      </c>
      <c r="T146" s="64">
        <v>443540.43000000005</v>
      </c>
    </row>
    <row r="147" spans="1:20" ht="145" x14ac:dyDescent="0.35">
      <c r="A147" s="11" t="s">
        <v>2277</v>
      </c>
      <c r="B147" s="11">
        <v>129077</v>
      </c>
      <c r="C147" s="5" t="s">
        <v>1277</v>
      </c>
      <c r="D147" s="5" t="s">
        <v>1276</v>
      </c>
      <c r="E147" s="9">
        <v>43928</v>
      </c>
      <c r="F147" s="9">
        <v>45023</v>
      </c>
      <c r="G147" s="10">
        <v>85</v>
      </c>
      <c r="H147" s="31" t="s">
        <v>1091</v>
      </c>
      <c r="I147" s="11" t="s">
        <v>2290</v>
      </c>
      <c r="J147" s="11" t="s">
        <v>205</v>
      </c>
      <c r="K147" s="34" t="s">
        <v>60</v>
      </c>
      <c r="L147" s="2">
        <v>11159150.58</v>
      </c>
      <c r="M147" s="2">
        <v>1969261.86</v>
      </c>
      <c r="N147" s="24">
        <v>4219692.21</v>
      </c>
      <c r="O147" s="24">
        <v>2475735.84</v>
      </c>
      <c r="P147" s="24">
        <v>19823840.489999998</v>
      </c>
      <c r="Q147" s="1" t="s">
        <v>71</v>
      </c>
      <c r="R147" s="11"/>
      <c r="S147" s="3">
        <v>4105060.07</v>
      </c>
      <c r="T147" s="3">
        <v>530304.72</v>
      </c>
    </row>
    <row r="148" spans="1:20" ht="87" x14ac:dyDescent="0.35">
      <c r="A148" s="4" t="s">
        <v>2270</v>
      </c>
      <c r="B148" s="4">
        <v>115714</v>
      </c>
      <c r="C148" s="5" t="s">
        <v>1282</v>
      </c>
      <c r="D148" s="5" t="s">
        <v>1283</v>
      </c>
      <c r="E148" s="9">
        <v>42880</v>
      </c>
      <c r="F148" s="9">
        <v>44165</v>
      </c>
      <c r="G148" s="7">
        <v>85</v>
      </c>
      <c r="H148" s="11" t="s">
        <v>48</v>
      </c>
      <c r="I148" s="11" t="s">
        <v>2291</v>
      </c>
      <c r="J148" s="11" t="s">
        <v>4</v>
      </c>
      <c r="K148" s="13" t="s">
        <v>60</v>
      </c>
      <c r="L148" s="12">
        <v>1256972.6599999999</v>
      </c>
      <c r="M148" s="12">
        <v>221818.7</v>
      </c>
      <c r="N148" s="12">
        <v>684616.8</v>
      </c>
      <c r="O148" s="12">
        <v>82498</v>
      </c>
      <c r="P148" s="12">
        <v>2245906.16</v>
      </c>
      <c r="Q148" s="1" t="s">
        <v>61</v>
      </c>
      <c r="R148" s="11" t="s">
        <v>910</v>
      </c>
      <c r="S148" s="3">
        <v>1038747.26</v>
      </c>
      <c r="T148" s="3">
        <v>183308.34000000003</v>
      </c>
    </row>
    <row r="149" spans="1:20" ht="72.5" x14ac:dyDescent="0.35">
      <c r="A149" s="4" t="s">
        <v>2270</v>
      </c>
      <c r="B149" s="4">
        <v>115790</v>
      </c>
      <c r="C149" s="5" t="s">
        <v>1285</v>
      </c>
      <c r="D149" s="5" t="s">
        <v>1286</v>
      </c>
      <c r="E149" s="9">
        <v>42915</v>
      </c>
      <c r="F149" s="9">
        <v>43753</v>
      </c>
      <c r="G149" s="7">
        <v>85</v>
      </c>
      <c r="H149" s="11" t="s">
        <v>48</v>
      </c>
      <c r="I149" s="11" t="s">
        <v>2291</v>
      </c>
      <c r="J149" s="11" t="s">
        <v>4</v>
      </c>
      <c r="K149" s="13" t="s">
        <v>60</v>
      </c>
      <c r="L149" s="12">
        <v>1013197.28</v>
      </c>
      <c r="M149" s="12">
        <v>178799.52</v>
      </c>
      <c r="N149" s="12">
        <v>827731.2</v>
      </c>
      <c r="O149" s="12">
        <v>103650.31999999983</v>
      </c>
      <c r="P149" s="12">
        <v>2123378.3199999998</v>
      </c>
      <c r="Q149" s="1" t="s">
        <v>61</v>
      </c>
      <c r="R149" s="11" t="s">
        <v>105</v>
      </c>
      <c r="S149" s="3">
        <v>866287.72000000009</v>
      </c>
      <c r="T149" s="3">
        <v>152874.29</v>
      </c>
    </row>
    <row r="150" spans="1:20" ht="130.5" x14ac:dyDescent="0.35">
      <c r="A150" s="30" t="s">
        <v>2272</v>
      </c>
      <c r="B150" s="30">
        <v>127128</v>
      </c>
      <c r="C150" s="32" t="s">
        <v>1287</v>
      </c>
      <c r="D150" s="32" t="s">
        <v>118</v>
      </c>
      <c r="E150" s="33">
        <v>43529</v>
      </c>
      <c r="F150" s="33">
        <v>44625</v>
      </c>
      <c r="G150" s="46">
        <v>85</v>
      </c>
      <c r="H150" s="31" t="s">
        <v>48</v>
      </c>
      <c r="I150" s="31" t="s">
        <v>2291</v>
      </c>
      <c r="J150" s="31" t="s">
        <v>4</v>
      </c>
      <c r="K150" s="34" t="s">
        <v>70</v>
      </c>
      <c r="L150" s="47">
        <v>7482385.71</v>
      </c>
      <c r="M150" s="47">
        <v>1320421.01</v>
      </c>
      <c r="N150" s="47">
        <v>1858370.42</v>
      </c>
      <c r="O150" s="47">
        <v>3881620.88</v>
      </c>
      <c r="P150" s="47">
        <v>14542798.02</v>
      </c>
      <c r="Q150" s="51" t="s">
        <v>71</v>
      </c>
      <c r="R150" s="31"/>
      <c r="S150" s="48">
        <v>3487213.31</v>
      </c>
      <c r="T150" s="48">
        <v>615390.56999999995</v>
      </c>
    </row>
    <row r="151" spans="1:20" ht="188.5" x14ac:dyDescent="0.35">
      <c r="A151" s="11" t="s">
        <v>2277</v>
      </c>
      <c r="B151" s="11">
        <v>129891</v>
      </c>
      <c r="C151" s="5" t="s">
        <v>1290</v>
      </c>
      <c r="D151" s="5" t="s">
        <v>1291</v>
      </c>
      <c r="E151" s="9">
        <v>44050</v>
      </c>
      <c r="F151" s="9">
        <v>45145</v>
      </c>
      <c r="G151" s="10">
        <v>85</v>
      </c>
      <c r="H151" s="11" t="s">
        <v>48</v>
      </c>
      <c r="I151" s="11" t="s">
        <v>2291</v>
      </c>
      <c r="J151" s="11" t="s">
        <v>4</v>
      </c>
      <c r="K151" s="13" t="s">
        <v>60</v>
      </c>
      <c r="L151" s="2">
        <v>3774519.72</v>
      </c>
      <c r="M151" s="2">
        <v>666091.65</v>
      </c>
      <c r="N151" s="24">
        <v>2039519.62</v>
      </c>
      <c r="O151" s="24">
        <v>452641.49</v>
      </c>
      <c r="P151" s="24">
        <v>6932772.4800000004</v>
      </c>
      <c r="Q151" s="6" t="s">
        <v>51</v>
      </c>
      <c r="R151" s="11"/>
      <c r="S151" s="3">
        <v>0</v>
      </c>
      <c r="T151" s="3">
        <v>0</v>
      </c>
    </row>
    <row r="152" spans="1:20" ht="130.5" x14ac:dyDescent="0.35">
      <c r="A152" s="31" t="s">
        <v>2272</v>
      </c>
      <c r="B152" s="31">
        <v>127129</v>
      </c>
      <c r="C152" s="32" t="s">
        <v>1296</v>
      </c>
      <c r="D152" s="32" t="s">
        <v>118</v>
      </c>
      <c r="E152" s="52">
        <v>43529</v>
      </c>
      <c r="F152" s="33">
        <v>44625</v>
      </c>
      <c r="G152" s="53">
        <v>85</v>
      </c>
      <c r="H152" s="31" t="s">
        <v>79</v>
      </c>
      <c r="I152" s="31" t="s">
        <v>2292</v>
      </c>
      <c r="J152" s="31" t="s">
        <v>4</v>
      </c>
      <c r="K152" s="34" t="s">
        <v>70</v>
      </c>
      <c r="L152" s="54">
        <v>11511361.99</v>
      </c>
      <c r="M152" s="54">
        <v>2031416.81</v>
      </c>
      <c r="N152" s="55">
        <v>2522332.39</v>
      </c>
      <c r="O152" s="55">
        <v>3047372.17</v>
      </c>
      <c r="P152" s="55">
        <v>19112483.359999999</v>
      </c>
      <c r="Q152" s="51" t="s">
        <v>71</v>
      </c>
      <c r="R152" s="31"/>
      <c r="S152" s="48">
        <v>3450135.23</v>
      </c>
      <c r="T152" s="48">
        <v>608847.39</v>
      </c>
    </row>
    <row r="153" spans="1:20" ht="43.5" x14ac:dyDescent="0.35">
      <c r="A153" s="11" t="s">
        <v>2277</v>
      </c>
      <c r="B153" s="11">
        <v>129987</v>
      </c>
      <c r="C153" s="5" t="s">
        <v>1308</v>
      </c>
      <c r="D153" s="5" t="s">
        <v>1309</v>
      </c>
      <c r="E153" s="9">
        <v>44005</v>
      </c>
      <c r="F153" s="9">
        <v>44735</v>
      </c>
      <c r="G153" s="10">
        <v>85</v>
      </c>
      <c r="H153" s="11" t="s">
        <v>103</v>
      </c>
      <c r="I153" s="11" t="s">
        <v>2293</v>
      </c>
      <c r="J153" s="11" t="s">
        <v>4</v>
      </c>
      <c r="K153" s="13" t="s">
        <v>60</v>
      </c>
      <c r="L153" s="2">
        <v>5029002</v>
      </c>
      <c r="M153" s="2">
        <v>887470.93</v>
      </c>
      <c r="N153" s="24">
        <v>2052919.43</v>
      </c>
      <c r="O153" s="24">
        <v>967836.87</v>
      </c>
      <c r="P153" s="24">
        <v>8937229.2299999986</v>
      </c>
      <c r="Q153" s="1" t="s">
        <v>71</v>
      </c>
      <c r="R153" s="11"/>
      <c r="S153" s="3">
        <v>2413170.02</v>
      </c>
      <c r="T153" s="3">
        <v>425853.53</v>
      </c>
    </row>
    <row r="154" spans="1:20" ht="217.5" x14ac:dyDescent="0.35">
      <c r="A154" s="4" t="s">
        <v>2270</v>
      </c>
      <c r="B154" s="4">
        <v>115881</v>
      </c>
      <c r="C154" s="5" t="s">
        <v>1350</v>
      </c>
      <c r="D154" s="5" t="s">
        <v>1351</v>
      </c>
      <c r="E154" s="9">
        <v>42949</v>
      </c>
      <c r="F154" s="9">
        <v>43801</v>
      </c>
      <c r="G154" s="7">
        <v>85</v>
      </c>
      <c r="H154" s="11" t="s">
        <v>190</v>
      </c>
      <c r="I154" s="11" t="s">
        <v>1318</v>
      </c>
      <c r="J154" s="11" t="s">
        <v>4</v>
      </c>
      <c r="K154" s="13" t="s">
        <v>60</v>
      </c>
      <c r="L154" s="12">
        <v>972346.38</v>
      </c>
      <c r="M154" s="12">
        <v>171590.54</v>
      </c>
      <c r="N154" s="12">
        <v>518393.82000000007</v>
      </c>
      <c r="O154" s="12">
        <v>170528.28000000003</v>
      </c>
      <c r="P154" s="12">
        <v>1832859.02</v>
      </c>
      <c r="Q154" s="1" t="s">
        <v>61</v>
      </c>
      <c r="R154" s="11" t="s">
        <v>82</v>
      </c>
      <c r="S154" s="3">
        <v>859600.7300000001</v>
      </c>
      <c r="T154" s="3">
        <v>151694.24000000002</v>
      </c>
    </row>
    <row r="155" spans="1:20" ht="87" x14ac:dyDescent="0.35">
      <c r="A155" s="4" t="s">
        <v>2270</v>
      </c>
      <c r="B155" s="4">
        <v>115605</v>
      </c>
      <c r="C155" s="5" t="s">
        <v>1352</v>
      </c>
      <c r="D155" s="5" t="s">
        <v>1353</v>
      </c>
      <c r="E155" s="9">
        <v>42954</v>
      </c>
      <c r="F155" s="9">
        <v>44050</v>
      </c>
      <c r="G155" s="7">
        <v>85</v>
      </c>
      <c r="H155" s="11" t="s">
        <v>190</v>
      </c>
      <c r="I155" s="11" t="s">
        <v>1354</v>
      </c>
      <c r="J155" s="11" t="s">
        <v>4</v>
      </c>
      <c r="K155" s="13" t="s">
        <v>60</v>
      </c>
      <c r="L155" s="12">
        <v>3413951.66</v>
      </c>
      <c r="M155" s="12">
        <v>602462.06000000006</v>
      </c>
      <c r="N155" s="12">
        <v>803986.69</v>
      </c>
      <c r="O155" s="24">
        <v>0</v>
      </c>
      <c r="P155" s="12">
        <v>4820400.41</v>
      </c>
      <c r="Q155" s="6" t="s">
        <v>51</v>
      </c>
      <c r="R155" s="11"/>
      <c r="S155" s="3">
        <v>0</v>
      </c>
      <c r="T155" s="3">
        <v>0</v>
      </c>
    </row>
    <row r="156" spans="1:20" ht="159.5" x14ac:dyDescent="0.35">
      <c r="A156" s="4" t="s">
        <v>2270</v>
      </c>
      <c r="B156" s="4">
        <v>115686</v>
      </c>
      <c r="C156" s="5" t="s">
        <v>1355</v>
      </c>
      <c r="D156" s="5" t="s">
        <v>1356</v>
      </c>
      <c r="E156" s="9">
        <v>42978</v>
      </c>
      <c r="F156" s="9">
        <v>44074</v>
      </c>
      <c r="G156" s="7">
        <v>85</v>
      </c>
      <c r="H156" s="11" t="s">
        <v>190</v>
      </c>
      <c r="I156" s="11" t="s">
        <v>1318</v>
      </c>
      <c r="J156" s="11" t="s">
        <v>4</v>
      </c>
      <c r="K156" s="13" t="s">
        <v>60</v>
      </c>
      <c r="L156" s="12">
        <v>2399640.0299999998</v>
      </c>
      <c r="M156" s="12">
        <v>423465.89</v>
      </c>
      <c r="N156" s="12">
        <v>2008125</v>
      </c>
      <c r="O156" s="12">
        <v>92451.410000000149</v>
      </c>
      <c r="P156" s="12">
        <v>4923682.33</v>
      </c>
      <c r="Q156" s="1" t="s">
        <v>61</v>
      </c>
      <c r="R156" s="11" t="s">
        <v>114</v>
      </c>
      <c r="S156" s="3">
        <v>2146543.4700000002</v>
      </c>
      <c r="T156" s="3">
        <v>378801.72</v>
      </c>
    </row>
    <row r="157" spans="1:20" ht="232" x14ac:dyDescent="0.35">
      <c r="A157" s="4" t="s">
        <v>2270</v>
      </c>
      <c r="B157" s="4">
        <v>116445</v>
      </c>
      <c r="C157" s="5" t="s">
        <v>1357</v>
      </c>
      <c r="D157" s="5" t="s">
        <v>1358</v>
      </c>
      <c r="E157" s="9">
        <v>42963</v>
      </c>
      <c r="F157" s="9">
        <v>43693</v>
      </c>
      <c r="G157" s="7">
        <v>85</v>
      </c>
      <c r="H157" s="11" t="s">
        <v>190</v>
      </c>
      <c r="I157" s="11" t="s">
        <v>1318</v>
      </c>
      <c r="J157" s="11" t="s">
        <v>4</v>
      </c>
      <c r="K157" s="13" t="s">
        <v>60</v>
      </c>
      <c r="L157" s="12">
        <v>2074115.77</v>
      </c>
      <c r="M157" s="12">
        <v>366020.43</v>
      </c>
      <c r="N157" s="12">
        <v>1603999.7999999998</v>
      </c>
      <c r="O157" s="12">
        <v>100826.91999999993</v>
      </c>
      <c r="P157" s="12">
        <v>4144962.92</v>
      </c>
      <c r="Q157" s="6" t="s">
        <v>51</v>
      </c>
      <c r="R157" s="11"/>
      <c r="S157" s="3">
        <v>0</v>
      </c>
      <c r="T157" s="3">
        <v>0</v>
      </c>
    </row>
    <row r="158" spans="1:20" ht="159.5" x14ac:dyDescent="0.35">
      <c r="A158" s="4" t="s">
        <v>2270</v>
      </c>
      <c r="B158" s="4"/>
      <c r="C158" s="5" t="s">
        <v>1359</v>
      </c>
      <c r="D158" s="5" t="s">
        <v>1360</v>
      </c>
      <c r="E158" s="9">
        <v>42880</v>
      </c>
      <c r="F158" s="9">
        <v>43337</v>
      </c>
      <c r="G158" s="7">
        <v>85</v>
      </c>
      <c r="H158" s="11" t="s">
        <v>190</v>
      </c>
      <c r="I158" s="11" t="s">
        <v>1318</v>
      </c>
      <c r="J158" s="11" t="s">
        <v>4</v>
      </c>
      <c r="K158" s="13" t="s">
        <v>60</v>
      </c>
      <c r="L158" s="12">
        <v>1643049.15</v>
      </c>
      <c r="M158" s="12">
        <v>289949.84999999998</v>
      </c>
      <c r="N158" s="12">
        <v>839936</v>
      </c>
      <c r="O158" s="12">
        <v>275145.64999999991</v>
      </c>
      <c r="P158" s="12">
        <v>3048080.65</v>
      </c>
      <c r="Q158" s="6" t="s">
        <v>51</v>
      </c>
      <c r="R158" s="11"/>
      <c r="S158" s="3">
        <v>0</v>
      </c>
      <c r="T158" s="3">
        <v>0</v>
      </c>
    </row>
    <row r="159" spans="1:20" ht="217.5" x14ac:dyDescent="0.35">
      <c r="A159" s="4" t="s">
        <v>2270</v>
      </c>
      <c r="B159" s="4">
        <v>115624</v>
      </c>
      <c r="C159" s="8" t="s">
        <v>1361</v>
      </c>
      <c r="D159" s="8" t="s">
        <v>1362</v>
      </c>
      <c r="E159" s="9">
        <v>42992</v>
      </c>
      <c r="F159" s="9">
        <v>43996</v>
      </c>
      <c r="G159" s="7">
        <v>85</v>
      </c>
      <c r="H159" s="11" t="s">
        <v>190</v>
      </c>
      <c r="I159" s="11" t="s">
        <v>1318</v>
      </c>
      <c r="J159" s="11" t="s">
        <v>4</v>
      </c>
      <c r="K159" s="13" t="s">
        <v>60</v>
      </c>
      <c r="L159" s="12">
        <v>2764316.04</v>
      </c>
      <c r="M159" s="12">
        <v>487820.48</v>
      </c>
      <c r="N159" s="12">
        <v>1576597.6800000002</v>
      </c>
      <c r="O159" s="12">
        <v>188595.24000000022</v>
      </c>
      <c r="P159" s="12">
        <v>5017329.4400000004</v>
      </c>
      <c r="Q159" s="1" t="s">
        <v>61</v>
      </c>
      <c r="R159" s="11"/>
      <c r="S159" s="3">
        <v>2565429.46</v>
      </c>
      <c r="T159" s="3">
        <v>452722.84</v>
      </c>
    </row>
    <row r="160" spans="1:20" ht="159.5" x14ac:dyDescent="0.35">
      <c r="A160" s="4" t="s">
        <v>2270</v>
      </c>
      <c r="B160" s="4">
        <v>115919</v>
      </c>
      <c r="C160" s="5" t="s">
        <v>1363</v>
      </c>
      <c r="D160" s="5" t="s">
        <v>1364</v>
      </c>
      <c r="E160" s="9">
        <v>42950</v>
      </c>
      <c r="F160" s="9">
        <v>43772</v>
      </c>
      <c r="G160" s="7">
        <v>85</v>
      </c>
      <c r="H160" s="11" t="s">
        <v>190</v>
      </c>
      <c r="I160" s="11" t="s">
        <v>1318</v>
      </c>
      <c r="J160" s="11" t="s">
        <v>4</v>
      </c>
      <c r="K160" s="13" t="s">
        <v>60</v>
      </c>
      <c r="L160" s="12">
        <v>1555547.74</v>
      </c>
      <c r="M160" s="12">
        <v>274508.42</v>
      </c>
      <c r="N160" s="12">
        <v>473070.49</v>
      </c>
      <c r="O160" s="12">
        <v>72029.310000000056</v>
      </c>
      <c r="P160" s="12">
        <v>2375155.96</v>
      </c>
      <c r="Q160" s="1" t="s">
        <v>61</v>
      </c>
      <c r="R160" s="11" t="s">
        <v>105</v>
      </c>
      <c r="S160" s="3">
        <v>1455255.65</v>
      </c>
      <c r="T160" s="3">
        <v>256809.80999999997</v>
      </c>
    </row>
    <row r="161" spans="1:20" ht="232" x14ac:dyDescent="0.35">
      <c r="A161" s="4" t="s">
        <v>2270</v>
      </c>
      <c r="B161" s="4">
        <v>117324</v>
      </c>
      <c r="C161" s="5" t="s">
        <v>1366</v>
      </c>
      <c r="D161" s="5" t="s">
        <v>1367</v>
      </c>
      <c r="E161" s="9">
        <v>42955</v>
      </c>
      <c r="F161" s="9">
        <v>44051</v>
      </c>
      <c r="G161" s="7">
        <v>85</v>
      </c>
      <c r="H161" s="11" t="s">
        <v>190</v>
      </c>
      <c r="I161" s="11" t="s">
        <v>1318</v>
      </c>
      <c r="J161" s="11" t="s">
        <v>4</v>
      </c>
      <c r="K161" s="13" t="s">
        <v>60</v>
      </c>
      <c r="L161" s="12">
        <v>2465364.7799999998</v>
      </c>
      <c r="M161" s="12">
        <v>435064.37</v>
      </c>
      <c r="N161" s="12">
        <v>1232879.1499999999</v>
      </c>
      <c r="O161" s="24">
        <v>0</v>
      </c>
      <c r="P161" s="12">
        <v>4133308.3</v>
      </c>
      <c r="Q161" s="6" t="s">
        <v>51</v>
      </c>
      <c r="R161" s="11"/>
      <c r="S161" s="3">
        <v>63060</v>
      </c>
      <c r="T161" s="3">
        <v>11128.24</v>
      </c>
    </row>
    <row r="162" spans="1:20" ht="43.5" x14ac:dyDescent="0.35">
      <c r="A162" s="4" t="s">
        <v>2270</v>
      </c>
      <c r="B162" s="4">
        <v>119805</v>
      </c>
      <c r="C162" s="5" t="s">
        <v>1368</v>
      </c>
      <c r="D162" s="5" t="s">
        <v>1369</v>
      </c>
      <c r="E162" s="9">
        <v>43059</v>
      </c>
      <c r="F162" s="9">
        <v>43789</v>
      </c>
      <c r="G162" s="7">
        <v>85</v>
      </c>
      <c r="H162" s="11" t="s">
        <v>190</v>
      </c>
      <c r="I162" s="11" t="s">
        <v>1318</v>
      </c>
      <c r="J162" s="11" t="s">
        <v>4</v>
      </c>
      <c r="K162" s="13" t="s">
        <v>60</v>
      </c>
      <c r="L162" s="12">
        <v>2408447.5499999998</v>
      </c>
      <c r="M162" s="12">
        <v>425020.15</v>
      </c>
      <c r="N162" s="12">
        <v>792618.29999999981</v>
      </c>
      <c r="O162" s="12">
        <v>395359.54000000004</v>
      </c>
      <c r="P162" s="12">
        <v>4021445.5399999996</v>
      </c>
      <c r="Q162" s="6" t="s">
        <v>51</v>
      </c>
      <c r="R162" s="11"/>
      <c r="S162" s="3">
        <v>0</v>
      </c>
      <c r="T162" s="3">
        <v>0</v>
      </c>
    </row>
    <row r="163" spans="1:20" ht="232" x14ac:dyDescent="0.35">
      <c r="A163" s="4" t="s">
        <v>2270</v>
      </c>
      <c r="B163" s="11">
        <v>116086</v>
      </c>
      <c r="C163" s="5" t="s">
        <v>1370</v>
      </c>
      <c r="D163" s="5" t="s">
        <v>1371</v>
      </c>
      <c r="E163" s="9">
        <v>42951</v>
      </c>
      <c r="F163" s="9">
        <v>43681</v>
      </c>
      <c r="G163" s="7">
        <v>85</v>
      </c>
      <c r="H163" s="11" t="s">
        <v>190</v>
      </c>
      <c r="I163" s="11" t="s">
        <v>1318</v>
      </c>
      <c r="J163" s="11" t="s">
        <v>4</v>
      </c>
      <c r="K163" s="13" t="s">
        <v>60</v>
      </c>
      <c r="L163" s="12">
        <v>3099588.19</v>
      </c>
      <c r="M163" s="12">
        <v>546986.15</v>
      </c>
      <c r="N163" s="12">
        <v>1690167.5499999998</v>
      </c>
      <c r="O163" s="12">
        <v>68819.69000000041</v>
      </c>
      <c r="P163" s="12">
        <v>5405561.5800000001</v>
      </c>
      <c r="Q163" s="1" t="s">
        <v>61</v>
      </c>
      <c r="R163" s="11"/>
      <c r="S163" s="3">
        <v>2656480.5900000003</v>
      </c>
      <c r="T163" s="3">
        <v>468790.69</v>
      </c>
    </row>
    <row r="164" spans="1:20" ht="69" x14ac:dyDescent="0.35">
      <c r="A164" s="30" t="s">
        <v>2272</v>
      </c>
      <c r="B164" s="31">
        <v>126951</v>
      </c>
      <c r="C164" s="58" t="s">
        <v>1381</v>
      </c>
      <c r="D164" s="32" t="s">
        <v>85</v>
      </c>
      <c r="E164" s="33">
        <v>43629</v>
      </c>
      <c r="F164" s="33">
        <v>44725</v>
      </c>
      <c r="G164" s="46">
        <v>85</v>
      </c>
      <c r="H164" s="31" t="s">
        <v>190</v>
      </c>
      <c r="I164" s="31" t="s">
        <v>1318</v>
      </c>
      <c r="J164" s="31" t="s">
        <v>4</v>
      </c>
      <c r="K164" s="34" t="s">
        <v>70</v>
      </c>
      <c r="L164" s="47">
        <v>18337215.68</v>
      </c>
      <c r="M164" s="47">
        <v>3235979.23</v>
      </c>
      <c r="N164" s="59">
        <v>2397024.09</v>
      </c>
      <c r="O164" s="47">
        <v>4360864.4800000004</v>
      </c>
      <c r="P164" s="47">
        <v>28331083.48</v>
      </c>
      <c r="Q164" s="51" t="s">
        <v>71</v>
      </c>
      <c r="R164" s="31"/>
      <c r="S164" s="48">
        <v>14928160.48</v>
      </c>
      <c r="T164" s="48">
        <v>1367792.68</v>
      </c>
    </row>
    <row r="165" spans="1:20" ht="217.5" x14ac:dyDescent="0.35">
      <c r="A165" s="11" t="s">
        <v>2277</v>
      </c>
      <c r="B165" s="11">
        <v>129007</v>
      </c>
      <c r="C165" s="5" t="s">
        <v>1384</v>
      </c>
      <c r="D165" s="5" t="s">
        <v>1385</v>
      </c>
      <c r="E165" s="14">
        <v>43810</v>
      </c>
      <c r="F165" s="9">
        <v>44906</v>
      </c>
      <c r="G165" s="10">
        <v>85</v>
      </c>
      <c r="H165" s="31" t="s">
        <v>190</v>
      </c>
      <c r="I165" s="11" t="s">
        <v>1318</v>
      </c>
      <c r="J165" s="11" t="s">
        <v>205</v>
      </c>
      <c r="K165" s="34" t="s">
        <v>60</v>
      </c>
      <c r="L165" s="2">
        <v>14508995.640000001</v>
      </c>
      <c r="M165" s="2">
        <v>2560411</v>
      </c>
      <c r="N165" s="24">
        <v>6282358.0700000003</v>
      </c>
      <c r="O165" s="24">
        <v>3455481.86</v>
      </c>
      <c r="P165" s="24">
        <v>26807246.57</v>
      </c>
      <c r="Q165" s="1" t="s">
        <v>71</v>
      </c>
      <c r="R165" s="11"/>
      <c r="S165" s="3">
        <v>6863260.0099999998</v>
      </c>
      <c r="T165" s="3">
        <v>920693.12000000011</v>
      </c>
    </row>
    <row r="166" spans="1:20" ht="261" x14ac:dyDescent="0.35">
      <c r="A166" s="11" t="s">
        <v>2277</v>
      </c>
      <c r="B166" s="11">
        <v>129803</v>
      </c>
      <c r="C166" s="5" t="s">
        <v>1388</v>
      </c>
      <c r="D166" s="5" t="s">
        <v>1389</v>
      </c>
      <c r="E166" s="9">
        <v>43923</v>
      </c>
      <c r="F166" s="9">
        <v>44653</v>
      </c>
      <c r="G166" s="10">
        <v>85</v>
      </c>
      <c r="H166" s="31" t="s">
        <v>190</v>
      </c>
      <c r="I166" s="11" t="s">
        <v>1318</v>
      </c>
      <c r="J166" s="11" t="s">
        <v>205</v>
      </c>
      <c r="K166" s="34" t="s">
        <v>60</v>
      </c>
      <c r="L166" s="2">
        <v>14483124.93</v>
      </c>
      <c r="M166" s="2">
        <v>2555845.5699999998</v>
      </c>
      <c r="N166" s="24">
        <v>6699559.5</v>
      </c>
      <c r="O166" s="24">
        <v>4510320.7</v>
      </c>
      <c r="P166" s="24">
        <v>28248850.699999999</v>
      </c>
      <c r="Q166" s="1" t="s">
        <v>71</v>
      </c>
      <c r="R166" s="11"/>
      <c r="S166" s="3">
        <v>7298699.29</v>
      </c>
      <c r="T166" s="3">
        <v>1288005.76</v>
      </c>
    </row>
    <row r="167" spans="1:20" ht="116" x14ac:dyDescent="0.35">
      <c r="A167" s="11" t="s">
        <v>2277</v>
      </c>
      <c r="B167" s="11">
        <v>130039</v>
      </c>
      <c r="C167" s="5" t="s">
        <v>1392</v>
      </c>
      <c r="D167" s="5" t="s">
        <v>1393</v>
      </c>
      <c r="E167" s="9">
        <v>43930</v>
      </c>
      <c r="F167" s="9">
        <v>44660</v>
      </c>
      <c r="G167" s="10">
        <v>85</v>
      </c>
      <c r="H167" s="31" t="s">
        <v>190</v>
      </c>
      <c r="I167" s="11" t="s">
        <v>1318</v>
      </c>
      <c r="J167" s="11" t="s">
        <v>205</v>
      </c>
      <c r="K167" s="34" t="s">
        <v>60</v>
      </c>
      <c r="L167" s="2">
        <v>9310835.9399999995</v>
      </c>
      <c r="M167" s="2">
        <v>1643088.69</v>
      </c>
      <c r="N167" s="24">
        <v>3268649.27</v>
      </c>
      <c r="O167" s="24">
        <v>0</v>
      </c>
      <c r="P167" s="24">
        <v>14222573.899999999</v>
      </c>
      <c r="Q167" s="1" t="s">
        <v>71</v>
      </c>
      <c r="R167" s="11"/>
      <c r="S167" s="3">
        <v>1383455.92</v>
      </c>
      <c r="T167" s="3">
        <v>0</v>
      </c>
    </row>
    <row r="168" spans="1:20" ht="174" x14ac:dyDescent="0.35">
      <c r="A168" s="11" t="s">
        <v>2277</v>
      </c>
      <c r="B168" s="11">
        <v>129017</v>
      </c>
      <c r="C168" s="5" t="s">
        <v>1408</v>
      </c>
      <c r="D168" s="5" t="s">
        <v>1409</v>
      </c>
      <c r="E168" s="9">
        <v>43937</v>
      </c>
      <c r="F168" s="9">
        <v>44667</v>
      </c>
      <c r="G168" s="10">
        <v>85</v>
      </c>
      <c r="H168" s="11" t="s">
        <v>2294</v>
      </c>
      <c r="I168" s="11" t="s">
        <v>1411</v>
      </c>
      <c r="J168" s="11" t="s">
        <v>205</v>
      </c>
      <c r="K168" s="13" t="s">
        <v>60</v>
      </c>
      <c r="L168" s="2">
        <v>4049526.09</v>
      </c>
      <c r="M168" s="2">
        <v>714622.23</v>
      </c>
      <c r="N168" s="24">
        <v>1664904.84</v>
      </c>
      <c r="O168" s="24">
        <v>585061.71</v>
      </c>
      <c r="P168" s="24">
        <v>7014114.8700000001</v>
      </c>
      <c r="Q168" s="1" t="s">
        <v>71</v>
      </c>
      <c r="R168" s="11"/>
      <c r="S168" s="3">
        <v>2695071.44</v>
      </c>
      <c r="T168" s="3">
        <v>311602.39999999997</v>
      </c>
    </row>
    <row r="169" spans="1:20" ht="58" x14ac:dyDescent="0.35">
      <c r="A169" s="11" t="s">
        <v>2277</v>
      </c>
      <c r="B169" s="11">
        <v>129023</v>
      </c>
      <c r="C169" s="5" t="s">
        <v>1413</v>
      </c>
      <c r="D169" s="5" t="s">
        <v>1414</v>
      </c>
      <c r="E169" s="9">
        <v>43980</v>
      </c>
      <c r="F169" s="74">
        <v>45075</v>
      </c>
      <c r="G169" s="10">
        <v>85</v>
      </c>
      <c r="H169" s="11" t="s">
        <v>190</v>
      </c>
      <c r="I169" s="11" t="s">
        <v>1318</v>
      </c>
      <c r="J169" s="11" t="s">
        <v>205</v>
      </c>
      <c r="K169" s="13" t="s">
        <v>60</v>
      </c>
      <c r="L169" s="2">
        <v>9458755.8000000007</v>
      </c>
      <c r="M169" s="2">
        <v>1669192.18</v>
      </c>
      <c r="N169" s="24">
        <v>4189562.04</v>
      </c>
      <c r="O169" s="24">
        <v>460005.31</v>
      </c>
      <c r="P169" s="24">
        <v>15777515.33</v>
      </c>
      <c r="Q169" s="1" t="s">
        <v>71</v>
      </c>
      <c r="R169" s="11"/>
      <c r="S169" s="3">
        <v>1639807.68</v>
      </c>
      <c r="T169" s="3">
        <v>284385.82999999996</v>
      </c>
    </row>
    <row r="170" spans="1:20" ht="87" x14ac:dyDescent="0.35">
      <c r="A170" s="11" t="s">
        <v>2277</v>
      </c>
      <c r="B170" s="11">
        <v>129765</v>
      </c>
      <c r="C170" s="5" t="s">
        <v>1422</v>
      </c>
      <c r="D170" s="5" t="s">
        <v>1423</v>
      </c>
      <c r="E170" s="9">
        <v>44008</v>
      </c>
      <c r="F170" s="9">
        <v>45103</v>
      </c>
      <c r="G170" s="10">
        <v>85</v>
      </c>
      <c r="H170" s="11" t="s">
        <v>190</v>
      </c>
      <c r="I170" s="11" t="s">
        <v>1318</v>
      </c>
      <c r="J170" s="11" t="s">
        <v>4</v>
      </c>
      <c r="K170" s="13" t="s">
        <v>60</v>
      </c>
      <c r="L170" s="2">
        <v>6091202</v>
      </c>
      <c r="M170" s="2">
        <v>1074918</v>
      </c>
      <c r="N170" s="24">
        <v>1806710</v>
      </c>
      <c r="O170" s="24">
        <v>0</v>
      </c>
      <c r="P170" s="24">
        <v>8972830</v>
      </c>
      <c r="Q170" s="1" t="s">
        <v>71</v>
      </c>
      <c r="R170" s="11"/>
      <c r="S170" s="3">
        <v>91763.79</v>
      </c>
      <c r="T170" s="3">
        <v>16193.61</v>
      </c>
    </row>
    <row r="171" spans="1:20" ht="333.5" x14ac:dyDescent="0.35">
      <c r="A171" s="11" t="s">
        <v>2277</v>
      </c>
      <c r="B171" s="11">
        <v>130052</v>
      </c>
      <c r="C171" s="5" t="s">
        <v>1434</v>
      </c>
      <c r="D171" s="5" t="s">
        <v>1323</v>
      </c>
      <c r="E171" s="9">
        <v>44057</v>
      </c>
      <c r="F171" s="9">
        <v>44787</v>
      </c>
      <c r="G171" s="10">
        <v>85</v>
      </c>
      <c r="H171" s="11" t="s">
        <v>190</v>
      </c>
      <c r="I171" s="11" t="s">
        <v>1318</v>
      </c>
      <c r="J171" s="11" t="s">
        <v>4</v>
      </c>
      <c r="K171" s="13" t="s">
        <v>60</v>
      </c>
      <c r="L171" s="2">
        <v>5308606.45</v>
      </c>
      <c r="M171" s="2">
        <v>936812.91</v>
      </c>
      <c r="N171" s="24">
        <v>2497188.2200000002</v>
      </c>
      <c r="O171" s="24">
        <v>1138869.08</v>
      </c>
      <c r="P171" s="24">
        <v>9881476.6600000001</v>
      </c>
      <c r="Q171" s="1" t="s">
        <v>71</v>
      </c>
      <c r="R171" s="11"/>
      <c r="S171" s="3">
        <v>0</v>
      </c>
      <c r="T171" s="3">
        <v>0</v>
      </c>
    </row>
    <row r="172" spans="1:20" ht="145" x14ac:dyDescent="0.35">
      <c r="A172" s="11" t="s">
        <v>2277</v>
      </c>
      <c r="B172" s="11">
        <v>129410</v>
      </c>
      <c r="C172" s="5" t="s">
        <v>1437</v>
      </c>
      <c r="D172" s="5" t="s">
        <v>1438</v>
      </c>
      <c r="E172" s="9">
        <v>44064</v>
      </c>
      <c r="F172" s="9">
        <v>44794</v>
      </c>
      <c r="G172" s="10">
        <v>85</v>
      </c>
      <c r="H172" s="11" t="s">
        <v>190</v>
      </c>
      <c r="I172" s="11" t="s">
        <v>1318</v>
      </c>
      <c r="J172" s="11" t="s">
        <v>4</v>
      </c>
      <c r="K172" s="13" t="s">
        <v>60</v>
      </c>
      <c r="L172" s="2">
        <v>6606581.3700000001</v>
      </c>
      <c r="M172" s="2">
        <v>1165867.3</v>
      </c>
      <c r="N172" s="24">
        <v>2187192.92</v>
      </c>
      <c r="O172" s="24">
        <v>684027.2</v>
      </c>
      <c r="P172" s="24">
        <v>10643668.789999999</v>
      </c>
      <c r="Q172" s="1" t="s">
        <v>71</v>
      </c>
      <c r="R172" s="11"/>
      <c r="S172" s="3">
        <v>0</v>
      </c>
      <c r="T172" s="3">
        <v>0</v>
      </c>
    </row>
    <row r="173" spans="1:20" ht="130.5" x14ac:dyDescent="0.35">
      <c r="A173" s="4" t="s">
        <v>2270</v>
      </c>
      <c r="B173" s="25">
        <v>115800</v>
      </c>
      <c r="C173" s="5" t="s">
        <v>1517</v>
      </c>
      <c r="D173" s="5" t="s">
        <v>1518</v>
      </c>
      <c r="E173" s="9">
        <v>43019</v>
      </c>
      <c r="F173" s="9">
        <v>43749</v>
      </c>
      <c r="G173" s="7">
        <v>80</v>
      </c>
      <c r="H173" s="4" t="s">
        <v>263</v>
      </c>
      <c r="I173" s="11" t="s">
        <v>2295</v>
      </c>
      <c r="J173" s="11" t="s">
        <v>4</v>
      </c>
      <c r="K173" s="13" t="s">
        <v>60</v>
      </c>
      <c r="L173" s="12">
        <v>3244698.63</v>
      </c>
      <c r="M173" s="12">
        <v>811174.66</v>
      </c>
      <c r="N173" s="12">
        <v>2560930.5</v>
      </c>
      <c r="O173" s="12">
        <v>1257192.7199999997</v>
      </c>
      <c r="P173" s="12">
        <v>7873996.5099999998</v>
      </c>
      <c r="Q173" s="1" t="s">
        <v>61</v>
      </c>
      <c r="R173" s="11" t="s">
        <v>114</v>
      </c>
      <c r="S173" s="3">
        <v>3212920.69</v>
      </c>
      <c r="T173" s="3">
        <v>803232.09</v>
      </c>
    </row>
    <row r="174" spans="1:20" ht="203" x14ac:dyDescent="0.35">
      <c r="A174" s="4" t="s">
        <v>2270</v>
      </c>
      <c r="B174" s="4">
        <v>115920</v>
      </c>
      <c r="C174" s="5" t="s">
        <v>1519</v>
      </c>
      <c r="D174" s="5" t="s">
        <v>1520</v>
      </c>
      <c r="E174" s="9">
        <v>42950</v>
      </c>
      <c r="F174" s="9">
        <v>44046</v>
      </c>
      <c r="G174" s="7">
        <v>80</v>
      </c>
      <c r="H174" s="4" t="s">
        <v>263</v>
      </c>
      <c r="I174" s="11" t="s">
        <v>2295</v>
      </c>
      <c r="J174" s="11" t="s">
        <v>4</v>
      </c>
      <c r="K174" s="13" t="s">
        <v>60</v>
      </c>
      <c r="L174" s="12">
        <v>1428365.6</v>
      </c>
      <c r="M174" s="12">
        <v>357091.4</v>
      </c>
      <c r="N174" s="12">
        <v>396783</v>
      </c>
      <c r="O174" s="12">
        <v>108603.5</v>
      </c>
      <c r="P174" s="12">
        <v>2290843.5</v>
      </c>
      <c r="Q174" s="71" t="s">
        <v>51</v>
      </c>
      <c r="R174" s="11"/>
      <c r="S174" s="3">
        <v>101338.71</v>
      </c>
      <c r="T174" s="3">
        <v>25334.68</v>
      </c>
    </row>
    <row r="175" spans="1:20" ht="217.5" x14ac:dyDescent="0.35">
      <c r="A175" s="31" t="s">
        <v>2277</v>
      </c>
      <c r="B175" s="31">
        <v>130075</v>
      </c>
      <c r="C175" s="32" t="s">
        <v>1606</v>
      </c>
      <c r="D175" s="32" t="s">
        <v>1607</v>
      </c>
      <c r="E175" s="33">
        <v>44043</v>
      </c>
      <c r="F175" s="33">
        <v>45138</v>
      </c>
      <c r="G175" s="53" t="s">
        <v>628</v>
      </c>
      <c r="H175" s="31" t="s">
        <v>2296</v>
      </c>
      <c r="I175" s="31" t="s">
        <v>2297</v>
      </c>
      <c r="J175" s="31" t="s">
        <v>4</v>
      </c>
      <c r="K175" s="34" t="s">
        <v>60</v>
      </c>
      <c r="L175" s="54">
        <v>4531364.99</v>
      </c>
      <c r="M175" s="54">
        <v>1057561.8799999999</v>
      </c>
      <c r="N175" s="55">
        <v>2152639.35</v>
      </c>
      <c r="O175" s="55">
        <v>744514.74</v>
      </c>
      <c r="P175" s="55">
        <v>8486080.9600000009</v>
      </c>
      <c r="Q175" s="51" t="s">
        <v>71</v>
      </c>
      <c r="R175" s="31"/>
      <c r="S175" s="48">
        <v>1849782.82</v>
      </c>
      <c r="T175" s="48">
        <v>24000</v>
      </c>
    </row>
    <row r="176" spans="1:20" ht="101.5" x14ac:dyDescent="0.35">
      <c r="A176" s="4" t="s">
        <v>2270</v>
      </c>
      <c r="B176" s="4">
        <v>118785</v>
      </c>
      <c r="C176" s="5" t="s">
        <v>1626</v>
      </c>
      <c r="D176" s="5" t="s">
        <v>1627</v>
      </c>
      <c r="E176" s="9">
        <v>43000</v>
      </c>
      <c r="F176" s="9">
        <v>43730</v>
      </c>
      <c r="G176" s="7">
        <v>85</v>
      </c>
      <c r="H176" s="11" t="s">
        <v>149</v>
      </c>
      <c r="I176" s="11" t="s">
        <v>2298</v>
      </c>
      <c r="J176" s="11" t="s">
        <v>4</v>
      </c>
      <c r="K176" s="13" t="s">
        <v>60</v>
      </c>
      <c r="L176" s="12">
        <v>2796496.02</v>
      </c>
      <c r="M176" s="12">
        <v>493499.3</v>
      </c>
      <c r="N176" s="12">
        <v>1593524.6300000004</v>
      </c>
      <c r="O176" s="12">
        <v>78000</v>
      </c>
      <c r="P176" s="12">
        <v>4961519.95</v>
      </c>
      <c r="Q176" s="1" t="s">
        <v>61</v>
      </c>
      <c r="R176" s="11" t="s">
        <v>856</v>
      </c>
      <c r="S176" s="3">
        <v>2490583.14</v>
      </c>
      <c r="T176" s="3">
        <v>440990.5</v>
      </c>
    </row>
    <row r="177" spans="1:20" ht="145" x14ac:dyDescent="0.35">
      <c r="A177" s="4" t="s">
        <v>2270</v>
      </c>
      <c r="B177" s="4">
        <v>116017</v>
      </c>
      <c r="C177" s="5" t="s">
        <v>1629</v>
      </c>
      <c r="D177" s="5" t="s">
        <v>1630</v>
      </c>
      <c r="E177" s="9">
        <v>42951</v>
      </c>
      <c r="F177" s="9">
        <v>44047</v>
      </c>
      <c r="G177" s="7">
        <v>85</v>
      </c>
      <c r="H177" s="11" t="s">
        <v>149</v>
      </c>
      <c r="I177" s="11" t="s">
        <v>2298</v>
      </c>
      <c r="J177" s="11" t="s">
        <v>4</v>
      </c>
      <c r="K177" s="13" t="s">
        <v>60</v>
      </c>
      <c r="L177" s="12">
        <v>2831658.65</v>
      </c>
      <c r="M177" s="12">
        <v>499704.47</v>
      </c>
      <c r="N177" s="12">
        <v>988628.37999999989</v>
      </c>
      <c r="O177" s="12">
        <v>52800</v>
      </c>
      <c r="P177" s="12">
        <v>4372791.5</v>
      </c>
      <c r="Q177" s="1" t="s">
        <v>61</v>
      </c>
      <c r="R177" s="11"/>
      <c r="S177" s="3">
        <v>2590187.2399999998</v>
      </c>
      <c r="T177" s="3">
        <v>457091.84000000003</v>
      </c>
    </row>
    <row r="178" spans="1:20" ht="116" x14ac:dyDescent="0.35">
      <c r="A178" s="4" t="s">
        <v>2270</v>
      </c>
      <c r="B178" s="4">
        <v>115823</v>
      </c>
      <c r="C178" s="5" t="s">
        <v>1631</v>
      </c>
      <c r="D178" s="5" t="s">
        <v>1632</v>
      </c>
      <c r="E178" s="9">
        <v>42950</v>
      </c>
      <c r="F178" s="9">
        <v>44107</v>
      </c>
      <c r="G178" s="7">
        <v>85</v>
      </c>
      <c r="H178" s="11" t="s">
        <v>149</v>
      </c>
      <c r="I178" s="11" t="s">
        <v>2298</v>
      </c>
      <c r="J178" s="11" t="s">
        <v>4</v>
      </c>
      <c r="K178" s="13" t="s">
        <v>60</v>
      </c>
      <c r="L178" s="12">
        <v>1905574.88</v>
      </c>
      <c r="M178" s="12">
        <v>336277.92</v>
      </c>
      <c r="N178" s="12">
        <v>805699.20000000019</v>
      </c>
      <c r="O178" s="12">
        <v>120935.33999999985</v>
      </c>
      <c r="P178" s="12">
        <v>3168487.34</v>
      </c>
      <c r="Q178" s="1" t="s">
        <v>61</v>
      </c>
      <c r="R178" s="11" t="s">
        <v>1633</v>
      </c>
      <c r="S178" s="3">
        <v>1890913.33</v>
      </c>
      <c r="T178" s="3">
        <v>333690.58</v>
      </c>
    </row>
    <row r="179" spans="1:20" ht="145" x14ac:dyDescent="0.35">
      <c r="A179" s="4" t="s">
        <v>2270</v>
      </c>
      <c r="B179" s="4">
        <v>115878</v>
      </c>
      <c r="C179" s="5" t="s">
        <v>1634</v>
      </c>
      <c r="D179" s="5" t="s">
        <v>1635</v>
      </c>
      <c r="E179" s="9">
        <v>42915</v>
      </c>
      <c r="F179" s="9">
        <v>43645</v>
      </c>
      <c r="G179" s="7">
        <v>85</v>
      </c>
      <c r="H179" s="11" t="s">
        <v>149</v>
      </c>
      <c r="I179" s="11" t="s">
        <v>2298</v>
      </c>
      <c r="J179" s="11" t="s">
        <v>4</v>
      </c>
      <c r="K179" s="13" t="s">
        <v>60</v>
      </c>
      <c r="L179" s="12">
        <v>2687480.06</v>
      </c>
      <c r="M179" s="12">
        <v>474261.19</v>
      </c>
      <c r="N179" s="12">
        <v>1030875.2999999998</v>
      </c>
      <c r="O179" s="12">
        <v>347221.37999999989</v>
      </c>
      <c r="P179" s="12">
        <v>4539837.93</v>
      </c>
      <c r="Q179" s="1" t="s">
        <v>61</v>
      </c>
      <c r="R179" s="11"/>
      <c r="S179" s="3">
        <v>2130343.7600000007</v>
      </c>
      <c r="T179" s="3">
        <v>375943.04</v>
      </c>
    </row>
    <row r="180" spans="1:20" ht="87" x14ac:dyDescent="0.35">
      <c r="A180" s="4" t="s">
        <v>2270</v>
      </c>
      <c r="B180" s="4">
        <v>116038</v>
      </c>
      <c r="C180" s="5" t="s">
        <v>1637</v>
      </c>
      <c r="D180" s="5" t="s">
        <v>1638</v>
      </c>
      <c r="E180" s="9">
        <v>42951</v>
      </c>
      <c r="F180" s="9">
        <v>44083</v>
      </c>
      <c r="G180" s="7">
        <v>85</v>
      </c>
      <c r="H180" s="11" t="s">
        <v>149</v>
      </c>
      <c r="I180" s="11" t="s">
        <v>2298</v>
      </c>
      <c r="J180" s="11" t="s">
        <v>4</v>
      </c>
      <c r="K180" s="13" t="s">
        <v>60</v>
      </c>
      <c r="L180" s="12">
        <v>2132352.7999999998</v>
      </c>
      <c r="M180" s="12">
        <v>376297.55</v>
      </c>
      <c r="N180" s="12">
        <v>1443616.24</v>
      </c>
      <c r="O180" s="12">
        <v>204076</v>
      </c>
      <c r="P180" s="12">
        <v>4156342.59</v>
      </c>
      <c r="Q180" s="1" t="s">
        <v>61</v>
      </c>
      <c r="R180" s="11" t="s">
        <v>910</v>
      </c>
      <c r="S180" s="3">
        <v>974130.17</v>
      </c>
      <c r="T180" s="3">
        <v>171905.32</v>
      </c>
    </row>
    <row r="181" spans="1:20" ht="232" x14ac:dyDescent="0.35">
      <c r="A181" s="11" t="s">
        <v>2277</v>
      </c>
      <c r="B181" s="11">
        <v>129002</v>
      </c>
      <c r="C181" s="5" t="s">
        <v>1639</v>
      </c>
      <c r="D181" s="5" t="s">
        <v>1640</v>
      </c>
      <c r="E181" s="14">
        <v>43816</v>
      </c>
      <c r="F181" s="9">
        <v>44364</v>
      </c>
      <c r="G181" s="10">
        <v>85</v>
      </c>
      <c r="H181" s="31" t="s">
        <v>149</v>
      </c>
      <c r="I181" s="11" t="s">
        <v>2298</v>
      </c>
      <c r="J181" s="11" t="s">
        <v>205</v>
      </c>
      <c r="K181" s="34" t="s">
        <v>60</v>
      </c>
      <c r="L181" s="2">
        <v>10712652.470000001</v>
      </c>
      <c r="M181" s="2">
        <v>1890468.04</v>
      </c>
      <c r="N181" s="24">
        <v>4862615.3099999996</v>
      </c>
      <c r="O181" s="24">
        <v>1581949.21</v>
      </c>
      <c r="P181" s="24">
        <v>19047685.030000001</v>
      </c>
      <c r="Q181" s="1" t="s">
        <v>71</v>
      </c>
      <c r="R181" s="11"/>
      <c r="S181" s="3">
        <v>6266512.3100000005</v>
      </c>
      <c r="T181" s="3">
        <v>797868.54</v>
      </c>
    </row>
    <row r="182" spans="1:20" ht="130.5" x14ac:dyDescent="0.35">
      <c r="A182" s="11" t="s">
        <v>2277</v>
      </c>
      <c r="B182" s="11">
        <v>128985</v>
      </c>
      <c r="C182" s="5" t="s">
        <v>1643</v>
      </c>
      <c r="D182" s="5" t="s">
        <v>1644</v>
      </c>
      <c r="E182" s="9">
        <v>43922</v>
      </c>
      <c r="F182" s="9">
        <v>44652</v>
      </c>
      <c r="G182" s="10">
        <v>85</v>
      </c>
      <c r="H182" s="31" t="s">
        <v>149</v>
      </c>
      <c r="I182" s="11" t="s">
        <v>2298</v>
      </c>
      <c r="J182" s="11" t="s">
        <v>205</v>
      </c>
      <c r="K182" s="34" t="s">
        <v>60</v>
      </c>
      <c r="L182" s="2">
        <v>3783887.3</v>
      </c>
      <c r="M182" s="2">
        <v>667744.81000000006</v>
      </c>
      <c r="N182" s="24">
        <v>2632430.71</v>
      </c>
      <c r="O182" s="24">
        <v>893549.96</v>
      </c>
      <c r="P182" s="24">
        <v>7977612.7799999993</v>
      </c>
      <c r="Q182" s="1" t="s">
        <v>71</v>
      </c>
      <c r="R182" s="11"/>
      <c r="S182" s="3">
        <v>572323.05000000005</v>
      </c>
      <c r="T182" s="3">
        <v>100998.19</v>
      </c>
    </row>
    <row r="183" spans="1:20" ht="131" thickBot="1" x14ac:dyDescent="0.4">
      <c r="A183" s="38" t="s">
        <v>2272</v>
      </c>
      <c r="B183" s="38">
        <v>127130</v>
      </c>
      <c r="C183" s="39" t="s">
        <v>1658</v>
      </c>
      <c r="D183" s="40" t="s">
        <v>118</v>
      </c>
      <c r="E183" s="41">
        <v>43658</v>
      </c>
      <c r="F183" s="41">
        <v>44754</v>
      </c>
      <c r="G183" s="42">
        <v>85</v>
      </c>
      <c r="H183" s="43" t="s">
        <v>1091</v>
      </c>
      <c r="I183" s="43" t="s">
        <v>2299</v>
      </c>
      <c r="J183" s="43" t="s">
        <v>4</v>
      </c>
      <c r="K183" s="44" t="s">
        <v>70</v>
      </c>
      <c r="L183" s="45">
        <v>18418179.170000002</v>
      </c>
      <c r="M183" s="45">
        <v>3250266.91</v>
      </c>
      <c r="N183" s="35">
        <v>3298063.82</v>
      </c>
      <c r="O183" s="35">
        <v>4546996.74</v>
      </c>
      <c r="P183" s="35">
        <v>29513506.640000001</v>
      </c>
      <c r="Q183" s="36" t="s">
        <v>71</v>
      </c>
      <c r="R183" s="57"/>
      <c r="S183" s="37">
        <v>6761279.3199999994</v>
      </c>
      <c r="T183" s="37">
        <v>1193166.95</v>
      </c>
    </row>
    <row r="184" spans="1:20" ht="87" x14ac:dyDescent="0.35">
      <c r="A184" s="4" t="s">
        <v>2270</v>
      </c>
      <c r="B184" s="4">
        <v>117373</v>
      </c>
      <c r="C184" s="5" t="s">
        <v>1683</v>
      </c>
      <c r="D184" s="5" t="s">
        <v>1684</v>
      </c>
      <c r="E184" s="9">
        <v>42950</v>
      </c>
      <c r="F184" s="9">
        <v>43680</v>
      </c>
      <c r="G184" s="7">
        <v>85</v>
      </c>
      <c r="H184" s="11" t="s">
        <v>48</v>
      </c>
      <c r="I184" s="11" t="s">
        <v>2300</v>
      </c>
      <c r="J184" s="11" t="s">
        <v>4</v>
      </c>
      <c r="K184" s="13" t="s">
        <v>60</v>
      </c>
      <c r="L184" s="12">
        <v>585378.31000000006</v>
      </c>
      <c r="M184" s="12">
        <v>103302.05</v>
      </c>
      <c r="N184" s="12">
        <v>536078.44000000006</v>
      </c>
      <c r="O184" s="12">
        <v>52556.119999999879</v>
      </c>
      <c r="P184" s="12">
        <v>1277314.9200000002</v>
      </c>
      <c r="Q184" s="1" t="s">
        <v>61</v>
      </c>
      <c r="R184" s="11"/>
      <c r="S184" s="3">
        <v>549129.37999999989</v>
      </c>
      <c r="T184" s="3">
        <v>96905.170000000013</v>
      </c>
    </row>
    <row r="185" spans="1:20" ht="232" x14ac:dyDescent="0.35">
      <c r="A185" s="4" t="s">
        <v>2270</v>
      </c>
      <c r="B185" s="4">
        <v>116348</v>
      </c>
      <c r="C185" s="5" t="s">
        <v>1686</v>
      </c>
      <c r="D185" s="5" t="s">
        <v>1687</v>
      </c>
      <c r="E185" s="9">
        <v>42950</v>
      </c>
      <c r="F185" s="9">
        <v>43499</v>
      </c>
      <c r="G185" s="7">
        <v>85</v>
      </c>
      <c r="H185" s="11" t="s">
        <v>48</v>
      </c>
      <c r="I185" s="11" t="s">
        <v>2300</v>
      </c>
      <c r="J185" s="11" t="s">
        <v>4</v>
      </c>
      <c r="K185" s="13" t="s">
        <v>60</v>
      </c>
      <c r="L185" s="12">
        <v>421753.99</v>
      </c>
      <c r="M185" s="12">
        <v>74427.17</v>
      </c>
      <c r="N185" s="12">
        <v>235914.43</v>
      </c>
      <c r="O185" s="12">
        <v>28171.690000000061</v>
      </c>
      <c r="P185" s="12">
        <v>760267.28</v>
      </c>
      <c r="Q185" s="1" t="s">
        <v>61</v>
      </c>
      <c r="R185" s="11"/>
      <c r="S185" s="3">
        <v>381324.23</v>
      </c>
      <c r="T185" s="3">
        <v>67292.52</v>
      </c>
    </row>
    <row r="186" spans="1:20" ht="130.5" x14ac:dyDescent="0.35">
      <c r="A186" s="4" t="s">
        <v>2270</v>
      </c>
      <c r="B186" s="4">
        <v>115970</v>
      </c>
      <c r="C186" s="5" t="s">
        <v>1689</v>
      </c>
      <c r="D186" s="5" t="s">
        <v>1690</v>
      </c>
      <c r="E186" s="9">
        <v>42950</v>
      </c>
      <c r="F186" s="9">
        <v>44046</v>
      </c>
      <c r="G186" s="7">
        <v>85</v>
      </c>
      <c r="H186" s="11" t="s">
        <v>48</v>
      </c>
      <c r="I186" s="11" t="s">
        <v>2300</v>
      </c>
      <c r="J186" s="11" t="s">
        <v>4</v>
      </c>
      <c r="K186" s="13" t="s">
        <v>60</v>
      </c>
      <c r="L186" s="12">
        <v>1402482.53</v>
      </c>
      <c r="M186" s="12">
        <v>247496.92</v>
      </c>
      <c r="N186" s="12">
        <v>758551.05</v>
      </c>
      <c r="O186" s="12">
        <v>206178.97999999998</v>
      </c>
      <c r="P186" s="12">
        <v>2614709.48</v>
      </c>
      <c r="Q186" s="1" t="s">
        <v>61</v>
      </c>
      <c r="R186" s="11"/>
      <c r="S186" s="3">
        <v>1391865.2699999998</v>
      </c>
      <c r="T186" s="3">
        <v>245623.23</v>
      </c>
    </row>
    <row r="187" spans="1:20" ht="217.5" x14ac:dyDescent="0.35">
      <c r="A187" s="4" t="s">
        <v>2270</v>
      </c>
      <c r="B187" s="4">
        <v>115654</v>
      </c>
      <c r="C187" s="5" t="s">
        <v>1692</v>
      </c>
      <c r="D187" s="5" t="s">
        <v>1693</v>
      </c>
      <c r="E187" s="9">
        <v>42950</v>
      </c>
      <c r="F187" s="9">
        <v>44046</v>
      </c>
      <c r="G187" s="7">
        <v>85</v>
      </c>
      <c r="H187" s="11" t="s">
        <v>48</v>
      </c>
      <c r="I187" s="11" t="s">
        <v>2300</v>
      </c>
      <c r="J187" s="11" t="s">
        <v>4</v>
      </c>
      <c r="K187" s="13" t="s">
        <v>60</v>
      </c>
      <c r="L187" s="12">
        <v>1373787.97</v>
      </c>
      <c r="M187" s="12">
        <v>242433.17</v>
      </c>
      <c r="N187" s="12">
        <v>416610.68000000017</v>
      </c>
      <c r="O187" s="12">
        <v>1085367.9000000001</v>
      </c>
      <c r="P187" s="12">
        <v>3118199.72</v>
      </c>
      <c r="Q187" s="1" t="s">
        <v>61</v>
      </c>
      <c r="R187" s="11"/>
      <c r="S187" s="3">
        <v>1340847.3900000001</v>
      </c>
      <c r="T187" s="3">
        <v>236620.13</v>
      </c>
    </row>
    <row r="188" spans="1:20" ht="261" x14ac:dyDescent="0.35">
      <c r="A188" s="17" t="s">
        <v>2270</v>
      </c>
      <c r="B188" s="17">
        <v>115641</v>
      </c>
      <c r="C188" s="16" t="s">
        <v>1697</v>
      </c>
      <c r="D188" s="16" t="s">
        <v>1698</v>
      </c>
      <c r="E188" s="18">
        <v>42954</v>
      </c>
      <c r="F188" s="18">
        <v>44050</v>
      </c>
      <c r="G188" s="21">
        <v>85</v>
      </c>
      <c r="H188" s="15" t="s">
        <v>48</v>
      </c>
      <c r="I188" s="15" t="s">
        <v>2300</v>
      </c>
      <c r="J188" s="15" t="s">
        <v>4</v>
      </c>
      <c r="K188" s="19" t="s">
        <v>60</v>
      </c>
      <c r="L188" s="22">
        <v>3502338.02</v>
      </c>
      <c r="M188" s="22">
        <v>618059.65</v>
      </c>
      <c r="N188" s="22">
        <v>1383427.29</v>
      </c>
      <c r="O188" s="22">
        <v>383093.25999999978</v>
      </c>
      <c r="P188" s="22">
        <v>5886918.2199999997</v>
      </c>
      <c r="Q188" s="23" t="s">
        <v>61</v>
      </c>
      <c r="R188" s="15"/>
      <c r="S188" s="20">
        <v>3142510.1300000004</v>
      </c>
      <c r="T188" s="20">
        <v>540540.92999999993</v>
      </c>
    </row>
    <row r="189" spans="1:20" ht="72.5" x14ac:dyDescent="0.35">
      <c r="A189" s="31" t="s">
        <v>2272</v>
      </c>
      <c r="B189" s="31">
        <v>127137</v>
      </c>
      <c r="C189" s="32" t="s">
        <v>1699</v>
      </c>
      <c r="D189" s="32" t="s">
        <v>182</v>
      </c>
      <c r="E189" s="52">
        <v>43658</v>
      </c>
      <c r="F189" s="33">
        <v>44754</v>
      </c>
      <c r="G189" s="53">
        <v>85</v>
      </c>
      <c r="H189" s="31" t="s">
        <v>48</v>
      </c>
      <c r="I189" s="31" t="s">
        <v>2300</v>
      </c>
      <c r="J189" s="31" t="s">
        <v>4</v>
      </c>
      <c r="K189" s="34" t="s">
        <v>70</v>
      </c>
      <c r="L189" s="54">
        <v>7481665.29</v>
      </c>
      <c r="M189" s="54">
        <v>1320293.8700000001</v>
      </c>
      <c r="N189" s="55">
        <v>1087882.58</v>
      </c>
      <c r="O189" s="47">
        <v>1877315.64</v>
      </c>
      <c r="P189" s="47">
        <v>11767157.380000001</v>
      </c>
      <c r="Q189" s="51" t="s">
        <v>71</v>
      </c>
      <c r="R189" s="31"/>
      <c r="S189" s="48">
        <v>2587186.12</v>
      </c>
      <c r="T189" s="48">
        <v>456562.26</v>
      </c>
    </row>
    <row r="190" spans="1:20" ht="87" x14ac:dyDescent="0.35">
      <c r="A190" s="11" t="s">
        <v>2277</v>
      </c>
      <c r="B190" s="11">
        <v>130106</v>
      </c>
      <c r="C190" s="5" t="s">
        <v>1702</v>
      </c>
      <c r="D190" s="5" t="s">
        <v>1693</v>
      </c>
      <c r="E190" s="9">
        <v>44064</v>
      </c>
      <c r="F190" s="9">
        <v>45159</v>
      </c>
      <c r="G190" s="10">
        <v>85</v>
      </c>
      <c r="H190" s="11" t="s">
        <v>48</v>
      </c>
      <c r="I190" s="11" t="s">
        <v>2300</v>
      </c>
      <c r="J190" s="11" t="s">
        <v>4</v>
      </c>
      <c r="K190" s="13" t="s">
        <v>60</v>
      </c>
      <c r="L190" s="2">
        <v>3262590.01</v>
      </c>
      <c r="M190" s="2">
        <v>575751.14</v>
      </c>
      <c r="N190" s="24">
        <v>988698.67</v>
      </c>
      <c r="O190" s="24">
        <v>1479583.31</v>
      </c>
      <c r="P190" s="24">
        <v>6306623.1300000008</v>
      </c>
      <c r="Q190" s="1" t="s">
        <v>71</v>
      </c>
      <c r="R190" s="11"/>
      <c r="S190" s="3">
        <v>1709127.59</v>
      </c>
      <c r="T190" s="3">
        <v>274459.94</v>
      </c>
    </row>
    <row r="191" spans="1:20" ht="131" thickBot="1" x14ac:dyDescent="0.4">
      <c r="A191" s="38" t="s">
        <v>2272</v>
      </c>
      <c r="B191" s="38">
        <v>127131</v>
      </c>
      <c r="C191" s="39" t="s">
        <v>1707</v>
      </c>
      <c r="D191" s="40" t="s">
        <v>118</v>
      </c>
      <c r="E191" s="41">
        <v>43529</v>
      </c>
      <c r="F191" s="41">
        <v>44625</v>
      </c>
      <c r="G191" s="42">
        <v>85</v>
      </c>
      <c r="H191" s="43" t="s">
        <v>190</v>
      </c>
      <c r="I191" s="43" t="s">
        <v>2301</v>
      </c>
      <c r="J191" s="43" t="s">
        <v>4</v>
      </c>
      <c r="K191" s="44" t="s">
        <v>70</v>
      </c>
      <c r="L191" s="45">
        <v>11511361.74</v>
      </c>
      <c r="M191" s="45">
        <v>2031416.79</v>
      </c>
      <c r="N191" s="35">
        <v>1551691.43</v>
      </c>
      <c r="O191" s="35">
        <v>2866953.75</v>
      </c>
      <c r="P191" s="35">
        <v>17961423.710000001</v>
      </c>
      <c r="Q191" s="36" t="s">
        <v>71</v>
      </c>
      <c r="R191" s="57"/>
      <c r="S191" s="37">
        <v>9187070.3900000025</v>
      </c>
      <c r="T191" s="37">
        <v>1621247.73</v>
      </c>
    </row>
    <row r="192" spans="1:20" ht="58.5" thickBot="1" x14ac:dyDescent="0.4">
      <c r="A192" s="38" t="s">
        <v>2272</v>
      </c>
      <c r="B192" s="38">
        <v>127134</v>
      </c>
      <c r="C192" s="39" t="s">
        <v>1719</v>
      </c>
      <c r="D192" s="40" t="s">
        <v>182</v>
      </c>
      <c r="E192" s="41">
        <v>43529</v>
      </c>
      <c r="F192" s="41">
        <v>44625</v>
      </c>
      <c r="G192" s="42">
        <v>85</v>
      </c>
      <c r="H192" s="43" t="s">
        <v>1091</v>
      </c>
      <c r="I192" s="43" t="s">
        <v>2302</v>
      </c>
      <c r="J192" s="43" t="s">
        <v>4</v>
      </c>
      <c r="K192" s="44" t="s">
        <v>70</v>
      </c>
      <c r="L192" s="45">
        <v>7481797.96</v>
      </c>
      <c r="M192" s="45">
        <v>1320317.29</v>
      </c>
      <c r="N192" s="45">
        <v>993250.04</v>
      </c>
      <c r="O192" s="45">
        <v>1803206.51</v>
      </c>
      <c r="P192" s="45">
        <v>11598571.799999999</v>
      </c>
      <c r="Q192" s="43" t="s">
        <v>71</v>
      </c>
      <c r="R192" s="50"/>
      <c r="S192" s="49">
        <v>2449494.37</v>
      </c>
      <c r="T192" s="49">
        <v>432263.71</v>
      </c>
    </row>
    <row r="193" spans="1:20" ht="87" x14ac:dyDescent="0.35">
      <c r="A193" s="4" t="s">
        <v>2270</v>
      </c>
      <c r="B193" s="4">
        <v>115549</v>
      </c>
      <c r="C193" s="5" t="s">
        <v>1745</v>
      </c>
      <c r="D193" s="5" t="s">
        <v>1746</v>
      </c>
      <c r="E193" s="9">
        <v>42880</v>
      </c>
      <c r="F193" s="9">
        <v>43610</v>
      </c>
      <c r="G193" s="7">
        <v>85</v>
      </c>
      <c r="H193" s="11" t="s">
        <v>103</v>
      </c>
      <c r="I193" s="11" t="s">
        <v>2303</v>
      </c>
      <c r="J193" s="11" t="s">
        <v>4</v>
      </c>
      <c r="K193" s="13" t="s">
        <v>60</v>
      </c>
      <c r="L193" s="12">
        <v>3440127.01</v>
      </c>
      <c r="M193" s="12">
        <v>607081.24</v>
      </c>
      <c r="N193" s="12">
        <v>2115708</v>
      </c>
      <c r="O193" s="12">
        <v>1170954.0899999999</v>
      </c>
      <c r="P193" s="12">
        <v>7333870.3399999999</v>
      </c>
      <c r="Q193" s="1" t="s">
        <v>61</v>
      </c>
      <c r="R193" s="11"/>
      <c r="S193" s="3">
        <v>3336540.28</v>
      </c>
      <c r="T193" s="3">
        <v>588801.22</v>
      </c>
    </row>
    <row r="194" spans="1:20" ht="72.5" x14ac:dyDescent="0.35">
      <c r="A194" s="4" t="s">
        <v>2270</v>
      </c>
      <c r="B194" s="4">
        <v>116063</v>
      </c>
      <c r="C194" s="5" t="s">
        <v>1747</v>
      </c>
      <c r="D194" s="5" t="s">
        <v>1748</v>
      </c>
      <c r="E194" s="9">
        <v>42955</v>
      </c>
      <c r="F194" s="9">
        <v>43685</v>
      </c>
      <c r="G194" s="7">
        <v>85</v>
      </c>
      <c r="H194" s="11" t="s">
        <v>103</v>
      </c>
      <c r="I194" s="11" t="s">
        <v>2303</v>
      </c>
      <c r="J194" s="11" t="s">
        <v>4</v>
      </c>
      <c r="K194" s="13" t="s">
        <v>60</v>
      </c>
      <c r="L194" s="12">
        <v>2697279.93</v>
      </c>
      <c r="M194" s="12">
        <v>475990.57</v>
      </c>
      <c r="N194" s="12">
        <v>1065463.5</v>
      </c>
      <c r="O194" s="12">
        <v>826005.96</v>
      </c>
      <c r="P194" s="12">
        <v>5064739.96</v>
      </c>
      <c r="Q194" s="1" t="s">
        <v>61</v>
      </c>
      <c r="R194" s="11"/>
      <c r="S194" s="3">
        <v>2618068.4300000002</v>
      </c>
      <c r="T194" s="3">
        <v>462012.07</v>
      </c>
    </row>
    <row r="195" spans="1:20" ht="116" x14ac:dyDescent="0.35">
      <c r="A195" s="4" t="s">
        <v>2270</v>
      </c>
      <c r="B195" s="4">
        <v>115607</v>
      </c>
      <c r="C195" s="5" t="s">
        <v>1749</v>
      </c>
      <c r="D195" s="5" t="s">
        <v>1750</v>
      </c>
      <c r="E195" s="9">
        <v>42954</v>
      </c>
      <c r="F195" s="9">
        <v>43562</v>
      </c>
      <c r="G195" s="7">
        <v>85</v>
      </c>
      <c r="H195" s="11" t="s">
        <v>103</v>
      </c>
      <c r="I195" s="11" t="s">
        <v>2303</v>
      </c>
      <c r="J195" s="11" t="s">
        <v>4</v>
      </c>
      <c r="K195" s="13" t="s">
        <v>60</v>
      </c>
      <c r="L195" s="12">
        <v>3345152.8</v>
      </c>
      <c r="M195" s="12">
        <v>590321.07999999996</v>
      </c>
      <c r="N195" s="12">
        <v>1132968.1100000003</v>
      </c>
      <c r="O195" s="12">
        <v>68622.349999999627</v>
      </c>
      <c r="P195" s="12">
        <v>5137064.34</v>
      </c>
      <c r="Q195" s="1" t="s">
        <v>61</v>
      </c>
      <c r="R195" s="11" t="s">
        <v>105</v>
      </c>
      <c r="S195" s="3">
        <v>2941783.01</v>
      </c>
      <c r="T195" s="3">
        <v>519138.19000000006</v>
      </c>
    </row>
    <row r="196" spans="1:20" ht="145" x14ac:dyDescent="0.35">
      <c r="A196" s="4" t="s">
        <v>2270</v>
      </c>
      <c r="B196" s="4">
        <v>115793</v>
      </c>
      <c r="C196" s="5" t="s">
        <v>1751</v>
      </c>
      <c r="D196" s="5" t="s">
        <v>1752</v>
      </c>
      <c r="E196" s="9">
        <v>43059</v>
      </c>
      <c r="F196" s="9">
        <v>43881</v>
      </c>
      <c r="G196" s="7">
        <v>85</v>
      </c>
      <c r="H196" s="11" t="s">
        <v>103</v>
      </c>
      <c r="I196" s="11" t="s">
        <v>2303</v>
      </c>
      <c r="J196" s="11" t="s">
        <v>4</v>
      </c>
      <c r="K196" s="13" t="s">
        <v>60</v>
      </c>
      <c r="L196" s="12">
        <v>2460026.65</v>
      </c>
      <c r="M196" s="12">
        <v>434122.35</v>
      </c>
      <c r="N196" s="12">
        <v>964537.5</v>
      </c>
      <c r="O196" s="12">
        <v>801920.54</v>
      </c>
      <c r="P196" s="12">
        <v>4660607.04</v>
      </c>
      <c r="Q196" s="1" t="s">
        <v>61</v>
      </c>
      <c r="R196" s="11" t="s">
        <v>114</v>
      </c>
      <c r="S196" s="3">
        <v>2331325.4900000002</v>
      </c>
      <c r="T196" s="3">
        <v>411410.38</v>
      </c>
    </row>
    <row r="197" spans="1:20" ht="159.5" x14ac:dyDescent="0.35">
      <c r="A197" s="4" t="s">
        <v>2270</v>
      </c>
      <c r="B197" s="4">
        <v>117293</v>
      </c>
      <c r="C197" s="5" t="s">
        <v>1753</v>
      </c>
      <c r="D197" s="5" t="s">
        <v>1754</v>
      </c>
      <c r="E197" s="9">
        <v>42915</v>
      </c>
      <c r="F197" s="9">
        <v>44011</v>
      </c>
      <c r="G197" s="7">
        <v>85</v>
      </c>
      <c r="H197" s="11" t="s">
        <v>103</v>
      </c>
      <c r="I197" s="11" t="s">
        <v>2303</v>
      </c>
      <c r="J197" s="11" t="s">
        <v>4</v>
      </c>
      <c r="K197" s="13" t="s">
        <v>60</v>
      </c>
      <c r="L197" s="12">
        <v>1598080.23</v>
      </c>
      <c r="M197" s="12">
        <v>282014.15999999997</v>
      </c>
      <c r="N197" s="12">
        <v>1456962.8</v>
      </c>
      <c r="O197" s="24">
        <v>0</v>
      </c>
      <c r="P197" s="12">
        <v>3337057.19</v>
      </c>
      <c r="Q197" s="1" t="s">
        <v>61</v>
      </c>
      <c r="R197" s="11" t="s">
        <v>114</v>
      </c>
      <c r="S197" s="3">
        <v>1551548.54</v>
      </c>
      <c r="T197" s="3">
        <v>273802.69</v>
      </c>
    </row>
    <row r="198" spans="1:20" ht="130.5" x14ac:dyDescent="0.35">
      <c r="A198" s="17" t="s">
        <v>2270</v>
      </c>
      <c r="B198" s="17">
        <v>115906</v>
      </c>
      <c r="C198" s="16" t="s">
        <v>1755</v>
      </c>
      <c r="D198" s="16" t="s">
        <v>1756</v>
      </c>
      <c r="E198" s="18">
        <v>42951</v>
      </c>
      <c r="F198" s="18">
        <v>43620</v>
      </c>
      <c r="G198" s="21">
        <v>85</v>
      </c>
      <c r="H198" s="15" t="s">
        <v>103</v>
      </c>
      <c r="I198" s="15" t="s">
        <v>2303</v>
      </c>
      <c r="J198" s="15" t="s">
        <v>4</v>
      </c>
      <c r="K198" s="19" t="s">
        <v>60</v>
      </c>
      <c r="L198" s="22">
        <v>3076224.45</v>
      </c>
      <c r="M198" s="22">
        <v>542863.14</v>
      </c>
      <c r="N198" s="22">
        <v>769918.06000000052</v>
      </c>
      <c r="O198" s="22">
        <v>183630.81999999937</v>
      </c>
      <c r="P198" s="22">
        <v>4572636.47</v>
      </c>
      <c r="Q198" s="77" t="s">
        <v>51</v>
      </c>
      <c r="R198" s="15"/>
      <c r="S198" s="20">
        <v>380380.1</v>
      </c>
      <c r="T198" s="20">
        <v>67125.899999999994</v>
      </c>
    </row>
    <row r="199" spans="1:20" ht="87" x14ac:dyDescent="0.35">
      <c r="A199" s="11" t="s">
        <v>2277</v>
      </c>
      <c r="B199" s="11">
        <v>129052</v>
      </c>
      <c r="C199" s="5" t="s">
        <v>1757</v>
      </c>
      <c r="D199" s="5" t="s">
        <v>1758</v>
      </c>
      <c r="E199" s="14">
        <v>43810</v>
      </c>
      <c r="F199" s="9">
        <v>44541</v>
      </c>
      <c r="G199" s="10">
        <v>85</v>
      </c>
      <c r="H199" s="31" t="s">
        <v>103</v>
      </c>
      <c r="I199" s="11" t="s">
        <v>2303</v>
      </c>
      <c r="J199" s="11" t="s">
        <v>205</v>
      </c>
      <c r="K199" s="34" t="s">
        <v>60</v>
      </c>
      <c r="L199" s="2">
        <v>13646665</v>
      </c>
      <c r="M199" s="2">
        <v>2408235</v>
      </c>
      <c r="N199" s="24">
        <v>6655900</v>
      </c>
      <c r="O199" s="24">
        <v>4370625</v>
      </c>
      <c r="P199" s="24">
        <v>27081425</v>
      </c>
      <c r="Q199" s="1" t="s">
        <v>71</v>
      </c>
      <c r="R199" s="11"/>
      <c r="S199" s="3">
        <v>7429765</v>
      </c>
      <c r="T199" s="3">
        <v>1311135</v>
      </c>
    </row>
    <row r="200" spans="1:20" ht="145" x14ac:dyDescent="0.35">
      <c r="A200" s="11" t="s">
        <v>2277</v>
      </c>
      <c r="B200" s="11">
        <v>128998</v>
      </c>
      <c r="C200" s="5" t="s">
        <v>1761</v>
      </c>
      <c r="D200" s="5" t="s">
        <v>182</v>
      </c>
      <c r="E200" s="14">
        <v>43810</v>
      </c>
      <c r="F200" s="9">
        <v>44541</v>
      </c>
      <c r="G200" s="10">
        <v>85</v>
      </c>
      <c r="H200" s="31" t="s">
        <v>103</v>
      </c>
      <c r="I200" s="11" t="s">
        <v>2303</v>
      </c>
      <c r="J200" s="11" t="s">
        <v>205</v>
      </c>
      <c r="K200" s="34" t="s">
        <v>60</v>
      </c>
      <c r="L200" s="2">
        <v>13893547.51</v>
      </c>
      <c r="M200" s="2">
        <v>2451802.4900000002</v>
      </c>
      <c r="N200" s="24">
        <v>6836292.8600000003</v>
      </c>
      <c r="O200" s="24">
        <v>4539910.51</v>
      </c>
      <c r="P200" s="24">
        <v>27721553.369999997</v>
      </c>
      <c r="Q200" s="1" t="s">
        <v>71</v>
      </c>
      <c r="R200" s="11"/>
      <c r="S200" s="3">
        <v>0</v>
      </c>
      <c r="T200" s="3">
        <v>0</v>
      </c>
    </row>
    <row r="201" spans="1:20" ht="130.5" x14ac:dyDescent="0.35">
      <c r="A201" s="11" t="s">
        <v>2277</v>
      </c>
      <c r="B201" s="11">
        <v>129084</v>
      </c>
      <c r="C201" s="5" t="s">
        <v>1764</v>
      </c>
      <c r="D201" s="5" t="s">
        <v>1765</v>
      </c>
      <c r="E201" s="14">
        <v>43810</v>
      </c>
      <c r="F201" s="9">
        <v>44541</v>
      </c>
      <c r="G201" s="10">
        <v>85</v>
      </c>
      <c r="H201" s="31" t="s">
        <v>103</v>
      </c>
      <c r="I201" s="11" t="s">
        <v>2303</v>
      </c>
      <c r="J201" s="11" t="s">
        <v>205</v>
      </c>
      <c r="K201" s="34" t="s">
        <v>60</v>
      </c>
      <c r="L201" s="2">
        <v>14384561.9</v>
      </c>
      <c r="M201" s="2">
        <v>2538452.1</v>
      </c>
      <c r="N201" s="24">
        <v>6788406</v>
      </c>
      <c r="O201" s="24">
        <v>4505169.8</v>
      </c>
      <c r="P201" s="24">
        <v>28216589.800000001</v>
      </c>
      <c r="Q201" s="1" t="s">
        <v>71</v>
      </c>
      <c r="R201" s="11"/>
      <c r="S201" s="3">
        <v>108800</v>
      </c>
      <c r="T201" s="3">
        <v>19200</v>
      </c>
    </row>
    <row r="202" spans="1:20" ht="43.5" x14ac:dyDescent="0.35">
      <c r="A202" s="11" t="s">
        <v>2277</v>
      </c>
      <c r="B202" s="11">
        <v>129020</v>
      </c>
      <c r="C202" s="5" t="s">
        <v>1768</v>
      </c>
      <c r="D202" s="5" t="s">
        <v>1769</v>
      </c>
      <c r="E202" s="14">
        <v>43812</v>
      </c>
      <c r="F202" s="9">
        <v>44543</v>
      </c>
      <c r="G202" s="10">
        <v>85</v>
      </c>
      <c r="H202" s="31" t="s">
        <v>103</v>
      </c>
      <c r="I202" s="11" t="s">
        <v>2303</v>
      </c>
      <c r="J202" s="11" t="s">
        <v>205</v>
      </c>
      <c r="K202" s="34" t="s">
        <v>60</v>
      </c>
      <c r="L202" s="2">
        <v>14371012.9</v>
      </c>
      <c r="M202" s="2">
        <v>2536061.1</v>
      </c>
      <c r="N202" s="24">
        <v>6805396</v>
      </c>
      <c r="O202" s="24">
        <v>4505369.3</v>
      </c>
      <c r="P202" s="24">
        <v>28217839.300000001</v>
      </c>
      <c r="Q202" s="1" t="s">
        <v>71</v>
      </c>
      <c r="R202" s="11"/>
      <c r="S202" s="3">
        <v>9789432.1500000004</v>
      </c>
      <c r="T202" s="3">
        <v>1727546.85</v>
      </c>
    </row>
    <row r="203" spans="1:20" ht="145" x14ac:dyDescent="0.35">
      <c r="A203" s="11" t="s">
        <v>2277</v>
      </c>
      <c r="B203" s="11">
        <v>129076</v>
      </c>
      <c r="C203" s="5" t="s">
        <v>1772</v>
      </c>
      <c r="D203" s="5" t="s">
        <v>85</v>
      </c>
      <c r="E203" s="14">
        <v>43822</v>
      </c>
      <c r="F203" s="9">
        <v>44553</v>
      </c>
      <c r="G203" s="10">
        <v>85</v>
      </c>
      <c r="H203" s="31" t="s">
        <v>103</v>
      </c>
      <c r="I203" s="11" t="s">
        <v>2303</v>
      </c>
      <c r="J203" s="11" t="s">
        <v>205</v>
      </c>
      <c r="K203" s="34" t="s">
        <v>60</v>
      </c>
      <c r="L203" s="2">
        <v>13683958.75</v>
      </c>
      <c r="M203" s="2">
        <v>2414816.25</v>
      </c>
      <c r="N203" s="24">
        <v>6718475</v>
      </c>
      <c r="O203" s="24">
        <v>4462786</v>
      </c>
      <c r="P203" s="24">
        <v>27280036</v>
      </c>
      <c r="Q203" s="1" t="s">
        <v>71</v>
      </c>
      <c r="R203" s="11"/>
      <c r="S203" s="3">
        <v>6262314.2800000003</v>
      </c>
      <c r="T203" s="3">
        <v>1105114.28</v>
      </c>
    </row>
    <row r="204" spans="1:20" ht="145" x14ac:dyDescent="0.35">
      <c r="A204" s="11" t="s">
        <v>2277</v>
      </c>
      <c r="B204" s="11">
        <v>129221</v>
      </c>
      <c r="C204" s="5" t="s">
        <v>1775</v>
      </c>
      <c r="D204" s="5" t="s">
        <v>1776</v>
      </c>
      <c r="E204" s="14">
        <v>43823</v>
      </c>
      <c r="F204" s="9">
        <v>44554</v>
      </c>
      <c r="G204" s="10">
        <v>85</v>
      </c>
      <c r="H204" s="31" t="s">
        <v>103</v>
      </c>
      <c r="I204" s="11" t="s">
        <v>2303</v>
      </c>
      <c r="J204" s="11" t="s">
        <v>205</v>
      </c>
      <c r="K204" s="34" t="s">
        <v>60</v>
      </c>
      <c r="L204" s="2">
        <v>14561863.4</v>
      </c>
      <c r="M204" s="2">
        <v>2569740.6</v>
      </c>
      <c r="N204" s="24">
        <v>6869540.2800000003</v>
      </c>
      <c r="O204" s="24">
        <v>4560217.41</v>
      </c>
      <c r="P204" s="24">
        <v>28561361.690000001</v>
      </c>
      <c r="Q204" s="1" t="s">
        <v>71</v>
      </c>
      <c r="R204" s="11"/>
      <c r="S204" s="3">
        <v>9810802.8599999994</v>
      </c>
      <c r="T204" s="3">
        <v>1731318.16</v>
      </c>
    </row>
    <row r="205" spans="1:20" ht="145" x14ac:dyDescent="0.35">
      <c r="A205" s="11" t="s">
        <v>2277</v>
      </c>
      <c r="B205" s="11">
        <v>129092</v>
      </c>
      <c r="C205" s="5" t="s">
        <v>1780</v>
      </c>
      <c r="D205" s="5" t="s">
        <v>1781</v>
      </c>
      <c r="E205" s="14">
        <v>43853</v>
      </c>
      <c r="F205" s="9">
        <v>44584</v>
      </c>
      <c r="G205" s="10">
        <v>85</v>
      </c>
      <c r="H205" s="31" t="s">
        <v>103</v>
      </c>
      <c r="I205" s="11" t="s">
        <v>2303</v>
      </c>
      <c r="J205" s="11" t="s">
        <v>205</v>
      </c>
      <c r="K205" s="34" t="s">
        <v>60</v>
      </c>
      <c r="L205" s="2">
        <v>4042791.52</v>
      </c>
      <c r="M205" s="2">
        <v>713433.78</v>
      </c>
      <c r="N205" s="24">
        <v>1775393.7</v>
      </c>
      <c r="O205" s="24">
        <v>830698.81</v>
      </c>
      <c r="P205" s="24">
        <v>7362317.8100000005</v>
      </c>
      <c r="Q205" s="1" t="s">
        <v>71</v>
      </c>
      <c r="R205" s="11"/>
      <c r="S205" s="3">
        <v>3022376.84</v>
      </c>
      <c r="T205" s="3">
        <v>384078.14</v>
      </c>
    </row>
    <row r="206" spans="1:20" ht="261" x14ac:dyDescent="0.35">
      <c r="A206" s="11" t="s">
        <v>2277</v>
      </c>
      <c r="B206" s="11">
        <v>129006</v>
      </c>
      <c r="C206" s="5" t="s">
        <v>1785</v>
      </c>
      <c r="D206" s="5" t="s">
        <v>1786</v>
      </c>
      <c r="E206" s="14">
        <v>43857</v>
      </c>
      <c r="F206" s="9">
        <v>44588</v>
      </c>
      <c r="G206" s="10">
        <v>85</v>
      </c>
      <c r="H206" s="31" t="s">
        <v>103</v>
      </c>
      <c r="I206" s="11" t="s">
        <v>2303</v>
      </c>
      <c r="J206" s="11" t="s">
        <v>205</v>
      </c>
      <c r="K206" s="34" t="s">
        <v>60</v>
      </c>
      <c r="L206" s="2">
        <v>13457728.66</v>
      </c>
      <c r="M206" s="2">
        <v>2374893.2599999998</v>
      </c>
      <c r="N206" s="24">
        <v>6067128.9199999999</v>
      </c>
      <c r="O206" s="24">
        <v>2335.0500000000002</v>
      </c>
      <c r="P206" s="24">
        <v>21902085.890000001</v>
      </c>
      <c r="Q206" s="1" t="s">
        <v>71</v>
      </c>
      <c r="R206" s="11"/>
      <c r="S206" s="3">
        <v>8628806.1500000004</v>
      </c>
      <c r="T206" s="3">
        <v>1522730.4799999997</v>
      </c>
    </row>
    <row r="207" spans="1:20" ht="58" x14ac:dyDescent="0.35">
      <c r="A207" s="11" t="s">
        <v>2277</v>
      </c>
      <c r="B207" s="11">
        <v>129332</v>
      </c>
      <c r="C207" s="5" t="s">
        <v>1789</v>
      </c>
      <c r="D207" s="5" t="s">
        <v>118</v>
      </c>
      <c r="E207" s="14">
        <v>43908</v>
      </c>
      <c r="F207" s="9">
        <v>44638</v>
      </c>
      <c r="G207" s="10">
        <v>85</v>
      </c>
      <c r="H207" s="31" t="s">
        <v>103</v>
      </c>
      <c r="I207" s="11" t="s">
        <v>2303</v>
      </c>
      <c r="J207" s="11" t="s">
        <v>205</v>
      </c>
      <c r="K207" s="34" t="s">
        <v>60</v>
      </c>
      <c r="L207" s="2">
        <v>13799724.5</v>
      </c>
      <c r="M207" s="2">
        <v>2435245.5</v>
      </c>
      <c r="N207" s="24">
        <v>6901130</v>
      </c>
      <c r="O207" s="24">
        <v>5296927</v>
      </c>
      <c r="P207" s="24">
        <v>28433027</v>
      </c>
      <c r="Q207" s="1" t="s">
        <v>71</v>
      </c>
      <c r="R207" s="11"/>
      <c r="S207" s="3">
        <v>2124150</v>
      </c>
      <c r="T207" s="3">
        <v>374850</v>
      </c>
    </row>
    <row r="208" spans="1:20" ht="116" x14ac:dyDescent="0.35">
      <c r="A208" s="11" t="s">
        <v>2277</v>
      </c>
      <c r="B208" s="11">
        <v>129321</v>
      </c>
      <c r="C208" s="5" t="s">
        <v>1793</v>
      </c>
      <c r="D208" s="5" t="s">
        <v>1794</v>
      </c>
      <c r="E208" s="14">
        <v>43909</v>
      </c>
      <c r="F208" s="9">
        <v>44639</v>
      </c>
      <c r="G208" s="10">
        <v>85</v>
      </c>
      <c r="H208" s="31" t="s">
        <v>103</v>
      </c>
      <c r="I208" s="11" t="s">
        <v>2303</v>
      </c>
      <c r="J208" s="11" t="s">
        <v>205</v>
      </c>
      <c r="K208" s="34" t="s">
        <v>60</v>
      </c>
      <c r="L208" s="2">
        <v>13822933.75</v>
      </c>
      <c r="M208" s="2">
        <v>2439341.25</v>
      </c>
      <c r="N208" s="24">
        <v>6784975</v>
      </c>
      <c r="O208" s="24">
        <v>4506515.75</v>
      </c>
      <c r="P208" s="24">
        <v>27553765.75</v>
      </c>
      <c r="Q208" s="1" t="s">
        <v>71</v>
      </c>
      <c r="R208" s="11"/>
      <c r="S208" s="3">
        <v>9076189.5</v>
      </c>
      <c r="T208" s="3">
        <v>1601680.5</v>
      </c>
    </row>
    <row r="209" spans="1:20" ht="116" x14ac:dyDescent="0.35">
      <c r="A209" s="11" t="s">
        <v>2277</v>
      </c>
      <c r="B209" s="11">
        <v>129760</v>
      </c>
      <c r="C209" s="5" t="s">
        <v>1797</v>
      </c>
      <c r="D209" s="5" t="s">
        <v>1798</v>
      </c>
      <c r="E209" s="14">
        <v>43915</v>
      </c>
      <c r="F209" s="9">
        <v>44645</v>
      </c>
      <c r="G209" s="10">
        <v>85</v>
      </c>
      <c r="H209" s="31" t="s">
        <v>103</v>
      </c>
      <c r="I209" s="11" t="s">
        <v>2303</v>
      </c>
      <c r="J209" s="11" t="s">
        <v>205</v>
      </c>
      <c r="K209" s="34" t="s">
        <v>60</v>
      </c>
      <c r="L209" s="2">
        <v>13875341.689999999</v>
      </c>
      <c r="M209" s="2">
        <v>2448589.71</v>
      </c>
      <c r="N209" s="24">
        <v>10602037.6</v>
      </c>
      <c r="O209" s="24">
        <v>5279202.1100000003</v>
      </c>
      <c r="P209" s="24">
        <v>32205171.109999999</v>
      </c>
      <c r="Q209" s="1" t="s">
        <v>71</v>
      </c>
      <c r="R209" s="11"/>
      <c r="S209" s="3">
        <v>0</v>
      </c>
      <c r="T209" s="3">
        <v>0</v>
      </c>
    </row>
    <row r="210" spans="1:20" ht="159.5" x14ac:dyDescent="0.35">
      <c r="A210" s="11" t="s">
        <v>2277</v>
      </c>
      <c r="B210" s="11">
        <v>129271</v>
      </c>
      <c r="C210" s="5" t="s">
        <v>1802</v>
      </c>
      <c r="D210" s="5" t="s">
        <v>1803</v>
      </c>
      <c r="E210" s="14">
        <v>43921</v>
      </c>
      <c r="F210" s="9">
        <v>45016</v>
      </c>
      <c r="G210" s="10">
        <v>85</v>
      </c>
      <c r="H210" s="31" t="s">
        <v>103</v>
      </c>
      <c r="I210" s="11" t="s">
        <v>2303</v>
      </c>
      <c r="J210" s="11" t="s">
        <v>205</v>
      </c>
      <c r="K210" s="34" t="s">
        <v>60</v>
      </c>
      <c r="L210" s="2">
        <v>13599979.77</v>
      </c>
      <c r="M210" s="2">
        <v>2399996.4300000002</v>
      </c>
      <c r="N210" s="24">
        <v>4627491.53</v>
      </c>
      <c r="O210" s="24">
        <v>685340.91</v>
      </c>
      <c r="P210" s="24">
        <v>21312808.640000001</v>
      </c>
      <c r="Q210" s="1" t="s">
        <v>71</v>
      </c>
      <c r="R210" s="11"/>
      <c r="S210" s="3">
        <v>4852277.59</v>
      </c>
      <c r="T210" s="3">
        <v>537225.26</v>
      </c>
    </row>
    <row r="211" spans="1:20" ht="87" x14ac:dyDescent="0.35">
      <c r="A211" s="11" t="s">
        <v>2277</v>
      </c>
      <c r="B211" s="11">
        <v>130051</v>
      </c>
      <c r="C211" s="5" t="s">
        <v>1806</v>
      </c>
      <c r="D211" s="5" t="s">
        <v>1807</v>
      </c>
      <c r="E211" s="9">
        <v>43922</v>
      </c>
      <c r="F211" s="9">
        <v>44652</v>
      </c>
      <c r="G211" s="10">
        <v>85</v>
      </c>
      <c r="H211" s="31" t="s">
        <v>103</v>
      </c>
      <c r="I211" s="11" t="s">
        <v>2303</v>
      </c>
      <c r="J211" s="11" t="s">
        <v>205</v>
      </c>
      <c r="K211" s="34" t="s">
        <v>60</v>
      </c>
      <c r="L211" s="2">
        <v>12936799.4</v>
      </c>
      <c r="M211" s="2">
        <v>2282964.6</v>
      </c>
      <c r="N211" s="24">
        <v>6523756</v>
      </c>
      <c r="O211" s="24">
        <v>4258777.3</v>
      </c>
      <c r="P211" s="24">
        <v>26002297.300000001</v>
      </c>
      <c r="Q211" s="1" t="s">
        <v>71</v>
      </c>
      <c r="R211" s="11"/>
      <c r="S211" s="3">
        <v>0</v>
      </c>
      <c r="T211" s="3">
        <v>0</v>
      </c>
    </row>
    <row r="212" spans="1:20" ht="72.5" x14ac:dyDescent="0.35">
      <c r="A212" s="11" t="s">
        <v>2277</v>
      </c>
      <c r="B212" s="11">
        <v>129888</v>
      </c>
      <c r="C212" s="5" t="s">
        <v>1810</v>
      </c>
      <c r="D212" s="5" t="s">
        <v>112</v>
      </c>
      <c r="E212" s="9">
        <v>43927</v>
      </c>
      <c r="F212" s="9">
        <v>44657</v>
      </c>
      <c r="G212" s="10">
        <v>85</v>
      </c>
      <c r="H212" s="31" t="s">
        <v>103</v>
      </c>
      <c r="I212" s="11" t="s">
        <v>2303</v>
      </c>
      <c r="J212" s="11" t="s">
        <v>205</v>
      </c>
      <c r="K212" s="34" t="s">
        <v>60</v>
      </c>
      <c r="L212" s="2">
        <v>13782482.25</v>
      </c>
      <c r="M212" s="2">
        <v>2432202.75</v>
      </c>
      <c r="N212" s="24">
        <v>6723615</v>
      </c>
      <c r="O212" s="24">
        <v>4509436.75</v>
      </c>
      <c r="P212" s="24">
        <v>27447736.75</v>
      </c>
      <c r="Q212" s="1" t="s">
        <v>71</v>
      </c>
      <c r="R212" s="11"/>
      <c r="S212" s="3">
        <v>5712214.2000000002</v>
      </c>
      <c r="T212" s="3">
        <v>1008037.8</v>
      </c>
    </row>
    <row r="213" spans="1:20" ht="58" x14ac:dyDescent="0.35">
      <c r="A213" s="11" t="s">
        <v>2277</v>
      </c>
      <c r="B213" s="11">
        <v>130068</v>
      </c>
      <c r="C213" s="5" t="s">
        <v>1813</v>
      </c>
      <c r="D213" s="5" t="s">
        <v>1814</v>
      </c>
      <c r="E213" s="9">
        <v>43986</v>
      </c>
      <c r="F213" s="9">
        <v>44716</v>
      </c>
      <c r="G213" s="10">
        <v>85</v>
      </c>
      <c r="H213" s="11" t="s">
        <v>103</v>
      </c>
      <c r="I213" s="11" t="s">
        <v>2303</v>
      </c>
      <c r="J213" s="11" t="s">
        <v>4</v>
      </c>
      <c r="K213" s="13" t="s">
        <v>60</v>
      </c>
      <c r="L213" s="2">
        <v>13779145.66</v>
      </c>
      <c r="M213" s="2">
        <v>2431613.94</v>
      </c>
      <c r="N213" s="24">
        <v>6755968.4000000004</v>
      </c>
      <c r="O213" s="24">
        <v>4491038.07</v>
      </c>
      <c r="P213" s="24">
        <v>27457766.07</v>
      </c>
      <c r="Q213" s="1" t="s">
        <v>71</v>
      </c>
      <c r="R213" s="11"/>
      <c r="S213" s="3">
        <v>5590322.5</v>
      </c>
      <c r="T213" s="3">
        <v>986527.5</v>
      </c>
    </row>
    <row r="214" spans="1:20" ht="58" x14ac:dyDescent="0.35">
      <c r="A214" s="11" t="s">
        <v>2277</v>
      </c>
      <c r="B214" s="11">
        <v>130078</v>
      </c>
      <c r="C214" s="5" t="s">
        <v>1817</v>
      </c>
      <c r="D214" s="5" t="s">
        <v>1818</v>
      </c>
      <c r="E214" s="9">
        <v>43993</v>
      </c>
      <c r="F214" s="9">
        <v>44723</v>
      </c>
      <c r="G214" s="10">
        <v>85</v>
      </c>
      <c r="H214" s="11" t="s">
        <v>103</v>
      </c>
      <c r="I214" s="11" t="s">
        <v>2303</v>
      </c>
      <c r="J214" s="11" t="s">
        <v>4</v>
      </c>
      <c r="K214" s="13" t="s">
        <v>60</v>
      </c>
      <c r="L214" s="2">
        <v>13718651.5</v>
      </c>
      <c r="M214" s="2">
        <v>2420938.5</v>
      </c>
      <c r="N214" s="24">
        <v>6732610</v>
      </c>
      <c r="O214" s="24">
        <v>4473226.5</v>
      </c>
      <c r="P214" s="24">
        <v>27345426.5</v>
      </c>
      <c r="Q214" s="1" t="s">
        <v>71</v>
      </c>
      <c r="R214" s="11"/>
      <c r="S214" s="3">
        <v>7261677.5</v>
      </c>
      <c r="T214" s="3">
        <v>1281472.5</v>
      </c>
    </row>
    <row r="215" spans="1:20" ht="275.5" x14ac:dyDescent="0.35">
      <c r="A215" s="11" t="s">
        <v>2277</v>
      </c>
      <c r="B215" s="11">
        <v>130119</v>
      </c>
      <c r="C215" s="5" t="s">
        <v>1825</v>
      </c>
      <c r="D215" s="5" t="s">
        <v>1826</v>
      </c>
      <c r="E215" s="9">
        <v>44012</v>
      </c>
      <c r="F215" s="9">
        <v>44742</v>
      </c>
      <c r="G215" s="10">
        <v>85</v>
      </c>
      <c r="H215" s="11" t="s">
        <v>103</v>
      </c>
      <c r="I215" s="11" t="s">
        <v>2303</v>
      </c>
      <c r="J215" s="11" t="s">
        <v>4</v>
      </c>
      <c r="K215" s="13" t="s">
        <v>60</v>
      </c>
      <c r="L215" s="2">
        <v>11338494.689999999</v>
      </c>
      <c r="M215" s="2">
        <v>2000910.83</v>
      </c>
      <c r="N215" s="24">
        <v>5026001.5</v>
      </c>
      <c r="O215" s="24">
        <v>3009280.39</v>
      </c>
      <c r="P215" s="24">
        <v>21374687.41</v>
      </c>
      <c r="Q215" s="1" t="s">
        <v>71</v>
      </c>
      <c r="R215" s="11"/>
      <c r="S215" s="3">
        <v>1267353.06</v>
      </c>
      <c r="T215" s="3">
        <v>223650.54</v>
      </c>
    </row>
    <row r="216" spans="1:20" ht="304.5" x14ac:dyDescent="0.35">
      <c r="A216" s="11" t="s">
        <v>2277</v>
      </c>
      <c r="B216" s="11">
        <v>128963</v>
      </c>
      <c r="C216" s="5" t="s">
        <v>1829</v>
      </c>
      <c r="D216" s="5" t="s">
        <v>1194</v>
      </c>
      <c r="E216" s="9">
        <v>44018</v>
      </c>
      <c r="F216" s="9">
        <v>45083</v>
      </c>
      <c r="G216" s="10">
        <v>85</v>
      </c>
      <c r="H216" s="11" t="s">
        <v>2304</v>
      </c>
      <c r="I216" s="11" t="s">
        <v>2305</v>
      </c>
      <c r="J216" s="11" t="s">
        <v>4</v>
      </c>
      <c r="K216" s="13" t="s">
        <v>60</v>
      </c>
      <c r="L216" s="2">
        <v>5273924.9400000004</v>
      </c>
      <c r="M216" s="2">
        <v>930692.63</v>
      </c>
      <c r="N216" s="24">
        <v>2295165.08</v>
      </c>
      <c r="O216" s="24">
        <v>489785.53</v>
      </c>
      <c r="P216" s="24">
        <v>8989568.1799999997</v>
      </c>
      <c r="Q216" s="1" t="s">
        <v>71</v>
      </c>
      <c r="R216" s="11"/>
      <c r="S216" s="3">
        <v>1376134.52</v>
      </c>
      <c r="T216" s="3">
        <v>133811.31</v>
      </c>
    </row>
    <row r="217" spans="1:20" ht="203" x14ac:dyDescent="0.35">
      <c r="A217" s="11" t="s">
        <v>2277</v>
      </c>
      <c r="B217" s="11">
        <v>129946</v>
      </c>
      <c r="C217" s="5" t="s">
        <v>1833</v>
      </c>
      <c r="D217" s="5" t="s">
        <v>323</v>
      </c>
      <c r="E217" s="9">
        <v>44022</v>
      </c>
      <c r="F217" s="9">
        <v>45117</v>
      </c>
      <c r="G217" s="10">
        <v>85</v>
      </c>
      <c r="H217" s="11" t="s">
        <v>103</v>
      </c>
      <c r="I217" s="11" t="s">
        <v>2303</v>
      </c>
      <c r="J217" s="11" t="s">
        <v>4</v>
      </c>
      <c r="K217" s="13" t="s">
        <v>60</v>
      </c>
      <c r="L217" s="2">
        <v>9214208.0299999993</v>
      </c>
      <c r="M217" s="2">
        <v>1626036.71</v>
      </c>
      <c r="N217" s="24">
        <v>2924213.06</v>
      </c>
      <c r="O217" s="24">
        <v>1500838.43</v>
      </c>
      <c r="P217" s="24">
        <v>15265296.229999999</v>
      </c>
      <c r="Q217" s="6" t="s">
        <v>51</v>
      </c>
      <c r="R217" s="11"/>
      <c r="S217" s="3">
        <v>0</v>
      </c>
      <c r="T217" s="3">
        <v>0</v>
      </c>
    </row>
    <row r="218" spans="1:20" ht="43.5" x14ac:dyDescent="0.35">
      <c r="A218" s="11" t="s">
        <v>2277</v>
      </c>
      <c r="B218" s="11">
        <v>129173</v>
      </c>
      <c r="C218" s="5" t="s">
        <v>1836</v>
      </c>
      <c r="D218" s="5" t="s">
        <v>1837</v>
      </c>
      <c r="E218" s="9">
        <v>44041</v>
      </c>
      <c r="F218" s="9">
        <v>44771</v>
      </c>
      <c r="G218" s="10">
        <v>85</v>
      </c>
      <c r="H218" s="11" t="s">
        <v>103</v>
      </c>
      <c r="I218" s="11" t="s">
        <v>2303</v>
      </c>
      <c r="J218" s="11" t="s">
        <v>4</v>
      </c>
      <c r="K218" s="13" t="s">
        <v>60</v>
      </c>
      <c r="L218" s="2">
        <v>11788429.85</v>
      </c>
      <c r="M218" s="2">
        <v>2080311.15</v>
      </c>
      <c r="N218" s="24">
        <v>5897714</v>
      </c>
      <c r="O218" s="24">
        <v>3758006.45</v>
      </c>
      <c r="P218" s="24">
        <v>23524461.449999999</v>
      </c>
      <c r="Q218" s="1" t="s">
        <v>71</v>
      </c>
      <c r="R218" s="11"/>
      <c r="S218" s="3">
        <v>108800</v>
      </c>
      <c r="T218" s="3">
        <v>19200</v>
      </c>
    </row>
    <row r="219" spans="1:20" ht="116" x14ac:dyDescent="0.35">
      <c r="A219" s="11" t="s">
        <v>2277</v>
      </c>
      <c r="B219" s="11">
        <v>129315</v>
      </c>
      <c r="C219" s="5" t="s">
        <v>1840</v>
      </c>
      <c r="D219" s="5" t="s">
        <v>66</v>
      </c>
      <c r="E219" s="9">
        <v>44047</v>
      </c>
      <c r="F219" s="9">
        <v>44777</v>
      </c>
      <c r="G219" s="10">
        <v>85</v>
      </c>
      <c r="H219" s="11" t="s">
        <v>103</v>
      </c>
      <c r="I219" s="11" t="s">
        <v>2303</v>
      </c>
      <c r="J219" s="11" t="s">
        <v>4</v>
      </c>
      <c r="K219" s="13" t="s">
        <v>60</v>
      </c>
      <c r="L219" s="2">
        <v>13783094.25</v>
      </c>
      <c r="M219" s="2">
        <v>2432310.75</v>
      </c>
      <c r="N219" s="24">
        <v>6889845</v>
      </c>
      <c r="O219" s="24">
        <v>4505516.75</v>
      </c>
      <c r="P219" s="24">
        <v>27610766.75</v>
      </c>
      <c r="Q219" s="1" t="s">
        <v>71</v>
      </c>
      <c r="R219" s="11"/>
      <c r="S219" s="3">
        <v>0</v>
      </c>
      <c r="T219" s="3">
        <v>0</v>
      </c>
    </row>
    <row r="220" spans="1:20" ht="101.5" x14ac:dyDescent="0.35">
      <c r="A220" s="11" t="s">
        <v>2277</v>
      </c>
      <c r="B220" s="11">
        <v>129880</v>
      </c>
      <c r="C220" s="5" t="s">
        <v>1843</v>
      </c>
      <c r="D220" s="5" t="s">
        <v>1844</v>
      </c>
      <c r="E220" s="9">
        <v>44063</v>
      </c>
      <c r="F220" s="9">
        <v>44977</v>
      </c>
      <c r="G220" s="10">
        <v>85</v>
      </c>
      <c r="H220" s="11" t="s">
        <v>103</v>
      </c>
      <c r="I220" s="11" t="s">
        <v>2303</v>
      </c>
      <c r="J220" s="11" t="s">
        <v>4</v>
      </c>
      <c r="K220" s="13" t="s">
        <v>60</v>
      </c>
      <c r="L220" s="2">
        <v>5199363.87</v>
      </c>
      <c r="M220" s="2">
        <v>917534.79</v>
      </c>
      <c r="N220" s="24">
        <v>2441472.86</v>
      </c>
      <c r="O220" s="24">
        <v>106144.45</v>
      </c>
      <c r="P220" s="24">
        <v>8664515.9699999988</v>
      </c>
      <c r="Q220" s="1" t="s">
        <v>71</v>
      </c>
      <c r="R220" s="11"/>
      <c r="S220" s="3">
        <v>273479.81</v>
      </c>
      <c r="T220" s="3">
        <v>48261.14</v>
      </c>
    </row>
    <row r="221" spans="1:20" ht="116.5" thickBot="1" x14ac:dyDescent="0.4">
      <c r="A221" s="38" t="s">
        <v>2272</v>
      </c>
      <c r="B221" s="38">
        <v>127132</v>
      </c>
      <c r="C221" s="39" t="s">
        <v>1859</v>
      </c>
      <c r="D221" s="40" t="s">
        <v>118</v>
      </c>
      <c r="E221" s="41">
        <v>43529</v>
      </c>
      <c r="F221" s="41">
        <v>44625</v>
      </c>
      <c r="G221" s="42">
        <v>85</v>
      </c>
      <c r="H221" s="43" t="s">
        <v>149</v>
      </c>
      <c r="I221" s="43" t="s">
        <v>2306</v>
      </c>
      <c r="J221" s="43" t="s">
        <v>4</v>
      </c>
      <c r="K221" s="44" t="s">
        <v>70</v>
      </c>
      <c r="L221" s="45">
        <v>7482385.29</v>
      </c>
      <c r="M221" s="45">
        <v>1320420.93</v>
      </c>
      <c r="N221" s="35">
        <v>1893481.33</v>
      </c>
      <c r="O221" s="35">
        <v>3550491.04</v>
      </c>
      <c r="P221" s="35">
        <v>14246778.59</v>
      </c>
      <c r="Q221" s="36" t="s">
        <v>71</v>
      </c>
      <c r="R221" s="57"/>
      <c r="S221" s="37">
        <v>3048388.46</v>
      </c>
      <c r="T221" s="37">
        <v>537950.91</v>
      </c>
    </row>
    <row r="222" spans="1:20" ht="130.5" x14ac:dyDescent="0.35">
      <c r="A222" s="4" t="s">
        <v>2270</v>
      </c>
      <c r="B222" s="4">
        <v>115649</v>
      </c>
      <c r="C222" s="5" t="s">
        <v>1883</v>
      </c>
      <c r="D222" s="5" t="s">
        <v>1884</v>
      </c>
      <c r="E222" s="9">
        <v>42914</v>
      </c>
      <c r="F222" s="9">
        <v>43705</v>
      </c>
      <c r="G222" s="7">
        <v>85</v>
      </c>
      <c r="H222" s="11" t="s">
        <v>48</v>
      </c>
      <c r="I222" s="11" t="s">
        <v>1867</v>
      </c>
      <c r="J222" s="11" t="s">
        <v>4</v>
      </c>
      <c r="K222" s="13" t="s">
        <v>60</v>
      </c>
      <c r="L222" s="12">
        <v>2730867.25</v>
      </c>
      <c r="M222" s="12">
        <v>481917.75</v>
      </c>
      <c r="N222" s="12">
        <v>2588000</v>
      </c>
      <c r="O222" s="12">
        <v>180704</v>
      </c>
      <c r="P222" s="12">
        <v>5981489</v>
      </c>
      <c r="Q222" s="1" t="s">
        <v>61</v>
      </c>
      <c r="R222" s="11"/>
      <c r="S222" s="3">
        <v>2638587.4800000004</v>
      </c>
      <c r="T222" s="3">
        <v>465633.07000000007</v>
      </c>
    </row>
    <row r="223" spans="1:20" ht="130.5" x14ac:dyDescent="0.35">
      <c r="A223" s="4" t="s">
        <v>2270</v>
      </c>
      <c r="B223" s="4"/>
      <c r="C223" s="5" t="s">
        <v>1885</v>
      </c>
      <c r="D223" s="5" t="s">
        <v>1886</v>
      </c>
      <c r="E223" s="9">
        <v>42880</v>
      </c>
      <c r="F223" s="9">
        <v>43794</v>
      </c>
      <c r="G223" s="7">
        <v>85</v>
      </c>
      <c r="H223" s="11" t="s">
        <v>48</v>
      </c>
      <c r="I223" s="11" t="s">
        <v>1867</v>
      </c>
      <c r="J223" s="11" t="s">
        <v>4</v>
      </c>
      <c r="K223" s="13" t="s">
        <v>60</v>
      </c>
      <c r="L223" s="12">
        <v>1649702.37</v>
      </c>
      <c r="M223" s="12">
        <v>291123.95</v>
      </c>
      <c r="N223" s="12">
        <v>758731.28</v>
      </c>
      <c r="O223" s="12">
        <v>441370.10999999987</v>
      </c>
      <c r="P223" s="12">
        <v>3140927.71</v>
      </c>
      <c r="Q223" s="6" t="s">
        <v>51</v>
      </c>
      <c r="R223" s="11"/>
      <c r="S223" s="3">
        <v>0</v>
      </c>
      <c r="T223" s="3">
        <v>0</v>
      </c>
    </row>
    <row r="224" spans="1:20" ht="101.5" x14ac:dyDescent="0.35">
      <c r="A224" s="30" t="s">
        <v>2272</v>
      </c>
      <c r="B224" s="30">
        <v>126955</v>
      </c>
      <c r="C224" s="32" t="s">
        <v>1890</v>
      </c>
      <c r="D224" s="32" t="s">
        <v>85</v>
      </c>
      <c r="E224" s="33">
        <v>43469</v>
      </c>
      <c r="F224" s="33">
        <v>44565</v>
      </c>
      <c r="G224" s="46">
        <v>85</v>
      </c>
      <c r="H224" s="31" t="s">
        <v>48</v>
      </c>
      <c r="I224" s="31" t="s">
        <v>1867</v>
      </c>
      <c r="J224" s="31" t="s">
        <v>4</v>
      </c>
      <c r="K224" s="34" t="s">
        <v>70</v>
      </c>
      <c r="L224" s="47">
        <v>7482384.9500000002</v>
      </c>
      <c r="M224" s="47">
        <v>1320420.8799999999</v>
      </c>
      <c r="N224" s="47">
        <v>1870909.9299999997</v>
      </c>
      <c r="O224" s="47">
        <v>3160034.7000000011</v>
      </c>
      <c r="P224" s="47">
        <v>13833750.460000001</v>
      </c>
      <c r="Q224" s="31" t="s">
        <v>71</v>
      </c>
      <c r="R224" s="31"/>
      <c r="S224" s="48">
        <v>4307518.9000000004</v>
      </c>
      <c r="T224" s="48">
        <v>760150.39999999991</v>
      </c>
    </row>
    <row r="225" spans="1:20" ht="362.5" x14ac:dyDescent="0.35">
      <c r="A225" s="11" t="s">
        <v>2277</v>
      </c>
      <c r="B225" s="11">
        <v>129511</v>
      </c>
      <c r="C225" s="5" t="s">
        <v>1893</v>
      </c>
      <c r="D225" s="5" t="s">
        <v>1894</v>
      </c>
      <c r="E225" s="9">
        <v>44084</v>
      </c>
      <c r="F225" s="9">
        <v>44936</v>
      </c>
      <c r="G225" s="10">
        <v>85</v>
      </c>
      <c r="H225" s="11" t="s">
        <v>48</v>
      </c>
      <c r="I225" s="11" t="s">
        <v>1867</v>
      </c>
      <c r="J225" s="11" t="s">
        <v>4</v>
      </c>
      <c r="K225" s="13" t="s">
        <v>60</v>
      </c>
      <c r="L225" s="2">
        <v>9398739.9100000001</v>
      </c>
      <c r="M225" s="2">
        <v>1658601.17</v>
      </c>
      <c r="N225" s="24">
        <v>3462206.64</v>
      </c>
      <c r="O225" s="24">
        <v>1541387.7</v>
      </c>
      <c r="P225" s="24">
        <v>16060935.42</v>
      </c>
      <c r="Q225" s="1" t="s">
        <v>71</v>
      </c>
      <c r="R225" s="11"/>
      <c r="S225" s="3">
        <v>1445229.9</v>
      </c>
      <c r="T225" s="3">
        <v>0</v>
      </c>
    </row>
    <row r="226" spans="1:20" ht="203" x14ac:dyDescent="0.35">
      <c r="A226" s="11" t="s">
        <v>2277</v>
      </c>
      <c r="B226" s="11">
        <v>130044</v>
      </c>
      <c r="C226" s="5" t="s">
        <v>1897</v>
      </c>
      <c r="D226" s="5" t="s">
        <v>1898</v>
      </c>
      <c r="E226" s="9">
        <v>44117</v>
      </c>
      <c r="F226" s="9">
        <v>45212</v>
      </c>
      <c r="G226" s="10">
        <v>85</v>
      </c>
      <c r="H226" s="11" t="s">
        <v>48</v>
      </c>
      <c r="I226" s="11" t="s">
        <v>1867</v>
      </c>
      <c r="J226" s="11" t="s">
        <v>4</v>
      </c>
      <c r="K226" s="13" t="s">
        <v>60</v>
      </c>
      <c r="L226" s="2">
        <v>4383684.12</v>
      </c>
      <c r="M226" s="2">
        <v>773591.31</v>
      </c>
      <c r="N226" s="24">
        <v>1022121.33</v>
      </c>
      <c r="O226" s="24">
        <v>841307.01</v>
      </c>
      <c r="P226" s="24">
        <v>7020703.7699999996</v>
      </c>
      <c r="Q226" s="1" t="s">
        <v>71</v>
      </c>
      <c r="R226" s="11"/>
      <c r="S226" s="3">
        <v>1253325</v>
      </c>
      <c r="T226" s="3">
        <v>221175</v>
      </c>
    </row>
    <row r="227" spans="1:20" ht="87" x14ac:dyDescent="0.35">
      <c r="A227" s="4" t="s">
        <v>2270</v>
      </c>
      <c r="B227" s="4">
        <v>115918</v>
      </c>
      <c r="C227" s="5" t="s">
        <v>1915</v>
      </c>
      <c r="D227" s="5" t="s">
        <v>1916</v>
      </c>
      <c r="E227" s="9">
        <v>42949</v>
      </c>
      <c r="F227" s="9">
        <v>43679</v>
      </c>
      <c r="G227" s="7">
        <v>85</v>
      </c>
      <c r="H227" s="11" t="s">
        <v>1091</v>
      </c>
      <c r="I227" s="11" t="s">
        <v>2307</v>
      </c>
      <c r="J227" s="11" t="s">
        <v>4</v>
      </c>
      <c r="K227" s="13" t="s">
        <v>60</v>
      </c>
      <c r="L227" s="12">
        <v>1056071.1200000001</v>
      </c>
      <c r="M227" s="12">
        <v>186365.49</v>
      </c>
      <c r="N227" s="12">
        <v>399589.45999999996</v>
      </c>
      <c r="O227" s="12">
        <v>87154.479999999981</v>
      </c>
      <c r="P227" s="12">
        <v>1729180.55</v>
      </c>
      <c r="Q227" s="1" t="s">
        <v>61</v>
      </c>
      <c r="R227" s="11"/>
      <c r="S227" s="3">
        <v>1010154.63</v>
      </c>
      <c r="T227" s="3">
        <v>178262.58</v>
      </c>
    </row>
    <row r="228" spans="1:20" ht="101.5" x14ac:dyDescent="0.35">
      <c r="A228" s="4" t="s">
        <v>2270</v>
      </c>
      <c r="B228" s="4">
        <v>115599</v>
      </c>
      <c r="C228" s="5" t="s">
        <v>1946</v>
      </c>
      <c r="D228" s="5" t="s">
        <v>1947</v>
      </c>
      <c r="E228" s="9">
        <v>42951</v>
      </c>
      <c r="F228" s="9">
        <v>44108</v>
      </c>
      <c r="G228" s="7">
        <v>85</v>
      </c>
      <c r="H228" s="11" t="s">
        <v>79</v>
      </c>
      <c r="I228" s="11" t="s">
        <v>2308</v>
      </c>
      <c r="J228" s="11" t="s">
        <v>4</v>
      </c>
      <c r="K228" s="13" t="s">
        <v>60</v>
      </c>
      <c r="L228" s="12">
        <v>1353242.5</v>
      </c>
      <c r="M228" s="12">
        <v>238807.5</v>
      </c>
      <c r="N228" s="12">
        <v>1212245</v>
      </c>
      <c r="O228" s="12">
        <v>158183.54999999981</v>
      </c>
      <c r="P228" s="12">
        <v>2962478.55</v>
      </c>
      <c r="Q228" s="1" t="s">
        <v>61</v>
      </c>
      <c r="R228" s="11" t="s">
        <v>1948</v>
      </c>
      <c r="S228" s="3">
        <v>1011711.7100000001</v>
      </c>
      <c r="T228" s="3">
        <v>178537.34999999998</v>
      </c>
    </row>
    <row r="229" spans="1:20" ht="217.5" x14ac:dyDescent="0.35">
      <c r="A229" s="4" t="s">
        <v>2270</v>
      </c>
      <c r="B229" s="11">
        <v>115697</v>
      </c>
      <c r="C229" s="5" t="s">
        <v>1949</v>
      </c>
      <c r="D229" s="5" t="s">
        <v>1950</v>
      </c>
      <c r="E229" s="9">
        <v>42950</v>
      </c>
      <c r="F229" s="9">
        <v>44046</v>
      </c>
      <c r="G229" s="7">
        <v>85</v>
      </c>
      <c r="H229" s="11" t="s">
        <v>79</v>
      </c>
      <c r="I229" s="11" t="s">
        <v>2308</v>
      </c>
      <c r="J229" s="11" t="s">
        <v>4</v>
      </c>
      <c r="K229" s="13" t="s">
        <v>60</v>
      </c>
      <c r="L229" s="12">
        <v>466957.7</v>
      </c>
      <c r="M229" s="12">
        <v>82404.3</v>
      </c>
      <c r="N229" s="12">
        <v>432868</v>
      </c>
      <c r="O229" s="12">
        <v>68728.699999999953</v>
      </c>
      <c r="P229" s="12">
        <v>1050958.7</v>
      </c>
      <c r="Q229" s="6" t="s">
        <v>51</v>
      </c>
      <c r="R229" s="11"/>
      <c r="S229" s="3">
        <v>0</v>
      </c>
      <c r="T229" s="3">
        <v>0</v>
      </c>
    </row>
    <row r="230" spans="1:20" ht="87" x14ac:dyDescent="0.35">
      <c r="A230" s="30" t="s">
        <v>2272</v>
      </c>
      <c r="B230" s="31">
        <v>127139</v>
      </c>
      <c r="C230" s="32" t="s">
        <v>1952</v>
      </c>
      <c r="D230" s="32" t="s">
        <v>182</v>
      </c>
      <c r="E230" s="33">
        <v>43658</v>
      </c>
      <c r="F230" s="33">
        <v>44754</v>
      </c>
      <c r="G230" s="46">
        <v>85</v>
      </c>
      <c r="H230" s="31" t="s">
        <v>79</v>
      </c>
      <c r="I230" s="31" t="s">
        <v>2309</v>
      </c>
      <c r="J230" s="31" t="s">
        <v>4</v>
      </c>
      <c r="K230" s="34" t="s">
        <v>70</v>
      </c>
      <c r="L230" s="47">
        <v>7480389.6200000001</v>
      </c>
      <c r="M230" s="47">
        <v>1320068.75</v>
      </c>
      <c r="N230" s="47">
        <v>1010532.93</v>
      </c>
      <c r="O230" s="47">
        <v>2621832.69</v>
      </c>
      <c r="P230" s="47">
        <v>12432823.99</v>
      </c>
      <c r="Q230" s="31" t="s">
        <v>71</v>
      </c>
      <c r="R230" s="31"/>
      <c r="S230" s="48">
        <v>2442083.12</v>
      </c>
      <c r="T230" s="48">
        <v>430955.85</v>
      </c>
    </row>
    <row r="231" spans="1:20" ht="145" x14ac:dyDescent="0.35">
      <c r="A231" s="11" t="s">
        <v>2277</v>
      </c>
      <c r="B231" s="11">
        <v>129950</v>
      </c>
      <c r="C231" s="5" t="s">
        <v>1955</v>
      </c>
      <c r="D231" s="5" t="s">
        <v>1956</v>
      </c>
      <c r="E231" s="9">
        <v>43923</v>
      </c>
      <c r="F231" s="9">
        <v>44928</v>
      </c>
      <c r="G231" s="10">
        <v>85</v>
      </c>
      <c r="H231" s="11" t="s">
        <v>79</v>
      </c>
      <c r="I231" s="11" t="s">
        <v>2308</v>
      </c>
      <c r="J231" s="11" t="s">
        <v>205</v>
      </c>
      <c r="K231" s="13" t="s">
        <v>60</v>
      </c>
      <c r="L231" s="2">
        <v>14016992.199999999</v>
      </c>
      <c r="M231" s="2">
        <v>2473586.85</v>
      </c>
      <c r="N231" s="24">
        <v>10503696.949999999</v>
      </c>
      <c r="O231" s="24">
        <v>3884608.52</v>
      </c>
      <c r="P231" s="24">
        <v>30878884.52</v>
      </c>
      <c r="Q231" s="1" t="s">
        <v>71</v>
      </c>
      <c r="R231" s="11"/>
      <c r="S231" s="3">
        <v>109225</v>
      </c>
      <c r="T231" s="3">
        <v>19275</v>
      </c>
    </row>
    <row r="232" spans="1:20" ht="101.5" x14ac:dyDescent="0.35">
      <c r="A232" s="11" t="s">
        <v>2277</v>
      </c>
      <c r="B232" s="11">
        <v>129970</v>
      </c>
      <c r="C232" s="5" t="s">
        <v>1970</v>
      </c>
      <c r="D232" s="5" t="s">
        <v>1971</v>
      </c>
      <c r="E232" s="9">
        <v>44001</v>
      </c>
      <c r="F232" s="9">
        <v>44731</v>
      </c>
      <c r="G232" s="10">
        <v>85</v>
      </c>
      <c r="H232" s="11" t="s">
        <v>79</v>
      </c>
      <c r="I232" s="11" t="s">
        <v>2308</v>
      </c>
      <c r="J232" s="11" t="s">
        <v>4</v>
      </c>
      <c r="K232" s="13" t="s">
        <v>60</v>
      </c>
      <c r="L232" s="2">
        <v>4138832.45</v>
      </c>
      <c r="M232" s="2">
        <v>730382.17</v>
      </c>
      <c r="N232" s="24">
        <v>1697572.23</v>
      </c>
      <c r="O232" s="24">
        <v>0</v>
      </c>
      <c r="P232" s="24">
        <v>6566786.8499999996</v>
      </c>
      <c r="Q232" s="1" t="s">
        <v>71</v>
      </c>
      <c r="R232" s="11"/>
      <c r="S232" s="3">
        <v>842095.31</v>
      </c>
      <c r="T232" s="3">
        <v>110679.62</v>
      </c>
    </row>
    <row r="233" spans="1:20" ht="116" x14ac:dyDescent="0.35">
      <c r="A233" s="31" t="s">
        <v>2272</v>
      </c>
      <c r="B233" s="31">
        <v>126651</v>
      </c>
      <c r="C233" s="32" t="s">
        <v>1994</v>
      </c>
      <c r="D233" s="56" t="s">
        <v>1995</v>
      </c>
      <c r="E233" s="33">
        <v>43469</v>
      </c>
      <c r="F233" s="33">
        <v>44473</v>
      </c>
      <c r="G233" s="53">
        <v>85</v>
      </c>
      <c r="H233" s="30" t="s">
        <v>196</v>
      </c>
      <c r="I233" s="30" t="s">
        <v>2310</v>
      </c>
      <c r="J233" s="30" t="s">
        <v>4</v>
      </c>
      <c r="K233" s="34" t="s">
        <v>70</v>
      </c>
      <c r="L233" s="54">
        <v>6842194.4400000004</v>
      </c>
      <c r="M233" s="54">
        <v>1207446.06</v>
      </c>
      <c r="N233" s="55">
        <v>894404.5</v>
      </c>
      <c r="O233" s="55">
        <v>1625564.3800000004</v>
      </c>
      <c r="P233" s="55">
        <v>10569609.380000001</v>
      </c>
      <c r="Q233" s="51" t="s">
        <v>71</v>
      </c>
      <c r="R233" s="31"/>
      <c r="S233" s="48">
        <v>2761607.6100000003</v>
      </c>
      <c r="T233" s="75">
        <v>487342.51</v>
      </c>
    </row>
    <row r="234" spans="1:20" ht="58" x14ac:dyDescent="0.35">
      <c r="A234" s="31" t="s">
        <v>2272</v>
      </c>
      <c r="B234" s="31">
        <v>127138</v>
      </c>
      <c r="C234" s="56" t="s">
        <v>2036</v>
      </c>
      <c r="D234" s="32" t="s">
        <v>182</v>
      </c>
      <c r="E234" s="33">
        <v>43529</v>
      </c>
      <c r="F234" s="33">
        <v>44625</v>
      </c>
      <c r="G234" s="53">
        <v>85</v>
      </c>
      <c r="H234" s="30" t="s">
        <v>190</v>
      </c>
      <c r="I234" s="30" t="s">
        <v>2311</v>
      </c>
      <c r="J234" s="30" t="s">
        <v>4</v>
      </c>
      <c r="K234" s="34" t="s">
        <v>70</v>
      </c>
      <c r="L234" s="54">
        <v>18418179.170000002</v>
      </c>
      <c r="M234" s="54">
        <v>3250266.91</v>
      </c>
      <c r="N234" s="54">
        <v>4484036.38</v>
      </c>
      <c r="O234" s="54">
        <v>4952170.9800000004</v>
      </c>
      <c r="P234" s="54">
        <v>31104653.440000001</v>
      </c>
      <c r="Q234" s="30" t="s">
        <v>71</v>
      </c>
      <c r="R234" s="31"/>
      <c r="S234" s="48">
        <v>8906355.2800000012</v>
      </c>
      <c r="T234" s="48">
        <v>1571709.75</v>
      </c>
    </row>
    <row r="235" spans="1:20" ht="58" x14ac:dyDescent="0.35">
      <c r="A235" s="4" t="s">
        <v>2270</v>
      </c>
      <c r="B235" s="4">
        <v>115838</v>
      </c>
      <c r="C235" s="5" t="s">
        <v>2050</v>
      </c>
      <c r="D235" s="5" t="s">
        <v>2051</v>
      </c>
      <c r="E235" s="9">
        <v>42950</v>
      </c>
      <c r="F235" s="9">
        <v>44046</v>
      </c>
      <c r="G235" s="7">
        <v>85</v>
      </c>
      <c r="H235" s="11" t="s">
        <v>196</v>
      </c>
      <c r="I235" s="11" t="s">
        <v>2312</v>
      </c>
      <c r="J235" s="11" t="s">
        <v>4</v>
      </c>
      <c r="K235" s="13" t="s">
        <v>60</v>
      </c>
      <c r="L235" s="12">
        <v>2686024.29</v>
      </c>
      <c r="M235" s="12">
        <v>474004.29</v>
      </c>
      <c r="N235" s="12">
        <v>1598910.25</v>
      </c>
      <c r="O235" s="12">
        <v>114722.16000000015</v>
      </c>
      <c r="P235" s="12">
        <v>4873660.99</v>
      </c>
      <c r="Q235" s="1" t="s">
        <v>444</v>
      </c>
      <c r="R235" s="11" t="s">
        <v>114</v>
      </c>
      <c r="S235" s="3">
        <v>2484692.0100000002</v>
      </c>
      <c r="T235" s="3">
        <v>438475.05</v>
      </c>
    </row>
    <row r="236" spans="1:20" ht="130.5" x14ac:dyDescent="0.35">
      <c r="A236" s="30" t="s">
        <v>2272</v>
      </c>
      <c r="B236" s="30">
        <v>127298</v>
      </c>
      <c r="C236" s="32" t="s">
        <v>2053</v>
      </c>
      <c r="D236" s="32" t="s">
        <v>66</v>
      </c>
      <c r="E236" s="33">
        <v>43536</v>
      </c>
      <c r="F236" s="33">
        <v>44632</v>
      </c>
      <c r="G236" s="46">
        <v>85</v>
      </c>
      <c r="H236" s="31" t="s">
        <v>196</v>
      </c>
      <c r="I236" s="31" t="s">
        <v>2312</v>
      </c>
      <c r="J236" s="31" t="s">
        <v>4</v>
      </c>
      <c r="K236" s="34" t="s">
        <v>70</v>
      </c>
      <c r="L236" s="47">
        <v>8953281.3300000001</v>
      </c>
      <c r="M236" s="47">
        <v>1579990.82</v>
      </c>
      <c r="N236" s="47">
        <v>4741253.91</v>
      </c>
      <c r="O236" s="47">
        <v>2766859.21</v>
      </c>
      <c r="P236" s="47">
        <v>18041385.27</v>
      </c>
      <c r="Q236" s="51" t="s">
        <v>71</v>
      </c>
      <c r="R236" s="31"/>
      <c r="S236" s="48">
        <v>1842869.03</v>
      </c>
      <c r="T236" s="48">
        <v>325212.19</v>
      </c>
    </row>
    <row r="237" spans="1:20" ht="145" x14ac:dyDescent="0.35">
      <c r="A237" s="11" t="s">
        <v>2277</v>
      </c>
      <c r="B237" s="11">
        <v>130096</v>
      </c>
      <c r="C237" s="5" t="s">
        <v>2056</v>
      </c>
      <c r="D237" s="5" t="s">
        <v>2057</v>
      </c>
      <c r="E237" s="9">
        <v>44098</v>
      </c>
      <c r="F237" s="9">
        <v>45193</v>
      </c>
      <c r="G237" s="10">
        <v>85</v>
      </c>
      <c r="H237" s="11" t="s">
        <v>196</v>
      </c>
      <c r="I237" s="11" t="s">
        <v>2312</v>
      </c>
      <c r="J237" s="11" t="s">
        <v>4</v>
      </c>
      <c r="K237" s="13" t="s">
        <v>60</v>
      </c>
      <c r="L237" s="2">
        <v>5200628.3499999996</v>
      </c>
      <c r="M237" s="2">
        <v>917757.93</v>
      </c>
      <c r="N237" s="24">
        <v>171498.75</v>
      </c>
      <c r="O237" s="24">
        <v>1541638.76</v>
      </c>
      <c r="P237" s="24">
        <v>7831523.7899999991</v>
      </c>
      <c r="Q237" s="1" t="s">
        <v>71</v>
      </c>
      <c r="R237" s="11"/>
      <c r="S237" s="3">
        <v>1080834.28</v>
      </c>
      <c r="T237" s="3">
        <v>94775.62</v>
      </c>
    </row>
    <row r="238" spans="1:20" ht="159.5" x14ac:dyDescent="0.35">
      <c r="A238" s="4" t="s">
        <v>2313</v>
      </c>
      <c r="B238" s="4">
        <v>109953</v>
      </c>
      <c r="C238" s="5" t="s">
        <v>2094</v>
      </c>
      <c r="D238" s="5" t="s">
        <v>2095</v>
      </c>
      <c r="E238" s="9">
        <v>42690</v>
      </c>
      <c r="F238" s="9">
        <v>44377</v>
      </c>
      <c r="G238" s="10">
        <v>85</v>
      </c>
      <c r="H238" s="11" t="s">
        <v>2066</v>
      </c>
      <c r="I238" s="11" t="s">
        <v>2097</v>
      </c>
      <c r="J238" s="11" t="s">
        <v>5</v>
      </c>
      <c r="K238" s="13" t="s">
        <v>2098</v>
      </c>
      <c r="L238" s="12">
        <v>202250270.31999999</v>
      </c>
      <c r="M238" s="12">
        <v>35691224.18</v>
      </c>
      <c r="N238" s="24">
        <v>0</v>
      </c>
      <c r="O238" s="24">
        <v>56811684.410000026</v>
      </c>
      <c r="P238" s="24">
        <v>294753178.91000003</v>
      </c>
      <c r="Q238" s="78" t="s">
        <v>71</v>
      </c>
      <c r="R238" s="11" t="s">
        <v>2099</v>
      </c>
      <c r="S238" s="3">
        <v>133537558.70999999</v>
      </c>
      <c r="T238" s="3">
        <v>0</v>
      </c>
    </row>
    <row r="239" spans="1:20" ht="217.5" x14ac:dyDescent="0.35">
      <c r="A239" s="4" t="s">
        <v>2314</v>
      </c>
      <c r="B239" s="4">
        <v>103258</v>
      </c>
      <c r="C239" s="5" t="s">
        <v>2102</v>
      </c>
      <c r="D239" s="5" t="s">
        <v>2103</v>
      </c>
      <c r="E239" s="9">
        <v>42650</v>
      </c>
      <c r="F239" s="9">
        <v>42801</v>
      </c>
      <c r="G239" s="10">
        <v>84.341099999999997</v>
      </c>
      <c r="H239" s="11" t="s">
        <v>2066</v>
      </c>
      <c r="I239" s="11" t="s">
        <v>2066</v>
      </c>
      <c r="J239" s="11" t="s">
        <v>5</v>
      </c>
      <c r="K239" s="13" t="s">
        <v>2105</v>
      </c>
      <c r="L239" s="12">
        <v>16360009.220000001</v>
      </c>
      <c r="M239" s="12">
        <v>3037424.8</v>
      </c>
      <c r="N239" s="24">
        <v>395866</v>
      </c>
      <c r="O239" s="24">
        <v>96.780000001192093</v>
      </c>
      <c r="P239" s="24">
        <v>19793396.800000001</v>
      </c>
      <c r="Q239" s="1" t="s">
        <v>61</v>
      </c>
      <c r="R239" s="11" t="s">
        <v>105</v>
      </c>
      <c r="S239" s="3">
        <v>12284613.290000001</v>
      </c>
      <c r="T239" s="3">
        <v>0</v>
      </c>
    </row>
    <row r="240" spans="1:20" ht="145" x14ac:dyDescent="0.35">
      <c r="A240" s="4" t="s">
        <v>2315</v>
      </c>
      <c r="B240" s="4">
        <v>101622</v>
      </c>
      <c r="C240" s="5" t="s">
        <v>2108</v>
      </c>
      <c r="D240" s="5" t="s">
        <v>2109</v>
      </c>
      <c r="E240" s="9">
        <v>42579</v>
      </c>
      <c r="F240" s="9">
        <v>43644</v>
      </c>
      <c r="G240" s="10">
        <v>84.341099999999997</v>
      </c>
      <c r="H240" s="11" t="s">
        <v>2066</v>
      </c>
      <c r="I240" s="11" t="s">
        <v>2066</v>
      </c>
      <c r="J240" s="11" t="s">
        <v>5</v>
      </c>
      <c r="K240" s="13" t="s">
        <v>2105</v>
      </c>
      <c r="L240" s="12">
        <v>119824244.18000001</v>
      </c>
      <c r="M240" s="12">
        <v>22246755.82</v>
      </c>
      <c r="N240" s="24">
        <v>0</v>
      </c>
      <c r="O240" s="24">
        <v>0</v>
      </c>
      <c r="P240" s="24">
        <v>142071000</v>
      </c>
      <c r="Q240" s="69" t="s">
        <v>61</v>
      </c>
      <c r="R240" s="11" t="s">
        <v>301</v>
      </c>
      <c r="S240" s="3">
        <v>100757600.91</v>
      </c>
      <c r="T240" s="3">
        <v>0</v>
      </c>
    </row>
    <row r="241" spans="1:20" ht="232" x14ac:dyDescent="0.35">
      <c r="A241" s="4" t="s">
        <v>2314</v>
      </c>
      <c r="B241" s="4">
        <v>103257</v>
      </c>
      <c r="C241" s="5" t="s">
        <v>2113</v>
      </c>
      <c r="D241" s="5" t="s">
        <v>2114</v>
      </c>
      <c r="E241" s="9">
        <v>42650</v>
      </c>
      <c r="F241" s="27">
        <v>43465</v>
      </c>
      <c r="G241" s="10">
        <v>84.341099999999997</v>
      </c>
      <c r="H241" s="11" t="s">
        <v>2066</v>
      </c>
      <c r="I241" s="11" t="s">
        <v>2066</v>
      </c>
      <c r="J241" s="11" t="s">
        <v>5</v>
      </c>
      <c r="K241" s="13" t="s">
        <v>2105</v>
      </c>
      <c r="L241" s="12">
        <v>5556186.9800000004</v>
      </c>
      <c r="M241" s="12">
        <v>1031570.33</v>
      </c>
      <c r="N241" s="24">
        <v>134444.03</v>
      </c>
      <c r="O241" s="24">
        <v>0</v>
      </c>
      <c r="P241" s="24">
        <v>6722201.3400000008</v>
      </c>
      <c r="Q241" s="1" t="s">
        <v>61</v>
      </c>
      <c r="R241" s="11" t="s">
        <v>232</v>
      </c>
      <c r="S241" s="3">
        <v>2666052.5599999996</v>
      </c>
      <c r="T241" s="3">
        <v>494983.48</v>
      </c>
    </row>
    <row r="242" spans="1:20" ht="304.5" x14ac:dyDescent="0.35">
      <c r="A242" s="11" t="s">
        <v>2315</v>
      </c>
      <c r="B242" s="11">
        <v>109641</v>
      </c>
      <c r="C242" s="5" t="s">
        <v>2115</v>
      </c>
      <c r="D242" s="5" t="s">
        <v>2116</v>
      </c>
      <c r="E242" s="14">
        <v>43129</v>
      </c>
      <c r="F242" s="9">
        <v>44590</v>
      </c>
      <c r="G242" s="10">
        <v>84.341099999999997</v>
      </c>
      <c r="H242" s="11" t="s">
        <v>2066</v>
      </c>
      <c r="I242" s="11" t="s">
        <v>2066</v>
      </c>
      <c r="J242" s="11" t="s">
        <v>5</v>
      </c>
      <c r="K242" s="13" t="s">
        <v>2105</v>
      </c>
      <c r="L242" s="2">
        <v>31031879.969999999</v>
      </c>
      <c r="M242" s="2">
        <v>5761433.5999999996</v>
      </c>
      <c r="N242" s="24">
        <v>0</v>
      </c>
      <c r="O242" s="24">
        <v>13888316.020000003</v>
      </c>
      <c r="P242" s="24">
        <v>50681629.590000004</v>
      </c>
      <c r="Q242" s="1" t="s">
        <v>71</v>
      </c>
      <c r="R242" s="11" t="s">
        <v>114</v>
      </c>
      <c r="S242" s="3">
        <v>5258322.71</v>
      </c>
      <c r="T242" s="3">
        <v>0</v>
      </c>
    </row>
    <row r="243" spans="1:20" ht="174" x14ac:dyDescent="0.35">
      <c r="A243" s="11" t="s">
        <v>2315</v>
      </c>
      <c r="B243" s="11">
        <v>108513</v>
      </c>
      <c r="C243" s="5" t="s">
        <v>2118</v>
      </c>
      <c r="D243" s="5" t="s">
        <v>2119</v>
      </c>
      <c r="E243" s="14">
        <v>43129</v>
      </c>
      <c r="F243" s="9">
        <v>44225</v>
      </c>
      <c r="G243" s="10">
        <v>84.341099999999997</v>
      </c>
      <c r="H243" s="11" t="s">
        <v>2066</v>
      </c>
      <c r="I243" s="11" t="s">
        <v>2066</v>
      </c>
      <c r="J243" s="11" t="s">
        <v>5</v>
      </c>
      <c r="K243" s="13" t="s">
        <v>2105</v>
      </c>
      <c r="L243" s="2">
        <v>26502261.260000002</v>
      </c>
      <c r="M243" s="2">
        <v>4929456.5999999996</v>
      </c>
      <c r="N243" s="24">
        <v>0</v>
      </c>
      <c r="O243" s="24">
        <v>4920.3500000014901</v>
      </c>
      <c r="P243" s="24">
        <v>31436638.210000001</v>
      </c>
      <c r="Q243" s="1" t="s">
        <v>61</v>
      </c>
      <c r="R243" s="11" t="s">
        <v>114</v>
      </c>
      <c r="S243" s="3">
        <v>10362171.239999998</v>
      </c>
      <c r="T243" s="3">
        <v>0</v>
      </c>
    </row>
    <row r="244" spans="1:20" ht="116" x14ac:dyDescent="0.35">
      <c r="A244" s="11" t="s">
        <v>2316</v>
      </c>
      <c r="B244" s="11">
        <v>120197</v>
      </c>
      <c r="C244" s="5" t="s">
        <v>2122</v>
      </c>
      <c r="D244" s="5" t="s">
        <v>2123</v>
      </c>
      <c r="E244" s="14">
        <v>43249</v>
      </c>
      <c r="F244" s="9">
        <v>44406</v>
      </c>
      <c r="G244" s="10">
        <v>84.341099999999997</v>
      </c>
      <c r="H244" s="11" t="s">
        <v>2066</v>
      </c>
      <c r="I244" s="11" t="s">
        <v>2066</v>
      </c>
      <c r="J244" s="11" t="s">
        <v>5</v>
      </c>
      <c r="K244" s="13" t="s">
        <v>2105</v>
      </c>
      <c r="L244" s="2">
        <v>8277312.3099999996</v>
      </c>
      <c r="M244" s="2">
        <v>1536780.41</v>
      </c>
      <c r="N244" s="24">
        <v>0</v>
      </c>
      <c r="O244" s="24">
        <v>85.68</v>
      </c>
      <c r="P244" s="24">
        <v>9814178.3999999985</v>
      </c>
      <c r="Q244" s="1" t="s">
        <v>71</v>
      </c>
      <c r="R244" s="11" t="s">
        <v>82</v>
      </c>
      <c r="S244" s="3">
        <v>609286.5199999999</v>
      </c>
      <c r="T244" s="3">
        <v>0</v>
      </c>
    </row>
    <row r="245" spans="1:20" ht="116" x14ac:dyDescent="0.35">
      <c r="A245" s="11" t="s">
        <v>2316</v>
      </c>
      <c r="B245" s="11">
        <v>120025</v>
      </c>
      <c r="C245" s="5" t="s">
        <v>2130</v>
      </c>
      <c r="D245" s="5" t="s">
        <v>2131</v>
      </c>
      <c r="E245" s="14">
        <v>43276</v>
      </c>
      <c r="F245" s="9">
        <v>44737</v>
      </c>
      <c r="G245" s="10">
        <v>84.341099999999997</v>
      </c>
      <c r="H245" s="11" t="s">
        <v>2066</v>
      </c>
      <c r="I245" s="11" t="s">
        <v>2066</v>
      </c>
      <c r="J245" s="11" t="s">
        <v>5</v>
      </c>
      <c r="K245" s="13" t="s">
        <v>2105</v>
      </c>
      <c r="L245" s="2">
        <v>155964263.63999999</v>
      </c>
      <c r="M245" s="2">
        <v>28956600.420000002</v>
      </c>
      <c r="N245" s="24">
        <v>0</v>
      </c>
      <c r="O245" s="24">
        <v>0</v>
      </c>
      <c r="P245" s="24">
        <v>184920864.06</v>
      </c>
      <c r="Q245" s="1" t="s">
        <v>71</v>
      </c>
      <c r="R245" s="11" t="s">
        <v>82</v>
      </c>
      <c r="S245" s="3">
        <v>22318302.060000002</v>
      </c>
      <c r="T245" s="3">
        <v>0</v>
      </c>
    </row>
    <row r="246" spans="1:20" ht="72.5" x14ac:dyDescent="0.35">
      <c r="A246" s="11" t="s">
        <v>2317</v>
      </c>
      <c r="B246" s="11">
        <v>114367</v>
      </c>
      <c r="C246" s="5" t="s">
        <v>2134</v>
      </c>
      <c r="D246" s="5" t="s">
        <v>2135</v>
      </c>
      <c r="E246" s="14">
        <v>43294</v>
      </c>
      <c r="F246" s="9">
        <v>44754</v>
      </c>
      <c r="G246" s="10">
        <v>84.341099999999997</v>
      </c>
      <c r="H246" s="11" t="s">
        <v>2066</v>
      </c>
      <c r="I246" s="11" t="s">
        <v>2066</v>
      </c>
      <c r="J246" s="11" t="s">
        <v>5</v>
      </c>
      <c r="K246" s="13" t="s">
        <v>2137</v>
      </c>
      <c r="L246" s="2">
        <v>43648529.549999997</v>
      </c>
      <c r="M246" s="2">
        <v>8103863.0199999996</v>
      </c>
      <c r="N246" s="24">
        <v>0</v>
      </c>
      <c r="O246" s="24">
        <v>1489872.75</v>
      </c>
      <c r="P246" s="24">
        <v>53242265.319999993</v>
      </c>
      <c r="Q246" s="1" t="s">
        <v>71</v>
      </c>
      <c r="R246" s="11" t="s">
        <v>114</v>
      </c>
      <c r="S246" s="3">
        <v>27170137.939999998</v>
      </c>
      <c r="T246" s="3">
        <v>0</v>
      </c>
    </row>
    <row r="247" spans="1:20" ht="130.5" x14ac:dyDescent="0.35">
      <c r="A247" s="11" t="s">
        <v>2318</v>
      </c>
      <c r="B247" s="11">
        <v>123312</v>
      </c>
      <c r="C247" s="5" t="s">
        <v>2140</v>
      </c>
      <c r="D247" s="5" t="s">
        <v>2141</v>
      </c>
      <c r="E247" s="14">
        <v>43418</v>
      </c>
      <c r="F247" s="9">
        <v>44514</v>
      </c>
      <c r="G247" s="10">
        <v>84.341099999999997</v>
      </c>
      <c r="H247" s="11" t="s">
        <v>2066</v>
      </c>
      <c r="I247" s="11" t="s">
        <v>2066</v>
      </c>
      <c r="J247" s="11" t="s">
        <v>5</v>
      </c>
      <c r="K247" s="13" t="s">
        <v>2143</v>
      </c>
      <c r="L247" s="2">
        <v>177049421.03999999</v>
      </c>
      <c r="M247" s="2">
        <v>27765689.739999998</v>
      </c>
      <c r="N247" s="24">
        <v>0</v>
      </c>
      <c r="O247" s="24">
        <v>5105618.1900000004</v>
      </c>
      <c r="P247" s="24">
        <v>209920728.97</v>
      </c>
      <c r="Q247" s="1" t="s">
        <v>71</v>
      </c>
      <c r="R247" s="11"/>
      <c r="S247" s="3">
        <v>161286918.88</v>
      </c>
      <c r="T247" s="3">
        <v>25945758.759999998</v>
      </c>
    </row>
    <row r="248" spans="1:20" ht="203" x14ac:dyDescent="0.35">
      <c r="A248" s="11" t="s">
        <v>2319</v>
      </c>
      <c r="B248" s="11">
        <v>123634</v>
      </c>
      <c r="C248" s="5" t="s">
        <v>2146</v>
      </c>
      <c r="D248" s="5" t="s">
        <v>2119</v>
      </c>
      <c r="E248" s="14">
        <v>43559</v>
      </c>
      <c r="F248" s="9">
        <v>44655</v>
      </c>
      <c r="G248" s="10">
        <v>84.341099999999997</v>
      </c>
      <c r="H248" s="11" t="s">
        <v>2066</v>
      </c>
      <c r="I248" s="11" t="s">
        <v>2066</v>
      </c>
      <c r="J248" s="11" t="s">
        <v>5</v>
      </c>
      <c r="K248" s="13" t="s">
        <v>2105</v>
      </c>
      <c r="L248" s="2">
        <v>159728628.80000001</v>
      </c>
      <c r="M248" s="2">
        <v>29655499.059999999</v>
      </c>
      <c r="N248" s="24">
        <v>0</v>
      </c>
      <c r="O248" s="24">
        <v>0</v>
      </c>
      <c r="P248" s="24">
        <v>189384127.86000001</v>
      </c>
      <c r="Q248" s="1" t="s">
        <v>71</v>
      </c>
      <c r="R248" s="11"/>
      <c r="S248" s="3">
        <v>1391021.06</v>
      </c>
      <c r="T248" s="3">
        <v>0</v>
      </c>
    </row>
    <row r="249" spans="1:20" ht="116" x14ac:dyDescent="0.35">
      <c r="A249" s="11" t="s">
        <v>2316</v>
      </c>
      <c r="B249" s="11">
        <v>122632</v>
      </c>
      <c r="C249" s="5" t="s">
        <v>2153</v>
      </c>
      <c r="D249" s="5" t="s">
        <v>2154</v>
      </c>
      <c r="E249" s="14">
        <v>43657</v>
      </c>
      <c r="F249" s="9">
        <v>45118</v>
      </c>
      <c r="G249" s="10">
        <v>84.341099999999997</v>
      </c>
      <c r="H249" s="11" t="s">
        <v>2066</v>
      </c>
      <c r="I249" s="11" t="s">
        <v>2066</v>
      </c>
      <c r="J249" s="11" t="s">
        <v>5</v>
      </c>
      <c r="K249" s="13" t="s">
        <v>2105</v>
      </c>
      <c r="L249" s="2">
        <v>75906976.719999999</v>
      </c>
      <c r="M249" s="2">
        <v>14093023.279999999</v>
      </c>
      <c r="N249" s="24">
        <v>0</v>
      </c>
      <c r="O249" s="24">
        <v>0</v>
      </c>
      <c r="P249" s="24">
        <v>90000000</v>
      </c>
      <c r="Q249" s="1" t="s">
        <v>71</v>
      </c>
      <c r="R249" s="11" t="s">
        <v>436</v>
      </c>
      <c r="S249" s="3">
        <v>675658.25</v>
      </c>
      <c r="T249" s="3">
        <v>0</v>
      </c>
    </row>
    <row r="250" spans="1:20" ht="101.5" x14ac:dyDescent="0.35">
      <c r="A250" s="11" t="s">
        <v>2320</v>
      </c>
      <c r="B250" s="11">
        <v>127682</v>
      </c>
      <c r="C250" s="5" t="s">
        <v>2157</v>
      </c>
      <c r="D250" s="5" t="s">
        <v>2158</v>
      </c>
      <c r="E250" s="14">
        <v>43657</v>
      </c>
      <c r="F250" s="9">
        <v>44388</v>
      </c>
      <c r="G250" s="10">
        <v>84.341099999999997</v>
      </c>
      <c r="H250" s="11" t="s">
        <v>2066</v>
      </c>
      <c r="I250" s="11" t="s">
        <v>2066</v>
      </c>
      <c r="J250" s="11" t="s">
        <v>5</v>
      </c>
      <c r="K250" s="13" t="s">
        <v>2105</v>
      </c>
      <c r="L250" s="2">
        <v>37989302.960000001</v>
      </c>
      <c r="M250" s="2">
        <v>7053161.04</v>
      </c>
      <c r="N250" s="24">
        <v>0</v>
      </c>
      <c r="O250" s="24">
        <v>0</v>
      </c>
      <c r="P250" s="24">
        <v>45042464</v>
      </c>
      <c r="Q250" s="1" t="s">
        <v>71</v>
      </c>
      <c r="R250" s="11"/>
      <c r="S250" s="3">
        <v>881147.48</v>
      </c>
      <c r="T250" s="3">
        <v>0</v>
      </c>
    </row>
    <row r="251" spans="1:20" ht="232" x14ac:dyDescent="0.35">
      <c r="A251" s="11" t="s">
        <v>2320</v>
      </c>
      <c r="B251" s="11">
        <v>127309</v>
      </c>
      <c r="C251" s="5" t="s">
        <v>2161</v>
      </c>
      <c r="D251" s="5" t="s">
        <v>2162</v>
      </c>
      <c r="E251" s="14">
        <v>43657</v>
      </c>
      <c r="F251" s="9">
        <v>44388</v>
      </c>
      <c r="G251" s="10">
        <v>84.341099999999997</v>
      </c>
      <c r="H251" s="11" t="s">
        <v>2066</v>
      </c>
      <c r="I251" s="11" t="s">
        <v>2066</v>
      </c>
      <c r="J251" s="11" t="s">
        <v>5</v>
      </c>
      <c r="K251" s="13" t="s">
        <v>2105</v>
      </c>
      <c r="L251" s="2">
        <v>52810948.149999999</v>
      </c>
      <c r="M251" s="2">
        <v>9804973.8000000007</v>
      </c>
      <c r="N251" s="24">
        <v>0</v>
      </c>
      <c r="O251" s="24">
        <v>0</v>
      </c>
      <c r="P251" s="24">
        <v>62615921.950000003</v>
      </c>
      <c r="Q251" s="1" t="s">
        <v>71</v>
      </c>
      <c r="R251" s="11"/>
      <c r="S251" s="3">
        <v>415634.04</v>
      </c>
      <c r="T251" s="3">
        <v>0</v>
      </c>
    </row>
    <row r="252" spans="1:20" ht="232" x14ac:dyDescent="0.35">
      <c r="A252" s="11" t="s">
        <v>2321</v>
      </c>
      <c r="B252" s="11">
        <v>127221</v>
      </c>
      <c r="C252" s="5" t="s">
        <v>2165</v>
      </c>
      <c r="D252" s="5" t="s">
        <v>2109</v>
      </c>
      <c r="E252" s="14">
        <v>43700</v>
      </c>
      <c r="F252" s="9">
        <v>44796</v>
      </c>
      <c r="G252" s="10">
        <v>84.341085289999995</v>
      </c>
      <c r="H252" s="11" t="s">
        <v>2066</v>
      </c>
      <c r="I252" s="11" t="s">
        <v>2066</v>
      </c>
      <c r="J252" s="11" t="s">
        <v>5</v>
      </c>
      <c r="K252" s="13" t="s">
        <v>2105</v>
      </c>
      <c r="L252" s="2">
        <v>174332137.72</v>
      </c>
      <c r="M252" s="2">
        <v>32366812.280000001</v>
      </c>
      <c r="N252" s="24">
        <v>0</v>
      </c>
      <c r="O252" s="24">
        <v>0</v>
      </c>
      <c r="P252" s="24">
        <v>206698950</v>
      </c>
      <c r="Q252" s="1" t="s">
        <v>71</v>
      </c>
      <c r="R252" s="11" t="s">
        <v>436</v>
      </c>
      <c r="S252" s="3">
        <v>2467430.8600000003</v>
      </c>
      <c r="T252" s="3">
        <v>0</v>
      </c>
    </row>
    <row r="253" spans="1:20" ht="72.5" x14ac:dyDescent="0.35">
      <c r="A253" s="11" t="s">
        <v>2318</v>
      </c>
      <c r="B253" s="11">
        <v>130632</v>
      </c>
      <c r="C253" s="5" t="s">
        <v>2168</v>
      </c>
      <c r="D253" s="5" t="s">
        <v>2169</v>
      </c>
      <c r="E253" s="14">
        <v>43718</v>
      </c>
      <c r="F253" s="9">
        <v>44814</v>
      </c>
      <c r="G253" s="10">
        <v>84.341085289999995</v>
      </c>
      <c r="H253" s="11" t="s">
        <v>2066</v>
      </c>
      <c r="I253" s="11" t="s">
        <v>2066</v>
      </c>
      <c r="J253" s="11" t="s">
        <v>5</v>
      </c>
      <c r="K253" s="13" t="s">
        <v>2143</v>
      </c>
      <c r="L253" s="2">
        <v>190132540.22999999</v>
      </c>
      <c r="M253" s="2">
        <v>35300342.920000002</v>
      </c>
      <c r="N253" s="24">
        <v>0</v>
      </c>
      <c r="O253" s="24">
        <v>0</v>
      </c>
      <c r="P253" s="24">
        <v>225432883.14999998</v>
      </c>
      <c r="Q253" s="1" t="s">
        <v>71</v>
      </c>
      <c r="R253" s="11"/>
      <c r="S253" s="3">
        <v>0</v>
      </c>
      <c r="T253" s="3">
        <v>0</v>
      </c>
    </row>
    <row r="254" spans="1:20" ht="130.5" x14ac:dyDescent="0.35">
      <c r="A254" s="11" t="s">
        <v>2318</v>
      </c>
      <c r="B254" s="11">
        <v>130181</v>
      </c>
      <c r="C254" s="5" t="s">
        <v>2171</v>
      </c>
      <c r="D254" s="5" t="s">
        <v>2141</v>
      </c>
      <c r="E254" s="14">
        <v>43718</v>
      </c>
      <c r="F254" s="9">
        <v>44449</v>
      </c>
      <c r="G254" s="10">
        <v>84.341085289999995</v>
      </c>
      <c r="H254" s="11" t="s">
        <v>2066</v>
      </c>
      <c r="I254" s="11" t="s">
        <v>2066</v>
      </c>
      <c r="J254" s="11" t="s">
        <v>5</v>
      </c>
      <c r="K254" s="13" t="s">
        <v>2143</v>
      </c>
      <c r="L254" s="2">
        <v>194619924.09</v>
      </c>
      <c r="M254" s="2">
        <v>31518410.489999998</v>
      </c>
      <c r="N254" s="24">
        <v>4615068.0599999996</v>
      </c>
      <c r="O254" s="24">
        <v>0</v>
      </c>
      <c r="P254" s="24">
        <v>230753402.64000002</v>
      </c>
      <c r="Q254" s="1" t="s">
        <v>71</v>
      </c>
      <c r="R254" s="11"/>
      <c r="S254" s="3">
        <v>426786.99</v>
      </c>
      <c r="T254" s="3">
        <v>69117.509999999995</v>
      </c>
    </row>
    <row r="255" spans="1:20" ht="101.5" x14ac:dyDescent="0.35">
      <c r="A255" s="11" t="s">
        <v>2321</v>
      </c>
      <c r="B255" s="11">
        <v>130277</v>
      </c>
      <c r="C255" s="5" t="s">
        <v>2173</v>
      </c>
      <c r="D255" s="5" t="s">
        <v>2174</v>
      </c>
      <c r="E255" s="14">
        <v>43728</v>
      </c>
      <c r="F255" s="9">
        <v>44824</v>
      </c>
      <c r="G255" s="10">
        <v>84.341085289999995</v>
      </c>
      <c r="H255" s="11" t="s">
        <v>2066</v>
      </c>
      <c r="I255" s="11" t="s">
        <v>2066</v>
      </c>
      <c r="J255" s="11" t="s">
        <v>5</v>
      </c>
      <c r="K255" s="13" t="s">
        <v>2105</v>
      </c>
      <c r="L255" s="2">
        <v>58717037.280000001</v>
      </c>
      <c r="M255" s="2">
        <v>10901508.720000001</v>
      </c>
      <c r="N255" s="24">
        <v>0</v>
      </c>
      <c r="O255" s="24">
        <v>4998</v>
      </c>
      <c r="P255" s="24">
        <v>69623544</v>
      </c>
      <c r="Q255" s="1" t="s">
        <v>71</v>
      </c>
      <c r="R255" s="11"/>
      <c r="S255" s="3">
        <v>768177.69</v>
      </c>
      <c r="T255" s="3">
        <v>0</v>
      </c>
    </row>
    <row r="256" spans="1:20" ht="188.5" x14ac:dyDescent="0.35">
      <c r="A256" s="11" t="s">
        <v>2320</v>
      </c>
      <c r="B256" s="11">
        <v>127312</v>
      </c>
      <c r="C256" s="5" t="s">
        <v>2176</v>
      </c>
      <c r="D256" s="5" t="s">
        <v>2162</v>
      </c>
      <c r="E256" s="14">
        <v>43803</v>
      </c>
      <c r="F256" s="9">
        <v>44534</v>
      </c>
      <c r="G256" s="10">
        <v>84.341099999999997</v>
      </c>
      <c r="H256" s="11" t="s">
        <v>2066</v>
      </c>
      <c r="I256" s="11" t="s">
        <v>2066</v>
      </c>
      <c r="J256" s="11" t="s">
        <v>5</v>
      </c>
      <c r="K256" s="34" t="s">
        <v>2105</v>
      </c>
      <c r="L256" s="2">
        <v>12584528.35</v>
      </c>
      <c r="M256" s="2">
        <v>2336465.7200000002</v>
      </c>
      <c r="N256" s="24">
        <v>0</v>
      </c>
      <c r="O256" s="24">
        <v>5000</v>
      </c>
      <c r="P256" s="24">
        <v>14925994.07</v>
      </c>
      <c r="Q256" s="1" t="s">
        <v>71</v>
      </c>
      <c r="R256" s="11"/>
      <c r="S256" s="3">
        <v>255497.98</v>
      </c>
      <c r="T256" s="3">
        <v>0</v>
      </c>
    </row>
    <row r="257" spans="1:20" ht="101.5" x14ac:dyDescent="0.35">
      <c r="A257" s="11" t="s">
        <v>2320</v>
      </c>
      <c r="B257" s="11">
        <v>131382</v>
      </c>
      <c r="C257" s="5" t="s">
        <v>2179</v>
      </c>
      <c r="D257" s="5" t="s">
        <v>2180</v>
      </c>
      <c r="E257" s="14">
        <v>43829</v>
      </c>
      <c r="F257" s="9">
        <v>44560</v>
      </c>
      <c r="G257" s="10">
        <v>84.341099999999997</v>
      </c>
      <c r="H257" s="11" t="s">
        <v>2066</v>
      </c>
      <c r="I257" s="11" t="s">
        <v>2066</v>
      </c>
      <c r="J257" s="11" t="s">
        <v>5</v>
      </c>
      <c r="K257" s="34" t="s">
        <v>2105</v>
      </c>
      <c r="L257" s="2">
        <v>38763530.280000001</v>
      </c>
      <c r="M257" s="2">
        <v>7196905.4400000004</v>
      </c>
      <c r="N257" s="24">
        <v>0</v>
      </c>
      <c r="O257" s="24">
        <v>9996</v>
      </c>
      <c r="P257" s="24">
        <v>45970431.719999999</v>
      </c>
      <c r="Q257" s="1" t="s">
        <v>71</v>
      </c>
      <c r="R257" s="11"/>
      <c r="S257" s="3">
        <v>212165.06</v>
      </c>
      <c r="T257" s="3">
        <v>0</v>
      </c>
    </row>
    <row r="258" spans="1:20" ht="101.5" x14ac:dyDescent="0.35">
      <c r="A258" s="11" t="s">
        <v>2320</v>
      </c>
      <c r="B258" s="11">
        <v>130599</v>
      </c>
      <c r="C258" s="5" t="s">
        <v>2183</v>
      </c>
      <c r="D258" s="5" t="s">
        <v>2184</v>
      </c>
      <c r="E258" s="9">
        <v>44075</v>
      </c>
      <c r="F258" s="9">
        <v>45170</v>
      </c>
      <c r="G258" s="10">
        <v>84.341099999999997</v>
      </c>
      <c r="H258" s="11" t="s">
        <v>2066</v>
      </c>
      <c r="I258" s="11" t="s">
        <v>2066</v>
      </c>
      <c r="J258" s="11" t="s">
        <v>5</v>
      </c>
      <c r="K258" s="34" t="s">
        <v>2105</v>
      </c>
      <c r="L258" s="2">
        <v>84285767.640000001</v>
      </c>
      <c r="M258" s="2">
        <v>13649956.119999999</v>
      </c>
      <c r="N258" s="24">
        <v>1998688.24</v>
      </c>
      <c r="O258" s="24">
        <v>4998</v>
      </c>
      <c r="P258" s="24">
        <v>99939410</v>
      </c>
      <c r="Q258" s="1" t="s">
        <v>71</v>
      </c>
      <c r="R258" s="11"/>
      <c r="S258" s="3">
        <v>0</v>
      </c>
      <c r="T258" s="3">
        <v>0</v>
      </c>
    </row>
    <row r="259" spans="1:20" ht="87" x14ac:dyDescent="0.35">
      <c r="A259" s="11" t="s">
        <v>2322</v>
      </c>
      <c r="B259" s="11">
        <v>130718</v>
      </c>
      <c r="C259" s="5" t="s">
        <v>2196</v>
      </c>
      <c r="D259" s="5" t="s">
        <v>2197</v>
      </c>
      <c r="E259" s="9">
        <v>44187</v>
      </c>
      <c r="F259" s="9">
        <v>45282</v>
      </c>
      <c r="G259" s="10">
        <v>84.341085289999995</v>
      </c>
      <c r="H259" s="11" t="s">
        <v>2066</v>
      </c>
      <c r="I259" s="11" t="s">
        <v>2066</v>
      </c>
      <c r="J259" s="11" t="s">
        <v>5</v>
      </c>
      <c r="K259" s="34" t="s">
        <v>2199</v>
      </c>
      <c r="L259" s="2">
        <v>57003506.25</v>
      </c>
      <c r="M259" s="2">
        <v>110639.94</v>
      </c>
      <c r="N259" s="24">
        <v>10472731.609999999</v>
      </c>
      <c r="O259" s="24">
        <v>4998</v>
      </c>
      <c r="P259" s="24">
        <v>67591875.799999997</v>
      </c>
      <c r="Q259" s="1" t="s">
        <v>71</v>
      </c>
      <c r="R259" s="11"/>
      <c r="S259" s="3">
        <v>0</v>
      </c>
      <c r="T259" s="3">
        <v>0</v>
      </c>
    </row>
    <row r="260" spans="1:20" ht="145" x14ac:dyDescent="0.35">
      <c r="A260" s="11" t="s">
        <v>2323</v>
      </c>
      <c r="B260" s="11">
        <v>143526</v>
      </c>
      <c r="C260" s="5" t="s">
        <v>2203</v>
      </c>
      <c r="D260" s="5" t="s">
        <v>2204</v>
      </c>
      <c r="E260" s="9">
        <v>44187</v>
      </c>
      <c r="F260" s="9">
        <v>44552</v>
      </c>
      <c r="G260" s="10">
        <v>84.341085289999995</v>
      </c>
      <c r="H260" s="11" t="s">
        <v>2066</v>
      </c>
      <c r="I260" s="11" t="s">
        <v>2066</v>
      </c>
      <c r="J260" s="11" t="s">
        <v>5</v>
      </c>
      <c r="K260" s="34" t="s">
        <v>2105</v>
      </c>
      <c r="L260" s="2">
        <v>65779785.689999998</v>
      </c>
      <c r="M260" s="2">
        <v>12212791.109999999</v>
      </c>
      <c r="N260" s="24">
        <v>0</v>
      </c>
      <c r="O260" s="24">
        <v>0</v>
      </c>
      <c r="P260" s="24">
        <v>77992576.799999997</v>
      </c>
      <c r="Q260" s="1" t="s">
        <v>71</v>
      </c>
      <c r="R260" s="11"/>
      <c r="S260" s="3">
        <v>0</v>
      </c>
      <c r="T260" s="3">
        <v>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ACA8E-8EEC-4FB0-BFA7-C90E2F1413BF}">
  <dimension ref="A1:D7"/>
  <sheetViews>
    <sheetView workbookViewId="0">
      <selection sqref="A1:D7"/>
    </sheetView>
  </sheetViews>
  <sheetFormatPr defaultRowHeight="14.5" x14ac:dyDescent="0.35"/>
  <cols>
    <col min="1" max="1" width="28.81640625" customWidth="1"/>
  </cols>
  <sheetData>
    <row r="1" spans="1:4" x14ac:dyDescent="0.35">
      <c r="A1" s="88" t="s">
        <v>2</v>
      </c>
      <c r="B1" s="88" t="s">
        <v>2327</v>
      </c>
      <c r="C1" s="88" t="s">
        <v>2328</v>
      </c>
      <c r="D1" s="88" t="s">
        <v>2329</v>
      </c>
    </row>
    <row r="2" spans="1:4" x14ac:dyDescent="0.35">
      <c r="A2" s="104">
        <v>2.1</v>
      </c>
      <c r="B2" s="105">
        <v>202250270.31999999</v>
      </c>
      <c r="C2" s="105">
        <v>35691224.18</v>
      </c>
      <c r="D2" s="105">
        <v>294753178.91000003</v>
      </c>
    </row>
    <row r="3" spans="1:4" x14ac:dyDescent="0.35">
      <c r="A3" s="103" t="s">
        <v>2326</v>
      </c>
      <c r="B3" s="102">
        <v>202250270.31999999</v>
      </c>
      <c r="C3" s="102">
        <v>35691224.18</v>
      </c>
      <c r="D3" s="102">
        <v>294753178.91000003</v>
      </c>
    </row>
    <row r="4" spans="1:4" x14ac:dyDescent="0.35">
      <c r="A4" s="103" t="s">
        <v>2330</v>
      </c>
      <c r="B4" s="102">
        <v>274224746.83000004</v>
      </c>
      <c r="C4" s="102">
        <v>48392602.239999995</v>
      </c>
      <c r="D4" s="102">
        <v>462850719.94</v>
      </c>
    </row>
    <row r="5" spans="1:4" x14ac:dyDescent="0.35">
      <c r="A5" s="104" t="s">
        <v>2244</v>
      </c>
      <c r="B5" s="105">
        <v>1265106960.1900003</v>
      </c>
      <c r="C5" s="105">
        <v>233447157.03000003</v>
      </c>
      <c r="D5" s="105">
        <v>2267209584.9099998</v>
      </c>
    </row>
    <row r="6" spans="1:4" x14ac:dyDescent="0.35">
      <c r="A6" s="104">
        <v>2.2999999999999998</v>
      </c>
      <c r="B6" s="105">
        <v>1786868722.3100002</v>
      </c>
      <c r="C6" s="105">
        <v>309570064.66000003</v>
      </c>
      <c r="D6" s="105">
        <v>2134574484.6799998</v>
      </c>
    </row>
    <row r="7" spans="1:4" x14ac:dyDescent="0.35">
      <c r="A7" s="106" t="s">
        <v>6</v>
      </c>
      <c r="B7" s="107">
        <v>3254225952.8200002</v>
      </c>
      <c r="C7" s="107">
        <v>578708445.87000012</v>
      </c>
      <c r="D7" s="107">
        <v>4696537248.5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5765D-AE17-4C77-8F59-4812E809989D}">
  <dimension ref="A1:E15"/>
  <sheetViews>
    <sheetView workbookViewId="0">
      <selection activeCell="C5" sqref="C5"/>
    </sheetView>
  </sheetViews>
  <sheetFormatPr defaultRowHeight="14.5" x14ac:dyDescent="0.35"/>
  <cols>
    <col min="1" max="1" width="24.1796875" bestFit="1" customWidth="1"/>
    <col min="2" max="2" width="16.26953125" bestFit="1" customWidth="1"/>
    <col min="3" max="3" width="11" bestFit="1" customWidth="1"/>
    <col min="4" max="6" width="12" bestFit="1" customWidth="1"/>
    <col min="7" max="7" width="29.453125" bestFit="1" customWidth="1"/>
    <col min="8" max="8" width="18.81640625" bestFit="1" customWidth="1"/>
    <col min="9" max="9" width="21" bestFit="1" customWidth="1"/>
    <col min="10" max="10" width="20.26953125" bestFit="1" customWidth="1"/>
    <col min="11" max="11" width="14.1796875" bestFit="1" customWidth="1"/>
    <col min="12" max="12" width="20.7265625" bestFit="1" customWidth="1"/>
    <col min="13" max="13" width="15.26953125" bestFit="1" customWidth="1"/>
    <col min="14" max="15" width="12" bestFit="1" customWidth="1"/>
    <col min="16" max="17" width="10" bestFit="1" customWidth="1"/>
    <col min="18" max="20" width="12" bestFit="1" customWidth="1"/>
  </cols>
  <sheetData>
    <row r="1" spans="1:5" x14ac:dyDescent="0.35">
      <c r="A1" s="85" t="s">
        <v>0</v>
      </c>
      <c r="B1" t="s">
        <v>1</v>
      </c>
    </row>
    <row r="3" spans="1:5" x14ac:dyDescent="0.35">
      <c r="A3" s="85" t="s">
        <v>2243</v>
      </c>
      <c r="B3" s="85" t="s">
        <v>2252</v>
      </c>
    </row>
    <row r="4" spans="1:5" x14ac:dyDescent="0.35">
      <c r="A4" s="85" t="s">
        <v>2</v>
      </c>
      <c r="B4" s="108">
        <v>2.1</v>
      </c>
      <c r="C4" s="108">
        <v>2.2999999999999998</v>
      </c>
      <c r="D4" s="108" t="s">
        <v>2244</v>
      </c>
      <c r="E4" t="s">
        <v>6</v>
      </c>
    </row>
    <row r="5" spans="1:5" x14ac:dyDescent="0.35">
      <c r="A5" s="86" t="s">
        <v>263</v>
      </c>
      <c r="B5" s="87"/>
      <c r="C5" s="87"/>
      <c r="D5" s="87">
        <v>238815317.49000007</v>
      </c>
      <c r="E5" s="87">
        <v>238815317.49000007</v>
      </c>
    </row>
    <row r="6" spans="1:5" x14ac:dyDescent="0.35">
      <c r="A6" s="86" t="s">
        <v>48</v>
      </c>
      <c r="B6" s="87"/>
      <c r="C6" s="87"/>
      <c r="D6" s="87">
        <v>181955098.50999993</v>
      </c>
      <c r="E6" s="87">
        <v>181955098.50999993</v>
      </c>
    </row>
    <row r="7" spans="1:5" x14ac:dyDescent="0.35">
      <c r="A7" s="86" t="s">
        <v>567</v>
      </c>
      <c r="B7" s="87"/>
      <c r="C7" s="87"/>
      <c r="D7" s="87">
        <v>79592415.580000013</v>
      </c>
      <c r="E7" s="87">
        <v>79592415.580000013</v>
      </c>
    </row>
    <row r="8" spans="1:5" x14ac:dyDescent="0.35">
      <c r="A8" s="86" t="s">
        <v>2239</v>
      </c>
      <c r="B8" s="87">
        <v>294753178.91000003</v>
      </c>
      <c r="C8" s="87">
        <v>2134574484.6799996</v>
      </c>
      <c r="D8" s="87"/>
      <c r="E8" s="87">
        <v>2429327663.5899997</v>
      </c>
    </row>
    <row r="9" spans="1:5" x14ac:dyDescent="0.35">
      <c r="A9" s="86" t="s">
        <v>190</v>
      </c>
      <c r="B9" s="87"/>
      <c r="C9" s="87"/>
      <c r="D9" s="87">
        <v>254901692.28999999</v>
      </c>
      <c r="E9" s="87">
        <v>254901692.28999999</v>
      </c>
    </row>
    <row r="10" spans="1:5" x14ac:dyDescent="0.35">
      <c r="A10" s="86" t="s">
        <v>149</v>
      </c>
      <c r="B10" s="87"/>
      <c r="C10" s="87"/>
      <c r="D10" s="87">
        <v>260367514.77999997</v>
      </c>
      <c r="E10" s="87">
        <v>260367514.77999997</v>
      </c>
    </row>
    <row r="11" spans="1:5" x14ac:dyDescent="0.35">
      <c r="A11" s="86" t="s">
        <v>196</v>
      </c>
      <c r="B11" s="87"/>
      <c r="C11" s="87"/>
      <c r="D11" s="87">
        <v>234739929.97999996</v>
      </c>
      <c r="E11" s="87">
        <v>234739929.97999996</v>
      </c>
    </row>
    <row r="12" spans="1:5" x14ac:dyDescent="0.35">
      <c r="A12" s="86" t="s">
        <v>103</v>
      </c>
      <c r="B12" s="87"/>
      <c r="C12" s="87"/>
      <c r="D12" s="87">
        <v>802503337.34000015</v>
      </c>
      <c r="E12" s="87">
        <v>802503337.34000015</v>
      </c>
    </row>
    <row r="13" spans="1:5" x14ac:dyDescent="0.35">
      <c r="A13" s="86" t="s">
        <v>1091</v>
      </c>
      <c r="B13" s="87"/>
      <c r="C13" s="87"/>
      <c r="D13" s="87">
        <v>127524545.61000001</v>
      </c>
      <c r="E13" s="87">
        <v>127524545.61000001</v>
      </c>
    </row>
    <row r="14" spans="1:5" x14ac:dyDescent="0.35">
      <c r="A14" s="86" t="s">
        <v>79</v>
      </c>
      <c r="B14" s="87"/>
      <c r="C14" s="87"/>
      <c r="D14" s="87">
        <v>86809733.330000013</v>
      </c>
      <c r="E14" s="87">
        <v>86809733.330000013</v>
      </c>
    </row>
    <row r="15" spans="1:5" x14ac:dyDescent="0.35">
      <c r="A15" s="86" t="s">
        <v>6</v>
      </c>
      <c r="B15" s="87">
        <v>294753178.91000003</v>
      </c>
      <c r="C15" s="87">
        <v>2134574484.6799996</v>
      </c>
      <c r="D15" s="87">
        <v>2267209584.9099998</v>
      </c>
      <c r="E15" s="87">
        <v>4696537248.499999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CFCEB-B58F-4BE7-A298-2B040D8C099D}">
  <dimension ref="A1:C131"/>
  <sheetViews>
    <sheetView topLeftCell="A123" workbookViewId="0">
      <selection activeCell="C131" sqref="C131"/>
    </sheetView>
  </sheetViews>
  <sheetFormatPr defaultRowHeight="14.5" x14ac:dyDescent="0.35"/>
  <cols>
    <col min="1" max="1" width="17.7265625" bestFit="1" customWidth="1"/>
    <col min="2" max="2" width="22.7265625" bestFit="1" customWidth="1"/>
    <col min="3" max="3" width="18.90625" bestFit="1" customWidth="1"/>
  </cols>
  <sheetData>
    <row r="1" spans="1:3" x14ac:dyDescent="0.35">
      <c r="A1" s="85" t="s">
        <v>0</v>
      </c>
      <c r="B1" t="s">
        <v>1</v>
      </c>
    </row>
    <row r="2" spans="1:3" x14ac:dyDescent="0.35">
      <c r="A2" s="85" t="s">
        <v>16</v>
      </c>
      <c r="B2" s="86">
        <v>2017</v>
      </c>
    </row>
    <row r="3" spans="1:3" x14ac:dyDescent="0.35">
      <c r="A3" s="85" t="s">
        <v>8</v>
      </c>
      <c r="B3" t="s">
        <v>54</v>
      </c>
    </row>
    <row r="5" spans="1:3" x14ac:dyDescent="0.35">
      <c r="A5" s="85" t="s">
        <v>2</v>
      </c>
      <c r="B5" t="s">
        <v>2243</v>
      </c>
    </row>
    <row r="6" spans="1:3" x14ac:dyDescent="0.35">
      <c r="A6" s="86">
        <v>115549</v>
      </c>
      <c r="B6" s="87">
        <v>7333870.3399999999</v>
      </c>
    </row>
    <row r="7" spans="1:3" x14ac:dyDescent="0.35">
      <c r="A7" s="86">
        <v>115560</v>
      </c>
      <c r="B7" s="87">
        <v>4557762.9399999995</v>
      </c>
    </row>
    <row r="8" spans="1:3" x14ac:dyDescent="0.35">
      <c r="A8" s="86">
        <v>115577</v>
      </c>
      <c r="B8" s="87">
        <v>3709668.22</v>
      </c>
    </row>
    <row r="9" spans="1:3" x14ac:dyDescent="0.35">
      <c r="A9" s="86">
        <v>115579</v>
      </c>
      <c r="B9" s="87">
        <v>4141014</v>
      </c>
    </row>
    <row r="10" spans="1:3" x14ac:dyDescent="0.35">
      <c r="A10" s="86">
        <v>115581</v>
      </c>
      <c r="B10" s="87">
        <v>1692355.93</v>
      </c>
    </row>
    <row r="11" spans="1:3" x14ac:dyDescent="0.35">
      <c r="A11" s="86">
        <v>115586</v>
      </c>
      <c r="B11" s="87">
        <v>6120068.6100000003</v>
      </c>
    </row>
    <row r="12" spans="1:3" x14ac:dyDescent="0.35">
      <c r="A12" s="86">
        <v>115595</v>
      </c>
      <c r="B12" s="87">
        <v>2663578.15</v>
      </c>
    </row>
    <row r="13" spans="1:3" x14ac:dyDescent="0.35">
      <c r="A13" s="86">
        <v>115599</v>
      </c>
      <c r="B13" s="87">
        <v>2962478.55</v>
      </c>
      <c r="C13">
        <f>GETPIVOTDATA("Project total value",$A$5)/8</f>
        <v>60918877.138750002</v>
      </c>
    </row>
    <row r="14" spans="1:3" x14ac:dyDescent="0.35">
      <c r="A14" s="86">
        <v>115605</v>
      </c>
      <c r="B14" s="87">
        <v>4820400.41</v>
      </c>
    </row>
    <row r="15" spans="1:3" x14ac:dyDescent="0.35">
      <c r="A15" s="86">
        <v>115607</v>
      </c>
      <c r="B15" s="87">
        <v>5137064.34</v>
      </c>
    </row>
    <row r="16" spans="1:3" x14ac:dyDescent="0.35">
      <c r="A16" s="86">
        <v>115610</v>
      </c>
      <c r="B16" s="87">
        <v>5743905.3300000001</v>
      </c>
    </row>
    <row r="17" spans="1:2" x14ac:dyDescent="0.35">
      <c r="A17" s="86">
        <v>115612</v>
      </c>
      <c r="B17" s="87">
        <v>2310209.62</v>
      </c>
    </row>
    <row r="18" spans="1:2" x14ac:dyDescent="0.35">
      <c r="A18" s="86">
        <v>115616</v>
      </c>
      <c r="B18" s="87">
        <v>2891448.58</v>
      </c>
    </row>
    <row r="19" spans="1:2" x14ac:dyDescent="0.35">
      <c r="A19" s="86">
        <v>115618</v>
      </c>
      <c r="B19" s="87">
        <v>6397893.9900000002</v>
      </c>
    </row>
    <row r="20" spans="1:2" x14ac:dyDescent="0.35">
      <c r="A20" s="86">
        <v>115622</v>
      </c>
      <c r="B20" s="87">
        <v>4885534.6500000004</v>
      </c>
    </row>
    <row r="21" spans="1:2" x14ac:dyDescent="0.35">
      <c r="A21" s="86">
        <v>115624</v>
      </c>
      <c r="B21" s="87">
        <v>5017329.4400000004</v>
      </c>
    </row>
    <row r="22" spans="1:2" x14ac:dyDescent="0.35">
      <c r="A22" s="86">
        <v>115631</v>
      </c>
      <c r="B22" s="87">
        <v>4046360</v>
      </c>
    </row>
    <row r="23" spans="1:2" x14ac:dyDescent="0.35">
      <c r="A23" s="86">
        <v>115641</v>
      </c>
      <c r="B23" s="87">
        <v>5886918.2199999997</v>
      </c>
    </row>
    <row r="24" spans="1:2" x14ac:dyDescent="0.35">
      <c r="A24" s="86">
        <v>115643</v>
      </c>
      <c r="B24" s="87">
        <v>4562068.67</v>
      </c>
    </row>
    <row r="25" spans="1:2" x14ac:dyDescent="0.35">
      <c r="A25" s="86">
        <v>115645</v>
      </c>
      <c r="B25" s="87">
        <v>2726785.4</v>
      </c>
    </row>
    <row r="26" spans="1:2" x14ac:dyDescent="0.35">
      <c r="A26" s="86">
        <v>115646</v>
      </c>
      <c r="B26" s="87">
        <v>4849709.5</v>
      </c>
    </row>
    <row r="27" spans="1:2" x14ac:dyDescent="0.35">
      <c r="A27" s="86">
        <v>115649</v>
      </c>
      <c r="B27" s="87">
        <v>5981489</v>
      </c>
    </row>
    <row r="28" spans="1:2" x14ac:dyDescent="0.35">
      <c r="A28" s="86">
        <v>115654</v>
      </c>
      <c r="B28" s="87">
        <v>3118199.72</v>
      </c>
    </row>
    <row r="29" spans="1:2" x14ac:dyDescent="0.35">
      <c r="A29" s="86">
        <v>115656</v>
      </c>
      <c r="B29" s="87">
        <v>4825730.4800000004</v>
      </c>
    </row>
    <row r="30" spans="1:2" x14ac:dyDescent="0.35">
      <c r="A30" s="86">
        <v>115665</v>
      </c>
      <c r="B30" s="87">
        <v>2721418.3200000003</v>
      </c>
    </row>
    <row r="31" spans="1:2" x14ac:dyDescent="0.35">
      <c r="A31" s="86">
        <v>115676</v>
      </c>
      <c r="B31" s="87">
        <v>5101514.55</v>
      </c>
    </row>
    <row r="32" spans="1:2" x14ac:dyDescent="0.35">
      <c r="A32" s="86">
        <v>115683</v>
      </c>
      <c r="B32" s="87">
        <v>4295185.34</v>
      </c>
    </row>
    <row r="33" spans="1:2" x14ac:dyDescent="0.35">
      <c r="A33" s="86">
        <v>115686</v>
      </c>
      <c r="B33" s="87">
        <v>4923682.33</v>
      </c>
    </row>
    <row r="34" spans="1:2" x14ac:dyDescent="0.35">
      <c r="A34" s="86">
        <v>115688</v>
      </c>
      <c r="B34" s="87">
        <v>4532994.9499999993</v>
      </c>
    </row>
    <row r="35" spans="1:2" x14ac:dyDescent="0.35">
      <c r="A35" s="86">
        <v>115697</v>
      </c>
      <c r="B35" s="87">
        <v>1050958.7</v>
      </c>
    </row>
    <row r="36" spans="1:2" x14ac:dyDescent="0.35">
      <c r="A36" s="86">
        <v>115698</v>
      </c>
      <c r="B36" s="87">
        <v>1649654.65</v>
      </c>
    </row>
    <row r="37" spans="1:2" x14ac:dyDescent="0.35">
      <c r="A37" s="86">
        <v>115705</v>
      </c>
      <c r="B37" s="87">
        <v>4800782.2800000012</v>
      </c>
    </row>
    <row r="38" spans="1:2" x14ac:dyDescent="0.35">
      <c r="A38" s="86">
        <v>115714</v>
      </c>
      <c r="B38" s="87">
        <v>2245906.16</v>
      </c>
    </row>
    <row r="39" spans="1:2" x14ac:dyDescent="0.35">
      <c r="A39" s="86">
        <v>115722</v>
      </c>
      <c r="B39" s="87">
        <v>3221652.8</v>
      </c>
    </row>
    <row r="40" spans="1:2" x14ac:dyDescent="0.35">
      <c r="A40" s="86">
        <v>115724</v>
      </c>
      <c r="B40" s="87">
        <v>6805370.3499999996</v>
      </c>
    </row>
    <row r="41" spans="1:2" x14ac:dyDescent="0.35">
      <c r="A41" s="86">
        <v>115726</v>
      </c>
      <c r="B41" s="87">
        <v>1220763.81</v>
      </c>
    </row>
    <row r="42" spans="1:2" x14ac:dyDescent="0.35">
      <c r="A42" s="86">
        <v>115732</v>
      </c>
      <c r="B42" s="87">
        <v>4251229.41</v>
      </c>
    </row>
    <row r="43" spans="1:2" x14ac:dyDescent="0.35">
      <c r="A43" s="86">
        <v>115783</v>
      </c>
      <c r="B43" s="87">
        <v>3751246.5</v>
      </c>
    </row>
    <row r="44" spans="1:2" x14ac:dyDescent="0.35">
      <c r="A44" s="86">
        <v>115788</v>
      </c>
      <c r="B44" s="87">
        <v>3815137.5</v>
      </c>
    </row>
    <row r="45" spans="1:2" x14ac:dyDescent="0.35">
      <c r="A45" s="86">
        <v>115790</v>
      </c>
      <c r="B45" s="87">
        <v>2123378.3199999998</v>
      </c>
    </row>
    <row r="46" spans="1:2" x14ac:dyDescent="0.35">
      <c r="A46" s="86">
        <v>115791</v>
      </c>
      <c r="B46" s="87">
        <v>2444257.9500000002</v>
      </c>
    </row>
    <row r="47" spans="1:2" x14ac:dyDescent="0.35">
      <c r="A47" s="86">
        <v>115793</v>
      </c>
      <c r="B47" s="87">
        <v>4660607.04</v>
      </c>
    </row>
    <row r="48" spans="1:2" x14ac:dyDescent="0.35">
      <c r="A48" s="86">
        <v>115800</v>
      </c>
      <c r="B48" s="87">
        <v>7873996.5099999998</v>
      </c>
    </row>
    <row r="49" spans="1:2" x14ac:dyDescent="0.35">
      <c r="A49" s="86">
        <v>115806</v>
      </c>
      <c r="B49" s="87">
        <v>3557577.52</v>
      </c>
    </row>
    <row r="50" spans="1:2" x14ac:dyDescent="0.35">
      <c r="A50" s="86">
        <v>115809</v>
      </c>
      <c r="B50" s="87">
        <v>2818880.38</v>
      </c>
    </row>
    <row r="51" spans="1:2" x14ac:dyDescent="0.35">
      <c r="A51" s="86">
        <v>115817</v>
      </c>
      <c r="B51" s="87">
        <v>1291037.9999999998</v>
      </c>
    </row>
    <row r="52" spans="1:2" x14ac:dyDescent="0.35">
      <c r="A52" s="86">
        <v>115823</v>
      </c>
      <c r="B52" s="87">
        <v>3168487.34</v>
      </c>
    </row>
    <row r="53" spans="1:2" x14ac:dyDescent="0.35">
      <c r="A53" s="86">
        <v>115834</v>
      </c>
      <c r="B53" s="87">
        <v>4232805.1500000004</v>
      </c>
    </row>
    <row r="54" spans="1:2" x14ac:dyDescent="0.35">
      <c r="A54" s="86">
        <v>115838</v>
      </c>
      <c r="B54" s="87">
        <v>4873660.99</v>
      </c>
    </row>
    <row r="55" spans="1:2" x14ac:dyDescent="0.35">
      <c r="A55" s="86">
        <v>115841</v>
      </c>
      <c r="B55" s="87">
        <v>1328651.19</v>
      </c>
    </row>
    <row r="56" spans="1:2" x14ac:dyDescent="0.35">
      <c r="A56" s="86">
        <v>115847</v>
      </c>
      <c r="B56" s="87">
        <v>3644570.1</v>
      </c>
    </row>
    <row r="57" spans="1:2" x14ac:dyDescent="0.35">
      <c r="A57" s="86">
        <v>115854</v>
      </c>
      <c r="B57" s="87">
        <v>4395973.7</v>
      </c>
    </row>
    <row r="58" spans="1:2" x14ac:dyDescent="0.35">
      <c r="A58" s="86">
        <v>115857</v>
      </c>
      <c r="B58" s="87">
        <v>5676979.2000000002</v>
      </c>
    </row>
    <row r="59" spans="1:2" x14ac:dyDescent="0.35">
      <c r="A59" s="86">
        <v>115866</v>
      </c>
      <c r="B59" s="87">
        <v>3445731.82</v>
      </c>
    </row>
    <row r="60" spans="1:2" x14ac:dyDescent="0.35">
      <c r="A60" s="86">
        <v>115869</v>
      </c>
      <c r="B60" s="87">
        <v>4643087.16</v>
      </c>
    </row>
    <row r="61" spans="1:2" x14ac:dyDescent="0.35">
      <c r="A61" s="86">
        <v>115876</v>
      </c>
      <c r="B61" s="87">
        <v>3875804.78</v>
      </c>
    </row>
    <row r="62" spans="1:2" x14ac:dyDescent="0.35">
      <c r="A62" s="86">
        <v>115878</v>
      </c>
      <c r="B62" s="87">
        <v>4539837.93</v>
      </c>
    </row>
    <row r="63" spans="1:2" x14ac:dyDescent="0.35">
      <c r="A63" s="86">
        <v>115881</v>
      </c>
      <c r="B63" s="87">
        <v>1832859.02</v>
      </c>
    </row>
    <row r="64" spans="1:2" x14ac:dyDescent="0.35">
      <c r="A64" s="86">
        <v>115883</v>
      </c>
      <c r="B64" s="87">
        <v>377508.39999999997</v>
      </c>
    </row>
    <row r="65" spans="1:2" x14ac:dyDescent="0.35">
      <c r="A65" s="86">
        <v>115887</v>
      </c>
      <c r="B65" s="87">
        <v>2532680.12</v>
      </c>
    </row>
    <row r="66" spans="1:2" x14ac:dyDescent="0.35">
      <c r="A66" s="86">
        <v>115897</v>
      </c>
      <c r="B66" s="87">
        <v>4614125</v>
      </c>
    </row>
    <row r="67" spans="1:2" x14ac:dyDescent="0.35">
      <c r="A67" s="86">
        <v>115905</v>
      </c>
      <c r="B67" s="87">
        <v>2804275.54</v>
      </c>
    </row>
    <row r="68" spans="1:2" x14ac:dyDescent="0.35">
      <c r="A68" s="86">
        <v>115906</v>
      </c>
      <c r="B68" s="87">
        <v>4572636.47</v>
      </c>
    </row>
    <row r="69" spans="1:2" x14ac:dyDescent="0.35">
      <c r="A69" s="86">
        <v>115911</v>
      </c>
      <c r="B69" s="87">
        <v>3823797.23</v>
      </c>
    </row>
    <row r="70" spans="1:2" x14ac:dyDescent="0.35">
      <c r="A70" s="86">
        <v>115916</v>
      </c>
      <c r="B70" s="87">
        <v>2451588.36</v>
      </c>
    </row>
    <row r="71" spans="1:2" x14ac:dyDescent="0.35">
      <c r="A71" s="86">
        <v>115917</v>
      </c>
      <c r="B71" s="87">
        <v>2097522</v>
      </c>
    </row>
    <row r="72" spans="1:2" x14ac:dyDescent="0.35">
      <c r="A72" s="86">
        <v>115918</v>
      </c>
      <c r="B72" s="87">
        <v>1729180.55</v>
      </c>
    </row>
    <row r="73" spans="1:2" x14ac:dyDescent="0.35">
      <c r="A73" s="86">
        <v>115919</v>
      </c>
      <c r="B73" s="87">
        <v>2375155.96</v>
      </c>
    </row>
    <row r="74" spans="1:2" x14ac:dyDescent="0.35">
      <c r="A74" s="86">
        <v>115920</v>
      </c>
      <c r="B74" s="87">
        <v>2290843.5</v>
      </c>
    </row>
    <row r="75" spans="1:2" x14ac:dyDescent="0.35">
      <c r="A75" s="86">
        <v>115921</v>
      </c>
      <c r="B75" s="87">
        <v>2332202</v>
      </c>
    </row>
    <row r="76" spans="1:2" x14ac:dyDescent="0.35">
      <c r="A76" s="86">
        <v>115926</v>
      </c>
      <c r="B76" s="87">
        <v>5147684.1399999997</v>
      </c>
    </row>
    <row r="77" spans="1:2" x14ac:dyDescent="0.35">
      <c r="A77" s="86">
        <v>115930</v>
      </c>
      <c r="B77" s="87">
        <v>4599043.29</v>
      </c>
    </row>
    <row r="78" spans="1:2" x14ac:dyDescent="0.35">
      <c r="A78" s="86">
        <v>115932</v>
      </c>
      <c r="B78" s="87">
        <v>7799589.6399999997</v>
      </c>
    </row>
    <row r="79" spans="1:2" x14ac:dyDescent="0.35">
      <c r="A79" s="86">
        <v>115933</v>
      </c>
      <c r="B79" s="87">
        <v>5652872.79</v>
      </c>
    </row>
    <row r="80" spans="1:2" x14ac:dyDescent="0.35">
      <c r="A80" s="86">
        <v>115937</v>
      </c>
      <c r="B80" s="87">
        <v>4458492.93</v>
      </c>
    </row>
    <row r="81" spans="1:2" x14ac:dyDescent="0.35">
      <c r="A81" s="86">
        <v>115940</v>
      </c>
      <c r="B81" s="87">
        <v>4524459.54</v>
      </c>
    </row>
    <row r="82" spans="1:2" x14ac:dyDescent="0.35">
      <c r="A82" s="86">
        <v>115945</v>
      </c>
      <c r="B82" s="87">
        <v>5471054.4500000002</v>
      </c>
    </row>
    <row r="83" spans="1:2" x14ac:dyDescent="0.35">
      <c r="A83" s="86">
        <v>115946</v>
      </c>
      <c r="B83" s="87">
        <v>2574967.7899999996</v>
      </c>
    </row>
    <row r="84" spans="1:2" x14ac:dyDescent="0.35">
      <c r="A84" s="86">
        <v>115970</v>
      </c>
      <c r="B84" s="87">
        <v>2614709.48</v>
      </c>
    </row>
    <row r="85" spans="1:2" x14ac:dyDescent="0.35">
      <c r="A85" s="86">
        <v>115978</v>
      </c>
      <c r="B85" s="87">
        <v>6750312.5</v>
      </c>
    </row>
    <row r="86" spans="1:2" x14ac:dyDescent="0.35">
      <c r="A86" s="86">
        <v>115980</v>
      </c>
      <c r="B86" s="87">
        <v>4696454.5</v>
      </c>
    </row>
    <row r="87" spans="1:2" x14ac:dyDescent="0.35">
      <c r="A87" s="86">
        <v>115986</v>
      </c>
      <c r="B87" s="87">
        <v>6573845.9199999999</v>
      </c>
    </row>
    <row r="88" spans="1:2" x14ac:dyDescent="0.35">
      <c r="A88" s="86">
        <v>115991</v>
      </c>
      <c r="B88" s="87">
        <v>2912814.34</v>
      </c>
    </row>
    <row r="89" spans="1:2" x14ac:dyDescent="0.35">
      <c r="A89" s="86">
        <v>116017</v>
      </c>
      <c r="B89" s="87">
        <v>4372791.5</v>
      </c>
    </row>
    <row r="90" spans="1:2" x14ac:dyDescent="0.35">
      <c r="A90" s="86">
        <v>116028</v>
      </c>
      <c r="B90" s="87">
        <v>6645116</v>
      </c>
    </row>
    <row r="91" spans="1:2" x14ac:dyDescent="0.35">
      <c r="A91" s="86">
        <v>116038</v>
      </c>
      <c r="B91" s="87">
        <v>4156342.59</v>
      </c>
    </row>
    <row r="92" spans="1:2" x14ac:dyDescent="0.35">
      <c r="A92" s="86">
        <v>116063</v>
      </c>
      <c r="B92" s="87">
        <v>5064739.96</v>
      </c>
    </row>
    <row r="93" spans="1:2" x14ac:dyDescent="0.35">
      <c r="A93" s="86">
        <v>116081</v>
      </c>
      <c r="B93" s="87">
        <v>4431018.2</v>
      </c>
    </row>
    <row r="94" spans="1:2" x14ac:dyDescent="0.35">
      <c r="A94" s="86">
        <v>116086</v>
      </c>
      <c r="B94" s="87">
        <v>5405561.5800000001</v>
      </c>
    </row>
    <row r="95" spans="1:2" x14ac:dyDescent="0.35">
      <c r="A95" s="86">
        <v>116105</v>
      </c>
      <c r="B95" s="87">
        <v>4917034.97</v>
      </c>
    </row>
    <row r="96" spans="1:2" x14ac:dyDescent="0.35">
      <c r="A96" s="86">
        <v>116116</v>
      </c>
      <c r="B96" s="87">
        <v>1888136</v>
      </c>
    </row>
    <row r="97" spans="1:2" x14ac:dyDescent="0.35">
      <c r="A97" s="86">
        <v>116150</v>
      </c>
      <c r="B97" s="87">
        <v>3493765.65</v>
      </c>
    </row>
    <row r="98" spans="1:2" x14ac:dyDescent="0.35">
      <c r="A98" s="86">
        <v>116247</v>
      </c>
      <c r="B98" s="87">
        <v>1522369</v>
      </c>
    </row>
    <row r="99" spans="1:2" x14ac:dyDescent="0.35">
      <c r="A99" s="86">
        <v>116265</v>
      </c>
      <c r="B99" s="87">
        <v>4103713.36</v>
      </c>
    </row>
    <row r="100" spans="1:2" x14ac:dyDescent="0.35">
      <c r="A100" s="86">
        <v>116285</v>
      </c>
      <c r="B100" s="87">
        <v>2955199.2</v>
      </c>
    </row>
    <row r="101" spans="1:2" x14ac:dyDescent="0.35">
      <c r="A101" s="86">
        <v>116314</v>
      </c>
      <c r="B101" s="87">
        <v>1371578.58</v>
      </c>
    </row>
    <row r="102" spans="1:2" x14ac:dyDescent="0.35">
      <c r="A102" s="86">
        <v>116347</v>
      </c>
      <c r="B102" s="87">
        <v>3145760.7</v>
      </c>
    </row>
    <row r="103" spans="1:2" x14ac:dyDescent="0.35">
      <c r="A103" s="86">
        <v>116348</v>
      </c>
      <c r="B103" s="87">
        <v>760267.28</v>
      </c>
    </row>
    <row r="104" spans="1:2" x14ac:dyDescent="0.35">
      <c r="A104" s="86">
        <v>116371</v>
      </c>
      <c r="B104" s="87">
        <v>2932067.7900000005</v>
      </c>
    </row>
    <row r="105" spans="1:2" x14ac:dyDescent="0.35">
      <c r="A105" s="86">
        <v>116428</v>
      </c>
      <c r="B105" s="87">
        <v>3879567.5100000002</v>
      </c>
    </row>
    <row r="106" spans="1:2" x14ac:dyDescent="0.35">
      <c r="A106" s="86">
        <v>116445</v>
      </c>
      <c r="B106" s="87">
        <v>4144962.92</v>
      </c>
    </row>
    <row r="107" spans="1:2" x14ac:dyDescent="0.35">
      <c r="A107" s="86">
        <v>116470</v>
      </c>
      <c r="B107" s="87">
        <v>4495753.67</v>
      </c>
    </row>
    <row r="108" spans="1:2" x14ac:dyDescent="0.35">
      <c r="A108" s="86">
        <v>116487</v>
      </c>
      <c r="B108" s="87">
        <v>2480127.5499999993</v>
      </c>
    </row>
    <row r="109" spans="1:2" x14ac:dyDescent="0.35">
      <c r="A109" s="86">
        <v>116673</v>
      </c>
      <c r="B109" s="87">
        <v>2350794.0299999998</v>
      </c>
    </row>
    <row r="110" spans="1:2" x14ac:dyDescent="0.35">
      <c r="A110" s="86">
        <v>117046</v>
      </c>
      <c r="B110" s="87">
        <v>1926857.55</v>
      </c>
    </row>
    <row r="111" spans="1:2" x14ac:dyDescent="0.35">
      <c r="A111" s="86">
        <v>117293</v>
      </c>
      <c r="B111" s="87">
        <v>3337057.19</v>
      </c>
    </row>
    <row r="112" spans="1:2" x14ac:dyDescent="0.35">
      <c r="A112" s="86">
        <v>117324</v>
      </c>
      <c r="B112" s="87">
        <v>4133308.3</v>
      </c>
    </row>
    <row r="113" spans="1:2" x14ac:dyDescent="0.35">
      <c r="A113" s="86">
        <v>117373</v>
      </c>
      <c r="B113" s="87">
        <v>1277314.9200000002</v>
      </c>
    </row>
    <row r="114" spans="1:2" x14ac:dyDescent="0.35">
      <c r="A114" s="86">
        <v>117396</v>
      </c>
      <c r="B114" s="87">
        <v>2248446.67</v>
      </c>
    </row>
    <row r="115" spans="1:2" x14ac:dyDescent="0.35">
      <c r="A115" s="86">
        <v>117489</v>
      </c>
      <c r="B115" s="87">
        <v>2694453.74</v>
      </c>
    </row>
    <row r="116" spans="1:2" x14ac:dyDescent="0.35">
      <c r="A116" s="86">
        <v>117534</v>
      </c>
      <c r="B116" s="87">
        <v>1905884.9800000002</v>
      </c>
    </row>
    <row r="117" spans="1:2" x14ac:dyDescent="0.35">
      <c r="A117" s="86">
        <v>117850</v>
      </c>
      <c r="B117" s="87">
        <v>2834085.45</v>
      </c>
    </row>
    <row r="118" spans="1:2" x14ac:dyDescent="0.35">
      <c r="A118" s="86">
        <v>118302</v>
      </c>
      <c r="B118" s="87">
        <v>480910.64999999997</v>
      </c>
    </row>
    <row r="119" spans="1:2" x14ac:dyDescent="0.35">
      <c r="A119" s="86">
        <v>118785</v>
      </c>
      <c r="B119" s="87">
        <v>4961519.95</v>
      </c>
    </row>
    <row r="120" spans="1:2" x14ac:dyDescent="0.35">
      <c r="A120" s="86">
        <v>118840</v>
      </c>
      <c r="B120" s="87">
        <v>4369740.1500000004</v>
      </c>
    </row>
    <row r="121" spans="1:2" x14ac:dyDescent="0.35">
      <c r="A121" s="86">
        <v>119052</v>
      </c>
      <c r="B121" s="87">
        <v>6237336.2800000003</v>
      </c>
    </row>
    <row r="122" spans="1:2" x14ac:dyDescent="0.35">
      <c r="A122" s="86">
        <v>119055</v>
      </c>
      <c r="B122" s="87">
        <v>4760231.0300000012</v>
      </c>
    </row>
    <row r="123" spans="1:2" x14ac:dyDescent="0.35">
      <c r="A123" s="86">
        <v>119086</v>
      </c>
      <c r="B123" s="87">
        <v>1369812.37</v>
      </c>
    </row>
    <row r="124" spans="1:2" x14ac:dyDescent="0.35">
      <c r="A124" s="86">
        <v>119148</v>
      </c>
      <c r="B124" s="87">
        <v>4474522.16</v>
      </c>
    </row>
    <row r="125" spans="1:2" x14ac:dyDescent="0.35">
      <c r="A125" s="86">
        <v>119223</v>
      </c>
      <c r="B125" s="87">
        <v>5421040.5</v>
      </c>
    </row>
    <row r="126" spans="1:2" x14ac:dyDescent="0.35">
      <c r="A126" s="86">
        <v>119261</v>
      </c>
      <c r="B126" s="87">
        <v>5688082.3299999991</v>
      </c>
    </row>
    <row r="127" spans="1:2" x14ac:dyDescent="0.35">
      <c r="A127" s="86">
        <v>119286</v>
      </c>
      <c r="B127" s="87">
        <v>4606414.9800000004</v>
      </c>
    </row>
    <row r="128" spans="1:2" x14ac:dyDescent="0.35">
      <c r="A128" s="86">
        <v>119666</v>
      </c>
      <c r="B128" s="87">
        <v>5150052.33</v>
      </c>
    </row>
    <row r="129" spans="1:3" x14ac:dyDescent="0.35">
      <c r="A129" s="86">
        <v>119805</v>
      </c>
      <c r="B129" s="87">
        <v>4021445.5399999996</v>
      </c>
    </row>
    <row r="130" spans="1:3" x14ac:dyDescent="0.35">
      <c r="A130" s="86" t="s">
        <v>2324</v>
      </c>
      <c r="B130" s="87">
        <v>13960489.720000001</v>
      </c>
    </row>
    <row r="131" spans="1:3" x14ac:dyDescent="0.35">
      <c r="A131" s="86" t="s">
        <v>6</v>
      </c>
      <c r="B131" s="87">
        <v>487351017.11000001</v>
      </c>
      <c r="C131">
        <f>GETPIVOTDATA("Project total value",$A$5)/139</f>
        <v>3506122.4252517987</v>
      </c>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1E033-CC30-4BEE-94D0-3219B99E72E7}">
  <dimension ref="A3:B112"/>
  <sheetViews>
    <sheetView workbookViewId="0">
      <selection activeCell="F4" sqref="F4"/>
    </sheetView>
  </sheetViews>
  <sheetFormatPr defaultRowHeight="14.5" x14ac:dyDescent="0.35"/>
  <cols>
    <col min="1" max="1" width="12.36328125" bestFit="1" customWidth="1"/>
    <col min="2" max="2" width="14.81640625" bestFit="1" customWidth="1"/>
  </cols>
  <sheetData>
    <row r="3" spans="1:2" x14ac:dyDescent="0.35">
      <c r="A3" s="85" t="s">
        <v>2</v>
      </c>
      <c r="B3" t="s">
        <v>2418</v>
      </c>
    </row>
    <row r="4" spans="1:2" x14ac:dyDescent="0.35">
      <c r="A4" s="86">
        <v>115726</v>
      </c>
      <c r="B4" s="87">
        <v>2</v>
      </c>
    </row>
    <row r="5" spans="1:2" x14ac:dyDescent="0.35">
      <c r="A5" s="86">
        <v>115841</v>
      </c>
      <c r="B5" s="87">
        <v>1</v>
      </c>
    </row>
    <row r="6" spans="1:2" x14ac:dyDescent="0.35">
      <c r="A6" s="86">
        <v>115883</v>
      </c>
      <c r="B6" s="87">
        <v>1</v>
      </c>
    </row>
    <row r="7" spans="1:2" x14ac:dyDescent="0.35">
      <c r="A7" s="86">
        <v>117489</v>
      </c>
      <c r="B7" s="87">
        <v>1</v>
      </c>
    </row>
    <row r="8" spans="1:2" x14ac:dyDescent="0.35">
      <c r="A8" s="86">
        <v>115791</v>
      </c>
      <c r="B8" s="87">
        <v>1</v>
      </c>
    </row>
    <row r="9" spans="1:2" x14ac:dyDescent="0.35">
      <c r="A9" s="86">
        <v>115991</v>
      </c>
      <c r="B9" s="87">
        <v>1</v>
      </c>
    </row>
    <row r="10" spans="1:2" x14ac:dyDescent="0.35">
      <c r="A10" s="86">
        <v>115705</v>
      </c>
      <c r="B10" s="87">
        <v>1</v>
      </c>
    </row>
    <row r="11" spans="1:2" x14ac:dyDescent="0.35">
      <c r="A11" s="86">
        <v>115800</v>
      </c>
      <c r="B11" s="87"/>
    </row>
    <row r="12" spans="1:2" x14ac:dyDescent="0.35">
      <c r="A12" s="86">
        <v>115887</v>
      </c>
      <c r="B12" s="87"/>
    </row>
    <row r="13" spans="1:2" x14ac:dyDescent="0.35">
      <c r="A13" s="86">
        <v>115641</v>
      </c>
      <c r="B13" s="87"/>
    </row>
    <row r="14" spans="1:2" x14ac:dyDescent="0.35">
      <c r="A14" s="86">
        <v>119055</v>
      </c>
      <c r="B14" s="87"/>
    </row>
    <row r="15" spans="1:2" x14ac:dyDescent="0.35">
      <c r="A15" s="86">
        <v>115847</v>
      </c>
      <c r="B15" s="87"/>
    </row>
    <row r="16" spans="1:2" x14ac:dyDescent="0.35">
      <c r="A16" s="86">
        <v>119052</v>
      </c>
      <c r="B16" s="87"/>
    </row>
    <row r="17" spans="1:2" x14ac:dyDescent="0.35">
      <c r="A17" s="86">
        <v>115722</v>
      </c>
      <c r="B17" s="87"/>
    </row>
    <row r="18" spans="1:2" x14ac:dyDescent="0.35">
      <c r="A18" s="86">
        <v>118840</v>
      </c>
      <c r="B18" s="87"/>
    </row>
    <row r="19" spans="1:2" x14ac:dyDescent="0.35">
      <c r="A19" s="86">
        <v>115599</v>
      </c>
      <c r="B19" s="87"/>
    </row>
    <row r="20" spans="1:2" x14ac:dyDescent="0.35">
      <c r="A20" s="86">
        <v>118785</v>
      </c>
      <c r="B20" s="87"/>
    </row>
    <row r="21" spans="1:2" x14ac:dyDescent="0.35">
      <c r="A21" s="86">
        <v>115876</v>
      </c>
      <c r="B21" s="87"/>
    </row>
    <row r="22" spans="1:2" x14ac:dyDescent="0.35">
      <c r="A22" s="86">
        <v>118302</v>
      </c>
      <c r="B22" s="87"/>
    </row>
    <row r="23" spans="1:2" x14ac:dyDescent="0.35">
      <c r="A23" s="86">
        <v>115823</v>
      </c>
      <c r="B23" s="87"/>
    </row>
    <row r="24" spans="1:2" x14ac:dyDescent="0.35">
      <c r="A24" s="86">
        <v>117534</v>
      </c>
      <c r="B24" s="87"/>
    </row>
    <row r="25" spans="1:2" x14ac:dyDescent="0.35">
      <c r="A25" s="86">
        <v>115788</v>
      </c>
      <c r="B25" s="87"/>
    </row>
    <row r="26" spans="1:2" x14ac:dyDescent="0.35">
      <c r="A26" s="86">
        <v>129020</v>
      </c>
      <c r="B26" s="87"/>
    </row>
    <row r="27" spans="1:2" x14ac:dyDescent="0.35">
      <c r="A27" s="86">
        <v>115649</v>
      </c>
      <c r="B27" s="87"/>
    </row>
    <row r="28" spans="1:2" x14ac:dyDescent="0.35">
      <c r="A28" s="86">
        <v>117373</v>
      </c>
      <c r="B28" s="87"/>
    </row>
    <row r="29" spans="1:2" x14ac:dyDescent="0.35">
      <c r="A29" s="86">
        <v>115618</v>
      </c>
      <c r="B29" s="87"/>
    </row>
    <row r="30" spans="1:2" x14ac:dyDescent="0.35">
      <c r="A30" s="86">
        <v>117293</v>
      </c>
      <c r="B30" s="87"/>
    </row>
    <row r="31" spans="1:2" x14ac:dyDescent="0.35">
      <c r="A31" s="86">
        <v>115577</v>
      </c>
      <c r="B31" s="87"/>
    </row>
    <row r="32" spans="1:2" x14ac:dyDescent="0.35">
      <c r="A32" s="86">
        <v>117046</v>
      </c>
      <c r="B32" s="87"/>
    </row>
    <row r="33" spans="1:2" x14ac:dyDescent="0.35">
      <c r="A33" s="86">
        <v>115881</v>
      </c>
      <c r="B33" s="87"/>
    </row>
    <row r="34" spans="1:2" x14ac:dyDescent="0.35">
      <c r="A34" s="86">
        <v>116673</v>
      </c>
      <c r="B34" s="87"/>
    </row>
    <row r="35" spans="1:2" x14ac:dyDescent="0.35">
      <c r="A35" s="86">
        <v>115857</v>
      </c>
      <c r="B35" s="87"/>
    </row>
    <row r="36" spans="1:2" x14ac:dyDescent="0.35">
      <c r="A36" s="86">
        <v>116487</v>
      </c>
      <c r="B36" s="87"/>
    </row>
    <row r="37" spans="1:2" x14ac:dyDescent="0.35">
      <c r="A37" s="86">
        <v>115838</v>
      </c>
      <c r="B37" s="87"/>
    </row>
    <row r="38" spans="1:2" x14ac:dyDescent="0.35">
      <c r="A38" s="86">
        <v>116470</v>
      </c>
      <c r="B38" s="87"/>
    </row>
    <row r="39" spans="1:2" x14ac:dyDescent="0.35">
      <c r="A39" s="86">
        <v>115809</v>
      </c>
      <c r="B39" s="87"/>
    </row>
    <row r="40" spans="1:2" x14ac:dyDescent="0.35">
      <c r="A40" s="86">
        <v>116428</v>
      </c>
      <c r="B40" s="87"/>
    </row>
    <row r="41" spans="1:2" x14ac:dyDescent="0.35">
      <c r="A41" s="86">
        <v>119286</v>
      </c>
      <c r="B41" s="87"/>
    </row>
    <row r="42" spans="1:2" x14ac:dyDescent="0.35">
      <c r="A42" s="86">
        <v>116371</v>
      </c>
      <c r="B42" s="87"/>
    </row>
    <row r="43" spans="1:2" x14ac:dyDescent="0.35">
      <c r="A43" s="86">
        <v>119261</v>
      </c>
      <c r="B43" s="87"/>
    </row>
    <row r="44" spans="1:2" x14ac:dyDescent="0.35">
      <c r="A44" s="86">
        <v>116348</v>
      </c>
      <c r="B44" s="87"/>
    </row>
    <row r="45" spans="1:2" x14ac:dyDescent="0.35">
      <c r="A45" s="86">
        <v>115656</v>
      </c>
      <c r="B45" s="87"/>
    </row>
    <row r="46" spans="1:2" x14ac:dyDescent="0.35">
      <c r="A46" s="86">
        <v>116347</v>
      </c>
      <c r="B46" s="87"/>
    </row>
    <row r="47" spans="1:2" x14ac:dyDescent="0.35">
      <c r="A47" s="86">
        <v>115645</v>
      </c>
      <c r="B47" s="87">
        <v>0</v>
      </c>
    </row>
    <row r="48" spans="1:2" x14ac:dyDescent="0.35">
      <c r="A48" s="86">
        <v>116314</v>
      </c>
      <c r="B48" s="87"/>
    </row>
    <row r="49" spans="1:2" x14ac:dyDescent="0.35">
      <c r="A49" s="86">
        <v>115624</v>
      </c>
      <c r="B49" s="87">
        <v>0</v>
      </c>
    </row>
    <row r="50" spans="1:2" x14ac:dyDescent="0.35">
      <c r="A50" s="86">
        <v>116285</v>
      </c>
      <c r="B50" s="87">
        <v>0</v>
      </c>
    </row>
    <row r="51" spans="1:2" x14ac:dyDescent="0.35">
      <c r="A51" s="86">
        <v>115612</v>
      </c>
      <c r="B51" s="87"/>
    </row>
    <row r="52" spans="1:2" x14ac:dyDescent="0.35">
      <c r="A52" s="86">
        <v>116265</v>
      </c>
      <c r="B52" s="87"/>
    </row>
    <row r="53" spans="1:2" x14ac:dyDescent="0.35">
      <c r="A53" s="86">
        <v>115586</v>
      </c>
      <c r="B53" s="87"/>
    </row>
    <row r="54" spans="1:2" x14ac:dyDescent="0.35">
      <c r="A54" s="86">
        <v>116247</v>
      </c>
      <c r="B54" s="87"/>
    </row>
    <row r="55" spans="1:2" x14ac:dyDescent="0.35">
      <c r="A55" s="86">
        <v>115549</v>
      </c>
      <c r="B55" s="87"/>
    </row>
    <row r="56" spans="1:2" x14ac:dyDescent="0.35">
      <c r="A56" s="86">
        <v>116150</v>
      </c>
      <c r="B56" s="87"/>
    </row>
    <row r="57" spans="1:2" x14ac:dyDescent="0.35">
      <c r="A57" s="86">
        <v>129002</v>
      </c>
      <c r="B57" s="87"/>
    </row>
    <row r="58" spans="1:2" x14ac:dyDescent="0.35">
      <c r="A58" s="86">
        <v>116105</v>
      </c>
      <c r="B58" s="87"/>
    </row>
    <row r="59" spans="1:2" x14ac:dyDescent="0.35">
      <c r="A59" s="86">
        <v>115878</v>
      </c>
      <c r="B59" s="87"/>
    </row>
    <row r="60" spans="1:2" x14ac:dyDescent="0.35">
      <c r="A60" s="86">
        <v>116086</v>
      </c>
      <c r="B60" s="87"/>
    </row>
    <row r="61" spans="1:2" x14ac:dyDescent="0.35">
      <c r="A61" s="86">
        <v>115866</v>
      </c>
      <c r="B61" s="87"/>
    </row>
    <row r="62" spans="1:2" x14ac:dyDescent="0.35">
      <c r="A62" s="86">
        <v>116081</v>
      </c>
      <c r="B62" s="87"/>
    </row>
    <row r="63" spans="1:2" x14ac:dyDescent="0.35">
      <c r="A63" s="86">
        <v>115854</v>
      </c>
      <c r="B63" s="87"/>
    </row>
    <row r="64" spans="1:2" x14ac:dyDescent="0.35">
      <c r="A64" s="86">
        <v>116063</v>
      </c>
      <c r="B64" s="87"/>
    </row>
    <row r="65" spans="1:2" x14ac:dyDescent="0.35">
      <c r="A65" s="86">
        <v>129001</v>
      </c>
      <c r="B65" s="87"/>
    </row>
    <row r="66" spans="1:2" x14ac:dyDescent="0.35">
      <c r="A66" s="86">
        <v>116038</v>
      </c>
      <c r="B66" s="87"/>
    </row>
    <row r="67" spans="1:2" x14ac:dyDescent="0.35">
      <c r="A67" s="86">
        <v>115834</v>
      </c>
      <c r="B67" s="87"/>
    </row>
    <row r="68" spans="1:2" x14ac:dyDescent="0.35">
      <c r="A68" s="86">
        <v>116017</v>
      </c>
      <c r="B68" s="87"/>
    </row>
    <row r="69" spans="1:2" x14ac:dyDescent="0.35">
      <c r="A69" s="86">
        <v>115817</v>
      </c>
      <c r="B69" s="87"/>
    </row>
    <row r="70" spans="1:2" x14ac:dyDescent="0.35">
      <c r="A70" s="86">
        <v>129007</v>
      </c>
      <c r="B70" s="87"/>
    </row>
    <row r="71" spans="1:2" x14ac:dyDescent="0.35">
      <c r="A71" s="86">
        <v>115806</v>
      </c>
      <c r="B71" s="87"/>
    </row>
    <row r="72" spans="1:2" x14ac:dyDescent="0.35">
      <c r="A72" s="86">
        <v>115980</v>
      </c>
      <c r="B72" s="87"/>
    </row>
    <row r="73" spans="1:2" x14ac:dyDescent="0.35">
      <c r="A73" s="86">
        <v>115793</v>
      </c>
      <c r="B73" s="87"/>
    </row>
    <row r="74" spans="1:2" x14ac:dyDescent="0.35">
      <c r="A74" s="86">
        <v>115978</v>
      </c>
      <c r="B74" s="87"/>
    </row>
    <row r="75" spans="1:2" x14ac:dyDescent="0.35">
      <c r="A75" s="86">
        <v>115790</v>
      </c>
      <c r="B75" s="87"/>
    </row>
    <row r="76" spans="1:2" x14ac:dyDescent="0.35">
      <c r="A76" s="86">
        <v>115714</v>
      </c>
      <c r="B76" s="87"/>
    </row>
    <row r="77" spans="1:2" x14ac:dyDescent="0.35">
      <c r="A77" s="86">
        <v>115783</v>
      </c>
      <c r="B77" s="87"/>
    </row>
    <row r="78" spans="1:2" x14ac:dyDescent="0.35">
      <c r="A78" s="86">
        <v>115698</v>
      </c>
      <c r="B78" s="87"/>
    </row>
    <row r="79" spans="1:2" x14ac:dyDescent="0.35">
      <c r="A79" s="86">
        <v>115724</v>
      </c>
      <c r="B79" s="87"/>
    </row>
    <row r="80" spans="1:2" x14ac:dyDescent="0.35">
      <c r="A80" s="86">
        <v>115686</v>
      </c>
      <c r="B80" s="87"/>
    </row>
    <row r="81" spans="1:2" x14ac:dyDescent="0.35">
      <c r="A81" s="86">
        <v>119148</v>
      </c>
      <c r="B81" s="87"/>
    </row>
    <row r="82" spans="1:2" x14ac:dyDescent="0.35">
      <c r="A82" s="86">
        <v>115676</v>
      </c>
      <c r="B82" s="87"/>
    </row>
    <row r="83" spans="1:2" x14ac:dyDescent="0.35">
      <c r="A83" s="86">
        <v>115970</v>
      </c>
      <c r="B83" s="87"/>
    </row>
    <row r="84" spans="1:2" x14ac:dyDescent="0.35">
      <c r="A84" s="86">
        <v>115688</v>
      </c>
      <c r="B84" s="87"/>
    </row>
    <row r="85" spans="1:2" x14ac:dyDescent="0.35">
      <c r="A85" s="86">
        <v>115946</v>
      </c>
      <c r="B85" s="87"/>
    </row>
    <row r="86" spans="1:2" x14ac:dyDescent="0.35">
      <c r="A86" s="86">
        <v>115683</v>
      </c>
      <c r="B86" s="87"/>
    </row>
    <row r="87" spans="1:2" x14ac:dyDescent="0.35">
      <c r="A87" s="86">
        <v>115945</v>
      </c>
      <c r="B87" s="87">
        <v>0</v>
      </c>
    </row>
    <row r="88" spans="1:2" x14ac:dyDescent="0.35">
      <c r="A88" s="86">
        <v>115665</v>
      </c>
      <c r="B88" s="87"/>
    </row>
    <row r="89" spans="1:2" x14ac:dyDescent="0.35">
      <c r="A89" s="86">
        <v>115940</v>
      </c>
      <c r="B89" s="87"/>
    </row>
    <row r="90" spans="1:2" x14ac:dyDescent="0.35">
      <c r="A90" s="86">
        <v>115654</v>
      </c>
      <c r="B90" s="87"/>
    </row>
    <row r="91" spans="1:2" x14ac:dyDescent="0.35">
      <c r="A91" s="86">
        <v>115937</v>
      </c>
      <c r="B91" s="87"/>
    </row>
    <row r="92" spans="1:2" x14ac:dyDescent="0.35">
      <c r="A92" s="86">
        <v>115646</v>
      </c>
      <c r="B92" s="87"/>
    </row>
    <row r="93" spans="1:2" x14ac:dyDescent="0.35">
      <c r="A93" s="86">
        <v>115933</v>
      </c>
      <c r="B93" s="87"/>
    </row>
    <row r="94" spans="1:2" x14ac:dyDescent="0.35">
      <c r="A94" s="86">
        <v>115643</v>
      </c>
      <c r="B94" s="87"/>
    </row>
    <row r="95" spans="1:2" x14ac:dyDescent="0.35">
      <c r="A95" s="86">
        <v>115930</v>
      </c>
      <c r="B95" s="87"/>
    </row>
    <row r="96" spans="1:2" x14ac:dyDescent="0.35">
      <c r="A96" s="86">
        <v>115631</v>
      </c>
      <c r="B96" s="87">
        <v>0</v>
      </c>
    </row>
    <row r="97" spans="1:2" x14ac:dyDescent="0.35">
      <c r="A97" s="86">
        <v>115926</v>
      </c>
      <c r="B97" s="87"/>
    </row>
    <row r="98" spans="1:2" x14ac:dyDescent="0.35">
      <c r="A98" s="86">
        <v>115622</v>
      </c>
      <c r="B98" s="87"/>
    </row>
    <row r="99" spans="1:2" x14ac:dyDescent="0.35">
      <c r="A99" s="86">
        <v>115921</v>
      </c>
      <c r="B99" s="87"/>
    </row>
    <row r="100" spans="1:2" x14ac:dyDescent="0.35">
      <c r="A100" s="86">
        <v>115616</v>
      </c>
      <c r="B100" s="87"/>
    </row>
    <row r="101" spans="1:2" x14ac:dyDescent="0.35">
      <c r="A101" s="86">
        <v>115919</v>
      </c>
      <c r="B101" s="87"/>
    </row>
    <row r="102" spans="1:2" x14ac:dyDescent="0.35">
      <c r="A102" s="86">
        <v>115607</v>
      </c>
      <c r="B102" s="87"/>
    </row>
    <row r="103" spans="1:2" x14ac:dyDescent="0.35">
      <c r="A103" s="86">
        <v>115918</v>
      </c>
      <c r="B103" s="87"/>
    </row>
    <row r="104" spans="1:2" x14ac:dyDescent="0.35">
      <c r="A104" s="86">
        <v>115595</v>
      </c>
      <c r="B104" s="87"/>
    </row>
    <row r="105" spans="1:2" x14ac:dyDescent="0.35">
      <c r="A105" s="86">
        <v>115917</v>
      </c>
      <c r="B105" s="87"/>
    </row>
    <row r="106" spans="1:2" x14ac:dyDescent="0.35">
      <c r="A106" s="86">
        <v>115579</v>
      </c>
      <c r="B106" s="87"/>
    </row>
    <row r="107" spans="1:2" x14ac:dyDescent="0.35">
      <c r="A107" s="86">
        <v>115916</v>
      </c>
      <c r="B107" s="87"/>
    </row>
    <row r="108" spans="1:2" x14ac:dyDescent="0.35">
      <c r="A108" s="86">
        <v>115560</v>
      </c>
      <c r="B108" s="87"/>
    </row>
    <row r="109" spans="1:2" x14ac:dyDescent="0.35">
      <c r="A109" s="86">
        <v>115911</v>
      </c>
      <c r="B109" s="87"/>
    </row>
    <row r="110" spans="1:2" x14ac:dyDescent="0.35">
      <c r="A110" s="86">
        <v>129084</v>
      </c>
      <c r="B110" s="87"/>
    </row>
    <row r="111" spans="1:2" x14ac:dyDescent="0.35">
      <c r="A111" s="86">
        <v>115897</v>
      </c>
      <c r="B111" s="87"/>
    </row>
    <row r="112" spans="1:2" x14ac:dyDescent="0.35">
      <c r="A112" s="86" t="s">
        <v>6</v>
      </c>
      <c r="B112" s="87">
        <v>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822D-C0B8-452A-A8C2-947A9944E020}">
  <dimension ref="A1:AW109"/>
  <sheetViews>
    <sheetView topLeftCell="AO2" workbookViewId="0">
      <selection activeCell="AV9" sqref="AV9"/>
    </sheetView>
  </sheetViews>
  <sheetFormatPr defaultColWidth="9.26953125" defaultRowHeight="14.5" x14ac:dyDescent="0.35"/>
  <cols>
    <col min="1" max="1" width="9.26953125" style="109"/>
    <col min="2" max="2" width="11.7265625" style="109" customWidth="1"/>
    <col min="3" max="3" width="18" style="109" customWidth="1"/>
    <col min="4" max="4" width="11.81640625" style="109" customWidth="1"/>
    <col min="5" max="5" width="19" style="109" customWidth="1"/>
    <col min="6" max="6" width="25.54296875" style="109" customWidth="1"/>
    <col min="7" max="7" width="19.1796875" style="109" customWidth="1"/>
    <col min="8" max="8" width="22.26953125" style="110" customWidth="1"/>
    <col min="9" max="9" width="11" style="109" customWidth="1"/>
    <col min="10" max="10" width="16.81640625" style="109" customWidth="1"/>
    <col min="11" max="11" width="19" style="109" customWidth="1"/>
    <col min="12" max="12" width="11" style="109" customWidth="1"/>
    <col min="13" max="13" width="16.81640625" style="109" customWidth="1"/>
    <col min="14" max="14" width="19" style="109" customWidth="1"/>
    <col min="15" max="15" width="11" style="109" customWidth="1"/>
    <col min="16" max="16" width="16.81640625" style="109" customWidth="1"/>
    <col min="17" max="17" width="19" style="109" customWidth="1"/>
    <col min="18" max="18" width="11" style="109" customWidth="1"/>
    <col min="19" max="19" width="16.81640625" style="109" customWidth="1"/>
    <col min="20" max="20" width="19" style="109" customWidth="1"/>
    <col min="21" max="21" width="11" style="109" customWidth="1"/>
    <col min="22" max="22" width="16.81640625" style="109" customWidth="1"/>
    <col min="23" max="23" width="19" style="109" customWidth="1"/>
    <col min="24" max="24" width="11" style="109" customWidth="1"/>
    <col min="25" max="25" width="16.81640625" style="109" customWidth="1"/>
    <col min="26" max="26" width="19" style="109" customWidth="1"/>
    <col min="27" max="27" width="11" style="109" customWidth="1"/>
    <col min="28" max="28" width="16.81640625" style="109" customWidth="1"/>
    <col min="29" max="29" width="19" style="109" customWidth="1"/>
    <col min="30" max="30" width="11" style="109" customWidth="1"/>
    <col min="31" max="31" width="16.81640625" style="109" customWidth="1"/>
    <col min="32" max="32" width="19" style="109" customWidth="1"/>
    <col min="33" max="33" width="11" style="109" customWidth="1"/>
    <col min="34" max="34" width="16.81640625" style="109" customWidth="1"/>
    <col min="35" max="35" width="19" style="109" customWidth="1"/>
    <col min="36" max="36" width="11" style="109" customWidth="1"/>
    <col min="37" max="37" width="16.81640625" style="109" customWidth="1"/>
    <col min="38" max="38" width="19" style="109" customWidth="1"/>
    <col min="39" max="39" width="11.54296875" style="109" customWidth="1"/>
    <col min="40" max="40" width="14.1796875" style="109" customWidth="1"/>
    <col min="41" max="41" width="23.54296875" style="109" customWidth="1"/>
    <col min="42" max="42" width="22" style="109" customWidth="1"/>
    <col min="43" max="43" width="19.54296875" style="109" customWidth="1"/>
    <col min="44" max="44" width="25.81640625" style="109" customWidth="1"/>
    <col min="45" max="45" width="11.81640625" style="109" customWidth="1"/>
    <col min="46" max="46" width="20.26953125" style="109" customWidth="1"/>
    <col min="47" max="47" width="21" style="109" customWidth="1"/>
    <col min="48" max="48" width="23.54296875" style="109" customWidth="1"/>
    <col min="49" max="49" width="25.26953125" style="109" customWidth="1"/>
    <col min="50" max="16384" width="9.26953125" style="109"/>
  </cols>
  <sheetData>
    <row r="1" spans="1:49" x14ac:dyDescent="0.35">
      <c r="A1" s="111" t="s">
        <v>2417</v>
      </c>
      <c r="B1" s="111" t="s">
        <v>2416</v>
      </c>
      <c r="C1" s="111" t="s">
        <v>2415</v>
      </c>
      <c r="D1" s="111" t="s">
        <v>2414</v>
      </c>
      <c r="E1" s="111" t="s">
        <v>2413</v>
      </c>
      <c r="F1" s="111" t="s">
        <v>2412</v>
      </c>
      <c r="G1" s="111" t="s">
        <v>2411</v>
      </c>
      <c r="H1" s="110" t="s">
        <v>2410</v>
      </c>
      <c r="I1" s="111" t="s">
        <v>2409</v>
      </c>
      <c r="J1" s="111" t="s">
        <v>2408</v>
      </c>
      <c r="K1" s="111" t="s">
        <v>2407</v>
      </c>
      <c r="L1" s="111" t="s">
        <v>2406</v>
      </c>
      <c r="M1" s="111" t="s">
        <v>2405</v>
      </c>
      <c r="N1" s="111" t="s">
        <v>2404</v>
      </c>
      <c r="O1" s="111" t="s">
        <v>2403</v>
      </c>
      <c r="P1" s="111" t="s">
        <v>2402</v>
      </c>
      <c r="Q1" s="111" t="s">
        <v>2401</v>
      </c>
      <c r="R1" s="111" t="s">
        <v>2400</v>
      </c>
      <c r="S1" s="111" t="s">
        <v>2399</v>
      </c>
      <c r="T1" s="111" t="s">
        <v>2398</v>
      </c>
      <c r="U1" s="111" t="s">
        <v>2397</v>
      </c>
      <c r="V1" s="111" t="s">
        <v>2396</v>
      </c>
      <c r="W1" s="111" t="s">
        <v>2395</v>
      </c>
      <c r="X1" s="111" t="s">
        <v>2394</v>
      </c>
      <c r="Y1" s="111" t="s">
        <v>2393</v>
      </c>
      <c r="Z1" s="111" t="s">
        <v>2392</v>
      </c>
      <c r="AA1" s="111" t="s">
        <v>2391</v>
      </c>
      <c r="AB1" s="111" t="s">
        <v>2390</v>
      </c>
      <c r="AC1" s="111" t="s">
        <v>2389</v>
      </c>
      <c r="AD1" s="111" t="s">
        <v>2388</v>
      </c>
      <c r="AE1" s="111" t="s">
        <v>2387</v>
      </c>
      <c r="AF1" s="111" t="s">
        <v>2386</v>
      </c>
      <c r="AG1" s="111" t="s">
        <v>2385</v>
      </c>
      <c r="AH1" s="111" t="s">
        <v>2384</v>
      </c>
      <c r="AI1" s="111" t="s">
        <v>2383</v>
      </c>
      <c r="AJ1" s="111" t="s">
        <v>2382</v>
      </c>
      <c r="AK1" s="111" t="s">
        <v>2381</v>
      </c>
      <c r="AL1" s="111" t="s">
        <v>2380</v>
      </c>
      <c r="AM1" s="111" t="s">
        <v>2379</v>
      </c>
      <c r="AN1" s="111" t="s">
        <v>2378</v>
      </c>
      <c r="AO1" s="111" t="s">
        <v>2377</v>
      </c>
      <c r="AP1" s="111" t="s">
        <v>2376</v>
      </c>
      <c r="AQ1" s="111" t="s">
        <v>2375</v>
      </c>
      <c r="AR1" s="111" t="s">
        <v>2374</v>
      </c>
      <c r="AS1" s="111" t="s">
        <v>2373</v>
      </c>
      <c r="AT1" s="111" t="s">
        <v>2372</v>
      </c>
      <c r="AU1" s="111" t="s">
        <v>2371</v>
      </c>
      <c r="AV1" s="111" t="s">
        <v>2370</v>
      </c>
      <c r="AW1" s="111" t="s">
        <v>2369</v>
      </c>
    </row>
    <row r="2" spans="1:49" x14ac:dyDescent="0.35">
      <c r="A2" s="111" t="s">
        <v>2335</v>
      </c>
      <c r="B2" s="111" t="s">
        <v>2334</v>
      </c>
      <c r="C2" s="114">
        <v>2</v>
      </c>
      <c r="D2" s="114">
        <v>119055</v>
      </c>
      <c r="E2" s="111" t="s">
        <v>2333</v>
      </c>
      <c r="F2" s="111" t="s">
        <v>2332</v>
      </c>
      <c r="G2" s="111" t="s">
        <v>2331</v>
      </c>
      <c r="H2" s="116">
        <v>1</v>
      </c>
      <c r="I2" s="113"/>
      <c r="J2" s="113"/>
      <c r="K2" s="113"/>
      <c r="L2" s="113"/>
      <c r="M2" s="113"/>
      <c r="N2" s="113"/>
      <c r="O2" s="113"/>
      <c r="P2" s="113"/>
      <c r="Q2" s="113"/>
      <c r="R2" s="113"/>
      <c r="S2" s="113"/>
      <c r="T2" s="113"/>
      <c r="U2" s="113"/>
      <c r="V2" s="113"/>
      <c r="W2" s="113"/>
      <c r="X2" s="113"/>
      <c r="Y2" s="113"/>
      <c r="Z2" s="113"/>
      <c r="AA2" s="113"/>
      <c r="AB2" s="113"/>
      <c r="AC2" s="113"/>
      <c r="AD2" s="115">
        <v>1</v>
      </c>
      <c r="AE2" s="113"/>
      <c r="AF2" s="113"/>
      <c r="AG2" s="113"/>
      <c r="AH2" s="113"/>
      <c r="AI2" s="113"/>
      <c r="AJ2" s="113"/>
      <c r="AK2" s="113"/>
      <c r="AL2" s="113"/>
      <c r="AM2" s="109">
        <v>28288397</v>
      </c>
      <c r="AN2" s="111" t="s">
        <v>199</v>
      </c>
      <c r="AO2" s="114">
        <v>2</v>
      </c>
      <c r="AP2" s="114">
        <v>17</v>
      </c>
      <c r="AQ2" s="112">
        <v>44484</v>
      </c>
      <c r="AR2" s="112">
        <v>44119</v>
      </c>
      <c r="AS2" s="113"/>
      <c r="AT2" s="112">
        <v>43024</v>
      </c>
      <c r="AU2" s="112">
        <v>44119</v>
      </c>
      <c r="AV2" s="112">
        <v>44119</v>
      </c>
      <c r="AW2" s="111" t="s">
        <v>2338</v>
      </c>
    </row>
    <row r="3" spans="1:49" x14ac:dyDescent="0.35">
      <c r="A3" s="111" t="s">
        <v>2335</v>
      </c>
      <c r="B3" s="111" t="s">
        <v>2334</v>
      </c>
      <c r="C3" s="114">
        <v>2</v>
      </c>
      <c r="D3" s="114">
        <v>115917</v>
      </c>
      <c r="E3" s="111" t="s">
        <v>2333</v>
      </c>
      <c r="F3" s="111" t="s">
        <v>2332</v>
      </c>
      <c r="G3" s="111" t="s">
        <v>2331</v>
      </c>
      <c r="H3" s="116">
        <v>3</v>
      </c>
      <c r="I3" s="113"/>
      <c r="J3" s="113"/>
      <c r="K3" s="113"/>
      <c r="L3" s="113"/>
      <c r="M3" s="113"/>
      <c r="N3" s="113"/>
      <c r="O3" s="113"/>
      <c r="P3" s="113"/>
      <c r="Q3" s="113"/>
      <c r="R3" s="113"/>
      <c r="S3" s="113"/>
      <c r="T3" s="113"/>
      <c r="U3" s="113"/>
      <c r="V3" s="113"/>
      <c r="W3" s="113"/>
      <c r="X3" s="113"/>
      <c r="Y3" s="113"/>
      <c r="Z3" s="113"/>
      <c r="AA3" s="115">
        <v>3</v>
      </c>
      <c r="AB3" s="113"/>
      <c r="AC3" s="113"/>
      <c r="AD3" s="113"/>
      <c r="AE3" s="113"/>
      <c r="AF3" s="113"/>
      <c r="AG3" s="113"/>
      <c r="AH3" s="113"/>
      <c r="AI3" s="113"/>
      <c r="AJ3" s="113"/>
      <c r="AK3" s="113"/>
      <c r="AL3" s="113"/>
      <c r="AM3" s="109">
        <v>13632360</v>
      </c>
      <c r="AN3" s="111" t="s">
        <v>450</v>
      </c>
      <c r="AO3" s="114">
        <v>2</v>
      </c>
      <c r="AP3" s="114">
        <v>13</v>
      </c>
      <c r="AQ3" s="112">
        <v>43997</v>
      </c>
      <c r="AR3" s="112">
        <v>43998</v>
      </c>
      <c r="AS3" s="113"/>
      <c r="AT3" s="112">
        <v>42901</v>
      </c>
      <c r="AU3" s="112">
        <v>43997</v>
      </c>
      <c r="AV3" s="112">
        <v>43997</v>
      </c>
      <c r="AW3" s="111" t="s">
        <v>2337</v>
      </c>
    </row>
    <row r="4" spans="1:49" x14ac:dyDescent="0.35">
      <c r="A4" s="111" t="s">
        <v>2335</v>
      </c>
      <c r="B4" s="111" t="s">
        <v>2334</v>
      </c>
      <c r="C4" s="114">
        <v>2</v>
      </c>
      <c r="D4" s="114">
        <v>115549</v>
      </c>
      <c r="E4" s="111" t="s">
        <v>2333</v>
      </c>
      <c r="F4" s="111" t="s">
        <v>2332</v>
      </c>
      <c r="G4" s="111" t="s">
        <v>2331</v>
      </c>
      <c r="H4" s="116">
        <v>1</v>
      </c>
      <c r="I4" s="113"/>
      <c r="J4" s="113"/>
      <c r="K4" s="113"/>
      <c r="L4" s="113"/>
      <c r="M4" s="113"/>
      <c r="N4" s="113"/>
      <c r="O4" s="113"/>
      <c r="P4" s="113"/>
      <c r="Q4" s="113"/>
      <c r="R4" s="113"/>
      <c r="S4" s="113"/>
      <c r="T4" s="113"/>
      <c r="U4" s="113"/>
      <c r="V4" s="113"/>
      <c r="W4" s="113"/>
      <c r="X4" s="115">
        <v>1</v>
      </c>
      <c r="Y4" s="113"/>
      <c r="Z4" s="113"/>
      <c r="AA4" s="113"/>
      <c r="AB4" s="113"/>
      <c r="AC4" s="113"/>
      <c r="AD4" s="113"/>
      <c r="AE4" s="113"/>
      <c r="AF4" s="113"/>
      <c r="AG4" s="113"/>
      <c r="AH4" s="113"/>
      <c r="AI4" s="113"/>
      <c r="AJ4" s="113"/>
      <c r="AK4" s="113"/>
      <c r="AL4" s="113"/>
      <c r="AM4" s="109">
        <v>29529299</v>
      </c>
      <c r="AN4" s="111" t="s">
        <v>1758</v>
      </c>
      <c r="AO4" s="114">
        <v>2</v>
      </c>
      <c r="AP4" s="114">
        <v>12</v>
      </c>
      <c r="AQ4" s="112">
        <v>43606</v>
      </c>
      <c r="AR4" s="112">
        <v>43606</v>
      </c>
      <c r="AS4" s="113"/>
      <c r="AT4" s="112">
        <v>42880</v>
      </c>
      <c r="AU4" s="112">
        <v>43609</v>
      </c>
      <c r="AV4" s="112">
        <v>43609</v>
      </c>
      <c r="AW4" s="111" t="s">
        <v>2345</v>
      </c>
    </row>
    <row r="5" spans="1:49" x14ac:dyDescent="0.35">
      <c r="A5" s="111" t="s">
        <v>2335</v>
      </c>
      <c r="B5" s="111" t="s">
        <v>2334</v>
      </c>
      <c r="C5" s="114">
        <v>2</v>
      </c>
      <c r="D5" s="114">
        <v>115937</v>
      </c>
      <c r="E5" s="111" t="s">
        <v>2333</v>
      </c>
      <c r="F5" s="111" t="s">
        <v>2332</v>
      </c>
      <c r="G5" s="111" t="s">
        <v>2331</v>
      </c>
      <c r="H5" s="116">
        <v>1</v>
      </c>
      <c r="I5" s="113"/>
      <c r="J5" s="113"/>
      <c r="K5" s="113"/>
      <c r="L5" s="113"/>
      <c r="M5" s="113"/>
      <c r="N5" s="113"/>
      <c r="O5" s="113"/>
      <c r="P5" s="113"/>
      <c r="Q5" s="113"/>
      <c r="R5" s="113"/>
      <c r="S5" s="113"/>
      <c r="T5" s="113"/>
      <c r="U5" s="113"/>
      <c r="V5" s="113"/>
      <c r="W5" s="113"/>
      <c r="X5" s="113"/>
      <c r="Y5" s="113"/>
      <c r="Z5" s="113"/>
      <c r="AA5" s="115">
        <v>1</v>
      </c>
      <c r="AB5" s="113"/>
      <c r="AC5" s="113"/>
      <c r="AD5" s="113"/>
      <c r="AE5" s="113"/>
      <c r="AF5" s="113"/>
      <c r="AG5" s="113"/>
      <c r="AH5" s="113"/>
      <c r="AI5" s="113"/>
      <c r="AJ5" s="113"/>
      <c r="AK5" s="113"/>
      <c r="AL5" s="113"/>
      <c r="AM5" s="109">
        <v>31573008</v>
      </c>
      <c r="AN5" s="111" t="s">
        <v>165</v>
      </c>
      <c r="AO5" s="114">
        <v>2</v>
      </c>
      <c r="AP5" s="114">
        <v>13</v>
      </c>
      <c r="AQ5" s="112">
        <v>44055</v>
      </c>
      <c r="AR5" s="112">
        <v>44055</v>
      </c>
      <c r="AS5" s="113"/>
      <c r="AT5" s="112">
        <v>42958</v>
      </c>
      <c r="AU5" s="112">
        <v>44053</v>
      </c>
      <c r="AV5" s="112">
        <v>44053</v>
      </c>
      <c r="AW5" s="111" t="s">
        <v>2336</v>
      </c>
    </row>
    <row r="6" spans="1:49" x14ac:dyDescent="0.35">
      <c r="A6" s="111" t="s">
        <v>2335</v>
      </c>
      <c r="B6" s="111" t="s">
        <v>2349</v>
      </c>
      <c r="C6" s="114">
        <v>2</v>
      </c>
      <c r="D6" s="114">
        <v>129001</v>
      </c>
      <c r="E6" s="111" t="s">
        <v>2333</v>
      </c>
      <c r="F6" s="111" t="s">
        <v>2332</v>
      </c>
      <c r="G6" s="111" t="s">
        <v>2331</v>
      </c>
      <c r="H6" s="116">
        <v>1</v>
      </c>
      <c r="I6" s="113"/>
      <c r="J6" s="113"/>
      <c r="K6" s="113"/>
      <c r="L6" s="113"/>
      <c r="M6" s="113"/>
      <c r="N6" s="113"/>
      <c r="O6" s="113"/>
      <c r="P6" s="113"/>
      <c r="Q6" s="113"/>
      <c r="R6" s="113"/>
      <c r="S6" s="113"/>
      <c r="T6" s="113"/>
      <c r="U6" s="113"/>
      <c r="V6" s="113"/>
      <c r="W6" s="113"/>
      <c r="X6" s="113"/>
      <c r="Y6" s="113"/>
      <c r="Z6" s="113"/>
      <c r="AA6" s="115">
        <v>0</v>
      </c>
      <c r="AB6" s="113"/>
      <c r="AC6" s="113"/>
      <c r="AD6" s="113"/>
      <c r="AE6" s="113"/>
      <c r="AF6" s="113"/>
      <c r="AG6" s="113"/>
      <c r="AH6" s="113"/>
      <c r="AI6" s="113"/>
      <c r="AJ6" s="113"/>
      <c r="AK6" s="113"/>
      <c r="AL6" s="113"/>
      <c r="AM6" s="109">
        <v>16320010</v>
      </c>
      <c r="AN6" s="111" t="s">
        <v>573</v>
      </c>
      <c r="AO6" s="114">
        <v>2</v>
      </c>
      <c r="AP6" s="114">
        <v>1</v>
      </c>
      <c r="AQ6" s="112">
        <v>43901</v>
      </c>
      <c r="AR6" s="111"/>
      <c r="AS6" s="113"/>
      <c r="AT6" s="112">
        <v>43810</v>
      </c>
      <c r="AU6" s="112">
        <v>44541</v>
      </c>
      <c r="AV6" s="112">
        <v>44541</v>
      </c>
      <c r="AW6" s="111" t="s">
        <v>2337</v>
      </c>
    </row>
    <row r="7" spans="1:49" x14ac:dyDescent="0.35">
      <c r="A7" s="111" t="s">
        <v>2335</v>
      </c>
      <c r="B7" s="111" t="s">
        <v>2349</v>
      </c>
      <c r="C7" s="114">
        <v>2</v>
      </c>
      <c r="D7" s="114">
        <v>129007</v>
      </c>
      <c r="E7" s="111" t="s">
        <v>2333</v>
      </c>
      <c r="F7" s="111" t="s">
        <v>2332</v>
      </c>
      <c r="G7" s="111" t="s">
        <v>2331</v>
      </c>
      <c r="H7" s="116">
        <v>2</v>
      </c>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5">
        <v>0</v>
      </c>
      <c r="AH7" s="115">
        <v>0</v>
      </c>
      <c r="AI7" s="115">
        <v>0</v>
      </c>
      <c r="AJ7" s="113"/>
      <c r="AK7" s="113"/>
      <c r="AL7" s="113"/>
      <c r="AM7" s="109">
        <v>32614831</v>
      </c>
      <c r="AN7" s="111" t="s">
        <v>1385</v>
      </c>
      <c r="AO7" s="114">
        <v>2</v>
      </c>
      <c r="AP7" s="114">
        <v>2</v>
      </c>
      <c r="AQ7" s="112">
        <v>44906</v>
      </c>
      <c r="AR7" s="112">
        <v>44906</v>
      </c>
      <c r="AS7" s="113"/>
      <c r="AT7" s="112">
        <v>43810</v>
      </c>
      <c r="AU7" s="112">
        <v>44906</v>
      </c>
      <c r="AV7" s="112">
        <v>44906</v>
      </c>
      <c r="AW7" s="111" t="s">
        <v>2344</v>
      </c>
    </row>
    <row r="8" spans="1:49" x14ac:dyDescent="0.35">
      <c r="A8" s="111" t="s">
        <v>2335</v>
      </c>
      <c r="B8" s="111" t="s">
        <v>2334</v>
      </c>
      <c r="C8" s="114">
        <v>2</v>
      </c>
      <c r="D8" s="114">
        <v>116314</v>
      </c>
      <c r="E8" s="111" t="s">
        <v>2333</v>
      </c>
      <c r="F8" s="111" t="s">
        <v>2332</v>
      </c>
      <c r="G8" s="111" t="s">
        <v>2331</v>
      </c>
      <c r="H8" s="116">
        <v>1</v>
      </c>
      <c r="I8" s="113"/>
      <c r="J8" s="113"/>
      <c r="K8" s="113"/>
      <c r="L8" s="113"/>
      <c r="M8" s="113"/>
      <c r="N8" s="113"/>
      <c r="O8" s="113"/>
      <c r="P8" s="113"/>
      <c r="Q8" s="113"/>
      <c r="R8" s="113"/>
      <c r="S8" s="113"/>
      <c r="T8" s="113"/>
      <c r="U8" s="113"/>
      <c r="V8" s="113"/>
      <c r="W8" s="113"/>
      <c r="X8" s="115">
        <v>1</v>
      </c>
      <c r="Y8" s="113"/>
      <c r="Z8" s="113"/>
      <c r="AA8" s="113"/>
      <c r="AB8" s="113"/>
      <c r="AC8" s="113"/>
      <c r="AD8" s="113"/>
      <c r="AE8" s="113"/>
      <c r="AF8" s="113"/>
      <c r="AG8" s="113"/>
      <c r="AH8" s="113"/>
      <c r="AI8" s="113"/>
      <c r="AJ8" s="113"/>
      <c r="AK8" s="113"/>
      <c r="AL8" s="113"/>
      <c r="AM8" s="109">
        <v>17090857</v>
      </c>
      <c r="AN8" s="111" t="s">
        <v>229</v>
      </c>
      <c r="AO8" s="114">
        <v>2</v>
      </c>
      <c r="AP8" s="114">
        <v>16</v>
      </c>
      <c r="AQ8" s="112">
        <v>43593</v>
      </c>
      <c r="AR8" s="112">
        <v>43593</v>
      </c>
      <c r="AS8" s="113"/>
      <c r="AT8" s="112">
        <v>42956</v>
      </c>
      <c r="AU8" s="112">
        <v>43593</v>
      </c>
      <c r="AV8" s="112">
        <v>43442</v>
      </c>
      <c r="AW8" s="111" t="s">
        <v>48</v>
      </c>
    </row>
    <row r="9" spans="1:49" x14ac:dyDescent="0.35">
      <c r="A9" s="111" t="s">
        <v>2335</v>
      </c>
      <c r="B9" s="111" t="s">
        <v>2334</v>
      </c>
      <c r="C9" s="114">
        <v>2</v>
      </c>
      <c r="D9" s="114">
        <v>117293</v>
      </c>
      <c r="E9" s="111" t="s">
        <v>2333</v>
      </c>
      <c r="F9" s="111" t="s">
        <v>2332</v>
      </c>
      <c r="G9" s="111" t="s">
        <v>2331</v>
      </c>
      <c r="H9" s="116">
        <v>1</v>
      </c>
      <c r="I9" s="113"/>
      <c r="J9" s="113"/>
      <c r="K9" s="113"/>
      <c r="L9" s="113"/>
      <c r="M9" s="113"/>
      <c r="N9" s="113"/>
      <c r="O9" s="113"/>
      <c r="P9" s="113"/>
      <c r="Q9" s="113"/>
      <c r="R9" s="113"/>
      <c r="S9" s="113"/>
      <c r="T9" s="113"/>
      <c r="U9" s="113"/>
      <c r="V9" s="113"/>
      <c r="W9" s="113"/>
      <c r="X9" s="113"/>
      <c r="Y9" s="113"/>
      <c r="Z9" s="113"/>
      <c r="AA9" s="115">
        <v>1</v>
      </c>
      <c r="AB9" s="113"/>
      <c r="AC9" s="113"/>
      <c r="AD9" s="113"/>
      <c r="AE9" s="113"/>
      <c r="AF9" s="113"/>
      <c r="AG9" s="113"/>
      <c r="AH9" s="113"/>
      <c r="AI9" s="113"/>
      <c r="AJ9" s="113"/>
      <c r="AK9" s="113"/>
      <c r="AL9" s="113"/>
      <c r="AM9" s="109">
        <v>35072760</v>
      </c>
      <c r="AN9" s="111" t="s">
        <v>1837</v>
      </c>
      <c r="AO9" s="114">
        <v>2</v>
      </c>
      <c r="AP9" s="114">
        <v>21</v>
      </c>
      <c r="AQ9" s="112">
        <v>44011</v>
      </c>
      <c r="AR9" s="112">
        <v>44011</v>
      </c>
      <c r="AS9" s="113"/>
      <c r="AT9" s="112">
        <v>42915</v>
      </c>
      <c r="AU9" s="112">
        <v>44010</v>
      </c>
      <c r="AV9" s="112">
        <v>44010</v>
      </c>
      <c r="AW9" s="111" t="s">
        <v>2345</v>
      </c>
    </row>
    <row r="10" spans="1:49" x14ac:dyDescent="0.35">
      <c r="A10" s="111" t="s">
        <v>2335</v>
      </c>
      <c r="B10" s="111" t="s">
        <v>2334</v>
      </c>
      <c r="C10" s="114">
        <v>2</v>
      </c>
      <c r="D10" s="114">
        <v>117046</v>
      </c>
      <c r="E10" s="111" t="s">
        <v>2333</v>
      </c>
      <c r="F10" s="111" t="s">
        <v>2332</v>
      </c>
      <c r="G10" s="111" t="s">
        <v>2331</v>
      </c>
      <c r="H10" s="116">
        <v>1</v>
      </c>
      <c r="I10" s="113"/>
      <c r="J10" s="113"/>
      <c r="K10" s="113"/>
      <c r="L10" s="113"/>
      <c r="M10" s="113"/>
      <c r="N10" s="113"/>
      <c r="O10" s="113"/>
      <c r="P10" s="113"/>
      <c r="Q10" s="113"/>
      <c r="R10" s="113"/>
      <c r="S10" s="113"/>
      <c r="T10" s="113"/>
      <c r="U10" s="113"/>
      <c r="V10" s="113"/>
      <c r="W10" s="113"/>
      <c r="X10" s="113"/>
      <c r="Y10" s="113"/>
      <c r="Z10" s="113"/>
      <c r="AA10" s="115">
        <v>1</v>
      </c>
      <c r="AB10" s="113"/>
      <c r="AC10" s="113"/>
      <c r="AD10" s="113"/>
      <c r="AE10" s="113"/>
      <c r="AF10" s="113"/>
      <c r="AG10" s="113"/>
      <c r="AH10" s="113"/>
      <c r="AI10" s="113"/>
      <c r="AJ10" s="113"/>
      <c r="AK10" s="113"/>
      <c r="AL10" s="113"/>
      <c r="AM10" s="109">
        <v>21140627</v>
      </c>
      <c r="AN10" s="111" t="s">
        <v>442</v>
      </c>
      <c r="AO10" s="114">
        <v>2</v>
      </c>
      <c r="AP10" s="114">
        <v>12</v>
      </c>
      <c r="AQ10" s="112">
        <v>43855</v>
      </c>
      <c r="AR10" s="112">
        <v>43858</v>
      </c>
      <c r="AS10" s="113"/>
      <c r="AT10" s="112">
        <v>42880</v>
      </c>
      <c r="AU10" s="112">
        <v>43854</v>
      </c>
      <c r="AV10" s="112">
        <v>43670</v>
      </c>
      <c r="AW10" s="111" t="s">
        <v>2337</v>
      </c>
    </row>
    <row r="11" spans="1:49" x14ac:dyDescent="0.35">
      <c r="A11" s="111" t="s">
        <v>2335</v>
      </c>
      <c r="B11" s="111" t="s">
        <v>2334</v>
      </c>
      <c r="C11" s="114">
        <v>2</v>
      </c>
      <c r="D11" s="114">
        <v>115847</v>
      </c>
      <c r="E11" s="111" t="s">
        <v>2333</v>
      </c>
      <c r="F11" s="111" t="s">
        <v>2332</v>
      </c>
      <c r="G11" s="111" t="s">
        <v>2331</v>
      </c>
      <c r="H11" s="116">
        <v>1</v>
      </c>
      <c r="I11" s="113"/>
      <c r="J11" s="113"/>
      <c r="K11" s="113"/>
      <c r="L11" s="113"/>
      <c r="M11" s="113"/>
      <c r="N11" s="113"/>
      <c r="O11" s="113"/>
      <c r="P11" s="113"/>
      <c r="Q11" s="113"/>
      <c r="R11" s="113"/>
      <c r="S11" s="113"/>
      <c r="T11" s="113"/>
      <c r="U11" s="113"/>
      <c r="V11" s="113"/>
      <c r="W11" s="113"/>
      <c r="X11" s="115">
        <v>1</v>
      </c>
      <c r="Y11" s="113"/>
      <c r="Z11" s="113"/>
      <c r="AA11" s="113"/>
      <c r="AB11" s="113"/>
      <c r="AC11" s="113"/>
      <c r="AD11" s="113"/>
      <c r="AE11" s="113"/>
      <c r="AF11" s="113"/>
      <c r="AG11" s="113"/>
      <c r="AH11" s="113"/>
      <c r="AI11" s="113"/>
      <c r="AJ11" s="113"/>
      <c r="AK11" s="113"/>
      <c r="AL11" s="113"/>
      <c r="AM11" s="109">
        <v>3939511</v>
      </c>
      <c r="AN11" s="111" t="s">
        <v>462</v>
      </c>
      <c r="AO11" s="114">
        <v>2</v>
      </c>
      <c r="AP11" s="114">
        <v>8</v>
      </c>
      <c r="AQ11" s="112">
        <v>43686</v>
      </c>
      <c r="AR11" s="112">
        <v>43686</v>
      </c>
      <c r="AS11" s="113"/>
      <c r="AT11" s="112">
        <v>42956</v>
      </c>
      <c r="AU11" s="112">
        <v>43685</v>
      </c>
      <c r="AV11" s="112">
        <v>43685</v>
      </c>
      <c r="AW11" s="111" t="s">
        <v>2337</v>
      </c>
    </row>
    <row r="12" spans="1:49" x14ac:dyDescent="0.35">
      <c r="A12" s="111" t="s">
        <v>2335</v>
      </c>
      <c r="B12" s="111" t="s">
        <v>2334</v>
      </c>
      <c r="C12" s="114">
        <v>2</v>
      </c>
      <c r="D12" s="114">
        <v>116017</v>
      </c>
      <c r="E12" s="111" t="s">
        <v>2333</v>
      </c>
      <c r="F12" s="111" t="s">
        <v>2332</v>
      </c>
      <c r="G12" s="111" t="s">
        <v>2331</v>
      </c>
      <c r="H12" s="116">
        <v>1</v>
      </c>
      <c r="I12" s="113"/>
      <c r="J12" s="113"/>
      <c r="K12" s="113"/>
      <c r="L12" s="113"/>
      <c r="M12" s="113"/>
      <c r="N12" s="113"/>
      <c r="O12" s="113"/>
      <c r="P12" s="113"/>
      <c r="Q12" s="113"/>
      <c r="R12" s="113"/>
      <c r="S12" s="113"/>
      <c r="T12" s="113"/>
      <c r="U12" s="113"/>
      <c r="V12" s="113"/>
      <c r="W12" s="113"/>
      <c r="X12" s="113"/>
      <c r="Y12" s="113"/>
      <c r="Z12" s="113"/>
      <c r="AA12" s="115">
        <v>1</v>
      </c>
      <c r="AB12" s="113"/>
      <c r="AC12" s="113"/>
      <c r="AD12" s="113"/>
      <c r="AE12" s="113"/>
      <c r="AF12" s="113"/>
      <c r="AG12" s="113"/>
      <c r="AH12" s="113"/>
      <c r="AI12" s="113"/>
      <c r="AJ12" s="113"/>
      <c r="AK12" s="113"/>
      <c r="AL12" s="113"/>
      <c r="AM12" s="109">
        <v>32934810</v>
      </c>
      <c r="AN12" s="111" t="s">
        <v>1630</v>
      </c>
      <c r="AO12" s="114">
        <v>2</v>
      </c>
      <c r="AP12" s="114">
        <v>11</v>
      </c>
      <c r="AQ12" s="112">
        <v>44043</v>
      </c>
      <c r="AR12" s="112">
        <v>44043</v>
      </c>
      <c r="AS12" s="113"/>
      <c r="AT12" s="112">
        <v>42951</v>
      </c>
      <c r="AU12" s="112">
        <v>44046</v>
      </c>
      <c r="AV12" s="112">
        <v>44046</v>
      </c>
      <c r="AW12" s="111" t="s">
        <v>2336</v>
      </c>
    </row>
    <row r="13" spans="1:49" x14ac:dyDescent="0.35">
      <c r="A13" s="111" t="s">
        <v>2335</v>
      </c>
      <c r="B13" s="111" t="s">
        <v>2334</v>
      </c>
      <c r="C13" s="114">
        <v>2</v>
      </c>
      <c r="D13" s="114">
        <v>115866</v>
      </c>
      <c r="E13" s="111" t="s">
        <v>2333</v>
      </c>
      <c r="F13" s="111" t="s">
        <v>2332</v>
      </c>
      <c r="G13" s="111" t="s">
        <v>2331</v>
      </c>
      <c r="H13" s="116">
        <v>1</v>
      </c>
      <c r="I13" s="113"/>
      <c r="J13" s="113"/>
      <c r="K13" s="113"/>
      <c r="L13" s="113"/>
      <c r="M13" s="113"/>
      <c r="N13" s="113"/>
      <c r="O13" s="113"/>
      <c r="P13" s="113"/>
      <c r="Q13" s="113"/>
      <c r="R13" s="113"/>
      <c r="S13" s="113"/>
      <c r="T13" s="113"/>
      <c r="U13" s="113"/>
      <c r="V13" s="113"/>
      <c r="W13" s="113"/>
      <c r="X13" s="115">
        <v>1</v>
      </c>
      <c r="Y13" s="113"/>
      <c r="Z13" s="113"/>
      <c r="AA13" s="113"/>
      <c r="AB13" s="113"/>
      <c r="AC13" s="113"/>
      <c r="AD13" s="113"/>
      <c r="AE13" s="113"/>
      <c r="AF13" s="113"/>
      <c r="AG13" s="113"/>
      <c r="AH13" s="113"/>
      <c r="AI13" s="113"/>
      <c r="AJ13" s="113"/>
      <c r="AK13" s="113"/>
      <c r="AL13" s="113"/>
      <c r="AM13" s="109">
        <v>15525700</v>
      </c>
      <c r="AN13" s="111" t="s">
        <v>452</v>
      </c>
      <c r="AO13" s="114">
        <v>2</v>
      </c>
      <c r="AP13" s="114">
        <v>16</v>
      </c>
      <c r="AQ13" s="112">
        <v>43609</v>
      </c>
      <c r="AR13" s="112">
        <v>43609</v>
      </c>
      <c r="AS13" s="113"/>
      <c r="AT13" s="112">
        <v>42880</v>
      </c>
      <c r="AU13" s="112">
        <v>43609</v>
      </c>
      <c r="AV13" s="112">
        <v>43609</v>
      </c>
      <c r="AW13" s="111" t="s">
        <v>2337</v>
      </c>
    </row>
    <row r="14" spans="1:49" x14ac:dyDescent="0.35">
      <c r="A14" s="111" t="s">
        <v>2335</v>
      </c>
      <c r="B14" s="111" t="s">
        <v>2334</v>
      </c>
      <c r="C14" s="114">
        <v>2</v>
      </c>
      <c r="D14" s="114">
        <v>115676</v>
      </c>
      <c r="E14" s="111" t="s">
        <v>2333</v>
      </c>
      <c r="F14" s="111" t="s">
        <v>2332</v>
      </c>
      <c r="G14" s="111" t="s">
        <v>2331</v>
      </c>
      <c r="H14" s="116">
        <v>1</v>
      </c>
      <c r="I14" s="113"/>
      <c r="J14" s="113"/>
      <c r="K14" s="113"/>
      <c r="L14" s="113"/>
      <c r="M14" s="113"/>
      <c r="N14" s="113"/>
      <c r="O14" s="113"/>
      <c r="P14" s="113"/>
      <c r="Q14" s="113"/>
      <c r="R14" s="113"/>
      <c r="S14" s="113"/>
      <c r="T14" s="113"/>
      <c r="U14" s="113"/>
      <c r="V14" s="113"/>
      <c r="W14" s="113"/>
      <c r="X14" s="113"/>
      <c r="Y14" s="113"/>
      <c r="Z14" s="113"/>
      <c r="AA14" s="115">
        <v>1</v>
      </c>
      <c r="AB14" s="113"/>
      <c r="AC14" s="113"/>
      <c r="AD14" s="113"/>
      <c r="AE14" s="113"/>
      <c r="AF14" s="113"/>
      <c r="AG14" s="113"/>
      <c r="AH14" s="113"/>
      <c r="AI14" s="113"/>
      <c r="AJ14" s="113"/>
      <c r="AK14" s="113"/>
      <c r="AL14" s="113"/>
      <c r="AM14" s="109">
        <v>16819215</v>
      </c>
      <c r="AN14" s="111" t="s">
        <v>1276</v>
      </c>
      <c r="AO14" s="114">
        <v>2</v>
      </c>
      <c r="AP14" s="114">
        <v>24</v>
      </c>
      <c r="AQ14" s="112">
        <v>43923</v>
      </c>
      <c r="AR14" s="112">
        <v>43923</v>
      </c>
      <c r="AS14" s="113"/>
      <c r="AT14" s="112">
        <v>42950</v>
      </c>
      <c r="AU14" s="112">
        <v>43923</v>
      </c>
      <c r="AV14" s="112">
        <v>43923</v>
      </c>
      <c r="AW14" s="111" t="s">
        <v>2362</v>
      </c>
    </row>
    <row r="15" spans="1:49" x14ac:dyDescent="0.35">
      <c r="A15" s="111" t="s">
        <v>2335</v>
      </c>
      <c r="B15" s="111" t="s">
        <v>2334</v>
      </c>
      <c r="C15" s="114">
        <v>2</v>
      </c>
      <c r="D15" s="114">
        <v>115624</v>
      </c>
      <c r="E15" s="111" t="s">
        <v>2333</v>
      </c>
      <c r="F15" s="111" t="s">
        <v>2332</v>
      </c>
      <c r="G15" s="111" t="s">
        <v>2331</v>
      </c>
      <c r="H15" s="116">
        <v>2</v>
      </c>
      <c r="I15" s="113"/>
      <c r="J15" s="113"/>
      <c r="K15" s="113"/>
      <c r="L15" s="113"/>
      <c r="M15" s="113"/>
      <c r="N15" s="113"/>
      <c r="O15" s="113"/>
      <c r="P15" s="113"/>
      <c r="Q15" s="113"/>
      <c r="R15" s="113"/>
      <c r="S15" s="113"/>
      <c r="T15" s="113"/>
      <c r="U15" s="115">
        <v>0</v>
      </c>
      <c r="V15" s="113"/>
      <c r="W15" s="113"/>
      <c r="X15" s="113"/>
      <c r="Y15" s="113"/>
      <c r="Z15" s="113"/>
      <c r="AA15" s="113"/>
      <c r="AB15" s="113"/>
      <c r="AC15" s="113"/>
      <c r="AD15" s="113"/>
      <c r="AE15" s="113"/>
      <c r="AF15" s="113"/>
      <c r="AG15" s="113"/>
      <c r="AH15" s="113"/>
      <c r="AI15" s="113"/>
      <c r="AJ15" s="113"/>
      <c r="AK15" s="113"/>
      <c r="AL15" s="113"/>
      <c r="AM15" s="109">
        <v>17075288</v>
      </c>
      <c r="AN15" s="111" t="s">
        <v>1362</v>
      </c>
      <c r="AO15" s="114">
        <v>2</v>
      </c>
      <c r="AP15" s="114">
        <v>5</v>
      </c>
      <c r="AQ15" s="112">
        <v>43447</v>
      </c>
      <c r="AR15" s="111"/>
      <c r="AS15" s="113"/>
      <c r="AT15" s="112">
        <v>42992</v>
      </c>
      <c r="AU15" s="112">
        <v>43995</v>
      </c>
      <c r="AV15" s="112">
        <v>43995</v>
      </c>
      <c r="AW15" s="111" t="s">
        <v>2344</v>
      </c>
    </row>
    <row r="16" spans="1:49" x14ac:dyDescent="0.35">
      <c r="A16" s="111" t="s">
        <v>2335</v>
      </c>
      <c r="B16" s="111" t="s">
        <v>2334</v>
      </c>
      <c r="C16" s="114">
        <v>2</v>
      </c>
      <c r="D16" s="114">
        <v>115595</v>
      </c>
      <c r="E16" s="111" t="s">
        <v>2333</v>
      </c>
      <c r="F16" s="111" t="s">
        <v>2332</v>
      </c>
      <c r="G16" s="111" t="s">
        <v>2331</v>
      </c>
      <c r="H16" s="116">
        <v>1</v>
      </c>
      <c r="I16" s="113"/>
      <c r="J16" s="113"/>
      <c r="K16" s="113"/>
      <c r="L16" s="113"/>
      <c r="M16" s="113"/>
      <c r="N16" s="113"/>
      <c r="O16" s="113"/>
      <c r="P16" s="113"/>
      <c r="Q16" s="113"/>
      <c r="R16" s="113"/>
      <c r="S16" s="113"/>
      <c r="T16" s="113"/>
      <c r="U16" s="113"/>
      <c r="V16" s="113"/>
      <c r="W16" s="113"/>
      <c r="X16" s="113"/>
      <c r="Y16" s="113"/>
      <c r="Z16" s="113"/>
      <c r="AA16" s="115">
        <v>1</v>
      </c>
      <c r="AB16" s="113"/>
      <c r="AC16" s="113"/>
      <c r="AD16" s="113"/>
      <c r="AE16" s="113"/>
      <c r="AF16" s="113"/>
      <c r="AG16" s="113"/>
      <c r="AH16" s="113"/>
      <c r="AI16" s="113"/>
      <c r="AJ16" s="113"/>
      <c r="AK16" s="113"/>
      <c r="AL16" s="113"/>
      <c r="AM16" s="109">
        <v>28898069</v>
      </c>
      <c r="AN16" s="111" t="s">
        <v>740</v>
      </c>
      <c r="AO16" s="114">
        <v>2</v>
      </c>
      <c r="AP16" s="114">
        <v>5515</v>
      </c>
      <c r="AQ16" s="112">
        <v>44012</v>
      </c>
      <c r="AR16" s="112">
        <v>44012</v>
      </c>
      <c r="AS16" s="113"/>
      <c r="AT16" s="112">
        <v>42887</v>
      </c>
      <c r="AU16" s="112">
        <v>43982</v>
      </c>
      <c r="AV16" s="112">
        <v>43982</v>
      </c>
      <c r="AW16" s="111" t="s">
        <v>2338</v>
      </c>
    </row>
    <row r="17" spans="1:49" x14ac:dyDescent="0.35">
      <c r="A17" s="111" t="s">
        <v>2335</v>
      </c>
      <c r="B17" s="111" t="s">
        <v>2334</v>
      </c>
      <c r="C17" s="114">
        <v>2</v>
      </c>
      <c r="D17" s="114">
        <v>115841</v>
      </c>
      <c r="E17" s="111" t="s">
        <v>2333</v>
      </c>
      <c r="F17" s="111" t="s">
        <v>2332</v>
      </c>
      <c r="G17" s="111" t="s">
        <v>2331</v>
      </c>
      <c r="H17" s="116">
        <v>1</v>
      </c>
      <c r="I17" s="113"/>
      <c r="J17" s="113"/>
      <c r="K17" s="113"/>
      <c r="L17" s="113"/>
      <c r="M17" s="113"/>
      <c r="N17" s="113"/>
      <c r="O17" s="113"/>
      <c r="P17" s="113"/>
      <c r="Q17" s="113"/>
      <c r="R17" s="113"/>
      <c r="S17" s="113"/>
      <c r="T17" s="113"/>
      <c r="U17" s="115">
        <v>1</v>
      </c>
      <c r="V17" s="115">
        <v>0</v>
      </c>
      <c r="W17" s="115">
        <v>1</v>
      </c>
      <c r="X17" s="113"/>
      <c r="Y17" s="113"/>
      <c r="Z17" s="113"/>
      <c r="AA17" s="113"/>
      <c r="AB17" s="113"/>
      <c r="AC17" s="113"/>
      <c r="AD17" s="113"/>
      <c r="AE17" s="113"/>
      <c r="AF17" s="113"/>
      <c r="AG17" s="113"/>
      <c r="AH17" s="113"/>
      <c r="AI17" s="113"/>
      <c r="AJ17" s="113"/>
      <c r="AK17" s="113"/>
      <c r="AL17" s="113"/>
      <c r="AM17" s="109">
        <v>21336721</v>
      </c>
      <c r="AN17" s="111" t="s">
        <v>499</v>
      </c>
      <c r="AO17" s="114">
        <v>2</v>
      </c>
      <c r="AP17" s="114">
        <v>5</v>
      </c>
      <c r="AQ17" s="112">
        <v>43405</v>
      </c>
      <c r="AR17" s="111"/>
      <c r="AS17" s="113"/>
      <c r="AT17" s="112">
        <v>42949</v>
      </c>
      <c r="AU17" s="112">
        <v>43497</v>
      </c>
      <c r="AV17" s="112">
        <v>43497</v>
      </c>
      <c r="AW17" s="111" t="s">
        <v>2337</v>
      </c>
    </row>
    <row r="18" spans="1:49" x14ac:dyDescent="0.35">
      <c r="A18" s="111" t="s">
        <v>2335</v>
      </c>
      <c r="B18" s="111" t="s">
        <v>2334</v>
      </c>
      <c r="C18" s="114">
        <v>2</v>
      </c>
      <c r="D18" s="114">
        <v>115698</v>
      </c>
      <c r="E18" s="111" t="s">
        <v>2333</v>
      </c>
      <c r="F18" s="111" t="s">
        <v>2332</v>
      </c>
      <c r="G18" s="111" t="s">
        <v>2331</v>
      </c>
      <c r="H18" s="116">
        <v>1</v>
      </c>
      <c r="I18" s="113"/>
      <c r="J18" s="113"/>
      <c r="K18" s="113"/>
      <c r="L18" s="113"/>
      <c r="M18" s="113"/>
      <c r="N18" s="113"/>
      <c r="O18" s="113"/>
      <c r="P18" s="113"/>
      <c r="Q18" s="113"/>
      <c r="R18" s="113"/>
      <c r="S18" s="113"/>
      <c r="T18" s="113"/>
      <c r="U18" s="113"/>
      <c r="V18" s="113"/>
      <c r="W18" s="113"/>
      <c r="X18" s="115">
        <v>1</v>
      </c>
      <c r="Y18" s="113"/>
      <c r="Z18" s="113"/>
      <c r="AA18" s="113"/>
      <c r="AB18" s="113"/>
      <c r="AC18" s="113"/>
      <c r="AD18" s="113"/>
      <c r="AE18" s="113"/>
      <c r="AF18" s="113"/>
      <c r="AG18" s="113"/>
      <c r="AH18" s="113"/>
      <c r="AI18" s="113"/>
      <c r="AJ18" s="113"/>
      <c r="AK18" s="113"/>
      <c r="AL18" s="113"/>
      <c r="AM18" s="109">
        <v>33396638</v>
      </c>
      <c r="AN18" s="111" t="s">
        <v>472</v>
      </c>
      <c r="AO18" s="114">
        <v>2</v>
      </c>
      <c r="AP18" s="114">
        <v>3427</v>
      </c>
      <c r="AQ18" s="112">
        <v>43503</v>
      </c>
      <c r="AR18" s="112">
        <v>43503</v>
      </c>
      <c r="AS18" s="113"/>
      <c r="AT18" s="112">
        <v>42954</v>
      </c>
      <c r="AU18" s="112">
        <v>43472</v>
      </c>
      <c r="AV18" s="112">
        <v>43472</v>
      </c>
      <c r="AW18" s="111" t="s">
        <v>2337</v>
      </c>
    </row>
    <row r="19" spans="1:49" x14ac:dyDescent="0.35">
      <c r="A19" s="111" t="s">
        <v>2335</v>
      </c>
      <c r="B19" s="111" t="s">
        <v>2334</v>
      </c>
      <c r="C19" s="114">
        <v>2</v>
      </c>
      <c r="D19" s="114">
        <v>115930</v>
      </c>
      <c r="E19" s="111" t="s">
        <v>2333</v>
      </c>
      <c r="F19" s="111" t="s">
        <v>2332</v>
      </c>
      <c r="G19" s="111" t="s">
        <v>2331</v>
      </c>
      <c r="H19" s="116">
        <v>1</v>
      </c>
      <c r="I19" s="113"/>
      <c r="J19" s="113"/>
      <c r="K19" s="113"/>
      <c r="L19" s="113"/>
      <c r="M19" s="113"/>
      <c r="N19" s="113"/>
      <c r="O19" s="113"/>
      <c r="P19" s="113"/>
      <c r="Q19" s="113"/>
      <c r="R19" s="113"/>
      <c r="S19" s="113"/>
      <c r="T19" s="113"/>
      <c r="U19" s="113"/>
      <c r="V19" s="113"/>
      <c r="W19" s="113"/>
      <c r="X19" s="113"/>
      <c r="Y19" s="113"/>
      <c r="Z19" s="113"/>
      <c r="AA19" s="115">
        <v>1</v>
      </c>
      <c r="AB19" s="113"/>
      <c r="AC19" s="113"/>
      <c r="AD19" s="113"/>
      <c r="AE19" s="113"/>
      <c r="AF19" s="113"/>
      <c r="AG19" s="113"/>
      <c r="AH19" s="113"/>
      <c r="AI19" s="113"/>
      <c r="AJ19" s="113"/>
      <c r="AK19" s="113"/>
      <c r="AL19" s="113"/>
      <c r="AM19" s="109">
        <v>27760458</v>
      </c>
      <c r="AN19" s="111" t="s">
        <v>874</v>
      </c>
      <c r="AO19" s="114">
        <v>2</v>
      </c>
      <c r="AP19" s="114">
        <v>13</v>
      </c>
      <c r="AQ19" s="112">
        <v>44051</v>
      </c>
      <c r="AR19" s="112">
        <v>44051</v>
      </c>
      <c r="AS19" s="113"/>
      <c r="AT19" s="112">
        <v>42956</v>
      </c>
      <c r="AU19" s="112">
        <v>44043</v>
      </c>
      <c r="AV19" s="112">
        <v>44043</v>
      </c>
      <c r="AW19" s="111" t="s">
        <v>2336</v>
      </c>
    </row>
    <row r="20" spans="1:49" x14ac:dyDescent="0.35">
      <c r="A20" s="111" t="s">
        <v>2335</v>
      </c>
      <c r="B20" s="111" t="s">
        <v>2334</v>
      </c>
      <c r="C20" s="114">
        <v>2</v>
      </c>
      <c r="D20" s="114">
        <v>115823</v>
      </c>
      <c r="E20" s="111" t="s">
        <v>2333</v>
      </c>
      <c r="F20" s="111" t="s">
        <v>2332</v>
      </c>
      <c r="G20" s="111" t="s">
        <v>2331</v>
      </c>
      <c r="H20" s="116">
        <v>1</v>
      </c>
      <c r="I20" s="113"/>
      <c r="J20" s="113"/>
      <c r="K20" s="113"/>
      <c r="L20" s="113"/>
      <c r="M20" s="113"/>
      <c r="N20" s="113"/>
      <c r="O20" s="113"/>
      <c r="P20" s="113"/>
      <c r="Q20" s="113"/>
      <c r="R20" s="113"/>
      <c r="S20" s="113"/>
      <c r="T20" s="113"/>
      <c r="U20" s="113"/>
      <c r="V20" s="113"/>
      <c r="W20" s="113"/>
      <c r="X20" s="113"/>
      <c r="Y20" s="113"/>
      <c r="Z20" s="113"/>
      <c r="AA20" s="115">
        <v>1</v>
      </c>
      <c r="AB20" s="113"/>
      <c r="AC20" s="113"/>
      <c r="AD20" s="113"/>
      <c r="AE20" s="113"/>
      <c r="AF20" s="113"/>
      <c r="AG20" s="113"/>
      <c r="AH20" s="113"/>
      <c r="AI20" s="113"/>
      <c r="AJ20" s="113"/>
      <c r="AK20" s="113"/>
      <c r="AL20" s="113"/>
      <c r="AM20" s="109">
        <v>12960504</v>
      </c>
      <c r="AN20" s="111" t="s">
        <v>1632</v>
      </c>
      <c r="AO20" s="114">
        <v>2</v>
      </c>
      <c r="AP20" s="114">
        <v>18</v>
      </c>
      <c r="AQ20" s="112">
        <v>44104</v>
      </c>
      <c r="AR20" s="112">
        <v>44104</v>
      </c>
      <c r="AS20" s="113"/>
      <c r="AT20" s="112">
        <v>42951</v>
      </c>
      <c r="AU20" s="112">
        <v>44046</v>
      </c>
      <c r="AV20" s="112">
        <v>44046</v>
      </c>
      <c r="AW20" s="111" t="s">
        <v>2336</v>
      </c>
    </row>
    <row r="21" spans="1:49" x14ac:dyDescent="0.35">
      <c r="A21" s="111" t="s">
        <v>2335</v>
      </c>
      <c r="B21" s="111" t="s">
        <v>2334</v>
      </c>
      <c r="C21" s="114">
        <v>2</v>
      </c>
      <c r="D21" s="114">
        <v>116081</v>
      </c>
      <c r="E21" s="111" t="s">
        <v>2333</v>
      </c>
      <c r="F21" s="111" t="s">
        <v>2332</v>
      </c>
      <c r="G21" s="111" t="s">
        <v>2331</v>
      </c>
      <c r="H21" s="116">
        <v>1</v>
      </c>
      <c r="I21" s="113"/>
      <c r="J21" s="113"/>
      <c r="K21" s="113"/>
      <c r="L21" s="113"/>
      <c r="M21" s="113"/>
      <c r="N21" s="113"/>
      <c r="O21" s="113"/>
      <c r="P21" s="113"/>
      <c r="Q21" s="113"/>
      <c r="R21" s="113"/>
      <c r="S21" s="113"/>
      <c r="T21" s="113"/>
      <c r="U21" s="113"/>
      <c r="V21" s="113"/>
      <c r="W21" s="113"/>
      <c r="X21" s="113"/>
      <c r="Y21" s="113"/>
      <c r="Z21" s="113"/>
      <c r="AA21" s="115">
        <v>1</v>
      </c>
      <c r="AB21" s="113"/>
      <c r="AC21" s="113"/>
      <c r="AD21" s="113"/>
      <c r="AE21" s="113"/>
      <c r="AF21" s="113"/>
      <c r="AG21" s="113"/>
      <c r="AH21" s="113"/>
      <c r="AI21" s="113"/>
      <c r="AJ21" s="113"/>
      <c r="AK21" s="113"/>
      <c r="AL21" s="113"/>
      <c r="AM21" s="109">
        <v>28515384</v>
      </c>
      <c r="AN21" s="111" t="s">
        <v>2368</v>
      </c>
      <c r="AO21" s="114">
        <v>2</v>
      </c>
      <c r="AP21" s="114">
        <v>1</v>
      </c>
      <c r="AQ21" s="112">
        <v>44104</v>
      </c>
      <c r="AR21" s="112">
        <v>44105</v>
      </c>
      <c r="AS21" s="113"/>
      <c r="AT21" s="112">
        <v>42948</v>
      </c>
      <c r="AU21" s="112">
        <v>43738</v>
      </c>
      <c r="AV21" s="112">
        <v>43678</v>
      </c>
      <c r="AW21" s="111" t="s">
        <v>2336</v>
      </c>
    </row>
    <row r="22" spans="1:49" x14ac:dyDescent="0.35">
      <c r="A22" s="111" t="s">
        <v>2335</v>
      </c>
      <c r="B22" s="111" t="s">
        <v>2334</v>
      </c>
      <c r="C22" s="114">
        <v>2</v>
      </c>
      <c r="D22" s="114">
        <v>116428</v>
      </c>
      <c r="E22" s="111" t="s">
        <v>2333</v>
      </c>
      <c r="F22" s="111" t="s">
        <v>2332</v>
      </c>
      <c r="G22" s="111" t="s">
        <v>2331</v>
      </c>
      <c r="H22" s="116">
        <v>1</v>
      </c>
      <c r="I22" s="113"/>
      <c r="J22" s="113"/>
      <c r="K22" s="113"/>
      <c r="L22" s="113"/>
      <c r="M22" s="113"/>
      <c r="N22" s="113"/>
      <c r="O22" s="113"/>
      <c r="P22" s="113"/>
      <c r="Q22" s="113"/>
      <c r="R22" s="113"/>
      <c r="S22" s="113"/>
      <c r="T22" s="113"/>
      <c r="U22" s="113"/>
      <c r="V22" s="113"/>
      <c r="W22" s="113"/>
      <c r="X22" s="113"/>
      <c r="Y22" s="113"/>
      <c r="Z22" s="113"/>
      <c r="AA22" s="115">
        <v>1</v>
      </c>
      <c r="AB22" s="113"/>
      <c r="AC22" s="113"/>
      <c r="AD22" s="113"/>
      <c r="AE22" s="113"/>
      <c r="AF22" s="113"/>
      <c r="AG22" s="113"/>
      <c r="AH22" s="113"/>
      <c r="AI22" s="113"/>
      <c r="AJ22" s="113"/>
      <c r="AK22" s="113"/>
      <c r="AL22" s="113"/>
      <c r="AM22" s="109">
        <v>27078575</v>
      </c>
      <c r="AN22" s="111" t="s">
        <v>1180</v>
      </c>
      <c r="AO22" s="114">
        <v>2</v>
      </c>
      <c r="AP22" s="114">
        <v>19</v>
      </c>
      <c r="AQ22" s="112">
        <v>43869</v>
      </c>
      <c r="AR22" s="112">
        <v>43869</v>
      </c>
      <c r="AS22" s="113"/>
      <c r="AT22" s="112">
        <v>42955</v>
      </c>
      <c r="AU22" s="112">
        <v>43869</v>
      </c>
      <c r="AV22" s="112">
        <v>43869</v>
      </c>
      <c r="AW22" s="111" t="s">
        <v>2338</v>
      </c>
    </row>
    <row r="23" spans="1:49" x14ac:dyDescent="0.35">
      <c r="A23" s="111" t="s">
        <v>2335</v>
      </c>
      <c r="B23" s="111" t="s">
        <v>2334</v>
      </c>
      <c r="C23" s="114">
        <v>2</v>
      </c>
      <c r="D23" s="114">
        <v>115722</v>
      </c>
      <c r="E23" s="111" t="s">
        <v>2333</v>
      </c>
      <c r="F23" s="111" t="s">
        <v>2332</v>
      </c>
      <c r="G23" s="111" t="s">
        <v>2331</v>
      </c>
      <c r="H23" s="116">
        <v>3</v>
      </c>
      <c r="I23" s="113"/>
      <c r="J23" s="113"/>
      <c r="K23" s="113"/>
      <c r="L23" s="113"/>
      <c r="M23" s="113"/>
      <c r="N23" s="113"/>
      <c r="O23" s="113"/>
      <c r="P23" s="113"/>
      <c r="Q23" s="113"/>
      <c r="R23" s="113"/>
      <c r="S23" s="113"/>
      <c r="T23" s="113"/>
      <c r="U23" s="113"/>
      <c r="V23" s="113"/>
      <c r="W23" s="113"/>
      <c r="X23" s="113"/>
      <c r="Y23" s="113"/>
      <c r="Z23" s="113"/>
      <c r="AA23" s="115">
        <v>3</v>
      </c>
      <c r="AB23" s="113"/>
      <c r="AC23" s="113"/>
      <c r="AD23" s="113"/>
      <c r="AE23" s="113"/>
      <c r="AF23" s="113"/>
      <c r="AG23" s="113"/>
      <c r="AH23" s="113"/>
      <c r="AI23" s="113"/>
      <c r="AJ23" s="113"/>
      <c r="AK23" s="113"/>
      <c r="AL23" s="113"/>
      <c r="AM23" s="109">
        <v>17393982</v>
      </c>
      <c r="AN23" s="111" t="s">
        <v>456</v>
      </c>
      <c r="AO23" s="114">
        <v>2</v>
      </c>
      <c r="AP23" s="114">
        <v>606</v>
      </c>
      <c r="AQ23" s="112">
        <v>44044</v>
      </c>
      <c r="AR23" s="112">
        <v>44046</v>
      </c>
      <c r="AS23" s="113"/>
      <c r="AT23" s="112">
        <v>42949</v>
      </c>
      <c r="AU23" s="112">
        <v>44045</v>
      </c>
      <c r="AV23" s="112">
        <v>44045</v>
      </c>
      <c r="AW23" s="111" t="s">
        <v>2337</v>
      </c>
    </row>
    <row r="24" spans="1:49" x14ac:dyDescent="0.35">
      <c r="A24" s="111" t="s">
        <v>2335</v>
      </c>
      <c r="B24" s="111" t="s">
        <v>2334</v>
      </c>
      <c r="C24" s="114">
        <v>2</v>
      </c>
      <c r="D24" s="114">
        <v>115921</v>
      </c>
      <c r="E24" s="111" t="s">
        <v>2333</v>
      </c>
      <c r="F24" s="111" t="s">
        <v>2332</v>
      </c>
      <c r="G24" s="111" t="s">
        <v>2331</v>
      </c>
      <c r="H24" s="116">
        <v>1</v>
      </c>
      <c r="I24" s="113"/>
      <c r="J24" s="113"/>
      <c r="K24" s="113"/>
      <c r="L24" s="113"/>
      <c r="M24" s="113"/>
      <c r="N24" s="113"/>
      <c r="O24" s="113"/>
      <c r="P24" s="113"/>
      <c r="Q24" s="113"/>
      <c r="R24" s="113"/>
      <c r="S24" s="113"/>
      <c r="T24" s="113"/>
      <c r="U24" s="113"/>
      <c r="V24" s="113"/>
      <c r="W24" s="113"/>
      <c r="X24" s="113"/>
      <c r="Y24" s="113"/>
      <c r="Z24" s="113"/>
      <c r="AA24" s="115">
        <v>1</v>
      </c>
      <c r="AB24" s="113"/>
      <c r="AC24" s="113"/>
      <c r="AD24" s="113"/>
      <c r="AE24" s="113"/>
      <c r="AF24" s="113"/>
      <c r="AG24" s="113"/>
      <c r="AH24" s="113"/>
      <c r="AI24" s="113"/>
      <c r="AJ24" s="113"/>
      <c r="AK24" s="113"/>
      <c r="AL24" s="113"/>
      <c r="AM24" s="109">
        <v>32192508</v>
      </c>
      <c r="AN24" s="111" t="s">
        <v>2367</v>
      </c>
      <c r="AO24" s="114">
        <v>2</v>
      </c>
      <c r="AP24" s="114">
        <v>14</v>
      </c>
      <c r="AQ24" s="112">
        <v>44101</v>
      </c>
      <c r="AR24" s="112">
        <v>44101</v>
      </c>
      <c r="AS24" s="113"/>
      <c r="AT24" s="112">
        <v>43006</v>
      </c>
      <c r="AU24" s="112">
        <v>44101</v>
      </c>
      <c r="AV24" s="112">
        <v>44101</v>
      </c>
      <c r="AW24" s="111" t="s">
        <v>2362</v>
      </c>
    </row>
    <row r="25" spans="1:49" x14ac:dyDescent="0.35">
      <c r="A25" s="111" t="s">
        <v>2335</v>
      </c>
      <c r="B25" s="111" t="s">
        <v>2334</v>
      </c>
      <c r="C25" s="114">
        <v>2</v>
      </c>
      <c r="D25" s="114">
        <v>116348</v>
      </c>
      <c r="E25" s="111" t="s">
        <v>2333</v>
      </c>
      <c r="F25" s="111" t="s">
        <v>2332</v>
      </c>
      <c r="G25" s="111" t="s">
        <v>2331</v>
      </c>
      <c r="H25" s="116">
        <v>1</v>
      </c>
      <c r="I25" s="113"/>
      <c r="J25" s="113"/>
      <c r="K25" s="113"/>
      <c r="L25" s="113"/>
      <c r="M25" s="113"/>
      <c r="N25" s="113"/>
      <c r="O25" s="113"/>
      <c r="P25" s="113"/>
      <c r="Q25" s="113"/>
      <c r="R25" s="113"/>
      <c r="S25" s="113"/>
      <c r="T25" s="113"/>
      <c r="U25" s="113"/>
      <c r="V25" s="113"/>
      <c r="W25" s="113"/>
      <c r="X25" s="115">
        <v>1</v>
      </c>
      <c r="Y25" s="115">
        <v>0</v>
      </c>
      <c r="Z25" s="115">
        <v>1</v>
      </c>
      <c r="AA25" s="113"/>
      <c r="AB25" s="113"/>
      <c r="AC25" s="113"/>
      <c r="AD25" s="113"/>
      <c r="AE25" s="113"/>
      <c r="AF25" s="113"/>
      <c r="AG25" s="113"/>
      <c r="AH25" s="113"/>
      <c r="AI25" s="113"/>
      <c r="AJ25" s="113"/>
      <c r="AK25" s="113"/>
      <c r="AL25" s="113"/>
      <c r="AM25" s="109">
        <v>21545043</v>
      </c>
      <c r="AN25" s="111" t="s">
        <v>1687</v>
      </c>
      <c r="AO25" s="114">
        <v>2</v>
      </c>
      <c r="AP25" s="114">
        <v>11</v>
      </c>
      <c r="AQ25" s="112">
        <v>43496</v>
      </c>
      <c r="AR25" s="112">
        <v>43496</v>
      </c>
      <c r="AS25" s="113"/>
      <c r="AT25" s="112">
        <v>42257</v>
      </c>
      <c r="AU25" s="112">
        <v>43498</v>
      </c>
      <c r="AV25" s="112">
        <v>43498</v>
      </c>
      <c r="AW25" s="111" t="s">
        <v>48</v>
      </c>
    </row>
    <row r="26" spans="1:49" x14ac:dyDescent="0.35">
      <c r="A26" s="111" t="s">
        <v>2335</v>
      </c>
      <c r="B26" s="111" t="s">
        <v>2334</v>
      </c>
      <c r="C26" s="114">
        <v>2</v>
      </c>
      <c r="D26" s="114">
        <v>115854</v>
      </c>
      <c r="E26" s="111" t="s">
        <v>2333</v>
      </c>
      <c r="F26" s="111" t="s">
        <v>2332</v>
      </c>
      <c r="G26" s="111" t="s">
        <v>2331</v>
      </c>
      <c r="H26" s="116">
        <v>1</v>
      </c>
      <c r="I26" s="113"/>
      <c r="J26" s="113"/>
      <c r="K26" s="113"/>
      <c r="L26" s="113"/>
      <c r="M26" s="113"/>
      <c r="N26" s="113"/>
      <c r="O26" s="113"/>
      <c r="P26" s="113"/>
      <c r="Q26" s="113"/>
      <c r="R26" s="113"/>
      <c r="S26" s="113"/>
      <c r="T26" s="113"/>
      <c r="U26" s="113"/>
      <c r="V26" s="113"/>
      <c r="W26" s="113"/>
      <c r="X26" s="115">
        <v>1</v>
      </c>
      <c r="Y26" s="113"/>
      <c r="Z26" s="113"/>
      <c r="AA26" s="113"/>
      <c r="AB26" s="113"/>
      <c r="AC26" s="113"/>
      <c r="AD26" s="113"/>
      <c r="AE26" s="113"/>
      <c r="AF26" s="113"/>
      <c r="AG26" s="113"/>
      <c r="AH26" s="113"/>
      <c r="AI26" s="113"/>
      <c r="AJ26" s="113"/>
      <c r="AK26" s="113"/>
      <c r="AL26" s="113"/>
      <c r="AM26" s="109">
        <v>30845899</v>
      </c>
      <c r="AN26" s="111" t="s">
        <v>867</v>
      </c>
      <c r="AO26" s="114">
        <v>2</v>
      </c>
      <c r="AP26" s="114">
        <v>11</v>
      </c>
      <c r="AQ26" s="112">
        <v>43727</v>
      </c>
      <c r="AR26" s="112">
        <v>43727</v>
      </c>
      <c r="AS26" s="113"/>
      <c r="AT26" s="112">
        <v>42906</v>
      </c>
      <c r="AU26" s="112">
        <v>43727</v>
      </c>
      <c r="AV26" s="112">
        <v>43635</v>
      </c>
      <c r="AW26" s="111" t="s">
        <v>2336</v>
      </c>
    </row>
    <row r="27" spans="1:49" x14ac:dyDescent="0.35">
      <c r="A27" s="111" t="s">
        <v>2335</v>
      </c>
      <c r="B27" s="111" t="s">
        <v>2334</v>
      </c>
      <c r="C27" s="114">
        <v>2</v>
      </c>
      <c r="D27" s="114">
        <v>115918</v>
      </c>
      <c r="E27" s="111" t="s">
        <v>2333</v>
      </c>
      <c r="F27" s="111" t="s">
        <v>2332</v>
      </c>
      <c r="G27" s="111" t="s">
        <v>2331</v>
      </c>
      <c r="H27" s="116">
        <v>1</v>
      </c>
      <c r="I27" s="113"/>
      <c r="J27" s="113"/>
      <c r="K27" s="113"/>
      <c r="L27" s="113"/>
      <c r="M27" s="113"/>
      <c r="N27" s="113"/>
      <c r="O27" s="113"/>
      <c r="P27" s="113"/>
      <c r="Q27" s="113"/>
      <c r="R27" s="113"/>
      <c r="S27" s="113"/>
      <c r="T27" s="113"/>
      <c r="U27" s="113"/>
      <c r="V27" s="113"/>
      <c r="W27" s="113"/>
      <c r="X27" s="115">
        <v>1</v>
      </c>
      <c r="Y27" s="113"/>
      <c r="Z27" s="113"/>
      <c r="AA27" s="113"/>
      <c r="AB27" s="113"/>
      <c r="AC27" s="113"/>
      <c r="AD27" s="113"/>
      <c r="AE27" s="113"/>
      <c r="AF27" s="113"/>
      <c r="AG27" s="113"/>
      <c r="AH27" s="113"/>
      <c r="AI27" s="113"/>
      <c r="AJ27" s="113"/>
      <c r="AK27" s="113"/>
      <c r="AL27" s="113"/>
      <c r="AM27" s="109">
        <v>18898207</v>
      </c>
      <c r="AN27" s="111" t="s">
        <v>2366</v>
      </c>
      <c r="AO27" s="114">
        <v>2</v>
      </c>
      <c r="AP27" s="114">
        <v>10</v>
      </c>
      <c r="AQ27" s="112">
        <v>43679</v>
      </c>
      <c r="AR27" s="112">
        <v>43679</v>
      </c>
      <c r="AS27" s="113"/>
      <c r="AT27" s="112">
        <v>42949</v>
      </c>
      <c r="AU27" s="112">
        <v>43679</v>
      </c>
      <c r="AV27" s="112">
        <v>43679</v>
      </c>
      <c r="AW27" s="111" t="s">
        <v>2345</v>
      </c>
    </row>
    <row r="28" spans="1:49" x14ac:dyDescent="0.35">
      <c r="A28" s="111" t="s">
        <v>2335</v>
      </c>
      <c r="B28" s="111" t="s">
        <v>2334</v>
      </c>
      <c r="C28" s="114">
        <v>2</v>
      </c>
      <c r="D28" s="114">
        <v>115883</v>
      </c>
      <c r="E28" s="111" t="s">
        <v>2333</v>
      </c>
      <c r="F28" s="111" t="s">
        <v>2332</v>
      </c>
      <c r="G28" s="111" t="s">
        <v>2331</v>
      </c>
      <c r="H28" s="116">
        <v>1</v>
      </c>
      <c r="I28" s="113"/>
      <c r="J28" s="113"/>
      <c r="K28" s="113"/>
      <c r="L28" s="113"/>
      <c r="M28" s="113"/>
      <c r="N28" s="113"/>
      <c r="O28" s="113"/>
      <c r="P28" s="113"/>
      <c r="Q28" s="113"/>
      <c r="R28" s="113"/>
      <c r="S28" s="113"/>
      <c r="T28" s="113"/>
      <c r="U28" s="115">
        <v>1</v>
      </c>
      <c r="V28" s="113"/>
      <c r="W28" s="113"/>
      <c r="X28" s="113"/>
      <c r="Y28" s="113"/>
      <c r="Z28" s="113"/>
      <c r="AA28" s="113"/>
      <c r="AB28" s="113"/>
      <c r="AC28" s="113"/>
      <c r="AD28" s="113"/>
      <c r="AE28" s="113"/>
      <c r="AF28" s="113"/>
      <c r="AG28" s="113"/>
      <c r="AH28" s="113"/>
      <c r="AI28" s="113"/>
      <c r="AJ28" s="113"/>
      <c r="AK28" s="113"/>
      <c r="AL28" s="113"/>
      <c r="AM28" s="109">
        <v>22862490</v>
      </c>
      <c r="AN28" s="111" t="s">
        <v>2365</v>
      </c>
      <c r="AO28" s="114">
        <v>2</v>
      </c>
      <c r="AP28" s="114">
        <v>11097</v>
      </c>
      <c r="AQ28" s="112">
        <v>43403</v>
      </c>
      <c r="AR28" s="112">
        <v>43367</v>
      </c>
      <c r="AS28" s="113"/>
      <c r="AT28" s="112">
        <v>42880</v>
      </c>
      <c r="AU28" s="112">
        <v>43244</v>
      </c>
      <c r="AV28" s="112">
        <v>43367</v>
      </c>
      <c r="AW28" s="111" t="s">
        <v>48</v>
      </c>
    </row>
    <row r="29" spans="1:49" x14ac:dyDescent="0.35">
      <c r="A29" s="111" t="s">
        <v>2335</v>
      </c>
      <c r="B29" s="111" t="s">
        <v>2334</v>
      </c>
      <c r="C29" s="114">
        <v>2</v>
      </c>
      <c r="D29" s="114">
        <v>116470</v>
      </c>
      <c r="E29" s="111" t="s">
        <v>2333</v>
      </c>
      <c r="F29" s="111" t="s">
        <v>2332</v>
      </c>
      <c r="G29" s="111" t="s">
        <v>2331</v>
      </c>
      <c r="H29" s="116">
        <v>1</v>
      </c>
      <c r="I29" s="113"/>
      <c r="J29" s="113"/>
      <c r="K29" s="113"/>
      <c r="L29" s="113"/>
      <c r="M29" s="113"/>
      <c r="N29" s="113"/>
      <c r="O29" s="113"/>
      <c r="P29" s="113"/>
      <c r="Q29" s="113"/>
      <c r="R29" s="113"/>
      <c r="S29" s="113"/>
      <c r="T29" s="113"/>
      <c r="U29" s="113"/>
      <c r="V29" s="113"/>
      <c r="W29" s="113"/>
      <c r="X29" s="115">
        <v>1</v>
      </c>
      <c r="Y29" s="113"/>
      <c r="Z29" s="113"/>
      <c r="AA29" s="113"/>
      <c r="AB29" s="113"/>
      <c r="AC29" s="113"/>
      <c r="AD29" s="113"/>
      <c r="AE29" s="113"/>
      <c r="AF29" s="113"/>
      <c r="AG29" s="113"/>
      <c r="AH29" s="113"/>
      <c r="AI29" s="113"/>
      <c r="AJ29" s="113"/>
      <c r="AK29" s="113"/>
      <c r="AL29" s="113"/>
      <c r="AM29" s="109">
        <v>15496736</v>
      </c>
      <c r="AN29" s="111" t="s">
        <v>517</v>
      </c>
      <c r="AO29" s="114">
        <v>2</v>
      </c>
      <c r="AP29" s="114">
        <v>8</v>
      </c>
      <c r="AQ29" s="112">
        <v>43631</v>
      </c>
      <c r="AR29" s="112">
        <v>43631</v>
      </c>
      <c r="AS29" s="113"/>
      <c r="AT29" s="112">
        <v>42887</v>
      </c>
      <c r="AU29" s="112">
        <v>43616</v>
      </c>
      <c r="AV29" s="112">
        <v>43616</v>
      </c>
      <c r="AW29" s="111" t="s">
        <v>2337</v>
      </c>
    </row>
    <row r="30" spans="1:49" x14ac:dyDescent="0.35">
      <c r="A30" s="111" t="s">
        <v>2335</v>
      </c>
      <c r="B30" s="111" t="s">
        <v>2334</v>
      </c>
      <c r="C30" s="114">
        <v>2</v>
      </c>
      <c r="D30" s="114">
        <v>115881</v>
      </c>
      <c r="E30" s="111" t="s">
        <v>2333</v>
      </c>
      <c r="F30" s="111" t="s">
        <v>2332</v>
      </c>
      <c r="G30" s="111" t="s">
        <v>2331</v>
      </c>
      <c r="H30" s="116">
        <v>5</v>
      </c>
      <c r="I30" s="113"/>
      <c r="J30" s="113"/>
      <c r="K30" s="113"/>
      <c r="L30" s="113"/>
      <c r="M30" s="113"/>
      <c r="N30" s="113"/>
      <c r="O30" s="113"/>
      <c r="P30" s="113"/>
      <c r="Q30" s="113"/>
      <c r="R30" s="113"/>
      <c r="S30" s="113"/>
      <c r="T30" s="113"/>
      <c r="U30" s="113"/>
      <c r="V30" s="113"/>
      <c r="W30" s="113"/>
      <c r="X30" s="115">
        <v>5</v>
      </c>
      <c r="Y30" s="113"/>
      <c r="Z30" s="113"/>
      <c r="AA30" s="113"/>
      <c r="AB30" s="113"/>
      <c r="AC30" s="113"/>
      <c r="AD30" s="113"/>
      <c r="AE30" s="113"/>
      <c r="AF30" s="113"/>
      <c r="AG30" s="113"/>
      <c r="AH30" s="113"/>
      <c r="AI30" s="113"/>
      <c r="AJ30" s="113"/>
      <c r="AK30" s="113"/>
      <c r="AL30" s="113"/>
      <c r="AM30" s="109">
        <v>22249330</v>
      </c>
      <c r="AN30" s="111" t="s">
        <v>1351</v>
      </c>
      <c r="AO30" s="114">
        <v>2</v>
      </c>
      <c r="AP30" s="114">
        <v>12</v>
      </c>
      <c r="AQ30" s="112">
        <v>43798</v>
      </c>
      <c r="AR30" s="112">
        <v>43798</v>
      </c>
      <c r="AS30" s="113"/>
      <c r="AT30" s="112">
        <v>42949</v>
      </c>
      <c r="AU30" s="112">
        <v>43798</v>
      </c>
      <c r="AV30" s="112">
        <v>43798</v>
      </c>
      <c r="AW30" s="111" t="s">
        <v>2344</v>
      </c>
    </row>
    <row r="31" spans="1:49" x14ac:dyDescent="0.35">
      <c r="A31" s="111" t="s">
        <v>2335</v>
      </c>
      <c r="B31" s="111" t="s">
        <v>2334</v>
      </c>
      <c r="C31" s="114">
        <v>2</v>
      </c>
      <c r="D31" s="114">
        <v>115646</v>
      </c>
      <c r="E31" s="111" t="s">
        <v>2333</v>
      </c>
      <c r="F31" s="111" t="s">
        <v>2332</v>
      </c>
      <c r="G31" s="111" t="s">
        <v>2331</v>
      </c>
      <c r="H31" s="116">
        <v>3</v>
      </c>
      <c r="I31" s="113"/>
      <c r="J31" s="113"/>
      <c r="K31" s="113"/>
      <c r="L31" s="113"/>
      <c r="M31" s="113"/>
      <c r="N31" s="113"/>
      <c r="O31" s="113"/>
      <c r="P31" s="113"/>
      <c r="Q31" s="113"/>
      <c r="R31" s="113"/>
      <c r="S31" s="113"/>
      <c r="T31" s="113"/>
      <c r="U31" s="113"/>
      <c r="V31" s="113"/>
      <c r="W31" s="113"/>
      <c r="X31" s="115">
        <v>3</v>
      </c>
      <c r="Y31" s="113"/>
      <c r="Z31" s="113"/>
      <c r="AA31" s="113"/>
      <c r="AB31" s="113"/>
      <c r="AC31" s="113"/>
      <c r="AD31" s="113"/>
      <c r="AE31" s="113"/>
      <c r="AF31" s="113"/>
      <c r="AG31" s="113"/>
      <c r="AH31" s="113"/>
      <c r="AI31" s="113"/>
      <c r="AJ31" s="113"/>
      <c r="AK31" s="113"/>
      <c r="AL31" s="113"/>
      <c r="AM31" s="109">
        <v>22174083</v>
      </c>
      <c r="AN31" s="111" t="s">
        <v>476</v>
      </c>
      <c r="AO31" s="114">
        <v>2</v>
      </c>
      <c r="AP31" s="114">
        <v>20</v>
      </c>
      <c r="AQ31" s="112">
        <v>43826</v>
      </c>
      <c r="AR31" s="112">
        <v>43826</v>
      </c>
      <c r="AS31" s="113"/>
      <c r="AT31" s="112">
        <v>42914</v>
      </c>
      <c r="AU31" s="112">
        <v>43826</v>
      </c>
      <c r="AV31" s="112">
        <v>43826</v>
      </c>
      <c r="AW31" s="111" t="s">
        <v>2337</v>
      </c>
    </row>
    <row r="32" spans="1:49" x14ac:dyDescent="0.35">
      <c r="A32" s="111" t="s">
        <v>2335</v>
      </c>
      <c r="B32" s="111" t="s">
        <v>2334</v>
      </c>
      <c r="C32" s="114">
        <v>2</v>
      </c>
      <c r="D32" s="114">
        <v>115991</v>
      </c>
      <c r="E32" s="111" t="s">
        <v>2333</v>
      </c>
      <c r="F32" s="111" t="s">
        <v>2332</v>
      </c>
      <c r="G32" s="111" t="s">
        <v>2331</v>
      </c>
      <c r="H32" s="116">
        <v>1</v>
      </c>
      <c r="I32" s="113"/>
      <c r="J32" s="113"/>
      <c r="K32" s="113"/>
      <c r="L32" s="113"/>
      <c r="M32" s="113"/>
      <c r="N32" s="113"/>
      <c r="O32" s="113"/>
      <c r="P32" s="113"/>
      <c r="Q32" s="113"/>
      <c r="R32" s="113"/>
      <c r="S32" s="113"/>
      <c r="T32" s="113"/>
      <c r="U32" s="115">
        <v>1</v>
      </c>
      <c r="V32" s="113"/>
      <c r="W32" s="113"/>
      <c r="X32" s="113"/>
      <c r="Y32" s="113"/>
      <c r="Z32" s="113"/>
      <c r="AA32" s="113"/>
      <c r="AB32" s="113"/>
      <c r="AC32" s="113"/>
      <c r="AD32" s="113"/>
      <c r="AE32" s="113"/>
      <c r="AF32" s="113"/>
      <c r="AG32" s="113"/>
      <c r="AH32" s="113"/>
      <c r="AI32" s="113"/>
      <c r="AJ32" s="113"/>
      <c r="AK32" s="113"/>
      <c r="AL32" s="113"/>
      <c r="AM32" s="109">
        <v>15938781</v>
      </c>
      <c r="AN32" s="111" t="s">
        <v>2364</v>
      </c>
      <c r="AO32" s="114">
        <v>2</v>
      </c>
      <c r="AP32" s="114">
        <v>7</v>
      </c>
      <c r="AQ32" s="112">
        <v>43407</v>
      </c>
      <c r="AR32" s="111"/>
      <c r="AS32" s="113"/>
      <c r="AT32" s="112">
        <v>42951</v>
      </c>
      <c r="AU32" s="112">
        <v>44046</v>
      </c>
      <c r="AV32" s="112">
        <v>44046</v>
      </c>
      <c r="AW32" s="111" t="s">
        <v>2338</v>
      </c>
    </row>
    <row r="33" spans="1:49" x14ac:dyDescent="0.35">
      <c r="A33" s="111" t="s">
        <v>2335</v>
      </c>
      <c r="B33" s="111" t="s">
        <v>2334</v>
      </c>
      <c r="C33" s="114">
        <v>2</v>
      </c>
      <c r="D33" s="114">
        <v>115714</v>
      </c>
      <c r="E33" s="111" t="s">
        <v>2333</v>
      </c>
      <c r="F33" s="111" t="s">
        <v>2332</v>
      </c>
      <c r="G33" s="111" t="s">
        <v>2331</v>
      </c>
      <c r="H33" s="116">
        <v>1</v>
      </c>
      <c r="I33" s="113"/>
      <c r="J33" s="113"/>
      <c r="K33" s="113"/>
      <c r="L33" s="113"/>
      <c r="M33" s="113"/>
      <c r="N33" s="113"/>
      <c r="O33" s="113"/>
      <c r="P33" s="113"/>
      <c r="Q33" s="113"/>
      <c r="R33" s="113"/>
      <c r="S33" s="113"/>
      <c r="T33" s="113"/>
      <c r="U33" s="113"/>
      <c r="V33" s="113"/>
      <c r="W33" s="113"/>
      <c r="X33" s="113"/>
      <c r="Y33" s="113"/>
      <c r="Z33" s="113"/>
      <c r="AA33" s="115">
        <v>1</v>
      </c>
      <c r="AB33" s="113"/>
      <c r="AC33" s="113"/>
      <c r="AD33" s="113"/>
      <c r="AE33" s="113"/>
      <c r="AF33" s="113"/>
      <c r="AG33" s="113"/>
      <c r="AH33" s="113"/>
      <c r="AI33" s="113"/>
      <c r="AJ33" s="113"/>
      <c r="AK33" s="113"/>
      <c r="AL33" s="113"/>
      <c r="AM33" s="109">
        <v>18765987</v>
      </c>
      <c r="AN33" s="111" t="s">
        <v>1283</v>
      </c>
      <c r="AO33" s="114">
        <v>2</v>
      </c>
      <c r="AP33" s="114">
        <v>1</v>
      </c>
      <c r="AQ33" s="112">
        <v>44165</v>
      </c>
      <c r="AR33" s="112">
        <v>44165</v>
      </c>
      <c r="AS33" s="113"/>
      <c r="AT33" s="112">
        <v>42880</v>
      </c>
      <c r="AU33" s="112">
        <v>44165</v>
      </c>
      <c r="AV33" s="112">
        <v>44165</v>
      </c>
      <c r="AW33" s="111" t="s">
        <v>48</v>
      </c>
    </row>
    <row r="34" spans="1:49" x14ac:dyDescent="0.35">
      <c r="A34" s="111" t="s">
        <v>2335</v>
      </c>
      <c r="B34" s="111" t="s">
        <v>2334</v>
      </c>
      <c r="C34" s="114">
        <v>2</v>
      </c>
      <c r="D34" s="114">
        <v>115946</v>
      </c>
      <c r="E34" s="111" t="s">
        <v>2333</v>
      </c>
      <c r="F34" s="111" t="s">
        <v>2332</v>
      </c>
      <c r="G34" s="111" t="s">
        <v>2331</v>
      </c>
      <c r="H34" s="116">
        <v>1</v>
      </c>
      <c r="I34" s="113"/>
      <c r="J34" s="113"/>
      <c r="K34" s="113"/>
      <c r="L34" s="113"/>
      <c r="M34" s="113"/>
      <c r="N34" s="113"/>
      <c r="O34" s="113"/>
      <c r="P34" s="113"/>
      <c r="Q34" s="113"/>
      <c r="R34" s="113"/>
      <c r="S34" s="113"/>
      <c r="T34" s="113"/>
      <c r="U34" s="113"/>
      <c r="V34" s="113"/>
      <c r="W34" s="113"/>
      <c r="X34" s="115">
        <v>1</v>
      </c>
      <c r="Y34" s="113"/>
      <c r="Z34" s="113"/>
      <c r="AA34" s="113"/>
      <c r="AB34" s="113"/>
      <c r="AC34" s="113"/>
      <c r="AD34" s="113"/>
      <c r="AE34" s="113"/>
      <c r="AF34" s="113"/>
      <c r="AG34" s="113"/>
      <c r="AH34" s="113"/>
      <c r="AI34" s="113"/>
      <c r="AJ34" s="113"/>
      <c r="AK34" s="113"/>
      <c r="AL34" s="113"/>
      <c r="AM34" s="109">
        <v>28239696</v>
      </c>
      <c r="AN34" s="111" t="s">
        <v>645</v>
      </c>
      <c r="AO34" s="114">
        <v>2</v>
      </c>
      <c r="AP34" s="114">
        <v>2099</v>
      </c>
      <c r="AQ34" s="112">
        <v>43524</v>
      </c>
      <c r="AR34" s="112">
        <v>43524</v>
      </c>
      <c r="AS34" s="113"/>
      <c r="AT34" s="112">
        <v>42902</v>
      </c>
      <c r="AU34" s="112">
        <v>43524</v>
      </c>
      <c r="AV34" s="112">
        <v>43524</v>
      </c>
      <c r="AW34" s="111" t="s">
        <v>2337</v>
      </c>
    </row>
    <row r="35" spans="1:49" x14ac:dyDescent="0.35">
      <c r="A35" s="111" t="s">
        <v>2335</v>
      </c>
      <c r="B35" s="111" t="s">
        <v>2334</v>
      </c>
      <c r="C35" s="114">
        <v>2</v>
      </c>
      <c r="D35" s="114">
        <v>115607</v>
      </c>
      <c r="E35" s="111" t="s">
        <v>2333</v>
      </c>
      <c r="F35" s="111" t="s">
        <v>2332</v>
      </c>
      <c r="G35" s="111" t="s">
        <v>2331</v>
      </c>
      <c r="H35" s="116">
        <v>1</v>
      </c>
      <c r="I35" s="113"/>
      <c r="J35" s="113"/>
      <c r="K35" s="113"/>
      <c r="L35" s="113"/>
      <c r="M35" s="113"/>
      <c r="N35" s="113"/>
      <c r="O35" s="113"/>
      <c r="P35" s="113"/>
      <c r="Q35" s="113"/>
      <c r="R35" s="113"/>
      <c r="S35" s="113"/>
      <c r="T35" s="113"/>
      <c r="U35" s="113"/>
      <c r="V35" s="113"/>
      <c r="W35" s="113"/>
      <c r="X35" s="115">
        <v>1</v>
      </c>
      <c r="Y35" s="113"/>
      <c r="Z35" s="113"/>
      <c r="AA35" s="113"/>
      <c r="AB35" s="113"/>
      <c r="AC35" s="113"/>
      <c r="AD35" s="113"/>
      <c r="AE35" s="113"/>
      <c r="AF35" s="113"/>
      <c r="AG35" s="113"/>
      <c r="AH35" s="113"/>
      <c r="AI35" s="113"/>
      <c r="AJ35" s="113"/>
      <c r="AK35" s="113"/>
      <c r="AL35" s="113"/>
      <c r="AM35" s="109">
        <v>26855690</v>
      </c>
      <c r="AN35" s="111" t="s">
        <v>1750</v>
      </c>
      <c r="AO35" s="114">
        <v>2</v>
      </c>
      <c r="AP35" s="114">
        <v>14</v>
      </c>
      <c r="AQ35" s="112">
        <v>43562</v>
      </c>
      <c r="AR35" s="112">
        <v>43562</v>
      </c>
      <c r="AS35" s="113"/>
      <c r="AT35" s="112">
        <v>42954</v>
      </c>
      <c r="AU35" s="112">
        <v>43561</v>
      </c>
      <c r="AV35" s="112">
        <v>43561</v>
      </c>
      <c r="AW35" s="111" t="s">
        <v>2345</v>
      </c>
    </row>
    <row r="36" spans="1:49" x14ac:dyDescent="0.35">
      <c r="A36" s="111" t="s">
        <v>2335</v>
      </c>
      <c r="B36" s="111" t="s">
        <v>2334</v>
      </c>
      <c r="C36" s="114">
        <v>2</v>
      </c>
      <c r="D36" s="114">
        <v>115656</v>
      </c>
      <c r="E36" s="111" t="s">
        <v>2333</v>
      </c>
      <c r="F36" s="111" t="s">
        <v>2332</v>
      </c>
      <c r="G36" s="111" t="s">
        <v>2331</v>
      </c>
      <c r="H36" s="116">
        <v>4</v>
      </c>
      <c r="I36" s="113"/>
      <c r="J36" s="113"/>
      <c r="K36" s="113"/>
      <c r="L36" s="113"/>
      <c r="M36" s="113"/>
      <c r="N36" s="113"/>
      <c r="O36" s="113"/>
      <c r="P36" s="113"/>
      <c r="Q36" s="113"/>
      <c r="R36" s="113"/>
      <c r="S36" s="113"/>
      <c r="T36" s="113"/>
      <c r="U36" s="113"/>
      <c r="V36" s="113"/>
      <c r="W36" s="113"/>
      <c r="X36" s="115">
        <v>4</v>
      </c>
      <c r="Y36" s="113"/>
      <c r="Z36" s="113"/>
      <c r="AA36" s="113"/>
      <c r="AB36" s="113"/>
      <c r="AC36" s="113"/>
      <c r="AD36" s="113"/>
      <c r="AE36" s="113"/>
      <c r="AF36" s="113"/>
      <c r="AG36" s="113"/>
      <c r="AH36" s="113"/>
      <c r="AI36" s="113"/>
      <c r="AJ36" s="113"/>
      <c r="AK36" s="113"/>
      <c r="AL36" s="113"/>
      <c r="AM36" s="109">
        <v>18554483</v>
      </c>
      <c r="AN36" s="111" t="s">
        <v>483</v>
      </c>
      <c r="AO36" s="114">
        <v>2</v>
      </c>
      <c r="AP36" s="114">
        <v>15</v>
      </c>
      <c r="AQ36" s="112">
        <v>43643</v>
      </c>
      <c r="AR36" s="112">
        <v>43643</v>
      </c>
      <c r="AS36" s="113"/>
      <c r="AT36" s="112">
        <v>42914</v>
      </c>
      <c r="AU36" s="112">
        <v>43643</v>
      </c>
      <c r="AV36" s="112">
        <v>43643</v>
      </c>
      <c r="AW36" s="111" t="s">
        <v>2337</v>
      </c>
    </row>
    <row r="37" spans="1:49" x14ac:dyDescent="0.35">
      <c r="A37" s="111" t="s">
        <v>2335</v>
      </c>
      <c r="B37" s="111" t="s">
        <v>2334</v>
      </c>
      <c r="C37" s="114">
        <v>2</v>
      </c>
      <c r="D37" s="114">
        <v>115616</v>
      </c>
      <c r="E37" s="111" t="s">
        <v>2333</v>
      </c>
      <c r="F37" s="111" t="s">
        <v>2332</v>
      </c>
      <c r="G37" s="111" t="s">
        <v>2331</v>
      </c>
      <c r="H37" s="116">
        <v>1</v>
      </c>
      <c r="I37" s="113"/>
      <c r="J37" s="113"/>
      <c r="K37" s="113"/>
      <c r="L37" s="113"/>
      <c r="M37" s="113"/>
      <c r="N37" s="113"/>
      <c r="O37" s="113"/>
      <c r="P37" s="113"/>
      <c r="Q37" s="113"/>
      <c r="R37" s="113"/>
      <c r="S37" s="113"/>
      <c r="T37" s="113"/>
      <c r="U37" s="113"/>
      <c r="V37" s="113"/>
      <c r="W37" s="113"/>
      <c r="X37" s="115">
        <v>1</v>
      </c>
      <c r="Y37" s="113"/>
      <c r="Z37" s="113"/>
      <c r="AA37" s="113"/>
      <c r="AB37" s="113"/>
      <c r="AC37" s="113"/>
      <c r="AD37" s="113"/>
      <c r="AE37" s="113"/>
      <c r="AF37" s="113"/>
      <c r="AG37" s="113"/>
      <c r="AH37" s="113"/>
      <c r="AI37" s="113"/>
      <c r="AJ37" s="113"/>
      <c r="AK37" s="113"/>
      <c r="AL37" s="113"/>
      <c r="AM37" s="109">
        <v>21482859</v>
      </c>
      <c r="AN37" s="111" t="s">
        <v>2363</v>
      </c>
      <c r="AO37" s="114">
        <v>2</v>
      </c>
      <c r="AP37" s="114">
        <v>9</v>
      </c>
      <c r="AQ37" s="112">
        <v>43685</v>
      </c>
      <c r="AR37" s="112">
        <v>43685</v>
      </c>
      <c r="AS37" s="113"/>
      <c r="AT37" s="112">
        <v>42956</v>
      </c>
      <c r="AU37" s="112">
        <v>43685</v>
      </c>
      <c r="AV37" s="112">
        <v>43685</v>
      </c>
      <c r="AW37" s="111" t="s">
        <v>2337</v>
      </c>
    </row>
    <row r="38" spans="1:49" x14ac:dyDescent="0.35">
      <c r="A38" s="111" t="s">
        <v>2335</v>
      </c>
      <c r="B38" s="111" t="s">
        <v>2334</v>
      </c>
      <c r="C38" s="114">
        <v>2</v>
      </c>
      <c r="D38" s="114">
        <v>118302</v>
      </c>
      <c r="E38" s="111" t="s">
        <v>2333</v>
      </c>
      <c r="F38" s="111" t="s">
        <v>2332</v>
      </c>
      <c r="G38" s="111" t="s">
        <v>2331</v>
      </c>
      <c r="H38" s="116">
        <v>1</v>
      </c>
      <c r="I38" s="113"/>
      <c r="J38" s="113"/>
      <c r="K38" s="113"/>
      <c r="L38" s="113"/>
      <c r="M38" s="113"/>
      <c r="N38" s="113"/>
      <c r="O38" s="113"/>
      <c r="P38" s="113"/>
      <c r="Q38" s="113"/>
      <c r="R38" s="113"/>
      <c r="S38" s="113"/>
      <c r="T38" s="113"/>
      <c r="U38" s="113"/>
      <c r="V38" s="113"/>
      <c r="W38" s="113"/>
      <c r="X38" s="113"/>
      <c r="Y38" s="113"/>
      <c r="Z38" s="113"/>
      <c r="AA38" s="115">
        <v>1</v>
      </c>
      <c r="AB38" s="113"/>
      <c r="AC38" s="113"/>
      <c r="AD38" s="113"/>
      <c r="AE38" s="113"/>
      <c r="AF38" s="113"/>
      <c r="AG38" s="113"/>
      <c r="AH38" s="113"/>
      <c r="AI38" s="113"/>
      <c r="AJ38" s="113"/>
      <c r="AK38" s="113"/>
      <c r="AL38" s="113"/>
      <c r="AM38" s="109">
        <v>8479112</v>
      </c>
      <c r="AN38" s="111" t="s">
        <v>1118</v>
      </c>
      <c r="AO38" s="114">
        <v>2</v>
      </c>
      <c r="AP38" s="114">
        <v>1</v>
      </c>
      <c r="AQ38" s="112">
        <v>44052</v>
      </c>
      <c r="AR38" s="112">
        <v>43687</v>
      </c>
      <c r="AS38" s="113"/>
      <c r="AT38" s="112">
        <v>42957</v>
      </c>
      <c r="AU38" s="112">
        <v>43686</v>
      </c>
      <c r="AV38" s="112">
        <v>43687</v>
      </c>
      <c r="AW38" s="111" t="s">
        <v>2362</v>
      </c>
    </row>
    <row r="39" spans="1:49" x14ac:dyDescent="0.35">
      <c r="A39" s="111" t="s">
        <v>2335</v>
      </c>
      <c r="B39" s="111" t="s">
        <v>2334</v>
      </c>
      <c r="C39" s="114">
        <v>2</v>
      </c>
      <c r="D39" s="114">
        <v>115876</v>
      </c>
      <c r="E39" s="111" t="s">
        <v>2333</v>
      </c>
      <c r="F39" s="111" t="s">
        <v>2332</v>
      </c>
      <c r="G39" s="111" t="s">
        <v>2331</v>
      </c>
      <c r="H39" s="116">
        <v>1</v>
      </c>
      <c r="I39" s="113"/>
      <c r="J39" s="113"/>
      <c r="K39" s="113"/>
      <c r="L39" s="113"/>
      <c r="M39" s="113"/>
      <c r="N39" s="113"/>
      <c r="O39" s="113"/>
      <c r="P39" s="113"/>
      <c r="Q39" s="113"/>
      <c r="R39" s="113"/>
      <c r="S39" s="113"/>
      <c r="T39" s="113"/>
      <c r="U39" s="113"/>
      <c r="V39" s="113"/>
      <c r="W39" s="113"/>
      <c r="X39" s="115">
        <v>1</v>
      </c>
      <c r="Y39" s="113"/>
      <c r="Z39" s="113"/>
      <c r="AA39" s="113"/>
      <c r="AB39" s="113"/>
      <c r="AC39" s="113"/>
      <c r="AD39" s="113"/>
      <c r="AE39" s="113"/>
      <c r="AF39" s="113"/>
      <c r="AG39" s="113"/>
      <c r="AH39" s="113"/>
      <c r="AI39" s="113"/>
      <c r="AJ39" s="113"/>
      <c r="AK39" s="113"/>
      <c r="AL39" s="113"/>
      <c r="AM39" s="109">
        <v>22329072</v>
      </c>
      <c r="AN39" s="111" t="s">
        <v>470</v>
      </c>
      <c r="AO39" s="114">
        <v>2</v>
      </c>
      <c r="AP39" s="114">
        <v>9821</v>
      </c>
      <c r="AQ39" s="112">
        <v>43770</v>
      </c>
      <c r="AR39" s="112">
        <v>43770</v>
      </c>
      <c r="AS39" s="113"/>
      <c r="AT39" s="112">
        <v>42949</v>
      </c>
      <c r="AU39" s="112">
        <v>43769</v>
      </c>
      <c r="AV39" s="112">
        <v>43769</v>
      </c>
      <c r="AW39" s="111" t="s">
        <v>2337</v>
      </c>
    </row>
    <row r="40" spans="1:49" x14ac:dyDescent="0.35">
      <c r="A40" s="111" t="s">
        <v>2335</v>
      </c>
      <c r="B40" s="111" t="s">
        <v>2349</v>
      </c>
      <c r="C40" s="114">
        <v>2</v>
      </c>
      <c r="D40" s="114">
        <v>129084</v>
      </c>
      <c r="E40" s="111" t="s">
        <v>2333</v>
      </c>
      <c r="F40" s="111" t="s">
        <v>2332</v>
      </c>
      <c r="G40" s="111" t="s">
        <v>2331</v>
      </c>
      <c r="H40" s="116">
        <v>1</v>
      </c>
      <c r="I40" s="113"/>
      <c r="J40" s="113"/>
      <c r="K40" s="113"/>
      <c r="L40" s="113"/>
      <c r="M40" s="113"/>
      <c r="N40" s="113"/>
      <c r="O40" s="113"/>
      <c r="P40" s="113"/>
      <c r="Q40" s="113"/>
      <c r="R40" s="113"/>
      <c r="S40" s="113"/>
      <c r="T40" s="113"/>
      <c r="U40" s="113"/>
      <c r="V40" s="113"/>
      <c r="W40" s="113"/>
      <c r="X40" s="113"/>
      <c r="Y40" s="113"/>
      <c r="Z40" s="113"/>
      <c r="AA40" s="115">
        <v>0</v>
      </c>
      <c r="AB40" s="113"/>
      <c r="AC40" s="113"/>
      <c r="AD40" s="113"/>
      <c r="AE40" s="113"/>
      <c r="AF40" s="113"/>
      <c r="AG40" s="113"/>
      <c r="AH40" s="113"/>
      <c r="AI40" s="113"/>
      <c r="AJ40" s="113"/>
      <c r="AK40" s="113"/>
      <c r="AL40" s="113"/>
      <c r="AM40" s="109">
        <v>16515321</v>
      </c>
      <c r="AN40" s="111" t="s">
        <v>1765</v>
      </c>
      <c r="AO40" s="114">
        <v>2</v>
      </c>
      <c r="AP40" s="114">
        <v>2</v>
      </c>
      <c r="AQ40" s="112">
        <v>43948</v>
      </c>
      <c r="AR40" s="111"/>
      <c r="AS40" s="113"/>
      <c r="AT40" s="112">
        <v>43810</v>
      </c>
      <c r="AU40" s="112">
        <v>44540</v>
      </c>
      <c r="AV40" s="112">
        <v>44540</v>
      </c>
      <c r="AW40" s="111" t="s">
        <v>2345</v>
      </c>
    </row>
    <row r="41" spans="1:49" x14ac:dyDescent="0.35">
      <c r="A41" s="111" t="s">
        <v>2335</v>
      </c>
      <c r="B41" s="111" t="s">
        <v>2334</v>
      </c>
      <c r="C41" s="114">
        <v>2</v>
      </c>
      <c r="D41" s="114">
        <v>118840</v>
      </c>
      <c r="E41" s="111" t="s">
        <v>2333</v>
      </c>
      <c r="F41" s="111" t="s">
        <v>2332</v>
      </c>
      <c r="G41" s="111" t="s">
        <v>2331</v>
      </c>
      <c r="H41" s="116">
        <v>1</v>
      </c>
      <c r="I41" s="113"/>
      <c r="J41" s="113"/>
      <c r="K41" s="113"/>
      <c r="L41" s="113"/>
      <c r="M41" s="113"/>
      <c r="N41" s="113"/>
      <c r="O41" s="113"/>
      <c r="P41" s="113"/>
      <c r="Q41" s="113"/>
      <c r="R41" s="113"/>
      <c r="S41" s="113"/>
      <c r="T41" s="113"/>
      <c r="U41" s="113"/>
      <c r="V41" s="113"/>
      <c r="W41" s="113"/>
      <c r="X41" s="113"/>
      <c r="Y41" s="113"/>
      <c r="Z41" s="113"/>
      <c r="AA41" s="115">
        <v>1</v>
      </c>
      <c r="AB41" s="113"/>
      <c r="AC41" s="113"/>
      <c r="AD41" s="113"/>
      <c r="AE41" s="113"/>
      <c r="AF41" s="113"/>
      <c r="AG41" s="113"/>
      <c r="AH41" s="113"/>
      <c r="AI41" s="113"/>
      <c r="AJ41" s="113"/>
      <c r="AK41" s="113"/>
      <c r="AL41" s="113"/>
      <c r="AM41" s="109">
        <v>34261850</v>
      </c>
      <c r="AN41" s="111" t="s">
        <v>1188</v>
      </c>
      <c r="AO41" s="114">
        <v>2</v>
      </c>
      <c r="AP41" s="114">
        <v>12</v>
      </c>
      <c r="AQ41" s="112">
        <v>44126</v>
      </c>
      <c r="AR41" s="112">
        <v>44126</v>
      </c>
      <c r="AS41" s="113"/>
      <c r="AT41" s="112">
        <v>43000</v>
      </c>
      <c r="AU41" s="112">
        <v>44095</v>
      </c>
      <c r="AV41" s="112">
        <v>43729</v>
      </c>
      <c r="AW41" s="111" t="s">
        <v>2338</v>
      </c>
    </row>
    <row r="42" spans="1:49" x14ac:dyDescent="0.35">
      <c r="A42" s="111" t="s">
        <v>2335</v>
      </c>
      <c r="B42" s="111" t="s">
        <v>2334</v>
      </c>
      <c r="C42" s="114">
        <v>2</v>
      </c>
      <c r="D42" s="114">
        <v>119148</v>
      </c>
      <c r="E42" s="111" t="s">
        <v>2333</v>
      </c>
      <c r="F42" s="111" t="s">
        <v>2332</v>
      </c>
      <c r="G42" s="111" t="s">
        <v>2331</v>
      </c>
      <c r="H42" s="116">
        <v>1</v>
      </c>
      <c r="I42" s="113"/>
      <c r="J42" s="113"/>
      <c r="K42" s="113"/>
      <c r="L42" s="113"/>
      <c r="M42" s="113"/>
      <c r="N42" s="113"/>
      <c r="O42" s="113"/>
      <c r="P42" s="113"/>
      <c r="Q42" s="113"/>
      <c r="R42" s="113"/>
      <c r="S42" s="113"/>
      <c r="T42" s="113"/>
      <c r="U42" s="113"/>
      <c r="V42" s="113"/>
      <c r="W42" s="113"/>
      <c r="X42" s="113"/>
      <c r="Y42" s="113"/>
      <c r="Z42" s="113"/>
      <c r="AA42" s="115">
        <v>1</v>
      </c>
      <c r="AB42" s="113"/>
      <c r="AC42" s="113"/>
      <c r="AD42" s="113"/>
      <c r="AE42" s="113"/>
      <c r="AF42" s="113"/>
      <c r="AG42" s="113"/>
      <c r="AH42" s="113"/>
      <c r="AI42" s="113"/>
      <c r="AJ42" s="113"/>
      <c r="AK42" s="113"/>
      <c r="AL42" s="113"/>
      <c r="AM42" s="109">
        <v>32136125</v>
      </c>
      <c r="AN42" s="111" t="s">
        <v>1190</v>
      </c>
      <c r="AO42" s="114">
        <v>2</v>
      </c>
      <c r="AP42" s="114">
        <v>10</v>
      </c>
      <c r="AQ42" s="112">
        <v>44126</v>
      </c>
      <c r="AR42" s="112">
        <v>44126</v>
      </c>
      <c r="AS42" s="113"/>
      <c r="AT42" s="112">
        <v>43000</v>
      </c>
      <c r="AU42" s="112">
        <v>44095</v>
      </c>
      <c r="AV42" s="112">
        <v>43729</v>
      </c>
      <c r="AW42" s="111" t="s">
        <v>2338</v>
      </c>
    </row>
    <row r="43" spans="1:49" x14ac:dyDescent="0.35">
      <c r="A43" s="111" t="s">
        <v>2335</v>
      </c>
      <c r="B43" s="111" t="s">
        <v>2349</v>
      </c>
      <c r="C43" s="114">
        <v>2</v>
      </c>
      <c r="D43" s="114">
        <v>129002</v>
      </c>
      <c r="E43" s="111" t="s">
        <v>2333</v>
      </c>
      <c r="F43" s="111" t="s">
        <v>2332</v>
      </c>
      <c r="G43" s="111" t="s">
        <v>2331</v>
      </c>
      <c r="H43" s="116">
        <v>1</v>
      </c>
      <c r="I43" s="113"/>
      <c r="J43" s="113"/>
      <c r="K43" s="113"/>
      <c r="L43" s="113"/>
      <c r="M43" s="113"/>
      <c r="N43" s="113"/>
      <c r="O43" s="113"/>
      <c r="P43" s="113"/>
      <c r="Q43" s="113"/>
      <c r="R43" s="113"/>
      <c r="S43" s="113"/>
      <c r="T43" s="113"/>
      <c r="U43" s="113"/>
      <c r="V43" s="113"/>
      <c r="W43" s="113"/>
      <c r="X43" s="113"/>
      <c r="Y43" s="113"/>
      <c r="Z43" s="113"/>
      <c r="AA43" s="115">
        <v>0</v>
      </c>
      <c r="AB43" s="113"/>
      <c r="AC43" s="113"/>
      <c r="AD43" s="113"/>
      <c r="AE43" s="113"/>
      <c r="AF43" s="113"/>
      <c r="AG43" s="113"/>
      <c r="AH43" s="113"/>
      <c r="AI43" s="113"/>
      <c r="AJ43" s="113"/>
      <c r="AK43" s="113"/>
      <c r="AL43" s="113"/>
      <c r="AM43" s="109">
        <v>33737336</v>
      </c>
      <c r="AN43" s="111" t="s">
        <v>1640</v>
      </c>
      <c r="AO43" s="114">
        <v>2</v>
      </c>
      <c r="AP43" s="114">
        <v>1</v>
      </c>
      <c r="AQ43" s="112">
        <v>43907</v>
      </c>
      <c r="AR43" s="111"/>
      <c r="AS43" s="113"/>
      <c r="AT43" s="112">
        <v>43817</v>
      </c>
      <c r="AU43" s="112">
        <v>44729</v>
      </c>
      <c r="AV43" s="112">
        <v>44729</v>
      </c>
      <c r="AW43" s="111" t="s">
        <v>2336</v>
      </c>
    </row>
    <row r="44" spans="1:49" x14ac:dyDescent="0.35">
      <c r="A44" s="111" t="s">
        <v>2335</v>
      </c>
      <c r="B44" s="111" t="s">
        <v>2334</v>
      </c>
      <c r="C44" s="114">
        <v>2</v>
      </c>
      <c r="D44" s="114">
        <v>115688</v>
      </c>
      <c r="E44" s="111" t="s">
        <v>2333</v>
      </c>
      <c r="F44" s="111" t="s">
        <v>2332</v>
      </c>
      <c r="G44" s="111" t="s">
        <v>2331</v>
      </c>
      <c r="H44" s="116">
        <v>1</v>
      </c>
      <c r="I44" s="113"/>
      <c r="J44" s="113"/>
      <c r="K44" s="113"/>
      <c r="L44" s="113"/>
      <c r="M44" s="113"/>
      <c r="N44" s="113"/>
      <c r="O44" s="113"/>
      <c r="P44" s="113"/>
      <c r="Q44" s="113"/>
      <c r="R44" s="113"/>
      <c r="S44" s="113"/>
      <c r="T44" s="113"/>
      <c r="U44" s="113"/>
      <c r="V44" s="113"/>
      <c r="W44" s="113"/>
      <c r="X44" s="115">
        <v>1</v>
      </c>
      <c r="Y44" s="115">
        <v>0</v>
      </c>
      <c r="Z44" s="115">
        <v>1</v>
      </c>
      <c r="AA44" s="113"/>
      <c r="AB44" s="113"/>
      <c r="AC44" s="113"/>
      <c r="AD44" s="113"/>
      <c r="AE44" s="113"/>
      <c r="AF44" s="113"/>
      <c r="AG44" s="113"/>
      <c r="AH44" s="113"/>
      <c r="AI44" s="113"/>
      <c r="AJ44" s="113"/>
      <c r="AK44" s="113"/>
      <c r="AL44" s="113"/>
      <c r="AM44" s="109">
        <v>14837118</v>
      </c>
      <c r="AN44" s="111" t="s">
        <v>464</v>
      </c>
      <c r="AO44" s="114">
        <v>2</v>
      </c>
      <c r="AP44" s="114">
        <v>17</v>
      </c>
      <c r="AQ44" s="112">
        <v>43653</v>
      </c>
      <c r="AR44" s="112">
        <v>43653</v>
      </c>
      <c r="AS44" s="113"/>
      <c r="AT44" s="112">
        <v>42955</v>
      </c>
      <c r="AU44" s="112">
        <v>43646</v>
      </c>
      <c r="AV44" s="112">
        <v>43651</v>
      </c>
      <c r="AW44" s="111" t="s">
        <v>2337</v>
      </c>
    </row>
    <row r="45" spans="1:49" x14ac:dyDescent="0.35">
      <c r="A45" s="111" t="s">
        <v>2335</v>
      </c>
      <c r="B45" s="111" t="s">
        <v>2334</v>
      </c>
      <c r="C45" s="114">
        <v>2</v>
      </c>
      <c r="D45" s="114">
        <v>115919</v>
      </c>
      <c r="E45" s="111" t="s">
        <v>2333</v>
      </c>
      <c r="F45" s="111" t="s">
        <v>2332</v>
      </c>
      <c r="G45" s="111" t="s">
        <v>2331</v>
      </c>
      <c r="H45" s="116">
        <v>1</v>
      </c>
      <c r="I45" s="113"/>
      <c r="J45" s="113"/>
      <c r="K45" s="113"/>
      <c r="L45" s="113"/>
      <c r="M45" s="113"/>
      <c r="N45" s="113"/>
      <c r="O45" s="113"/>
      <c r="P45" s="113"/>
      <c r="Q45" s="113"/>
      <c r="R45" s="113"/>
      <c r="S45" s="113"/>
      <c r="T45" s="113"/>
      <c r="U45" s="113"/>
      <c r="V45" s="113"/>
      <c r="W45" s="113"/>
      <c r="X45" s="115">
        <v>1</v>
      </c>
      <c r="Y45" s="113"/>
      <c r="Z45" s="113"/>
      <c r="AA45" s="113"/>
      <c r="AB45" s="113"/>
      <c r="AC45" s="113"/>
      <c r="AD45" s="113"/>
      <c r="AE45" s="113"/>
      <c r="AF45" s="113"/>
      <c r="AG45" s="113"/>
      <c r="AH45" s="113"/>
      <c r="AI45" s="113"/>
      <c r="AJ45" s="113"/>
      <c r="AK45" s="113"/>
      <c r="AL45" s="113"/>
      <c r="AM45" s="109">
        <v>30686556</v>
      </c>
      <c r="AN45" s="111" t="s">
        <v>1364</v>
      </c>
      <c r="AO45" s="114">
        <v>2</v>
      </c>
      <c r="AP45" s="114">
        <v>1069</v>
      </c>
      <c r="AQ45" s="112">
        <v>43771</v>
      </c>
      <c r="AR45" s="112">
        <v>43771</v>
      </c>
      <c r="AS45" s="113"/>
      <c r="AT45" s="112">
        <v>42950</v>
      </c>
      <c r="AU45" s="112">
        <v>43771</v>
      </c>
      <c r="AV45" s="112">
        <v>43679</v>
      </c>
      <c r="AW45" s="111" t="s">
        <v>2344</v>
      </c>
    </row>
    <row r="46" spans="1:49" x14ac:dyDescent="0.35">
      <c r="A46" s="111" t="s">
        <v>2335</v>
      </c>
      <c r="B46" s="111" t="s">
        <v>2334</v>
      </c>
      <c r="C46" s="114">
        <v>2</v>
      </c>
      <c r="D46" s="114">
        <v>117489</v>
      </c>
      <c r="E46" s="111" t="s">
        <v>2333</v>
      </c>
      <c r="F46" s="111" t="s">
        <v>2332</v>
      </c>
      <c r="G46" s="111" t="s">
        <v>2331</v>
      </c>
      <c r="H46" s="116">
        <v>1</v>
      </c>
      <c r="I46" s="113"/>
      <c r="J46" s="113"/>
      <c r="K46" s="113"/>
      <c r="L46" s="113"/>
      <c r="M46" s="113"/>
      <c r="N46" s="113"/>
      <c r="O46" s="113"/>
      <c r="P46" s="113"/>
      <c r="Q46" s="113"/>
      <c r="R46" s="113"/>
      <c r="S46" s="113"/>
      <c r="T46" s="113"/>
      <c r="U46" s="115">
        <v>1</v>
      </c>
      <c r="V46" s="113"/>
      <c r="W46" s="113"/>
      <c r="X46" s="113"/>
      <c r="Y46" s="113"/>
      <c r="Z46" s="113"/>
      <c r="AA46" s="113"/>
      <c r="AB46" s="113"/>
      <c r="AC46" s="113"/>
      <c r="AD46" s="113"/>
      <c r="AE46" s="113"/>
      <c r="AF46" s="113"/>
      <c r="AG46" s="113"/>
      <c r="AH46" s="113"/>
      <c r="AI46" s="113"/>
      <c r="AJ46" s="113"/>
      <c r="AK46" s="113"/>
      <c r="AL46" s="113"/>
      <c r="AM46" s="109">
        <v>33891857</v>
      </c>
      <c r="AN46" s="111" t="s">
        <v>112</v>
      </c>
      <c r="AO46" s="114">
        <v>2</v>
      </c>
      <c r="AP46" s="114">
        <v>305</v>
      </c>
      <c r="AQ46" s="112">
        <v>43465</v>
      </c>
      <c r="AR46" s="112">
        <v>43464</v>
      </c>
      <c r="AS46" s="113"/>
      <c r="AT46" s="112">
        <v>42978</v>
      </c>
      <c r="AU46" s="112">
        <v>43464</v>
      </c>
      <c r="AV46" s="112">
        <v>43464</v>
      </c>
      <c r="AW46" s="111" t="s">
        <v>2345</v>
      </c>
    </row>
    <row r="47" spans="1:49" x14ac:dyDescent="0.35">
      <c r="A47" s="111" t="s">
        <v>2335</v>
      </c>
      <c r="B47" s="111" t="s">
        <v>2334</v>
      </c>
      <c r="C47" s="114">
        <v>2</v>
      </c>
      <c r="D47" s="114">
        <v>115645</v>
      </c>
      <c r="E47" s="111" t="s">
        <v>2333</v>
      </c>
      <c r="F47" s="111" t="s">
        <v>2332</v>
      </c>
      <c r="G47" s="111" t="s">
        <v>2331</v>
      </c>
      <c r="H47" s="116">
        <v>1</v>
      </c>
      <c r="I47" s="113"/>
      <c r="J47" s="113"/>
      <c r="K47" s="113"/>
      <c r="L47" s="113"/>
      <c r="M47" s="113"/>
      <c r="N47" s="113"/>
      <c r="O47" s="113"/>
      <c r="P47" s="113"/>
      <c r="Q47" s="113"/>
      <c r="R47" s="113"/>
      <c r="S47" s="113"/>
      <c r="T47" s="113"/>
      <c r="U47" s="115">
        <v>0</v>
      </c>
      <c r="V47" s="113"/>
      <c r="W47" s="113"/>
      <c r="X47" s="113"/>
      <c r="Y47" s="113"/>
      <c r="Z47" s="113"/>
      <c r="AA47" s="113"/>
      <c r="AB47" s="113"/>
      <c r="AC47" s="113"/>
      <c r="AD47" s="113"/>
      <c r="AE47" s="113"/>
      <c r="AF47" s="113"/>
      <c r="AG47" s="113"/>
      <c r="AH47" s="113"/>
      <c r="AI47" s="113"/>
      <c r="AJ47" s="113"/>
      <c r="AK47" s="113"/>
      <c r="AL47" s="113"/>
      <c r="AM47" s="109">
        <v>33630770</v>
      </c>
      <c r="AN47" s="111" t="s">
        <v>2361</v>
      </c>
      <c r="AO47" s="114">
        <v>2</v>
      </c>
      <c r="AP47" s="114">
        <v>11941</v>
      </c>
      <c r="AQ47" s="112">
        <v>43432</v>
      </c>
      <c r="AR47" s="111"/>
      <c r="AS47" s="113"/>
      <c r="AT47" s="112">
        <v>42964</v>
      </c>
      <c r="AU47" s="112">
        <v>43815</v>
      </c>
      <c r="AV47" s="112">
        <v>43815</v>
      </c>
      <c r="AW47" s="111" t="s">
        <v>2337</v>
      </c>
    </row>
    <row r="48" spans="1:49" x14ac:dyDescent="0.35">
      <c r="A48" s="111" t="s">
        <v>2335</v>
      </c>
      <c r="B48" s="111" t="s">
        <v>2334</v>
      </c>
      <c r="C48" s="114">
        <v>2</v>
      </c>
      <c r="D48" s="114">
        <v>119286</v>
      </c>
      <c r="E48" s="111" t="s">
        <v>2333</v>
      </c>
      <c r="F48" s="111" t="s">
        <v>2332</v>
      </c>
      <c r="G48" s="111" t="s">
        <v>2331</v>
      </c>
      <c r="H48" s="116">
        <v>2</v>
      </c>
      <c r="I48" s="113"/>
      <c r="J48" s="113"/>
      <c r="K48" s="113"/>
      <c r="L48" s="113"/>
      <c r="M48" s="113"/>
      <c r="N48" s="113"/>
      <c r="O48" s="113"/>
      <c r="P48" s="113"/>
      <c r="Q48" s="113"/>
      <c r="R48" s="113"/>
      <c r="S48" s="113"/>
      <c r="T48" s="113"/>
      <c r="U48" s="113"/>
      <c r="V48" s="113"/>
      <c r="W48" s="113"/>
      <c r="X48" s="115">
        <v>2</v>
      </c>
      <c r="Y48" s="113"/>
      <c r="Z48" s="113"/>
      <c r="AA48" s="113"/>
      <c r="AB48" s="113"/>
      <c r="AC48" s="113"/>
      <c r="AD48" s="113"/>
      <c r="AE48" s="113"/>
      <c r="AF48" s="113"/>
      <c r="AG48" s="113"/>
      <c r="AH48" s="113"/>
      <c r="AI48" s="113"/>
      <c r="AJ48" s="113"/>
      <c r="AK48" s="113"/>
      <c r="AL48" s="113"/>
      <c r="AM48" s="109">
        <v>24595321</v>
      </c>
      <c r="AN48" s="111" t="s">
        <v>432</v>
      </c>
      <c r="AO48" s="114">
        <v>2</v>
      </c>
      <c r="AP48" s="114">
        <v>14</v>
      </c>
      <c r="AQ48" s="112">
        <v>43812</v>
      </c>
      <c r="AR48" s="112">
        <v>43812</v>
      </c>
      <c r="AS48" s="113"/>
      <c r="AT48" s="112">
        <v>42993</v>
      </c>
      <c r="AU48" s="112">
        <v>43813</v>
      </c>
      <c r="AV48" s="112">
        <v>43722</v>
      </c>
      <c r="AW48" s="111" t="s">
        <v>2337</v>
      </c>
    </row>
    <row r="49" spans="1:49" x14ac:dyDescent="0.35">
      <c r="A49" s="111" t="s">
        <v>2335</v>
      </c>
      <c r="B49" s="111" t="s">
        <v>2334</v>
      </c>
      <c r="C49" s="114">
        <v>2</v>
      </c>
      <c r="D49" s="114">
        <v>116347</v>
      </c>
      <c r="E49" s="111" t="s">
        <v>2333</v>
      </c>
      <c r="F49" s="111" t="s">
        <v>2332</v>
      </c>
      <c r="G49" s="111" t="s">
        <v>2331</v>
      </c>
      <c r="H49" s="116">
        <v>1</v>
      </c>
      <c r="I49" s="113"/>
      <c r="J49" s="113"/>
      <c r="K49" s="113"/>
      <c r="L49" s="113"/>
      <c r="M49" s="113"/>
      <c r="N49" s="113"/>
      <c r="O49" s="113"/>
      <c r="P49" s="113"/>
      <c r="Q49" s="113"/>
      <c r="R49" s="113"/>
      <c r="S49" s="113"/>
      <c r="T49" s="113"/>
      <c r="U49" s="113"/>
      <c r="V49" s="113"/>
      <c r="W49" s="113"/>
      <c r="X49" s="115">
        <v>1</v>
      </c>
      <c r="Y49" s="113"/>
      <c r="Z49" s="113"/>
      <c r="AA49" s="113"/>
      <c r="AB49" s="113"/>
      <c r="AC49" s="113"/>
      <c r="AD49" s="113"/>
      <c r="AE49" s="113"/>
      <c r="AF49" s="113"/>
      <c r="AG49" s="113"/>
      <c r="AH49" s="113"/>
      <c r="AI49" s="113"/>
      <c r="AJ49" s="113"/>
      <c r="AK49" s="113"/>
      <c r="AL49" s="113"/>
      <c r="AM49" s="109">
        <v>14529444</v>
      </c>
      <c r="AN49" s="111" t="s">
        <v>489</v>
      </c>
      <c r="AO49" s="114">
        <v>2</v>
      </c>
      <c r="AP49" s="114">
        <v>10</v>
      </c>
      <c r="AQ49" s="112">
        <v>43748</v>
      </c>
      <c r="AR49" s="112">
        <v>43748</v>
      </c>
      <c r="AS49" s="113"/>
      <c r="AT49" s="112">
        <v>42958</v>
      </c>
      <c r="AU49" s="112">
        <v>43748</v>
      </c>
      <c r="AV49" s="112">
        <v>43665</v>
      </c>
      <c r="AW49" s="111" t="s">
        <v>2337</v>
      </c>
    </row>
    <row r="50" spans="1:49" x14ac:dyDescent="0.35">
      <c r="A50" s="111" t="s">
        <v>2335</v>
      </c>
      <c r="B50" s="111" t="s">
        <v>2334</v>
      </c>
      <c r="C50" s="114">
        <v>2</v>
      </c>
      <c r="D50" s="114">
        <v>115649</v>
      </c>
      <c r="E50" s="111" t="s">
        <v>2333</v>
      </c>
      <c r="F50" s="111" t="s">
        <v>2332</v>
      </c>
      <c r="G50" s="111" t="s">
        <v>2331</v>
      </c>
      <c r="H50" s="116">
        <v>1</v>
      </c>
      <c r="I50" s="113"/>
      <c r="J50" s="113"/>
      <c r="K50" s="113"/>
      <c r="L50" s="113"/>
      <c r="M50" s="113"/>
      <c r="N50" s="113"/>
      <c r="O50" s="113"/>
      <c r="P50" s="113"/>
      <c r="Q50" s="113"/>
      <c r="R50" s="113"/>
      <c r="S50" s="113"/>
      <c r="T50" s="113"/>
      <c r="U50" s="113"/>
      <c r="V50" s="113"/>
      <c r="W50" s="113"/>
      <c r="X50" s="115">
        <v>0</v>
      </c>
      <c r="Y50" s="113"/>
      <c r="Z50" s="113"/>
      <c r="AA50" s="113"/>
      <c r="AB50" s="113"/>
      <c r="AC50" s="113"/>
      <c r="AD50" s="113"/>
      <c r="AE50" s="113"/>
      <c r="AF50" s="113"/>
      <c r="AG50" s="113"/>
      <c r="AH50" s="113"/>
      <c r="AI50" s="113"/>
      <c r="AJ50" s="113"/>
      <c r="AK50" s="113"/>
      <c r="AL50" s="113"/>
      <c r="AM50" s="109">
        <v>10329907</v>
      </c>
      <c r="AN50" s="111" t="s">
        <v>1884</v>
      </c>
      <c r="AO50" s="114">
        <v>2</v>
      </c>
      <c r="AP50" s="114">
        <v>15</v>
      </c>
      <c r="AQ50" s="112">
        <v>43642</v>
      </c>
      <c r="AR50" s="111"/>
      <c r="AS50" s="113"/>
      <c r="AT50" s="112">
        <v>42914</v>
      </c>
      <c r="AU50" s="112">
        <v>43704</v>
      </c>
      <c r="AV50" s="112">
        <v>43704</v>
      </c>
      <c r="AW50" s="111" t="s">
        <v>48</v>
      </c>
    </row>
    <row r="51" spans="1:49" x14ac:dyDescent="0.35">
      <c r="A51" s="111" t="s">
        <v>2335</v>
      </c>
      <c r="B51" s="111" t="s">
        <v>2334</v>
      </c>
      <c r="C51" s="114">
        <v>2</v>
      </c>
      <c r="D51" s="114">
        <v>115724</v>
      </c>
      <c r="E51" s="111" t="s">
        <v>2333</v>
      </c>
      <c r="F51" s="111" t="s">
        <v>2332</v>
      </c>
      <c r="G51" s="111" t="s">
        <v>2331</v>
      </c>
      <c r="H51" s="116">
        <v>1</v>
      </c>
      <c r="I51" s="113"/>
      <c r="J51" s="113"/>
      <c r="K51" s="113"/>
      <c r="L51" s="113"/>
      <c r="M51" s="113"/>
      <c r="N51" s="113"/>
      <c r="O51" s="113"/>
      <c r="P51" s="113"/>
      <c r="Q51" s="113"/>
      <c r="R51" s="113"/>
      <c r="S51" s="113"/>
      <c r="T51" s="113"/>
      <c r="U51" s="113"/>
      <c r="V51" s="113"/>
      <c r="W51" s="113"/>
      <c r="X51" s="113"/>
      <c r="Y51" s="113"/>
      <c r="Z51" s="113"/>
      <c r="AA51" s="115">
        <v>1</v>
      </c>
      <c r="AB51" s="113"/>
      <c r="AC51" s="113"/>
      <c r="AD51" s="113"/>
      <c r="AE51" s="113"/>
      <c r="AF51" s="113"/>
      <c r="AG51" s="113"/>
      <c r="AH51" s="113"/>
      <c r="AI51" s="113"/>
      <c r="AJ51" s="113"/>
      <c r="AK51" s="113"/>
      <c r="AL51" s="113"/>
      <c r="AM51" s="109">
        <v>5258486</v>
      </c>
      <c r="AN51" s="111" t="s">
        <v>440</v>
      </c>
      <c r="AO51" s="114">
        <v>2</v>
      </c>
      <c r="AP51" s="114">
        <v>11</v>
      </c>
      <c r="AQ51" s="112">
        <v>43905</v>
      </c>
      <c r="AR51" s="112">
        <v>43909</v>
      </c>
      <c r="AS51" s="113"/>
      <c r="AT51" s="112">
        <v>42963</v>
      </c>
      <c r="AU51" s="112">
        <v>43906</v>
      </c>
      <c r="AV51" s="112">
        <v>43906</v>
      </c>
      <c r="AW51" s="111" t="s">
        <v>2337</v>
      </c>
    </row>
    <row r="52" spans="1:49" x14ac:dyDescent="0.35">
      <c r="A52" s="111" t="s">
        <v>2335</v>
      </c>
      <c r="B52" s="111" t="s">
        <v>2334</v>
      </c>
      <c r="C52" s="114">
        <v>2</v>
      </c>
      <c r="D52" s="114">
        <v>116086</v>
      </c>
      <c r="E52" s="111" t="s">
        <v>2333</v>
      </c>
      <c r="F52" s="111" t="s">
        <v>2332</v>
      </c>
      <c r="G52" s="111" t="s">
        <v>2331</v>
      </c>
      <c r="H52" s="116">
        <v>2</v>
      </c>
      <c r="I52" s="113"/>
      <c r="J52" s="113"/>
      <c r="K52" s="113"/>
      <c r="L52" s="113"/>
      <c r="M52" s="113"/>
      <c r="N52" s="113"/>
      <c r="O52" s="113"/>
      <c r="P52" s="113"/>
      <c r="Q52" s="113"/>
      <c r="R52" s="113"/>
      <c r="S52" s="113"/>
      <c r="T52" s="113"/>
      <c r="U52" s="113"/>
      <c r="V52" s="113"/>
      <c r="W52" s="113"/>
      <c r="X52" s="115">
        <v>2</v>
      </c>
      <c r="Y52" s="113"/>
      <c r="Z52" s="113"/>
      <c r="AA52" s="113"/>
      <c r="AB52" s="113"/>
      <c r="AC52" s="113"/>
      <c r="AD52" s="113"/>
      <c r="AE52" s="113"/>
      <c r="AF52" s="113"/>
      <c r="AG52" s="113"/>
      <c r="AH52" s="113"/>
      <c r="AI52" s="113"/>
      <c r="AJ52" s="113"/>
      <c r="AK52" s="113"/>
      <c r="AL52" s="113"/>
      <c r="AM52" s="109">
        <v>33421464</v>
      </c>
      <c r="AN52" s="111" t="s">
        <v>1371</v>
      </c>
      <c r="AO52" s="114">
        <v>2</v>
      </c>
      <c r="AP52" s="114">
        <v>10</v>
      </c>
      <c r="AQ52" s="112">
        <v>43680</v>
      </c>
      <c r="AR52" s="112">
        <v>43680</v>
      </c>
      <c r="AS52" s="113"/>
      <c r="AT52" s="112">
        <v>42951</v>
      </c>
      <c r="AU52" s="112">
        <v>43680</v>
      </c>
      <c r="AV52" s="112">
        <v>43680</v>
      </c>
      <c r="AW52" s="111" t="s">
        <v>2344</v>
      </c>
    </row>
    <row r="53" spans="1:49" x14ac:dyDescent="0.35">
      <c r="A53" s="111" t="s">
        <v>2335</v>
      </c>
      <c r="B53" s="111" t="s">
        <v>2334</v>
      </c>
      <c r="C53" s="114">
        <v>2</v>
      </c>
      <c r="D53" s="114">
        <v>115579</v>
      </c>
      <c r="E53" s="111" t="s">
        <v>2333</v>
      </c>
      <c r="F53" s="111" t="s">
        <v>2332</v>
      </c>
      <c r="G53" s="111" t="s">
        <v>2331</v>
      </c>
      <c r="H53" s="116">
        <v>1</v>
      </c>
      <c r="I53" s="113"/>
      <c r="J53" s="113"/>
      <c r="K53" s="113"/>
      <c r="L53" s="113"/>
      <c r="M53" s="113"/>
      <c r="N53" s="113"/>
      <c r="O53" s="113"/>
      <c r="P53" s="113"/>
      <c r="Q53" s="113"/>
      <c r="R53" s="113"/>
      <c r="S53" s="113"/>
      <c r="T53" s="113"/>
      <c r="U53" s="113"/>
      <c r="V53" s="113"/>
      <c r="W53" s="113"/>
      <c r="X53" s="113"/>
      <c r="Y53" s="113"/>
      <c r="Z53" s="113"/>
      <c r="AA53" s="115">
        <v>1</v>
      </c>
      <c r="AB53" s="113"/>
      <c r="AC53" s="113"/>
      <c r="AD53" s="113"/>
      <c r="AE53" s="113"/>
      <c r="AF53" s="113"/>
      <c r="AG53" s="113"/>
      <c r="AH53" s="113"/>
      <c r="AI53" s="113"/>
      <c r="AJ53" s="113"/>
      <c r="AK53" s="113"/>
      <c r="AL53" s="113"/>
      <c r="AM53" s="109">
        <v>31326997</v>
      </c>
      <c r="AN53" s="111" t="s">
        <v>869</v>
      </c>
      <c r="AO53" s="114">
        <v>2</v>
      </c>
      <c r="AP53" s="114">
        <v>15</v>
      </c>
      <c r="AQ53" s="112">
        <v>44102</v>
      </c>
      <c r="AR53" s="112">
        <v>44102</v>
      </c>
      <c r="AS53" s="113"/>
      <c r="AT53" s="112">
        <v>42914</v>
      </c>
      <c r="AU53" s="112">
        <v>44008</v>
      </c>
      <c r="AV53" s="112">
        <v>44008</v>
      </c>
      <c r="AW53" s="111" t="s">
        <v>2336</v>
      </c>
    </row>
    <row r="54" spans="1:49" x14ac:dyDescent="0.35">
      <c r="A54" s="111" t="s">
        <v>2335</v>
      </c>
      <c r="B54" s="111" t="s">
        <v>2334</v>
      </c>
      <c r="C54" s="114">
        <v>2</v>
      </c>
      <c r="D54" s="114">
        <v>115834</v>
      </c>
      <c r="E54" s="111" t="s">
        <v>2333</v>
      </c>
      <c r="F54" s="111" t="s">
        <v>2332</v>
      </c>
      <c r="G54" s="111" t="s">
        <v>2331</v>
      </c>
      <c r="H54" s="116">
        <v>1</v>
      </c>
      <c r="I54" s="113"/>
      <c r="J54" s="113"/>
      <c r="K54" s="113"/>
      <c r="L54" s="113"/>
      <c r="M54" s="113"/>
      <c r="N54" s="113"/>
      <c r="O54" s="113"/>
      <c r="P54" s="113"/>
      <c r="Q54" s="113"/>
      <c r="R54" s="113"/>
      <c r="S54" s="113"/>
      <c r="T54" s="113"/>
      <c r="U54" s="113"/>
      <c r="V54" s="113"/>
      <c r="W54" s="113"/>
      <c r="X54" s="113"/>
      <c r="Y54" s="113"/>
      <c r="Z54" s="113"/>
      <c r="AA54" s="115">
        <v>1</v>
      </c>
      <c r="AB54" s="113"/>
      <c r="AC54" s="113"/>
      <c r="AD54" s="113"/>
      <c r="AE54" s="113"/>
      <c r="AF54" s="113"/>
      <c r="AG54" s="113"/>
      <c r="AH54" s="113"/>
      <c r="AI54" s="113"/>
      <c r="AJ54" s="113"/>
      <c r="AK54" s="113"/>
      <c r="AL54" s="113"/>
      <c r="AM54" s="109">
        <v>21356389</v>
      </c>
      <c r="AN54" s="111" t="s">
        <v>478</v>
      </c>
      <c r="AO54" s="114">
        <v>2</v>
      </c>
      <c r="AP54" s="114">
        <v>1</v>
      </c>
      <c r="AQ54" s="112">
        <v>43975</v>
      </c>
      <c r="AR54" s="112">
        <v>43609</v>
      </c>
      <c r="AS54" s="113"/>
      <c r="AT54" s="112">
        <v>42880</v>
      </c>
      <c r="AU54" s="112">
        <v>43609</v>
      </c>
      <c r="AV54" s="112">
        <v>43609</v>
      </c>
      <c r="AW54" s="111" t="s">
        <v>2337</v>
      </c>
    </row>
    <row r="55" spans="1:49" x14ac:dyDescent="0.35">
      <c r="A55" s="111" t="s">
        <v>2335</v>
      </c>
      <c r="B55" s="111" t="s">
        <v>2334</v>
      </c>
      <c r="C55" s="114">
        <v>2</v>
      </c>
      <c r="D55" s="114">
        <v>115726</v>
      </c>
      <c r="E55" s="111" t="s">
        <v>2333</v>
      </c>
      <c r="F55" s="111" t="s">
        <v>2332</v>
      </c>
      <c r="G55" s="111" t="s">
        <v>2331</v>
      </c>
      <c r="H55" s="116">
        <v>2</v>
      </c>
      <c r="I55" s="113"/>
      <c r="J55" s="113"/>
      <c r="K55" s="113"/>
      <c r="L55" s="113"/>
      <c r="M55" s="113"/>
      <c r="N55" s="113"/>
      <c r="O55" s="113"/>
      <c r="P55" s="113"/>
      <c r="Q55" s="113"/>
      <c r="R55" s="113"/>
      <c r="S55" s="113"/>
      <c r="T55" s="113"/>
      <c r="U55" s="115">
        <v>2</v>
      </c>
      <c r="V55" s="113"/>
      <c r="W55" s="113"/>
      <c r="X55" s="113"/>
      <c r="Y55" s="113"/>
      <c r="Z55" s="113"/>
      <c r="AA55" s="113"/>
      <c r="AB55" s="113"/>
      <c r="AC55" s="113"/>
      <c r="AD55" s="113"/>
      <c r="AE55" s="113"/>
      <c r="AF55" s="113"/>
      <c r="AG55" s="113"/>
      <c r="AH55" s="113"/>
      <c r="AI55" s="113"/>
      <c r="AJ55" s="113"/>
      <c r="AK55" s="113"/>
      <c r="AL55" s="113"/>
      <c r="AM55" s="109">
        <v>30701834</v>
      </c>
      <c r="AN55" s="111" t="s">
        <v>57</v>
      </c>
      <c r="AO55" s="114">
        <v>2</v>
      </c>
      <c r="AP55" s="114">
        <v>8</v>
      </c>
      <c r="AQ55" s="112">
        <v>43315</v>
      </c>
      <c r="AR55" s="112">
        <v>43684</v>
      </c>
      <c r="AS55" s="113"/>
      <c r="AT55" s="112">
        <v>42951</v>
      </c>
      <c r="AU55" s="112">
        <v>43680</v>
      </c>
      <c r="AV55" s="112">
        <v>43680</v>
      </c>
      <c r="AW55" s="111" t="s">
        <v>2340</v>
      </c>
    </row>
    <row r="56" spans="1:49" x14ac:dyDescent="0.35">
      <c r="A56" s="111" t="s">
        <v>2335</v>
      </c>
      <c r="B56" s="111" t="s">
        <v>2334</v>
      </c>
      <c r="C56" s="114">
        <v>2</v>
      </c>
      <c r="D56" s="114">
        <v>115809</v>
      </c>
      <c r="E56" s="111" t="s">
        <v>2333</v>
      </c>
      <c r="F56" s="111" t="s">
        <v>2332</v>
      </c>
      <c r="G56" s="111" t="s">
        <v>2331</v>
      </c>
      <c r="H56" s="116">
        <v>1</v>
      </c>
      <c r="I56" s="113"/>
      <c r="J56" s="113"/>
      <c r="K56" s="113"/>
      <c r="L56" s="113"/>
      <c r="M56" s="113"/>
      <c r="N56" s="113"/>
      <c r="O56" s="113"/>
      <c r="P56" s="113"/>
      <c r="Q56" s="113"/>
      <c r="R56" s="113"/>
      <c r="S56" s="113"/>
      <c r="T56" s="113"/>
      <c r="U56" s="113"/>
      <c r="V56" s="113"/>
      <c r="W56" s="113"/>
      <c r="X56" s="113"/>
      <c r="Y56" s="113"/>
      <c r="Z56" s="113"/>
      <c r="AA56" s="115">
        <v>1</v>
      </c>
      <c r="AB56" s="113"/>
      <c r="AC56" s="113"/>
      <c r="AD56" s="113"/>
      <c r="AE56" s="113"/>
      <c r="AF56" s="113"/>
      <c r="AG56" s="113"/>
      <c r="AH56" s="113"/>
      <c r="AI56" s="113"/>
      <c r="AJ56" s="113"/>
      <c r="AK56" s="113"/>
      <c r="AL56" s="113"/>
      <c r="AM56" s="109">
        <v>22688033</v>
      </c>
      <c r="AN56" s="111" t="s">
        <v>2360</v>
      </c>
      <c r="AO56" s="114">
        <v>2</v>
      </c>
      <c r="AP56" s="114">
        <v>1005</v>
      </c>
      <c r="AQ56" s="112">
        <v>43861</v>
      </c>
      <c r="AR56" s="111"/>
      <c r="AS56" s="113"/>
      <c r="AT56" s="112">
        <v>42950</v>
      </c>
      <c r="AU56" s="112">
        <v>43863</v>
      </c>
      <c r="AV56" s="112">
        <v>43863</v>
      </c>
      <c r="AW56" s="111" t="s">
        <v>2345</v>
      </c>
    </row>
    <row r="57" spans="1:49" x14ac:dyDescent="0.35">
      <c r="A57" s="111" t="s">
        <v>2335</v>
      </c>
      <c r="B57" s="111" t="s">
        <v>2334</v>
      </c>
      <c r="C57" s="114">
        <v>2</v>
      </c>
      <c r="D57" s="114">
        <v>115806</v>
      </c>
      <c r="E57" s="111" t="s">
        <v>2333</v>
      </c>
      <c r="F57" s="111" t="s">
        <v>2332</v>
      </c>
      <c r="G57" s="111" t="s">
        <v>2331</v>
      </c>
      <c r="H57" s="116">
        <v>1</v>
      </c>
      <c r="I57" s="113"/>
      <c r="J57" s="113"/>
      <c r="K57" s="113"/>
      <c r="L57" s="113"/>
      <c r="M57" s="113"/>
      <c r="N57" s="113"/>
      <c r="O57" s="113"/>
      <c r="P57" s="113"/>
      <c r="Q57" s="113"/>
      <c r="R57" s="113"/>
      <c r="S57" s="113"/>
      <c r="T57" s="113"/>
      <c r="U57" s="113"/>
      <c r="V57" s="113"/>
      <c r="W57" s="113"/>
      <c r="X57" s="115">
        <v>1</v>
      </c>
      <c r="Y57" s="115">
        <v>0</v>
      </c>
      <c r="Z57" s="115">
        <v>1</v>
      </c>
      <c r="AA57" s="113"/>
      <c r="AB57" s="113"/>
      <c r="AC57" s="113"/>
      <c r="AD57" s="113"/>
      <c r="AE57" s="113"/>
      <c r="AF57" s="113"/>
      <c r="AG57" s="113"/>
      <c r="AH57" s="113"/>
      <c r="AI57" s="113"/>
      <c r="AJ57" s="113"/>
      <c r="AK57" s="113"/>
      <c r="AL57" s="113"/>
      <c r="AM57" s="109">
        <v>31411197</v>
      </c>
      <c r="AN57" s="111" t="s">
        <v>2359</v>
      </c>
      <c r="AO57" s="114">
        <v>2</v>
      </c>
      <c r="AP57" s="114">
        <v>23</v>
      </c>
      <c r="AQ57" s="112">
        <v>43794</v>
      </c>
      <c r="AR57" s="112">
        <v>43794</v>
      </c>
      <c r="AS57" s="113"/>
      <c r="AT57" s="112">
        <v>42894</v>
      </c>
      <c r="AU57" s="112">
        <v>43799</v>
      </c>
      <c r="AV57" s="112">
        <v>43799</v>
      </c>
      <c r="AW57" s="111" t="s">
        <v>2337</v>
      </c>
    </row>
    <row r="58" spans="1:49" x14ac:dyDescent="0.35">
      <c r="A58" s="111" t="s">
        <v>2335</v>
      </c>
      <c r="B58" s="111" t="s">
        <v>2334</v>
      </c>
      <c r="C58" s="114">
        <v>2</v>
      </c>
      <c r="D58" s="114">
        <v>115897</v>
      </c>
      <c r="E58" s="111" t="s">
        <v>2333</v>
      </c>
      <c r="F58" s="111" t="s">
        <v>2332</v>
      </c>
      <c r="G58" s="111" t="s">
        <v>2331</v>
      </c>
      <c r="H58" s="116">
        <v>6</v>
      </c>
      <c r="I58" s="113"/>
      <c r="J58" s="113"/>
      <c r="K58" s="113"/>
      <c r="L58" s="113"/>
      <c r="M58" s="113"/>
      <c r="N58" s="113"/>
      <c r="O58" s="113"/>
      <c r="P58" s="113"/>
      <c r="Q58" s="113"/>
      <c r="R58" s="113"/>
      <c r="S58" s="113"/>
      <c r="T58" s="113"/>
      <c r="U58" s="113"/>
      <c r="V58" s="113"/>
      <c r="W58" s="113"/>
      <c r="X58" s="113"/>
      <c r="Y58" s="113"/>
      <c r="Z58" s="113"/>
      <c r="AA58" s="115">
        <v>6</v>
      </c>
      <c r="AB58" s="113"/>
      <c r="AC58" s="113"/>
      <c r="AD58" s="113"/>
      <c r="AE58" s="113"/>
      <c r="AF58" s="113"/>
      <c r="AG58" s="113"/>
      <c r="AH58" s="113"/>
      <c r="AI58" s="113"/>
      <c r="AJ58" s="113"/>
      <c r="AK58" s="113"/>
      <c r="AL58" s="113"/>
      <c r="AM58" s="109">
        <v>18560051</v>
      </c>
      <c r="AN58" s="111" t="s">
        <v>880</v>
      </c>
      <c r="AO58" s="114">
        <v>2</v>
      </c>
      <c r="AP58" s="114">
        <v>12</v>
      </c>
      <c r="AQ58" s="112">
        <v>44053</v>
      </c>
      <c r="AR58" s="112">
        <v>44053</v>
      </c>
      <c r="AS58" s="113"/>
      <c r="AT58" s="112">
        <v>42957</v>
      </c>
      <c r="AU58" s="112">
        <v>44052</v>
      </c>
      <c r="AV58" s="112">
        <v>44052</v>
      </c>
      <c r="AW58" s="111" t="s">
        <v>2336</v>
      </c>
    </row>
    <row r="59" spans="1:49" x14ac:dyDescent="0.35">
      <c r="A59" s="111" t="s">
        <v>2335</v>
      </c>
      <c r="B59" s="111" t="s">
        <v>2334</v>
      </c>
      <c r="C59" s="114">
        <v>2</v>
      </c>
      <c r="D59" s="114">
        <v>115788</v>
      </c>
      <c r="E59" s="111" t="s">
        <v>2333</v>
      </c>
      <c r="F59" s="111" t="s">
        <v>2332</v>
      </c>
      <c r="G59" s="111" t="s">
        <v>2331</v>
      </c>
      <c r="H59" s="116">
        <v>1</v>
      </c>
      <c r="I59" s="113"/>
      <c r="J59" s="113"/>
      <c r="K59" s="113"/>
      <c r="L59" s="113"/>
      <c r="M59" s="113"/>
      <c r="N59" s="113"/>
      <c r="O59" s="113"/>
      <c r="P59" s="113"/>
      <c r="Q59" s="113"/>
      <c r="R59" s="113"/>
      <c r="S59" s="113"/>
      <c r="T59" s="113"/>
      <c r="U59" s="113"/>
      <c r="V59" s="113"/>
      <c r="W59" s="113"/>
      <c r="X59" s="113"/>
      <c r="Y59" s="113"/>
      <c r="Z59" s="113"/>
      <c r="AA59" s="115">
        <v>1</v>
      </c>
      <c r="AB59" s="113"/>
      <c r="AC59" s="113"/>
      <c r="AD59" s="113"/>
      <c r="AE59" s="113"/>
      <c r="AF59" s="113"/>
      <c r="AG59" s="113"/>
      <c r="AH59" s="113"/>
      <c r="AI59" s="113"/>
      <c r="AJ59" s="113"/>
      <c r="AK59" s="113"/>
      <c r="AL59" s="113"/>
      <c r="AM59" s="109">
        <v>29596395</v>
      </c>
      <c r="AN59" s="111" t="s">
        <v>2358</v>
      </c>
      <c r="AO59" s="114">
        <v>2</v>
      </c>
      <c r="AP59" s="114">
        <v>12</v>
      </c>
      <c r="AQ59" s="112">
        <v>44047</v>
      </c>
      <c r="AR59" s="112">
        <v>44047</v>
      </c>
      <c r="AS59" s="113"/>
      <c r="AT59" s="112">
        <v>42982</v>
      </c>
      <c r="AU59" s="112">
        <v>44047</v>
      </c>
      <c r="AV59" s="112">
        <v>44047</v>
      </c>
      <c r="AW59" s="111" t="s">
        <v>2337</v>
      </c>
    </row>
    <row r="60" spans="1:49" x14ac:dyDescent="0.35">
      <c r="A60" s="111" t="s">
        <v>2335</v>
      </c>
      <c r="B60" s="111" t="s">
        <v>2334</v>
      </c>
      <c r="C60" s="114">
        <v>2</v>
      </c>
      <c r="D60" s="114">
        <v>115612</v>
      </c>
      <c r="E60" s="111" t="s">
        <v>2333</v>
      </c>
      <c r="F60" s="111" t="s">
        <v>2332</v>
      </c>
      <c r="G60" s="111" t="s">
        <v>2331</v>
      </c>
      <c r="H60" s="116">
        <v>1</v>
      </c>
      <c r="I60" s="113"/>
      <c r="J60" s="113"/>
      <c r="K60" s="113"/>
      <c r="L60" s="113"/>
      <c r="M60" s="113"/>
      <c r="N60" s="113"/>
      <c r="O60" s="113"/>
      <c r="P60" s="113"/>
      <c r="Q60" s="113"/>
      <c r="R60" s="113"/>
      <c r="S60" s="113"/>
      <c r="T60" s="113"/>
      <c r="U60" s="113"/>
      <c r="V60" s="113"/>
      <c r="W60" s="113"/>
      <c r="X60" s="113"/>
      <c r="Y60" s="113"/>
      <c r="Z60" s="113"/>
      <c r="AA60" s="115">
        <v>1</v>
      </c>
      <c r="AB60" s="113"/>
      <c r="AC60" s="113"/>
      <c r="AD60" s="113"/>
      <c r="AE60" s="113"/>
      <c r="AF60" s="113"/>
      <c r="AG60" s="113"/>
      <c r="AH60" s="113"/>
      <c r="AI60" s="113"/>
      <c r="AJ60" s="113"/>
      <c r="AK60" s="113"/>
      <c r="AL60" s="113"/>
      <c r="AM60" s="109">
        <v>16430500</v>
      </c>
      <c r="AN60" s="111" t="s">
        <v>519</v>
      </c>
      <c r="AO60" s="114">
        <v>2</v>
      </c>
      <c r="AP60" s="114">
        <v>21</v>
      </c>
      <c r="AQ60" s="112">
        <v>44046</v>
      </c>
      <c r="AR60" s="112">
        <v>44046</v>
      </c>
      <c r="AS60" s="113"/>
      <c r="AT60" s="112">
        <v>42951</v>
      </c>
      <c r="AU60" s="112">
        <v>44047</v>
      </c>
      <c r="AV60" s="112">
        <v>44047</v>
      </c>
      <c r="AW60" s="111" t="s">
        <v>2337</v>
      </c>
    </row>
    <row r="61" spans="1:49" x14ac:dyDescent="0.35">
      <c r="A61" s="111" t="s">
        <v>2335</v>
      </c>
      <c r="B61" s="111" t="s">
        <v>2334</v>
      </c>
      <c r="C61" s="114">
        <v>2</v>
      </c>
      <c r="D61" s="114">
        <v>116063</v>
      </c>
      <c r="E61" s="111" t="s">
        <v>2333</v>
      </c>
      <c r="F61" s="111" t="s">
        <v>2332</v>
      </c>
      <c r="G61" s="111" t="s">
        <v>2331</v>
      </c>
      <c r="H61" s="116">
        <v>1</v>
      </c>
      <c r="I61" s="113"/>
      <c r="J61" s="113"/>
      <c r="K61" s="113"/>
      <c r="L61" s="113"/>
      <c r="M61" s="113"/>
      <c r="N61" s="113"/>
      <c r="O61" s="113"/>
      <c r="P61" s="113"/>
      <c r="Q61" s="113"/>
      <c r="R61" s="113"/>
      <c r="S61" s="113"/>
      <c r="T61" s="113"/>
      <c r="U61" s="113"/>
      <c r="V61" s="113"/>
      <c r="W61" s="113"/>
      <c r="X61" s="113"/>
      <c r="Y61" s="113"/>
      <c r="Z61" s="113"/>
      <c r="AA61" s="115">
        <v>1</v>
      </c>
      <c r="AB61" s="113"/>
      <c r="AC61" s="113"/>
      <c r="AD61" s="113"/>
      <c r="AE61" s="113"/>
      <c r="AF61" s="113"/>
      <c r="AG61" s="113"/>
      <c r="AH61" s="113"/>
      <c r="AI61" s="113"/>
      <c r="AJ61" s="113"/>
      <c r="AK61" s="113"/>
      <c r="AL61" s="113"/>
      <c r="AM61" s="109">
        <v>33040800</v>
      </c>
      <c r="AN61" s="111" t="s">
        <v>118</v>
      </c>
      <c r="AO61" s="114">
        <v>2</v>
      </c>
      <c r="AP61" s="114">
        <v>1</v>
      </c>
      <c r="AQ61" s="112">
        <v>44051</v>
      </c>
      <c r="AR61" s="112">
        <v>43684</v>
      </c>
      <c r="AS61" s="113"/>
      <c r="AT61" s="112">
        <v>42955</v>
      </c>
      <c r="AU61" s="112">
        <v>43684</v>
      </c>
      <c r="AV61" s="112">
        <v>43684</v>
      </c>
      <c r="AW61" s="111" t="s">
        <v>2345</v>
      </c>
    </row>
    <row r="62" spans="1:49" x14ac:dyDescent="0.35">
      <c r="A62" s="111" t="s">
        <v>2335</v>
      </c>
      <c r="B62" s="111" t="s">
        <v>2334</v>
      </c>
      <c r="C62" s="114">
        <v>2</v>
      </c>
      <c r="D62" s="114">
        <v>115586</v>
      </c>
      <c r="E62" s="111" t="s">
        <v>2333</v>
      </c>
      <c r="F62" s="111" t="s">
        <v>2332</v>
      </c>
      <c r="G62" s="111" t="s">
        <v>2331</v>
      </c>
      <c r="H62" s="116">
        <v>1</v>
      </c>
      <c r="I62" s="113"/>
      <c r="J62" s="113"/>
      <c r="K62" s="113"/>
      <c r="L62" s="113"/>
      <c r="M62" s="113"/>
      <c r="N62" s="113"/>
      <c r="O62" s="113"/>
      <c r="P62" s="113"/>
      <c r="Q62" s="113"/>
      <c r="R62" s="113"/>
      <c r="S62" s="113"/>
      <c r="T62" s="113"/>
      <c r="U62" s="113"/>
      <c r="V62" s="113"/>
      <c r="W62" s="113"/>
      <c r="X62" s="113"/>
      <c r="Y62" s="113"/>
      <c r="Z62" s="113"/>
      <c r="AA62" s="115">
        <v>1</v>
      </c>
      <c r="AB62" s="113"/>
      <c r="AC62" s="113"/>
      <c r="AD62" s="113"/>
      <c r="AE62" s="113"/>
      <c r="AF62" s="113"/>
      <c r="AG62" s="113"/>
      <c r="AH62" s="113"/>
      <c r="AI62" s="113"/>
      <c r="AJ62" s="113"/>
      <c r="AK62" s="113"/>
      <c r="AL62" s="113"/>
      <c r="AM62" s="109">
        <v>4517523</v>
      </c>
      <c r="AN62" s="111" t="s">
        <v>1122</v>
      </c>
      <c r="AO62" s="114">
        <v>2</v>
      </c>
      <c r="AP62" s="114">
        <v>1</v>
      </c>
      <c r="AQ62" s="112">
        <v>44004</v>
      </c>
      <c r="AR62" s="112">
        <v>43639</v>
      </c>
      <c r="AS62" s="113"/>
      <c r="AT62" s="112">
        <v>42915</v>
      </c>
      <c r="AU62" s="112">
        <v>43644</v>
      </c>
      <c r="AV62" s="112">
        <v>43644</v>
      </c>
      <c r="AW62" s="111" t="s">
        <v>2357</v>
      </c>
    </row>
    <row r="63" spans="1:49" x14ac:dyDescent="0.35">
      <c r="A63" s="111" t="s">
        <v>2335</v>
      </c>
      <c r="B63" s="111" t="s">
        <v>2334</v>
      </c>
      <c r="C63" s="114">
        <v>2</v>
      </c>
      <c r="D63" s="114">
        <v>115705</v>
      </c>
      <c r="E63" s="111" t="s">
        <v>2333</v>
      </c>
      <c r="F63" s="111" t="s">
        <v>2332</v>
      </c>
      <c r="G63" s="111" t="s">
        <v>2331</v>
      </c>
      <c r="H63" s="116">
        <v>1</v>
      </c>
      <c r="I63" s="113"/>
      <c r="J63" s="113"/>
      <c r="K63" s="113"/>
      <c r="L63" s="113"/>
      <c r="M63" s="113"/>
      <c r="N63" s="113"/>
      <c r="O63" s="113"/>
      <c r="P63" s="113"/>
      <c r="Q63" s="113"/>
      <c r="R63" s="113"/>
      <c r="S63" s="113"/>
      <c r="T63" s="113"/>
      <c r="U63" s="115">
        <v>1</v>
      </c>
      <c r="V63" s="113"/>
      <c r="W63" s="113"/>
      <c r="X63" s="113"/>
      <c r="Y63" s="113"/>
      <c r="Z63" s="113"/>
      <c r="AA63" s="113"/>
      <c r="AB63" s="113"/>
      <c r="AC63" s="113"/>
      <c r="AD63" s="113"/>
      <c r="AE63" s="113"/>
      <c r="AF63" s="113"/>
      <c r="AG63" s="113"/>
      <c r="AH63" s="113"/>
      <c r="AI63" s="113"/>
      <c r="AJ63" s="113"/>
      <c r="AK63" s="113"/>
      <c r="AL63" s="113"/>
      <c r="AM63" s="109">
        <v>16578664</v>
      </c>
      <c r="AN63" s="111" t="s">
        <v>1051</v>
      </c>
      <c r="AO63" s="114">
        <v>2</v>
      </c>
      <c r="AP63" s="114">
        <v>10</v>
      </c>
      <c r="AQ63" s="112">
        <v>43450</v>
      </c>
      <c r="AR63" s="112">
        <v>43450</v>
      </c>
      <c r="AS63" s="113"/>
      <c r="AT63" s="112">
        <v>42902</v>
      </c>
      <c r="AU63" s="112">
        <v>43450</v>
      </c>
      <c r="AV63" s="112">
        <v>43450</v>
      </c>
      <c r="AW63" s="111" t="s">
        <v>2345</v>
      </c>
    </row>
    <row r="64" spans="1:49" x14ac:dyDescent="0.35">
      <c r="A64" s="111" t="s">
        <v>2335</v>
      </c>
      <c r="B64" s="111" t="s">
        <v>2334</v>
      </c>
      <c r="C64" s="114">
        <v>2</v>
      </c>
      <c r="D64" s="114">
        <v>115793</v>
      </c>
      <c r="E64" s="111" t="s">
        <v>2333</v>
      </c>
      <c r="F64" s="111" t="s">
        <v>2332</v>
      </c>
      <c r="G64" s="111" t="s">
        <v>2331</v>
      </c>
      <c r="H64" s="116">
        <v>1</v>
      </c>
      <c r="I64" s="113"/>
      <c r="J64" s="113"/>
      <c r="K64" s="113"/>
      <c r="L64" s="113"/>
      <c r="M64" s="113"/>
      <c r="N64" s="113"/>
      <c r="O64" s="113"/>
      <c r="P64" s="113"/>
      <c r="Q64" s="113"/>
      <c r="R64" s="113"/>
      <c r="S64" s="113"/>
      <c r="T64" s="113"/>
      <c r="U64" s="113"/>
      <c r="V64" s="113"/>
      <c r="W64" s="113"/>
      <c r="X64" s="113"/>
      <c r="Y64" s="113"/>
      <c r="Z64" s="113"/>
      <c r="AA64" s="115">
        <v>1</v>
      </c>
      <c r="AB64" s="113"/>
      <c r="AC64" s="113"/>
      <c r="AD64" s="113"/>
      <c r="AE64" s="113"/>
      <c r="AF64" s="113"/>
      <c r="AG64" s="113"/>
      <c r="AH64" s="113"/>
      <c r="AI64" s="113"/>
      <c r="AJ64" s="113"/>
      <c r="AK64" s="113"/>
      <c r="AL64" s="113"/>
      <c r="AM64" s="109">
        <v>33037820</v>
      </c>
      <c r="AN64" s="111" t="s">
        <v>182</v>
      </c>
      <c r="AO64" s="114">
        <v>2</v>
      </c>
      <c r="AP64" s="114">
        <v>14</v>
      </c>
      <c r="AQ64" s="112">
        <v>43880</v>
      </c>
      <c r="AR64" s="112">
        <v>43880</v>
      </c>
      <c r="AS64" s="113"/>
      <c r="AT64" s="112">
        <v>43059</v>
      </c>
      <c r="AU64" s="112">
        <v>43788</v>
      </c>
      <c r="AV64" s="112">
        <v>43788</v>
      </c>
      <c r="AW64" s="111" t="s">
        <v>2345</v>
      </c>
    </row>
    <row r="65" spans="1:49" x14ac:dyDescent="0.35">
      <c r="A65" s="111" t="s">
        <v>2335</v>
      </c>
      <c r="B65" s="111" t="s">
        <v>2334</v>
      </c>
      <c r="C65" s="114">
        <v>2</v>
      </c>
      <c r="D65" s="114">
        <v>115654</v>
      </c>
      <c r="E65" s="111" t="s">
        <v>2333</v>
      </c>
      <c r="F65" s="111" t="s">
        <v>2332</v>
      </c>
      <c r="G65" s="111" t="s">
        <v>2331</v>
      </c>
      <c r="H65" s="116">
        <v>1</v>
      </c>
      <c r="I65" s="113"/>
      <c r="J65" s="113"/>
      <c r="K65" s="113"/>
      <c r="L65" s="113"/>
      <c r="M65" s="113"/>
      <c r="N65" s="113"/>
      <c r="O65" s="113"/>
      <c r="P65" s="113"/>
      <c r="Q65" s="113"/>
      <c r="R65" s="113"/>
      <c r="S65" s="113"/>
      <c r="T65" s="113"/>
      <c r="U65" s="113"/>
      <c r="V65" s="113"/>
      <c r="W65" s="113"/>
      <c r="X65" s="113"/>
      <c r="Y65" s="113"/>
      <c r="Z65" s="113"/>
      <c r="AA65" s="115">
        <v>1</v>
      </c>
      <c r="AB65" s="113"/>
      <c r="AC65" s="113"/>
      <c r="AD65" s="113"/>
      <c r="AE65" s="113"/>
      <c r="AF65" s="113"/>
      <c r="AG65" s="113"/>
      <c r="AH65" s="113"/>
      <c r="AI65" s="113"/>
      <c r="AJ65" s="113"/>
      <c r="AK65" s="113"/>
      <c r="AL65" s="113"/>
      <c r="AM65" s="109">
        <v>14544908</v>
      </c>
      <c r="AN65" s="111" t="s">
        <v>1693</v>
      </c>
      <c r="AO65" s="114">
        <v>2</v>
      </c>
      <c r="AP65" s="114">
        <v>19</v>
      </c>
      <c r="AQ65" s="112">
        <v>44043</v>
      </c>
      <c r="AR65" s="112">
        <v>44043</v>
      </c>
      <c r="AS65" s="113"/>
      <c r="AT65" s="112">
        <v>42950</v>
      </c>
      <c r="AU65" s="112">
        <v>44046</v>
      </c>
      <c r="AV65" s="112">
        <v>44046</v>
      </c>
      <c r="AW65" s="111" t="s">
        <v>48</v>
      </c>
    </row>
    <row r="66" spans="1:49" x14ac:dyDescent="0.35">
      <c r="A66" s="111" t="s">
        <v>2335</v>
      </c>
      <c r="B66" s="111" t="s">
        <v>2334</v>
      </c>
      <c r="C66" s="114">
        <v>2</v>
      </c>
      <c r="D66" s="114">
        <v>116105</v>
      </c>
      <c r="E66" s="111" t="s">
        <v>2333</v>
      </c>
      <c r="F66" s="111" t="s">
        <v>2332</v>
      </c>
      <c r="G66" s="111" t="s">
        <v>2331</v>
      </c>
      <c r="H66" s="116">
        <v>1</v>
      </c>
      <c r="I66" s="113"/>
      <c r="J66" s="113"/>
      <c r="K66" s="113"/>
      <c r="L66" s="113"/>
      <c r="M66" s="113"/>
      <c r="N66" s="113"/>
      <c r="O66" s="113"/>
      <c r="P66" s="113"/>
      <c r="Q66" s="113"/>
      <c r="R66" s="113"/>
      <c r="S66" s="113"/>
      <c r="T66" s="113"/>
      <c r="U66" s="113"/>
      <c r="V66" s="113"/>
      <c r="W66" s="113"/>
      <c r="X66" s="115">
        <v>1</v>
      </c>
      <c r="Y66" s="113"/>
      <c r="Z66" s="113"/>
      <c r="AA66" s="113"/>
      <c r="AB66" s="113"/>
      <c r="AC66" s="113"/>
      <c r="AD66" s="113"/>
      <c r="AE66" s="113"/>
      <c r="AF66" s="113"/>
      <c r="AG66" s="113"/>
      <c r="AH66" s="113"/>
      <c r="AI66" s="113"/>
      <c r="AJ66" s="113"/>
      <c r="AK66" s="113"/>
      <c r="AL66" s="113"/>
      <c r="AM66" s="109">
        <v>28963329</v>
      </c>
      <c r="AN66" s="111" t="s">
        <v>2356</v>
      </c>
      <c r="AO66" s="114">
        <v>2</v>
      </c>
      <c r="AP66" s="114">
        <v>14</v>
      </c>
      <c r="AQ66" s="112">
        <v>43739</v>
      </c>
      <c r="AR66" s="112">
        <v>43740</v>
      </c>
      <c r="AS66" s="113"/>
      <c r="AT66" s="112">
        <v>42949</v>
      </c>
      <c r="AU66" s="112">
        <v>43678</v>
      </c>
      <c r="AV66" s="112">
        <v>43678</v>
      </c>
      <c r="AW66" s="111" t="s">
        <v>2336</v>
      </c>
    </row>
    <row r="67" spans="1:49" x14ac:dyDescent="0.35">
      <c r="A67" s="111" t="s">
        <v>2335</v>
      </c>
      <c r="B67" s="111" t="s">
        <v>2334</v>
      </c>
      <c r="C67" s="114">
        <v>2</v>
      </c>
      <c r="D67" s="114">
        <v>115911</v>
      </c>
      <c r="E67" s="111" t="s">
        <v>2333</v>
      </c>
      <c r="F67" s="111" t="s">
        <v>2332</v>
      </c>
      <c r="G67" s="111" t="s">
        <v>2331</v>
      </c>
      <c r="H67" s="116">
        <v>1</v>
      </c>
      <c r="I67" s="113"/>
      <c r="J67" s="113"/>
      <c r="K67" s="113"/>
      <c r="L67" s="113"/>
      <c r="M67" s="113"/>
      <c r="N67" s="113"/>
      <c r="O67" s="113"/>
      <c r="P67" s="113"/>
      <c r="Q67" s="113"/>
      <c r="R67" s="113"/>
      <c r="S67" s="113"/>
      <c r="T67" s="113"/>
      <c r="U67" s="113"/>
      <c r="V67" s="113"/>
      <c r="W67" s="113"/>
      <c r="X67" s="113"/>
      <c r="Y67" s="113"/>
      <c r="Z67" s="113"/>
      <c r="AA67" s="115">
        <v>1</v>
      </c>
      <c r="AB67" s="113"/>
      <c r="AC67" s="113"/>
      <c r="AD67" s="113"/>
      <c r="AE67" s="113"/>
      <c r="AF67" s="113"/>
      <c r="AG67" s="113"/>
      <c r="AH67" s="113"/>
      <c r="AI67" s="113"/>
      <c r="AJ67" s="113"/>
      <c r="AK67" s="113"/>
      <c r="AL67" s="113"/>
      <c r="AM67" s="109">
        <v>27344740</v>
      </c>
      <c r="AN67" s="111" t="s">
        <v>468</v>
      </c>
      <c r="AO67" s="114">
        <v>2</v>
      </c>
      <c r="AP67" s="114">
        <v>12</v>
      </c>
      <c r="AQ67" s="112">
        <v>44046</v>
      </c>
      <c r="AR67" s="112">
        <v>44046</v>
      </c>
      <c r="AS67" s="113"/>
      <c r="AT67" s="112">
        <v>42950</v>
      </c>
      <c r="AU67" s="112">
        <v>44045</v>
      </c>
      <c r="AV67" s="112">
        <v>44045</v>
      </c>
      <c r="AW67" s="111" t="s">
        <v>2337</v>
      </c>
    </row>
    <row r="68" spans="1:49" x14ac:dyDescent="0.35">
      <c r="A68" s="111" t="s">
        <v>2335</v>
      </c>
      <c r="B68" s="111" t="s">
        <v>2334</v>
      </c>
      <c r="C68" s="114">
        <v>2</v>
      </c>
      <c r="D68" s="114">
        <v>116150</v>
      </c>
      <c r="E68" s="111" t="s">
        <v>2333</v>
      </c>
      <c r="F68" s="111" t="s">
        <v>2332</v>
      </c>
      <c r="G68" s="111" t="s">
        <v>2331</v>
      </c>
      <c r="H68" s="116">
        <v>1</v>
      </c>
      <c r="I68" s="113"/>
      <c r="J68" s="113"/>
      <c r="K68" s="113"/>
      <c r="L68" s="113"/>
      <c r="M68" s="113"/>
      <c r="N68" s="113"/>
      <c r="O68" s="113"/>
      <c r="P68" s="113"/>
      <c r="Q68" s="113"/>
      <c r="R68" s="113"/>
      <c r="S68" s="113"/>
      <c r="T68" s="113"/>
      <c r="U68" s="113"/>
      <c r="V68" s="113"/>
      <c r="W68" s="113"/>
      <c r="X68" s="115">
        <v>1</v>
      </c>
      <c r="Y68" s="113"/>
      <c r="Z68" s="113"/>
      <c r="AA68" s="113"/>
      <c r="AB68" s="113"/>
      <c r="AC68" s="113"/>
      <c r="AD68" s="113"/>
      <c r="AE68" s="113"/>
      <c r="AF68" s="113"/>
      <c r="AG68" s="113"/>
      <c r="AH68" s="113"/>
      <c r="AI68" s="113"/>
      <c r="AJ68" s="113"/>
      <c r="AK68" s="113"/>
      <c r="AL68" s="113"/>
      <c r="AM68" s="109">
        <v>13751484</v>
      </c>
      <c r="AN68" s="111" t="s">
        <v>2355</v>
      </c>
      <c r="AO68" s="114">
        <v>2</v>
      </c>
      <c r="AP68" s="114">
        <v>8723</v>
      </c>
      <c r="AQ68" s="112">
        <v>43746</v>
      </c>
      <c r="AR68" s="112">
        <v>43679</v>
      </c>
      <c r="AS68" s="113"/>
      <c r="AT68" s="112">
        <v>42949</v>
      </c>
      <c r="AU68" s="112">
        <v>43679</v>
      </c>
      <c r="AV68" s="112">
        <v>43679</v>
      </c>
      <c r="AW68" s="111" t="s">
        <v>2337</v>
      </c>
    </row>
    <row r="69" spans="1:49" x14ac:dyDescent="0.35">
      <c r="A69" s="111" t="s">
        <v>2335</v>
      </c>
      <c r="B69" s="111" t="s">
        <v>2334</v>
      </c>
      <c r="C69" s="114">
        <v>2</v>
      </c>
      <c r="D69" s="114">
        <v>115933</v>
      </c>
      <c r="E69" s="111" t="s">
        <v>2333</v>
      </c>
      <c r="F69" s="111" t="s">
        <v>2332</v>
      </c>
      <c r="G69" s="111" t="s">
        <v>2331</v>
      </c>
      <c r="H69" s="116">
        <v>1</v>
      </c>
      <c r="I69" s="113"/>
      <c r="J69" s="113"/>
      <c r="K69" s="113"/>
      <c r="L69" s="113"/>
      <c r="M69" s="113"/>
      <c r="N69" s="113"/>
      <c r="O69" s="113"/>
      <c r="P69" s="113"/>
      <c r="Q69" s="113"/>
      <c r="R69" s="113"/>
      <c r="S69" s="113"/>
      <c r="T69" s="113"/>
      <c r="U69" s="113"/>
      <c r="V69" s="113"/>
      <c r="W69" s="113"/>
      <c r="X69" s="115">
        <v>1</v>
      </c>
      <c r="Y69" s="113"/>
      <c r="Z69" s="113"/>
      <c r="AA69" s="113"/>
      <c r="AB69" s="113"/>
      <c r="AC69" s="113"/>
      <c r="AD69" s="113"/>
      <c r="AE69" s="113"/>
      <c r="AF69" s="113"/>
      <c r="AG69" s="113"/>
      <c r="AH69" s="113"/>
      <c r="AI69" s="113"/>
      <c r="AJ69" s="113"/>
      <c r="AK69" s="113"/>
      <c r="AL69" s="113"/>
      <c r="AM69" s="109">
        <v>25274176</v>
      </c>
      <c r="AN69" s="111" t="s">
        <v>501</v>
      </c>
      <c r="AO69" s="114">
        <v>2</v>
      </c>
      <c r="AP69" s="114">
        <v>1</v>
      </c>
      <c r="AQ69" s="112">
        <v>43632</v>
      </c>
      <c r="AR69" s="112">
        <v>43998</v>
      </c>
      <c r="AS69" s="113"/>
      <c r="AT69" s="112">
        <v>42902</v>
      </c>
      <c r="AU69" s="112">
        <v>43631</v>
      </c>
      <c r="AV69" s="112">
        <v>43631</v>
      </c>
      <c r="AW69" s="111" t="s">
        <v>2337</v>
      </c>
    </row>
    <row r="70" spans="1:49" x14ac:dyDescent="0.35">
      <c r="A70" s="111" t="s">
        <v>2335</v>
      </c>
      <c r="B70" s="111" t="s">
        <v>2334</v>
      </c>
      <c r="C70" s="114">
        <v>2</v>
      </c>
      <c r="D70" s="114">
        <v>115800</v>
      </c>
      <c r="E70" s="111" t="s">
        <v>2333</v>
      </c>
      <c r="F70" s="111" t="s">
        <v>2332</v>
      </c>
      <c r="G70" s="111" t="s">
        <v>2331</v>
      </c>
      <c r="H70" s="116">
        <v>1</v>
      </c>
      <c r="I70" s="113"/>
      <c r="J70" s="113"/>
      <c r="K70" s="113"/>
      <c r="L70" s="113"/>
      <c r="M70" s="113"/>
      <c r="N70" s="113"/>
      <c r="O70" s="113"/>
      <c r="P70" s="113"/>
      <c r="Q70" s="113"/>
      <c r="R70" s="113"/>
      <c r="S70" s="113"/>
      <c r="T70" s="113"/>
      <c r="U70" s="113"/>
      <c r="V70" s="113"/>
      <c r="W70" s="113"/>
      <c r="X70" s="113"/>
      <c r="Y70" s="113"/>
      <c r="Z70" s="113"/>
      <c r="AA70" s="115">
        <v>1</v>
      </c>
      <c r="AB70" s="113"/>
      <c r="AC70" s="113"/>
      <c r="AD70" s="113"/>
      <c r="AE70" s="113"/>
      <c r="AF70" s="113"/>
      <c r="AG70" s="113"/>
      <c r="AH70" s="113"/>
      <c r="AI70" s="113"/>
      <c r="AJ70" s="113"/>
      <c r="AK70" s="113"/>
      <c r="AL70" s="113"/>
      <c r="AM70" s="109">
        <v>22935583</v>
      </c>
      <c r="AN70" s="111" t="s">
        <v>85</v>
      </c>
      <c r="AO70" s="114">
        <v>2</v>
      </c>
      <c r="AP70" s="114">
        <v>1</v>
      </c>
      <c r="AQ70" s="112">
        <v>44022</v>
      </c>
      <c r="AR70" s="112">
        <v>43752</v>
      </c>
      <c r="AS70" s="113"/>
      <c r="AT70" s="112">
        <v>43019</v>
      </c>
      <c r="AU70" s="112">
        <v>43748</v>
      </c>
      <c r="AV70" s="112">
        <v>43748</v>
      </c>
      <c r="AW70" s="111" t="s">
        <v>2337</v>
      </c>
    </row>
    <row r="71" spans="1:49" x14ac:dyDescent="0.35">
      <c r="A71" s="111" t="s">
        <v>2335</v>
      </c>
      <c r="B71" s="111" t="s">
        <v>2334</v>
      </c>
      <c r="C71" s="114">
        <v>2</v>
      </c>
      <c r="D71" s="114">
        <v>115783</v>
      </c>
      <c r="E71" s="111" t="s">
        <v>2333</v>
      </c>
      <c r="F71" s="111" t="s">
        <v>2332</v>
      </c>
      <c r="G71" s="111" t="s">
        <v>2331</v>
      </c>
      <c r="H71" s="116">
        <v>1</v>
      </c>
      <c r="I71" s="113"/>
      <c r="J71" s="113"/>
      <c r="K71" s="113"/>
      <c r="L71" s="113"/>
      <c r="M71" s="113"/>
      <c r="N71" s="113"/>
      <c r="O71" s="113"/>
      <c r="P71" s="113"/>
      <c r="Q71" s="113"/>
      <c r="R71" s="113"/>
      <c r="S71" s="113"/>
      <c r="T71" s="113"/>
      <c r="U71" s="113"/>
      <c r="V71" s="113"/>
      <c r="W71" s="113"/>
      <c r="X71" s="115">
        <v>1</v>
      </c>
      <c r="Y71" s="113"/>
      <c r="Z71" s="113"/>
      <c r="AA71" s="113"/>
      <c r="AB71" s="113"/>
      <c r="AC71" s="113"/>
      <c r="AD71" s="113"/>
      <c r="AE71" s="113"/>
      <c r="AF71" s="113"/>
      <c r="AG71" s="113"/>
      <c r="AH71" s="113"/>
      <c r="AI71" s="113"/>
      <c r="AJ71" s="113"/>
      <c r="AK71" s="113"/>
      <c r="AL71" s="113"/>
      <c r="AM71" s="109">
        <v>12476351</v>
      </c>
      <c r="AN71" s="111" t="s">
        <v>1194</v>
      </c>
      <c r="AO71" s="114">
        <v>2</v>
      </c>
      <c r="AP71" s="114">
        <v>14</v>
      </c>
      <c r="AQ71" s="112">
        <v>43809</v>
      </c>
      <c r="AR71" s="112">
        <v>43809</v>
      </c>
      <c r="AS71" s="113"/>
      <c r="AT71" s="112">
        <v>42957</v>
      </c>
      <c r="AU71" s="112">
        <v>43687</v>
      </c>
      <c r="AV71" s="112">
        <v>43687</v>
      </c>
      <c r="AW71" s="111" t="s">
        <v>2354</v>
      </c>
    </row>
    <row r="72" spans="1:49" x14ac:dyDescent="0.35">
      <c r="A72" s="111" t="s">
        <v>2335</v>
      </c>
      <c r="B72" s="111" t="s">
        <v>2334</v>
      </c>
      <c r="C72" s="114">
        <v>2</v>
      </c>
      <c r="D72" s="114">
        <v>116247</v>
      </c>
      <c r="E72" s="111" t="s">
        <v>2333</v>
      </c>
      <c r="F72" s="111" t="s">
        <v>2332</v>
      </c>
      <c r="G72" s="111" t="s">
        <v>2331</v>
      </c>
      <c r="H72" s="116">
        <v>1</v>
      </c>
      <c r="I72" s="113"/>
      <c r="J72" s="113"/>
      <c r="K72" s="113"/>
      <c r="L72" s="113"/>
      <c r="M72" s="113"/>
      <c r="N72" s="113"/>
      <c r="O72" s="113"/>
      <c r="P72" s="113"/>
      <c r="Q72" s="113"/>
      <c r="R72" s="113"/>
      <c r="S72" s="113"/>
      <c r="T72" s="113"/>
      <c r="U72" s="113"/>
      <c r="V72" s="113"/>
      <c r="W72" s="113"/>
      <c r="X72" s="115">
        <v>1</v>
      </c>
      <c r="Y72" s="113"/>
      <c r="Z72" s="113"/>
      <c r="AA72" s="113"/>
      <c r="AB72" s="113"/>
      <c r="AC72" s="113"/>
      <c r="AD72" s="113"/>
      <c r="AE72" s="113"/>
      <c r="AF72" s="113"/>
      <c r="AG72" s="113"/>
      <c r="AH72" s="113"/>
      <c r="AI72" s="113"/>
      <c r="AJ72" s="113"/>
      <c r="AK72" s="113"/>
      <c r="AL72" s="113"/>
      <c r="AM72" s="109">
        <v>33512511</v>
      </c>
      <c r="AN72" s="111" t="s">
        <v>865</v>
      </c>
      <c r="AO72" s="114">
        <v>2</v>
      </c>
      <c r="AP72" s="114">
        <v>15</v>
      </c>
      <c r="AQ72" s="112">
        <v>43499</v>
      </c>
      <c r="AR72" s="112">
        <v>43499</v>
      </c>
      <c r="AS72" s="113"/>
      <c r="AT72" s="112">
        <v>42950</v>
      </c>
      <c r="AU72" s="112">
        <v>43499</v>
      </c>
      <c r="AV72" s="112">
        <v>43499</v>
      </c>
      <c r="AW72" s="111" t="s">
        <v>2336</v>
      </c>
    </row>
    <row r="73" spans="1:49" x14ac:dyDescent="0.35">
      <c r="A73" s="111" t="s">
        <v>2335</v>
      </c>
      <c r="B73" s="111" t="s">
        <v>2334</v>
      </c>
      <c r="C73" s="114">
        <v>2</v>
      </c>
      <c r="D73" s="114">
        <v>117534</v>
      </c>
      <c r="E73" s="111" t="s">
        <v>2333</v>
      </c>
      <c r="F73" s="111" t="s">
        <v>2332</v>
      </c>
      <c r="G73" s="111" t="s">
        <v>2331</v>
      </c>
      <c r="H73" s="116">
        <v>1</v>
      </c>
      <c r="I73" s="113"/>
      <c r="J73" s="113"/>
      <c r="K73" s="113"/>
      <c r="L73" s="113"/>
      <c r="M73" s="113"/>
      <c r="N73" s="113"/>
      <c r="O73" s="113"/>
      <c r="P73" s="113"/>
      <c r="Q73" s="113"/>
      <c r="R73" s="113"/>
      <c r="S73" s="113"/>
      <c r="T73" s="113"/>
      <c r="U73" s="113"/>
      <c r="V73" s="113"/>
      <c r="W73" s="113"/>
      <c r="X73" s="115">
        <v>1</v>
      </c>
      <c r="Y73" s="113"/>
      <c r="Z73" s="113"/>
      <c r="AA73" s="113"/>
      <c r="AB73" s="113"/>
      <c r="AC73" s="113"/>
      <c r="AD73" s="113"/>
      <c r="AE73" s="113"/>
      <c r="AF73" s="113"/>
      <c r="AG73" s="113"/>
      <c r="AH73" s="113"/>
      <c r="AI73" s="113"/>
      <c r="AJ73" s="113"/>
      <c r="AK73" s="113"/>
      <c r="AL73" s="113"/>
      <c r="AM73" s="109">
        <v>16336490</v>
      </c>
      <c r="AN73" s="111" t="s">
        <v>2353</v>
      </c>
      <c r="AO73" s="114">
        <v>2</v>
      </c>
      <c r="AP73" s="114">
        <v>8</v>
      </c>
      <c r="AQ73" s="112">
        <v>43497</v>
      </c>
      <c r="AR73" s="112">
        <v>43497</v>
      </c>
      <c r="AS73" s="113"/>
      <c r="AT73" s="112">
        <v>42950</v>
      </c>
      <c r="AU73" s="112">
        <v>43498</v>
      </c>
      <c r="AV73" s="112">
        <v>44229</v>
      </c>
      <c r="AW73" s="111" t="s">
        <v>2336</v>
      </c>
    </row>
    <row r="74" spans="1:49" x14ac:dyDescent="0.35">
      <c r="A74" s="111" t="s">
        <v>2335</v>
      </c>
      <c r="B74" s="111" t="s">
        <v>2334</v>
      </c>
      <c r="C74" s="114">
        <v>2</v>
      </c>
      <c r="D74" s="114">
        <v>117373</v>
      </c>
      <c r="E74" s="111" t="s">
        <v>2333</v>
      </c>
      <c r="F74" s="111" t="s">
        <v>2332</v>
      </c>
      <c r="G74" s="111" t="s">
        <v>2331</v>
      </c>
      <c r="H74" s="116">
        <v>3</v>
      </c>
      <c r="I74" s="113"/>
      <c r="J74" s="113"/>
      <c r="K74" s="113"/>
      <c r="L74" s="113"/>
      <c r="M74" s="113"/>
      <c r="N74" s="113"/>
      <c r="O74" s="113"/>
      <c r="P74" s="113"/>
      <c r="Q74" s="113"/>
      <c r="R74" s="113"/>
      <c r="S74" s="113"/>
      <c r="T74" s="113"/>
      <c r="U74" s="113"/>
      <c r="V74" s="113"/>
      <c r="W74" s="113"/>
      <c r="X74" s="113"/>
      <c r="Y74" s="113"/>
      <c r="Z74" s="113"/>
      <c r="AA74" s="115">
        <v>3</v>
      </c>
      <c r="AB74" s="113"/>
      <c r="AC74" s="113"/>
      <c r="AD74" s="113"/>
      <c r="AE74" s="113"/>
      <c r="AF74" s="113"/>
      <c r="AG74" s="113"/>
      <c r="AH74" s="113"/>
      <c r="AI74" s="113"/>
      <c r="AJ74" s="113"/>
      <c r="AK74" s="113"/>
      <c r="AL74" s="113"/>
      <c r="AM74" s="109">
        <v>18813138</v>
      </c>
      <c r="AN74" s="111" t="s">
        <v>2352</v>
      </c>
      <c r="AO74" s="114">
        <v>2</v>
      </c>
      <c r="AP74" s="114">
        <v>1</v>
      </c>
      <c r="AQ74" s="112">
        <v>44022</v>
      </c>
      <c r="AR74" s="112">
        <v>43656</v>
      </c>
      <c r="AS74" s="113"/>
      <c r="AT74" s="112">
        <v>42950</v>
      </c>
      <c r="AU74" s="112">
        <v>43680</v>
      </c>
      <c r="AV74" s="112">
        <v>43680</v>
      </c>
      <c r="AW74" s="111" t="s">
        <v>48</v>
      </c>
    </row>
    <row r="75" spans="1:49" x14ac:dyDescent="0.35">
      <c r="A75" s="111" t="s">
        <v>2335</v>
      </c>
      <c r="B75" s="111" t="s">
        <v>2334</v>
      </c>
      <c r="C75" s="114">
        <v>2</v>
      </c>
      <c r="D75" s="114">
        <v>115857</v>
      </c>
      <c r="E75" s="111" t="s">
        <v>2333</v>
      </c>
      <c r="F75" s="111" t="s">
        <v>2332</v>
      </c>
      <c r="G75" s="111" t="s">
        <v>2331</v>
      </c>
      <c r="H75" s="116">
        <v>1</v>
      </c>
      <c r="I75" s="113"/>
      <c r="J75" s="113"/>
      <c r="K75" s="113"/>
      <c r="L75" s="113"/>
      <c r="M75" s="113"/>
      <c r="N75" s="113"/>
      <c r="O75" s="113"/>
      <c r="P75" s="113"/>
      <c r="Q75" s="113"/>
      <c r="R75" s="113"/>
      <c r="S75" s="113"/>
      <c r="T75" s="113"/>
      <c r="U75" s="113"/>
      <c r="V75" s="113"/>
      <c r="W75" s="113"/>
      <c r="X75" s="115">
        <v>1</v>
      </c>
      <c r="Y75" s="115">
        <v>0</v>
      </c>
      <c r="Z75" s="115">
        <v>1</v>
      </c>
      <c r="AA75" s="113"/>
      <c r="AB75" s="113"/>
      <c r="AC75" s="113"/>
      <c r="AD75" s="113"/>
      <c r="AE75" s="113"/>
      <c r="AF75" s="113"/>
      <c r="AG75" s="113"/>
      <c r="AH75" s="113"/>
      <c r="AI75" s="113"/>
      <c r="AJ75" s="113"/>
      <c r="AK75" s="113"/>
      <c r="AL75" s="113"/>
      <c r="AM75" s="109">
        <v>31582472</v>
      </c>
      <c r="AN75" s="111" t="s">
        <v>2351</v>
      </c>
      <c r="AO75" s="114">
        <v>2</v>
      </c>
      <c r="AP75" s="114">
        <v>18</v>
      </c>
      <c r="AQ75" s="112">
        <v>43770</v>
      </c>
      <c r="AR75" s="112">
        <v>43770</v>
      </c>
      <c r="AS75" s="113"/>
      <c r="AT75" s="112">
        <v>42949</v>
      </c>
      <c r="AU75" s="112">
        <v>43770</v>
      </c>
      <c r="AV75" s="112">
        <v>43770</v>
      </c>
      <c r="AW75" s="111" t="s">
        <v>2337</v>
      </c>
    </row>
    <row r="76" spans="1:49" x14ac:dyDescent="0.35">
      <c r="A76" s="111" t="s">
        <v>2335</v>
      </c>
      <c r="B76" s="111" t="s">
        <v>2334</v>
      </c>
      <c r="C76" s="114">
        <v>2</v>
      </c>
      <c r="D76" s="114">
        <v>115838</v>
      </c>
      <c r="E76" s="111" t="s">
        <v>2333</v>
      </c>
      <c r="F76" s="111" t="s">
        <v>2332</v>
      </c>
      <c r="G76" s="111" t="s">
        <v>2331</v>
      </c>
      <c r="H76" s="116">
        <v>1</v>
      </c>
      <c r="I76" s="113"/>
      <c r="J76" s="113"/>
      <c r="K76" s="113"/>
      <c r="L76" s="113"/>
      <c r="M76" s="113"/>
      <c r="N76" s="113"/>
      <c r="O76" s="113"/>
      <c r="P76" s="113"/>
      <c r="Q76" s="113"/>
      <c r="R76" s="113"/>
      <c r="S76" s="113"/>
      <c r="T76" s="113"/>
      <c r="U76" s="113"/>
      <c r="V76" s="113"/>
      <c r="W76" s="113"/>
      <c r="X76" s="113"/>
      <c r="Y76" s="113"/>
      <c r="Z76" s="113"/>
      <c r="AA76" s="115">
        <v>1</v>
      </c>
      <c r="AB76" s="113"/>
      <c r="AC76" s="113"/>
      <c r="AD76" s="113"/>
      <c r="AE76" s="113"/>
      <c r="AF76" s="113"/>
      <c r="AG76" s="113"/>
      <c r="AH76" s="113"/>
      <c r="AI76" s="113"/>
      <c r="AJ76" s="113"/>
      <c r="AK76" s="113"/>
      <c r="AL76" s="113"/>
      <c r="AM76" s="109">
        <v>23586236</v>
      </c>
      <c r="AN76" s="111" t="s">
        <v>2350</v>
      </c>
      <c r="AO76" s="114">
        <v>2</v>
      </c>
      <c r="AP76" s="114">
        <v>12</v>
      </c>
      <c r="AQ76" s="112">
        <v>44040</v>
      </c>
      <c r="AR76" s="112">
        <v>44071</v>
      </c>
      <c r="AS76" s="113"/>
      <c r="AT76" s="112">
        <v>42951</v>
      </c>
      <c r="AU76" s="112">
        <v>44043</v>
      </c>
      <c r="AV76" s="112">
        <v>44043</v>
      </c>
      <c r="AW76" s="111" t="s">
        <v>2338</v>
      </c>
    </row>
    <row r="77" spans="1:49" x14ac:dyDescent="0.35">
      <c r="A77" s="111" t="s">
        <v>2335</v>
      </c>
      <c r="B77" s="111" t="s">
        <v>2349</v>
      </c>
      <c r="C77" s="114">
        <v>2</v>
      </c>
      <c r="D77" s="114">
        <v>129020</v>
      </c>
      <c r="E77" s="111" t="s">
        <v>2333</v>
      </c>
      <c r="F77" s="111" t="s">
        <v>2332</v>
      </c>
      <c r="G77" s="111" t="s">
        <v>2331</v>
      </c>
      <c r="H77" s="116">
        <v>1</v>
      </c>
      <c r="I77" s="113"/>
      <c r="J77" s="113"/>
      <c r="K77" s="113"/>
      <c r="L77" s="113"/>
      <c r="M77" s="113"/>
      <c r="N77" s="113"/>
      <c r="O77" s="113"/>
      <c r="P77" s="113"/>
      <c r="Q77" s="113"/>
      <c r="R77" s="113"/>
      <c r="S77" s="113"/>
      <c r="T77" s="113"/>
      <c r="U77" s="113"/>
      <c r="V77" s="113"/>
      <c r="W77" s="113"/>
      <c r="X77" s="113"/>
      <c r="Y77" s="113"/>
      <c r="Z77" s="113"/>
      <c r="AA77" s="115">
        <v>0</v>
      </c>
      <c r="AB77" s="113"/>
      <c r="AC77" s="113"/>
      <c r="AD77" s="113"/>
      <c r="AE77" s="113"/>
      <c r="AF77" s="113"/>
      <c r="AG77" s="113"/>
      <c r="AH77" s="113"/>
      <c r="AI77" s="113"/>
      <c r="AJ77" s="113"/>
      <c r="AK77" s="113"/>
      <c r="AL77" s="113"/>
      <c r="AM77" s="109">
        <v>38408423</v>
      </c>
      <c r="AN77" s="111" t="s">
        <v>1769</v>
      </c>
      <c r="AO77" s="114">
        <v>2</v>
      </c>
      <c r="AP77" s="114">
        <v>1</v>
      </c>
      <c r="AQ77" s="112">
        <v>43902</v>
      </c>
      <c r="AR77" s="111"/>
      <c r="AS77" s="113"/>
      <c r="AT77" s="112">
        <v>43812</v>
      </c>
      <c r="AU77" s="112">
        <v>44208</v>
      </c>
      <c r="AV77" s="112">
        <v>44208</v>
      </c>
      <c r="AW77" s="111" t="s">
        <v>2345</v>
      </c>
    </row>
    <row r="78" spans="1:49" x14ac:dyDescent="0.35">
      <c r="A78" s="111" t="s">
        <v>2335</v>
      </c>
      <c r="B78" s="111" t="s">
        <v>2334</v>
      </c>
      <c r="C78" s="114">
        <v>2</v>
      </c>
      <c r="D78" s="114">
        <v>116265</v>
      </c>
      <c r="E78" s="111" t="s">
        <v>2333</v>
      </c>
      <c r="F78" s="111" t="s">
        <v>2332</v>
      </c>
      <c r="G78" s="111" t="s">
        <v>2331</v>
      </c>
      <c r="H78" s="116">
        <v>1</v>
      </c>
      <c r="I78" s="113"/>
      <c r="J78" s="113"/>
      <c r="K78" s="113"/>
      <c r="L78" s="113"/>
      <c r="M78" s="113"/>
      <c r="N78" s="113"/>
      <c r="O78" s="113"/>
      <c r="P78" s="113"/>
      <c r="Q78" s="113"/>
      <c r="R78" s="113"/>
      <c r="S78" s="113"/>
      <c r="T78" s="113"/>
      <c r="U78" s="113"/>
      <c r="V78" s="113"/>
      <c r="W78" s="113"/>
      <c r="X78" s="113"/>
      <c r="Y78" s="113"/>
      <c r="Z78" s="113"/>
      <c r="AA78" s="115">
        <v>1</v>
      </c>
      <c r="AB78" s="113"/>
      <c r="AC78" s="113"/>
      <c r="AD78" s="113"/>
      <c r="AE78" s="113"/>
      <c r="AF78" s="113"/>
      <c r="AG78" s="113"/>
      <c r="AH78" s="113"/>
      <c r="AI78" s="113"/>
      <c r="AJ78" s="113"/>
      <c r="AK78" s="113"/>
      <c r="AL78" s="113"/>
      <c r="AM78" s="109">
        <v>15366094</v>
      </c>
      <c r="AN78" s="111" t="s">
        <v>446</v>
      </c>
      <c r="AO78" s="114">
        <v>2</v>
      </c>
      <c r="AP78" s="114">
        <v>1</v>
      </c>
      <c r="AQ78" s="112">
        <v>44167</v>
      </c>
      <c r="AR78" s="112">
        <v>43802</v>
      </c>
      <c r="AS78" s="113"/>
      <c r="AT78" s="112">
        <v>42949</v>
      </c>
      <c r="AU78" s="112">
        <v>43801</v>
      </c>
      <c r="AV78" s="112">
        <v>43801</v>
      </c>
      <c r="AW78" s="111" t="s">
        <v>2337</v>
      </c>
    </row>
    <row r="79" spans="1:49" x14ac:dyDescent="0.35">
      <c r="A79" s="111" t="s">
        <v>2335</v>
      </c>
      <c r="B79" s="111" t="s">
        <v>2334</v>
      </c>
      <c r="C79" s="114">
        <v>2</v>
      </c>
      <c r="D79" s="114">
        <v>115631</v>
      </c>
      <c r="E79" s="111" t="s">
        <v>2333</v>
      </c>
      <c r="F79" s="111" t="s">
        <v>2332</v>
      </c>
      <c r="G79" s="111" t="s">
        <v>2331</v>
      </c>
      <c r="H79" s="116">
        <v>1</v>
      </c>
      <c r="I79" s="113"/>
      <c r="J79" s="113"/>
      <c r="K79" s="113"/>
      <c r="L79" s="113"/>
      <c r="M79" s="113"/>
      <c r="N79" s="113"/>
      <c r="O79" s="113"/>
      <c r="P79" s="113"/>
      <c r="Q79" s="113"/>
      <c r="R79" s="113"/>
      <c r="S79" s="113"/>
      <c r="T79" s="113"/>
      <c r="U79" s="115">
        <v>0</v>
      </c>
      <c r="V79" s="113"/>
      <c r="W79" s="113"/>
      <c r="X79" s="113"/>
      <c r="Y79" s="113"/>
      <c r="Z79" s="113"/>
      <c r="AA79" s="113"/>
      <c r="AB79" s="113"/>
      <c r="AC79" s="113"/>
      <c r="AD79" s="113"/>
      <c r="AE79" s="113"/>
      <c r="AF79" s="113"/>
      <c r="AG79" s="113"/>
      <c r="AH79" s="113"/>
      <c r="AI79" s="113"/>
      <c r="AJ79" s="113"/>
      <c r="AK79" s="113"/>
      <c r="AL79" s="113"/>
      <c r="AM79" s="109">
        <v>32702712</v>
      </c>
      <c r="AN79" s="111" t="s">
        <v>2348</v>
      </c>
      <c r="AO79" s="114">
        <v>2</v>
      </c>
      <c r="AP79" s="114">
        <v>5</v>
      </c>
      <c r="AQ79" s="112">
        <v>43381</v>
      </c>
      <c r="AR79" s="111"/>
      <c r="AS79" s="113"/>
      <c r="AT79" s="112">
        <v>42916</v>
      </c>
      <c r="AU79" s="112">
        <v>43675</v>
      </c>
      <c r="AV79" s="112">
        <v>43675</v>
      </c>
      <c r="AW79" s="111" t="s">
        <v>48</v>
      </c>
    </row>
    <row r="80" spans="1:49" x14ac:dyDescent="0.35">
      <c r="A80" s="111" t="s">
        <v>2335</v>
      </c>
      <c r="B80" s="111" t="s">
        <v>2334</v>
      </c>
      <c r="C80" s="114">
        <v>2</v>
      </c>
      <c r="D80" s="114">
        <v>115916</v>
      </c>
      <c r="E80" s="111" t="s">
        <v>2333</v>
      </c>
      <c r="F80" s="111" t="s">
        <v>2332</v>
      </c>
      <c r="G80" s="111" t="s">
        <v>2331</v>
      </c>
      <c r="H80" s="116">
        <v>1</v>
      </c>
      <c r="I80" s="113"/>
      <c r="J80" s="113"/>
      <c r="K80" s="113"/>
      <c r="L80" s="113"/>
      <c r="M80" s="113"/>
      <c r="N80" s="113"/>
      <c r="O80" s="113"/>
      <c r="P80" s="113"/>
      <c r="Q80" s="113"/>
      <c r="R80" s="113"/>
      <c r="S80" s="113"/>
      <c r="T80" s="113"/>
      <c r="U80" s="113"/>
      <c r="V80" s="113"/>
      <c r="W80" s="113"/>
      <c r="X80" s="115">
        <v>1</v>
      </c>
      <c r="Y80" s="113"/>
      <c r="Z80" s="113"/>
      <c r="AA80" s="113"/>
      <c r="AB80" s="113"/>
      <c r="AC80" s="113"/>
      <c r="AD80" s="113"/>
      <c r="AE80" s="113"/>
      <c r="AF80" s="113"/>
      <c r="AG80" s="113"/>
      <c r="AH80" s="113"/>
      <c r="AI80" s="113"/>
      <c r="AJ80" s="113"/>
      <c r="AK80" s="113"/>
      <c r="AL80" s="113"/>
      <c r="AM80" s="109">
        <v>24239170</v>
      </c>
      <c r="AN80" s="111" t="s">
        <v>487</v>
      </c>
      <c r="AO80" s="114">
        <v>2</v>
      </c>
      <c r="AP80" s="114">
        <v>10</v>
      </c>
      <c r="AQ80" s="112">
        <v>43706</v>
      </c>
      <c r="AR80" s="112">
        <v>43708</v>
      </c>
      <c r="AS80" s="113"/>
      <c r="AT80" s="112">
        <v>42978</v>
      </c>
      <c r="AU80" s="112">
        <v>43707</v>
      </c>
      <c r="AV80" s="112">
        <v>43707</v>
      </c>
      <c r="AW80" s="111" t="s">
        <v>2337</v>
      </c>
    </row>
    <row r="81" spans="1:49" x14ac:dyDescent="0.35">
      <c r="A81" s="111" t="s">
        <v>2335</v>
      </c>
      <c r="B81" s="111" t="s">
        <v>2334</v>
      </c>
      <c r="C81" s="114">
        <v>2</v>
      </c>
      <c r="D81" s="114">
        <v>115926</v>
      </c>
      <c r="E81" s="111" t="s">
        <v>2333</v>
      </c>
      <c r="F81" s="111" t="s">
        <v>2332</v>
      </c>
      <c r="G81" s="111" t="s">
        <v>2331</v>
      </c>
      <c r="H81" s="116">
        <v>1</v>
      </c>
      <c r="I81" s="113"/>
      <c r="J81" s="113"/>
      <c r="K81" s="113"/>
      <c r="L81" s="113"/>
      <c r="M81" s="113"/>
      <c r="N81" s="113"/>
      <c r="O81" s="113"/>
      <c r="P81" s="113"/>
      <c r="Q81" s="113"/>
      <c r="R81" s="113"/>
      <c r="S81" s="113"/>
      <c r="T81" s="113"/>
      <c r="U81" s="113"/>
      <c r="V81" s="113"/>
      <c r="W81" s="113"/>
      <c r="X81" s="113"/>
      <c r="Y81" s="113"/>
      <c r="Z81" s="113"/>
      <c r="AA81" s="115">
        <v>1</v>
      </c>
      <c r="AB81" s="113"/>
      <c r="AC81" s="113"/>
      <c r="AD81" s="113"/>
      <c r="AE81" s="113"/>
      <c r="AF81" s="113"/>
      <c r="AG81" s="113"/>
      <c r="AH81" s="113"/>
      <c r="AI81" s="113"/>
      <c r="AJ81" s="113"/>
      <c r="AK81" s="113"/>
      <c r="AL81" s="113"/>
      <c r="AM81" s="109">
        <v>29318992</v>
      </c>
      <c r="AN81" s="111" t="s">
        <v>438</v>
      </c>
      <c r="AO81" s="114">
        <v>2</v>
      </c>
      <c r="AP81" s="114">
        <v>19</v>
      </c>
      <c r="AQ81" s="112">
        <v>44042</v>
      </c>
      <c r="AR81" s="112">
        <v>44042</v>
      </c>
      <c r="AS81" s="113"/>
      <c r="AT81" s="112">
        <v>42949</v>
      </c>
      <c r="AU81" s="112">
        <v>44045</v>
      </c>
      <c r="AV81" s="112">
        <v>44045</v>
      </c>
      <c r="AW81" s="111" t="s">
        <v>2337</v>
      </c>
    </row>
    <row r="82" spans="1:49" x14ac:dyDescent="0.35">
      <c r="A82" s="111" t="s">
        <v>2335</v>
      </c>
      <c r="B82" s="111" t="s">
        <v>2334</v>
      </c>
      <c r="C82" s="114">
        <v>2</v>
      </c>
      <c r="D82" s="114">
        <v>116285</v>
      </c>
      <c r="E82" s="111" t="s">
        <v>2333</v>
      </c>
      <c r="F82" s="111" t="s">
        <v>2332</v>
      </c>
      <c r="G82" s="111" t="s">
        <v>2331</v>
      </c>
      <c r="H82" s="116">
        <v>1</v>
      </c>
      <c r="I82" s="113"/>
      <c r="J82" s="113"/>
      <c r="K82" s="113"/>
      <c r="L82" s="113"/>
      <c r="M82" s="113"/>
      <c r="N82" s="113"/>
      <c r="O82" s="113"/>
      <c r="P82" s="113"/>
      <c r="Q82" s="113"/>
      <c r="R82" s="113"/>
      <c r="S82" s="113"/>
      <c r="T82" s="113"/>
      <c r="U82" s="115">
        <v>0</v>
      </c>
      <c r="V82" s="113"/>
      <c r="W82" s="113"/>
      <c r="X82" s="113"/>
      <c r="Y82" s="113"/>
      <c r="Z82" s="113"/>
      <c r="AA82" s="113"/>
      <c r="AB82" s="113"/>
      <c r="AC82" s="113"/>
      <c r="AD82" s="113"/>
      <c r="AE82" s="113"/>
      <c r="AF82" s="113"/>
      <c r="AG82" s="113"/>
      <c r="AH82" s="113"/>
      <c r="AI82" s="113"/>
      <c r="AJ82" s="113"/>
      <c r="AK82" s="113"/>
      <c r="AL82" s="113"/>
      <c r="AM82" s="109">
        <v>33640340</v>
      </c>
      <c r="AN82" s="111" t="s">
        <v>872</v>
      </c>
      <c r="AO82" s="114">
        <v>2</v>
      </c>
      <c r="AP82" s="114">
        <v>9</v>
      </c>
      <c r="AQ82" s="112">
        <v>43375</v>
      </c>
      <c r="AR82" s="111"/>
      <c r="AS82" s="113"/>
      <c r="AT82" s="112">
        <v>42979</v>
      </c>
      <c r="AU82" s="112">
        <v>43708</v>
      </c>
      <c r="AV82" s="112">
        <v>43708</v>
      </c>
      <c r="AW82" s="111" t="s">
        <v>2336</v>
      </c>
    </row>
    <row r="83" spans="1:49" x14ac:dyDescent="0.35">
      <c r="A83" s="111" t="s">
        <v>2335</v>
      </c>
      <c r="B83" s="111" t="s">
        <v>2334</v>
      </c>
      <c r="C83" s="114">
        <v>2</v>
      </c>
      <c r="D83" s="114">
        <v>115887</v>
      </c>
      <c r="E83" s="111" t="s">
        <v>2333</v>
      </c>
      <c r="F83" s="111" t="s">
        <v>2332</v>
      </c>
      <c r="G83" s="111" t="s">
        <v>2331</v>
      </c>
      <c r="H83" s="116">
        <v>1</v>
      </c>
      <c r="I83" s="113"/>
      <c r="J83" s="113"/>
      <c r="K83" s="113"/>
      <c r="L83" s="113"/>
      <c r="M83" s="113"/>
      <c r="N83" s="113"/>
      <c r="O83" s="113"/>
      <c r="P83" s="113"/>
      <c r="Q83" s="113"/>
      <c r="R83" s="113"/>
      <c r="S83" s="113"/>
      <c r="T83" s="113"/>
      <c r="U83" s="113"/>
      <c r="V83" s="113"/>
      <c r="W83" s="113"/>
      <c r="X83" s="115">
        <v>1</v>
      </c>
      <c r="Y83" s="113"/>
      <c r="Z83" s="113"/>
      <c r="AA83" s="113"/>
      <c r="AB83" s="113"/>
      <c r="AC83" s="113"/>
      <c r="AD83" s="113"/>
      <c r="AE83" s="113"/>
      <c r="AF83" s="113"/>
      <c r="AG83" s="113"/>
      <c r="AH83" s="113"/>
      <c r="AI83" s="113"/>
      <c r="AJ83" s="113"/>
      <c r="AK83" s="113"/>
      <c r="AL83" s="113"/>
      <c r="AM83" s="109">
        <v>5037256</v>
      </c>
      <c r="AN83" s="111" t="s">
        <v>227</v>
      </c>
      <c r="AO83" s="114">
        <v>2</v>
      </c>
      <c r="AP83" s="114">
        <v>9</v>
      </c>
      <c r="AQ83" s="112">
        <v>43684</v>
      </c>
      <c r="AR83" s="112">
        <v>43684</v>
      </c>
      <c r="AS83" s="113"/>
      <c r="AT83" s="112">
        <v>42955</v>
      </c>
      <c r="AU83" s="112">
        <v>43684</v>
      </c>
      <c r="AV83" s="112">
        <v>43684</v>
      </c>
      <c r="AW83" s="111" t="s">
        <v>48</v>
      </c>
    </row>
    <row r="84" spans="1:49" x14ac:dyDescent="0.35">
      <c r="A84" s="111" t="s">
        <v>2335</v>
      </c>
      <c r="B84" s="111" t="s">
        <v>2334</v>
      </c>
      <c r="C84" s="114">
        <v>2</v>
      </c>
      <c r="D84" s="114">
        <v>115683</v>
      </c>
      <c r="E84" s="111" t="s">
        <v>2333</v>
      </c>
      <c r="F84" s="111" t="s">
        <v>2332</v>
      </c>
      <c r="G84" s="111" t="s">
        <v>2331</v>
      </c>
      <c r="H84" s="116">
        <v>1</v>
      </c>
      <c r="I84" s="113"/>
      <c r="J84" s="113"/>
      <c r="K84" s="113"/>
      <c r="L84" s="113"/>
      <c r="M84" s="113"/>
      <c r="N84" s="113"/>
      <c r="O84" s="113"/>
      <c r="P84" s="113"/>
      <c r="Q84" s="113"/>
      <c r="R84" s="113"/>
      <c r="S84" s="113"/>
      <c r="T84" s="113"/>
      <c r="U84" s="113"/>
      <c r="V84" s="113"/>
      <c r="W84" s="113"/>
      <c r="X84" s="115">
        <v>1</v>
      </c>
      <c r="Y84" s="113"/>
      <c r="Z84" s="113"/>
      <c r="AA84" s="113"/>
      <c r="AB84" s="113"/>
      <c r="AC84" s="113"/>
      <c r="AD84" s="113"/>
      <c r="AE84" s="113"/>
      <c r="AF84" s="113"/>
      <c r="AG84" s="113"/>
      <c r="AH84" s="113"/>
      <c r="AI84" s="113"/>
      <c r="AJ84" s="113"/>
      <c r="AK84" s="113"/>
      <c r="AL84" s="113"/>
      <c r="AM84" s="109">
        <v>33417315</v>
      </c>
      <c r="AN84" s="111" t="s">
        <v>890</v>
      </c>
      <c r="AO84" s="114">
        <v>2</v>
      </c>
      <c r="AP84" s="114">
        <v>11</v>
      </c>
      <c r="AQ84" s="112">
        <v>43644</v>
      </c>
      <c r="AR84" s="112">
        <v>43644</v>
      </c>
      <c r="AS84" s="113"/>
      <c r="AT84" s="112">
        <v>42979</v>
      </c>
      <c r="AU84" s="112">
        <v>43644</v>
      </c>
      <c r="AV84" s="112">
        <v>43644</v>
      </c>
      <c r="AW84" s="111" t="s">
        <v>2347</v>
      </c>
    </row>
    <row r="85" spans="1:49" x14ac:dyDescent="0.35">
      <c r="A85" s="111" t="s">
        <v>2335</v>
      </c>
      <c r="B85" s="111" t="s">
        <v>2334</v>
      </c>
      <c r="C85" s="114">
        <v>2</v>
      </c>
      <c r="D85" s="114">
        <v>115970</v>
      </c>
      <c r="E85" s="111" t="s">
        <v>2333</v>
      </c>
      <c r="F85" s="111" t="s">
        <v>2332</v>
      </c>
      <c r="G85" s="111" t="s">
        <v>2331</v>
      </c>
      <c r="H85" s="116">
        <v>11</v>
      </c>
      <c r="I85" s="113"/>
      <c r="J85" s="113"/>
      <c r="K85" s="113"/>
      <c r="L85" s="113"/>
      <c r="M85" s="113"/>
      <c r="N85" s="113"/>
      <c r="O85" s="113"/>
      <c r="P85" s="113"/>
      <c r="Q85" s="113"/>
      <c r="R85" s="113"/>
      <c r="S85" s="113"/>
      <c r="T85" s="113"/>
      <c r="U85" s="113"/>
      <c r="V85" s="113"/>
      <c r="W85" s="113"/>
      <c r="X85" s="113"/>
      <c r="Y85" s="113"/>
      <c r="Z85" s="113"/>
      <c r="AA85" s="115">
        <v>11</v>
      </c>
      <c r="AB85" s="113"/>
      <c r="AC85" s="113"/>
      <c r="AD85" s="113"/>
      <c r="AE85" s="113"/>
      <c r="AF85" s="113"/>
      <c r="AG85" s="113"/>
      <c r="AH85" s="113"/>
      <c r="AI85" s="113"/>
      <c r="AJ85" s="113"/>
      <c r="AK85" s="113"/>
      <c r="AL85" s="113"/>
      <c r="AM85" s="109">
        <v>24267057</v>
      </c>
      <c r="AN85" s="111" t="s">
        <v>1690</v>
      </c>
      <c r="AO85" s="114">
        <v>2</v>
      </c>
      <c r="AP85" s="114">
        <v>23</v>
      </c>
      <c r="AQ85" s="112">
        <v>44043</v>
      </c>
      <c r="AR85" s="112">
        <v>44045</v>
      </c>
      <c r="AS85" s="113"/>
      <c r="AT85" s="112">
        <v>42950</v>
      </c>
      <c r="AU85" s="112">
        <v>44045</v>
      </c>
      <c r="AV85" s="112">
        <v>44045</v>
      </c>
      <c r="AW85" s="111" t="s">
        <v>48</v>
      </c>
    </row>
    <row r="86" spans="1:49" x14ac:dyDescent="0.35">
      <c r="A86" s="111" t="s">
        <v>2335</v>
      </c>
      <c r="B86" s="111" t="s">
        <v>2334</v>
      </c>
      <c r="C86" s="114">
        <v>2</v>
      </c>
      <c r="D86" s="114">
        <v>115791</v>
      </c>
      <c r="E86" s="111" t="s">
        <v>2333</v>
      </c>
      <c r="F86" s="111" t="s">
        <v>2332</v>
      </c>
      <c r="G86" s="111" t="s">
        <v>2331</v>
      </c>
      <c r="H86" s="116">
        <v>1</v>
      </c>
      <c r="I86" s="113"/>
      <c r="J86" s="113"/>
      <c r="K86" s="113"/>
      <c r="L86" s="113"/>
      <c r="M86" s="113"/>
      <c r="N86" s="113"/>
      <c r="O86" s="113"/>
      <c r="P86" s="113"/>
      <c r="Q86" s="113"/>
      <c r="R86" s="113"/>
      <c r="S86" s="113"/>
      <c r="T86" s="113"/>
      <c r="U86" s="115">
        <v>1</v>
      </c>
      <c r="V86" s="113"/>
      <c r="W86" s="113"/>
      <c r="X86" s="113"/>
      <c r="Y86" s="113"/>
      <c r="Z86" s="113"/>
      <c r="AA86" s="113"/>
      <c r="AB86" s="113"/>
      <c r="AC86" s="113"/>
      <c r="AD86" s="113"/>
      <c r="AE86" s="113"/>
      <c r="AF86" s="113"/>
      <c r="AG86" s="113"/>
      <c r="AH86" s="113"/>
      <c r="AI86" s="113"/>
      <c r="AJ86" s="113"/>
      <c r="AK86" s="113"/>
      <c r="AL86" s="113"/>
      <c r="AM86" s="109">
        <v>11778726</v>
      </c>
      <c r="AN86" s="111" t="s">
        <v>225</v>
      </c>
      <c r="AO86" s="114">
        <v>2</v>
      </c>
      <c r="AP86" s="114">
        <v>5</v>
      </c>
      <c r="AQ86" s="112">
        <v>43419</v>
      </c>
      <c r="AR86" s="112">
        <v>43419</v>
      </c>
      <c r="AS86" s="113"/>
      <c r="AT86" s="112">
        <v>42993</v>
      </c>
      <c r="AU86" s="112">
        <v>43448</v>
      </c>
      <c r="AV86" s="112">
        <v>43448</v>
      </c>
      <c r="AW86" s="111" t="s">
        <v>48</v>
      </c>
    </row>
    <row r="87" spans="1:49" x14ac:dyDescent="0.35">
      <c r="A87" s="111" t="s">
        <v>2335</v>
      </c>
      <c r="B87" s="111" t="s">
        <v>2334</v>
      </c>
      <c r="C87" s="114">
        <v>2</v>
      </c>
      <c r="D87" s="114">
        <v>115817</v>
      </c>
      <c r="E87" s="111" t="s">
        <v>2333</v>
      </c>
      <c r="F87" s="111" t="s">
        <v>2332</v>
      </c>
      <c r="G87" s="111" t="s">
        <v>2331</v>
      </c>
      <c r="H87" s="116">
        <v>1</v>
      </c>
      <c r="I87" s="113"/>
      <c r="J87" s="113"/>
      <c r="K87" s="113"/>
      <c r="L87" s="113"/>
      <c r="M87" s="113"/>
      <c r="N87" s="113"/>
      <c r="O87" s="113"/>
      <c r="P87" s="113"/>
      <c r="Q87" s="113"/>
      <c r="R87" s="113"/>
      <c r="S87" s="113"/>
      <c r="T87" s="113"/>
      <c r="U87" s="113"/>
      <c r="V87" s="113"/>
      <c r="W87" s="113"/>
      <c r="X87" s="113"/>
      <c r="Y87" s="113"/>
      <c r="Z87" s="113"/>
      <c r="AA87" s="115">
        <v>1</v>
      </c>
      <c r="AB87" s="113"/>
      <c r="AC87" s="113"/>
      <c r="AD87" s="113"/>
      <c r="AE87" s="113"/>
      <c r="AF87" s="113"/>
      <c r="AG87" s="113"/>
      <c r="AH87" s="113"/>
      <c r="AI87" s="113"/>
      <c r="AJ87" s="113"/>
      <c r="AK87" s="113"/>
      <c r="AL87" s="113"/>
      <c r="AM87" s="109">
        <v>32006524</v>
      </c>
      <c r="AN87" s="111" t="s">
        <v>2346</v>
      </c>
      <c r="AO87" s="114">
        <v>2</v>
      </c>
      <c r="AP87" s="114">
        <v>1</v>
      </c>
      <c r="AQ87" s="112">
        <v>43872</v>
      </c>
      <c r="AR87" s="112">
        <v>43872</v>
      </c>
      <c r="AS87" s="113"/>
      <c r="AT87" s="112">
        <v>42958</v>
      </c>
      <c r="AU87" s="112">
        <v>43871</v>
      </c>
      <c r="AV87" s="112">
        <v>43871</v>
      </c>
      <c r="AW87" s="111" t="s">
        <v>2337</v>
      </c>
    </row>
    <row r="88" spans="1:49" x14ac:dyDescent="0.35">
      <c r="A88" s="111" t="s">
        <v>2335</v>
      </c>
      <c r="B88" s="111" t="s">
        <v>2334</v>
      </c>
      <c r="C88" s="114">
        <v>2</v>
      </c>
      <c r="D88" s="114">
        <v>115978</v>
      </c>
      <c r="E88" s="111" t="s">
        <v>2333</v>
      </c>
      <c r="F88" s="111" t="s">
        <v>2332</v>
      </c>
      <c r="G88" s="111" t="s">
        <v>2331</v>
      </c>
      <c r="H88" s="116">
        <v>1</v>
      </c>
      <c r="I88" s="113"/>
      <c r="J88" s="113"/>
      <c r="K88" s="113"/>
      <c r="L88" s="113"/>
      <c r="M88" s="113"/>
      <c r="N88" s="113"/>
      <c r="O88" s="113"/>
      <c r="P88" s="113"/>
      <c r="Q88" s="113"/>
      <c r="R88" s="113"/>
      <c r="S88" s="113"/>
      <c r="T88" s="113"/>
      <c r="U88" s="113"/>
      <c r="V88" s="113"/>
      <c r="W88" s="113"/>
      <c r="X88" s="113"/>
      <c r="Y88" s="113"/>
      <c r="Z88" s="113"/>
      <c r="AA88" s="115">
        <v>1</v>
      </c>
      <c r="AB88" s="113"/>
      <c r="AC88" s="113"/>
      <c r="AD88" s="113"/>
      <c r="AE88" s="113"/>
      <c r="AF88" s="113"/>
      <c r="AG88" s="113"/>
      <c r="AH88" s="113"/>
      <c r="AI88" s="113"/>
      <c r="AJ88" s="113"/>
      <c r="AK88" s="113"/>
      <c r="AL88" s="113"/>
      <c r="AM88" s="109">
        <v>13604033</v>
      </c>
      <c r="AN88" s="111" t="s">
        <v>1002</v>
      </c>
      <c r="AO88" s="114">
        <v>2</v>
      </c>
      <c r="AP88" s="114">
        <v>20</v>
      </c>
      <c r="AQ88" s="112">
        <v>44059</v>
      </c>
      <c r="AR88" s="112">
        <v>44059</v>
      </c>
      <c r="AS88" s="113"/>
      <c r="AT88" s="112">
        <v>42964</v>
      </c>
      <c r="AU88" s="112">
        <v>44060</v>
      </c>
      <c r="AV88" s="112">
        <v>44060</v>
      </c>
      <c r="AW88" s="111" t="s">
        <v>2338</v>
      </c>
    </row>
    <row r="89" spans="1:49" x14ac:dyDescent="0.35">
      <c r="A89" s="111" t="s">
        <v>2335</v>
      </c>
      <c r="B89" s="111" t="s">
        <v>2334</v>
      </c>
      <c r="C89" s="114">
        <v>2</v>
      </c>
      <c r="D89" s="114">
        <v>115618</v>
      </c>
      <c r="E89" s="111" t="s">
        <v>2333</v>
      </c>
      <c r="F89" s="111" t="s">
        <v>2332</v>
      </c>
      <c r="G89" s="111" t="s">
        <v>2331</v>
      </c>
      <c r="H89" s="116">
        <v>1</v>
      </c>
      <c r="I89" s="113"/>
      <c r="J89" s="113"/>
      <c r="K89" s="113"/>
      <c r="L89" s="113"/>
      <c r="M89" s="113"/>
      <c r="N89" s="113"/>
      <c r="O89" s="113"/>
      <c r="P89" s="113"/>
      <c r="Q89" s="113"/>
      <c r="R89" s="113"/>
      <c r="S89" s="113"/>
      <c r="T89" s="113"/>
      <c r="U89" s="113"/>
      <c r="V89" s="113"/>
      <c r="W89" s="113"/>
      <c r="X89" s="115">
        <v>1</v>
      </c>
      <c r="Y89" s="113"/>
      <c r="Z89" s="113"/>
      <c r="AA89" s="113"/>
      <c r="AB89" s="113"/>
      <c r="AC89" s="113"/>
      <c r="AD89" s="113"/>
      <c r="AE89" s="113"/>
      <c r="AF89" s="113"/>
      <c r="AG89" s="113"/>
      <c r="AH89" s="113"/>
      <c r="AI89" s="113"/>
      <c r="AJ89" s="113"/>
      <c r="AK89" s="113"/>
      <c r="AL89" s="113"/>
      <c r="AM89" s="109">
        <v>17096973</v>
      </c>
      <c r="AN89" s="111" t="s">
        <v>1794</v>
      </c>
      <c r="AO89" s="114">
        <v>2</v>
      </c>
      <c r="AP89" s="114">
        <v>13</v>
      </c>
      <c r="AQ89" s="112">
        <v>43815</v>
      </c>
      <c r="AR89" s="112">
        <v>43815</v>
      </c>
      <c r="AS89" s="113"/>
      <c r="AT89" s="112">
        <v>42902</v>
      </c>
      <c r="AU89" s="112">
        <v>43815</v>
      </c>
      <c r="AV89" s="112">
        <v>43815</v>
      </c>
      <c r="AW89" s="111" t="s">
        <v>2345</v>
      </c>
    </row>
    <row r="90" spans="1:49" x14ac:dyDescent="0.35">
      <c r="A90" s="111" t="s">
        <v>2335</v>
      </c>
      <c r="B90" s="111" t="s">
        <v>2334</v>
      </c>
      <c r="C90" s="114">
        <v>2</v>
      </c>
      <c r="D90" s="114">
        <v>119261</v>
      </c>
      <c r="E90" s="111" t="s">
        <v>2333</v>
      </c>
      <c r="F90" s="111" t="s">
        <v>2332</v>
      </c>
      <c r="G90" s="111" t="s">
        <v>2331</v>
      </c>
      <c r="H90" s="116">
        <v>2</v>
      </c>
      <c r="I90" s="113"/>
      <c r="J90" s="113"/>
      <c r="K90" s="113"/>
      <c r="L90" s="113"/>
      <c r="M90" s="113"/>
      <c r="N90" s="113"/>
      <c r="O90" s="113"/>
      <c r="P90" s="113"/>
      <c r="Q90" s="113"/>
      <c r="R90" s="113"/>
      <c r="S90" s="113"/>
      <c r="T90" s="113"/>
      <c r="U90" s="113"/>
      <c r="V90" s="113"/>
      <c r="W90" s="113"/>
      <c r="X90" s="113"/>
      <c r="Y90" s="113"/>
      <c r="Z90" s="113"/>
      <c r="AA90" s="115">
        <v>2</v>
      </c>
      <c r="AB90" s="113"/>
      <c r="AC90" s="113"/>
      <c r="AD90" s="113"/>
      <c r="AE90" s="113"/>
      <c r="AF90" s="113"/>
      <c r="AG90" s="113"/>
      <c r="AH90" s="113"/>
      <c r="AI90" s="113"/>
      <c r="AJ90" s="113"/>
      <c r="AK90" s="113"/>
      <c r="AL90" s="113"/>
      <c r="AM90" s="109">
        <v>28942180</v>
      </c>
      <c r="AN90" s="111" t="s">
        <v>435</v>
      </c>
      <c r="AO90" s="114">
        <v>2</v>
      </c>
      <c r="AP90" s="114">
        <v>18</v>
      </c>
      <c r="AQ90" s="112">
        <v>44056</v>
      </c>
      <c r="AR90" s="112">
        <v>44056</v>
      </c>
      <c r="AS90" s="113"/>
      <c r="AT90" s="112">
        <v>43021</v>
      </c>
      <c r="AU90" s="112">
        <v>44055</v>
      </c>
      <c r="AV90" s="112">
        <v>44055</v>
      </c>
      <c r="AW90" s="111" t="s">
        <v>2337</v>
      </c>
    </row>
    <row r="91" spans="1:49" x14ac:dyDescent="0.35">
      <c r="A91" s="111" t="s">
        <v>2335</v>
      </c>
      <c r="B91" s="111" t="s">
        <v>2334</v>
      </c>
      <c r="C91" s="114">
        <v>2</v>
      </c>
      <c r="D91" s="114">
        <v>115686</v>
      </c>
      <c r="E91" s="111" t="s">
        <v>2333</v>
      </c>
      <c r="F91" s="111" t="s">
        <v>2332</v>
      </c>
      <c r="G91" s="111" t="s">
        <v>2331</v>
      </c>
      <c r="H91" s="116">
        <v>7</v>
      </c>
      <c r="I91" s="113"/>
      <c r="J91" s="113"/>
      <c r="K91" s="113"/>
      <c r="L91" s="113"/>
      <c r="M91" s="113"/>
      <c r="N91" s="113"/>
      <c r="O91" s="113"/>
      <c r="P91" s="113"/>
      <c r="Q91" s="113"/>
      <c r="R91" s="113"/>
      <c r="S91" s="113"/>
      <c r="T91" s="113"/>
      <c r="U91" s="113"/>
      <c r="V91" s="113"/>
      <c r="W91" s="113"/>
      <c r="X91" s="113"/>
      <c r="Y91" s="113"/>
      <c r="Z91" s="113"/>
      <c r="AA91" s="115">
        <v>7</v>
      </c>
      <c r="AB91" s="113"/>
      <c r="AC91" s="113"/>
      <c r="AD91" s="113"/>
      <c r="AE91" s="113"/>
      <c r="AF91" s="113"/>
      <c r="AG91" s="113"/>
      <c r="AH91" s="113"/>
      <c r="AI91" s="113"/>
      <c r="AJ91" s="113"/>
      <c r="AK91" s="113"/>
      <c r="AL91" s="113"/>
      <c r="AM91" s="109">
        <v>14362760</v>
      </c>
      <c r="AN91" s="111" t="s">
        <v>1356</v>
      </c>
      <c r="AO91" s="114">
        <v>2</v>
      </c>
      <c r="AP91" s="114">
        <v>12</v>
      </c>
      <c r="AQ91" s="112">
        <v>44073</v>
      </c>
      <c r="AR91" s="112">
        <v>44073</v>
      </c>
      <c r="AS91" s="113"/>
      <c r="AT91" s="112">
        <v>42979</v>
      </c>
      <c r="AU91" s="112">
        <v>44074</v>
      </c>
      <c r="AV91" s="112">
        <v>44074</v>
      </c>
      <c r="AW91" s="111" t="s">
        <v>2344</v>
      </c>
    </row>
    <row r="92" spans="1:49" x14ac:dyDescent="0.35">
      <c r="A92" s="111" t="s">
        <v>2335</v>
      </c>
      <c r="B92" s="111" t="s">
        <v>2334</v>
      </c>
      <c r="C92" s="114">
        <v>2</v>
      </c>
      <c r="D92" s="114">
        <v>115577</v>
      </c>
      <c r="E92" s="111" t="s">
        <v>2333</v>
      </c>
      <c r="F92" s="111" t="s">
        <v>2332</v>
      </c>
      <c r="G92" s="111" t="s">
        <v>2331</v>
      </c>
      <c r="H92" s="116">
        <v>1</v>
      </c>
      <c r="I92" s="113"/>
      <c r="J92" s="113"/>
      <c r="K92" s="113"/>
      <c r="L92" s="113"/>
      <c r="M92" s="113"/>
      <c r="N92" s="113"/>
      <c r="O92" s="113"/>
      <c r="P92" s="113"/>
      <c r="Q92" s="113"/>
      <c r="R92" s="113"/>
      <c r="S92" s="113"/>
      <c r="T92" s="113"/>
      <c r="U92" s="113"/>
      <c r="V92" s="113"/>
      <c r="W92" s="113"/>
      <c r="X92" s="115">
        <v>1</v>
      </c>
      <c r="Y92" s="113"/>
      <c r="Z92" s="113"/>
      <c r="AA92" s="113"/>
      <c r="AB92" s="113"/>
      <c r="AC92" s="113"/>
      <c r="AD92" s="113"/>
      <c r="AE92" s="113"/>
      <c r="AF92" s="113"/>
      <c r="AG92" s="113"/>
      <c r="AH92" s="113"/>
      <c r="AI92" s="113"/>
      <c r="AJ92" s="113"/>
      <c r="AK92" s="113"/>
      <c r="AL92" s="113"/>
      <c r="AM92" s="109">
        <v>17752490</v>
      </c>
      <c r="AN92" s="111" t="s">
        <v>255</v>
      </c>
      <c r="AO92" s="114">
        <v>2</v>
      </c>
      <c r="AP92" s="114">
        <v>11</v>
      </c>
      <c r="AQ92" s="112">
        <v>43610</v>
      </c>
      <c r="AR92" s="112">
        <v>43610</v>
      </c>
      <c r="AS92" s="113"/>
      <c r="AT92" s="112">
        <v>42880</v>
      </c>
      <c r="AU92" s="112">
        <v>43610</v>
      </c>
      <c r="AV92" s="112">
        <v>43610</v>
      </c>
      <c r="AW92" s="111" t="s">
        <v>2337</v>
      </c>
    </row>
    <row r="93" spans="1:49" x14ac:dyDescent="0.35">
      <c r="A93" s="111" t="s">
        <v>2335</v>
      </c>
      <c r="B93" s="111" t="s">
        <v>2334</v>
      </c>
      <c r="C93" s="114">
        <v>2</v>
      </c>
      <c r="D93" s="114">
        <v>115940</v>
      </c>
      <c r="E93" s="111" t="s">
        <v>2333</v>
      </c>
      <c r="F93" s="111" t="s">
        <v>2332</v>
      </c>
      <c r="G93" s="111" t="s">
        <v>2331</v>
      </c>
      <c r="H93" s="116">
        <v>1</v>
      </c>
      <c r="I93" s="113"/>
      <c r="J93" s="113"/>
      <c r="K93" s="113"/>
      <c r="L93" s="113"/>
      <c r="M93" s="113"/>
      <c r="N93" s="113"/>
      <c r="O93" s="113"/>
      <c r="P93" s="113"/>
      <c r="Q93" s="113"/>
      <c r="R93" s="113"/>
      <c r="S93" s="113"/>
      <c r="T93" s="113"/>
      <c r="U93" s="113"/>
      <c r="V93" s="113"/>
      <c r="W93" s="113"/>
      <c r="X93" s="115">
        <v>1</v>
      </c>
      <c r="Y93" s="113"/>
      <c r="Z93" s="113"/>
      <c r="AA93" s="113"/>
      <c r="AB93" s="113"/>
      <c r="AC93" s="113"/>
      <c r="AD93" s="113"/>
      <c r="AE93" s="113"/>
      <c r="AF93" s="113"/>
      <c r="AG93" s="113"/>
      <c r="AH93" s="113"/>
      <c r="AI93" s="113"/>
      <c r="AJ93" s="113"/>
      <c r="AK93" s="113"/>
      <c r="AL93" s="113"/>
      <c r="AM93" s="109">
        <v>32603972</v>
      </c>
      <c r="AN93" s="111" t="s">
        <v>882</v>
      </c>
      <c r="AO93" s="114">
        <v>2</v>
      </c>
      <c r="AP93" s="114">
        <v>619</v>
      </c>
      <c r="AQ93" s="112">
        <v>43784</v>
      </c>
      <c r="AR93" s="112">
        <v>43784</v>
      </c>
      <c r="AS93" s="113"/>
      <c r="AT93" s="112">
        <v>42963</v>
      </c>
      <c r="AU93" s="112">
        <v>43693</v>
      </c>
      <c r="AV93" s="112">
        <v>43693</v>
      </c>
      <c r="AW93" s="111" t="s">
        <v>2336</v>
      </c>
    </row>
    <row r="94" spans="1:49" x14ac:dyDescent="0.35">
      <c r="A94" s="111" t="s">
        <v>2335</v>
      </c>
      <c r="B94" s="111" t="s">
        <v>2334</v>
      </c>
      <c r="C94" s="114">
        <v>2</v>
      </c>
      <c r="D94" s="114">
        <v>116487</v>
      </c>
      <c r="E94" s="111" t="s">
        <v>2333</v>
      </c>
      <c r="F94" s="111" t="s">
        <v>2332</v>
      </c>
      <c r="G94" s="111" t="s">
        <v>2331</v>
      </c>
      <c r="H94" s="116">
        <v>1</v>
      </c>
      <c r="I94" s="113"/>
      <c r="J94" s="113"/>
      <c r="K94" s="113"/>
      <c r="L94" s="113"/>
      <c r="M94" s="113"/>
      <c r="N94" s="113"/>
      <c r="O94" s="113"/>
      <c r="P94" s="113"/>
      <c r="Q94" s="113"/>
      <c r="R94" s="113"/>
      <c r="S94" s="113"/>
      <c r="T94" s="113"/>
      <c r="U94" s="113"/>
      <c r="V94" s="113"/>
      <c r="W94" s="113"/>
      <c r="X94" s="113"/>
      <c r="Y94" s="113"/>
      <c r="Z94" s="113"/>
      <c r="AA94" s="115">
        <v>1</v>
      </c>
      <c r="AB94" s="113"/>
      <c r="AC94" s="113"/>
      <c r="AD94" s="113"/>
      <c r="AE94" s="113"/>
      <c r="AF94" s="113"/>
      <c r="AG94" s="113"/>
      <c r="AH94" s="113"/>
      <c r="AI94" s="113"/>
      <c r="AJ94" s="113"/>
      <c r="AK94" s="113"/>
      <c r="AL94" s="113"/>
      <c r="AM94" s="109">
        <v>13921872</v>
      </c>
      <c r="AN94" s="111" t="s">
        <v>851</v>
      </c>
      <c r="AO94" s="114">
        <v>2</v>
      </c>
      <c r="AP94" s="114">
        <v>1</v>
      </c>
      <c r="AQ94" s="112">
        <v>43863</v>
      </c>
      <c r="AR94" s="112">
        <v>44601</v>
      </c>
      <c r="AS94" s="113"/>
      <c r="AT94" s="112">
        <v>42956</v>
      </c>
      <c r="AU94" s="112">
        <v>43504</v>
      </c>
      <c r="AV94" s="112">
        <v>43504</v>
      </c>
      <c r="AW94" s="111" t="s">
        <v>2336</v>
      </c>
    </row>
    <row r="95" spans="1:49" x14ac:dyDescent="0.35">
      <c r="A95" s="111" t="s">
        <v>2335</v>
      </c>
      <c r="B95" s="111" t="s">
        <v>2334</v>
      </c>
      <c r="C95" s="114">
        <v>2</v>
      </c>
      <c r="D95" s="114">
        <v>115622</v>
      </c>
      <c r="E95" s="111" t="s">
        <v>2333</v>
      </c>
      <c r="F95" s="111" t="s">
        <v>2332</v>
      </c>
      <c r="G95" s="111" t="s">
        <v>2331</v>
      </c>
      <c r="H95" s="116">
        <v>1</v>
      </c>
      <c r="I95" s="113"/>
      <c r="J95" s="113"/>
      <c r="K95" s="113"/>
      <c r="L95" s="113"/>
      <c r="M95" s="113"/>
      <c r="N95" s="113"/>
      <c r="O95" s="113"/>
      <c r="P95" s="113"/>
      <c r="Q95" s="113"/>
      <c r="R95" s="113"/>
      <c r="S95" s="113"/>
      <c r="T95" s="113"/>
      <c r="U95" s="113"/>
      <c r="V95" s="113"/>
      <c r="W95" s="113"/>
      <c r="X95" s="115">
        <v>1</v>
      </c>
      <c r="Y95" s="113"/>
      <c r="Z95" s="113"/>
      <c r="AA95" s="113"/>
      <c r="AB95" s="113"/>
      <c r="AC95" s="113"/>
      <c r="AD95" s="113"/>
      <c r="AE95" s="113"/>
      <c r="AF95" s="113"/>
      <c r="AG95" s="113"/>
      <c r="AH95" s="113"/>
      <c r="AI95" s="113"/>
      <c r="AJ95" s="113"/>
      <c r="AK95" s="113"/>
      <c r="AL95" s="113"/>
      <c r="AM95" s="109">
        <v>17026714</v>
      </c>
      <c r="AN95" s="111" t="s">
        <v>2343</v>
      </c>
      <c r="AO95" s="114">
        <v>2</v>
      </c>
      <c r="AP95" s="114">
        <v>10</v>
      </c>
      <c r="AQ95" s="112">
        <v>43784</v>
      </c>
      <c r="AR95" s="112">
        <v>43784</v>
      </c>
      <c r="AS95" s="113"/>
      <c r="AT95" s="112">
        <v>42902</v>
      </c>
      <c r="AU95" s="112">
        <v>43784</v>
      </c>
      <c r="AV95" s="112">
        <v>43784</v>
      </c>
      <c r="AW95" s="111" t="s">
        <v>2337</v>
      </c>
    </row>
    <row r="96" spans="1:49" x14ac:dyDescent="0.35">
      <c r="A96" s="111" t="s">
        <v>2335</v>
      </c>
      <c r="B96" s="111" t="s">
        <v>2334</v>
      </c>
      <c r="C96" s="114">
        <v>2</v>
      </c>
      <c r="D96" s="114">
        <v>119052</v>
      </c>
      <c r="E96" s="111" t="s">
        <v>2333</v>
      </c>
      <c r="F96" s="111" t="s">
        <v>2332</v>
      </c>
      <c r="G96" s="111" t="s">
        <v>2331</v>
      </c>
      <c r="H96" s="116">
        <v>1</v>
      </c>
      <c r="I96" s="113"/>
      <c r="J96" s="113"/>
      <c r="K96" s="113"/>
      <c r="L96" s="113"/>
      <c r="M96" s="113"/>
      <c r="N96" s="113"/>
      <c r="O96" s="113"/>
      <c r="P96" s="113"/>
      <c r="Q96" s="113"/>
      <c r="R96" s="113"/>
      <c r="S96" s="113"/>
      <c r="T96" s="113"/>
      <c r="U96" s="113"/>
      <c r="V96" s="113"/>
      <c r="W96" s="113"/>
      <c r="X96" s="113"/>
      <c r="Y96" s="113"/>
      <c r="Z96" s="113"/>
      <c r="AA96" s="115">
        <v>1</v>
      </c>
      <c r="AB96" s="113"/>
      <c r="AC96" s="113"/>
      <c r="AD96" s="113"/>
      <c r="AE96" s="113"/>
      <c r="AF96" s="113"/>
      <c r="AG96" s="113"/>
      <c r="AH96" s="113"/>
      <c r="AI96" s="113"/>
      <c r="AJ96" s="113"/>
      <c r="AK96" s="113"/>
      <c r="AL96" s="113"/>
      <c r="AM96" s="109">
        <v>18014742</v>
      </c>
      <c r="AN96" s="111" t="s">
        <v>2342</v>
      </c>
      <c r="AO96" s="114">
        <v>2</v>
      </c>
      <c r="AP96" s="114">
        <v>1</v>
      </c>
      <c r="AQ96" s="112">
        <v>44091</v>
      </c>
      <c r="AR96" s="112">
        <v>43723</v>
      </c>
      <c r="AS96" s="113"/>
      <c r="AT96" s="112">
        <v>42902</v>
      </c>
      <c r="AU96" s="112">
        <v>43723</v>
      </c>
      <c r="AV96" s="112">
        <v>43723</v>
      </c>
      <c r="AW96" s="111" t="s">
        <v>48</v>
      </c>
    </row>
    <row r="97" spans="1:49" x14ac:dyDescent="0.35">
      <c r="A97" s="111" t="s">
        <v>2335</v>
      </c>
      <c r="B97" s="111" t="s">
        <v>2334</v>
      </c>
      <c r="C97" s="114">
        <v>2</v>
      </c>
      <c r="D97" s="114">
        <v>115980</v>
      </c>
      <c r="E97" s="111" t="s">
        <v>2333</v>
      </c>
      <c r="F97" s="111" t="s">
        <v>2332</v>
      </c>
      <c r="G97" s="111" t="s">
        <v>2331</v>
      </c>
      <c r="H97" s="116">
        <v>1</v>
      </c>
      <c r="I97" s="113"/>
      <c r="J97" s="113"/>
      <c r="K97" s="113"/>
      <c r="L97" s="113"/>
      <c r="M97" s="113"/>
      <c r="N97" s="113"/>
      <c r="O97" s="113"/>
      <c r="P97" s="113"/>
      <c r="Q97" s="113"/>
      <c r="R97" s="113"/>
      <c r="S97" s="113"/>
      <c r="T97" s="113"/>
      <c r="U97" s="113"/>
      <c r="V97" s="113"/>
      <c r="W97" s="113"/>
      <c r="X97" s="115">
        <v>1</v>
      </c>
      <c r="Y97" s="113"/>
      <c r="Z97" s="113"/>
      <c r="AA97" s="113"/>
      <c r="AB97" s="113"/>
      <c r="AC97" s="113"/>
      <c r="AD97" s="113"/>
      <c r="AE97" s="113"/>
      <c r="AF97" s="113"/>
      <c r="AG97" s="113"/>
      <c r="AH97" s="113"/>
      <c r="AI97" s="113"/>
      <c r="AJ97" s="113"/>
      <c r="AK97" s="113"/>
      <c r="AL97" s="113"/>
      <c r="AM97" s="109">
        <v>12167046</v>
      </c>
      <c r="AN97" s="111" t="s">
        <v>511</v>
      </c>
      <c r="AO97" s="114">
        <v>2</v>
      </c>
      <c r="AP97" s="114">
        <v>10</v>
      </c>
      <c r="AQ97" s="112">
        <v>43521</v>
      </c>
      <c r="AR97" s="112">
        <v>43521</v>
      </c>
      <c r="AS97" s="113"/>
      <c r="AT97" s="112">
        <v>42972</v>
      </c>
      <c r="AU97" s="112">
        <v>43521</v>
      </c>
      <c r="AV97" s="112">
        <v>43521</v>
      </c>
      <c r="AW97" s="111" t="s">
        <v>2337</v>
      </c>
    </row>
    <row r="98" spans="1:49" x14ac:dyDescent="0.35">
      <c r="A98" s="111" t="s">
        <v>2335</v>
      </c>
      <c r="B98" s="111" t="s">
        <v>2334</v>
      </c>
      <c r="C98" s="114">
        <v>2</v>
      </c>
      <c r="D98" s="114">
        <v>115945</v>
      </c>
      <c r="E98" s="111" t="s">
        <v>2333</v>
      </c>
      <c r="F98" s="111" t="s">
        <v>2332</v>
      </c>
      <c r="G98" s="111" t="s">
        <v>2331</v>
      </c>
      <c r="H98" s="116">
        <v>1</v>
      </c>
      <c r="I98" s="113"/>
      <c r="J98" s="113"/>
      <c r="K98" s="113"/>
      <c r="L98" s="113"/>
      <c r="M98" s="113"/>
      <c r="N98" s="113"/>
      <c r="O98" s="113"/>
      <c r="P98" s="113"/>
      <c r="Q98" s="113"/>
      <c r="R98" s="113"/>
      <c r="S98" s="113"/>
      <c r="T98" s="113"/>
      <c r="U98" s="115">
        <v>0</v>
      </c>
      <c r="V98" s="113"/>
      <c r="W98" s="113"/>
      <c r="X98" s="113"/>
      <c r="Y98" s="113"/>
      <c r="Z98" s="113"/>
      <c r="AA98" s="113"/>
      <c r="AB98" s="113"/>
      <c r="AC98" s="113"/>
      <c r="AD98" s="113"/>
      <c r="AE98" s="113"/>
      <c r="AF98" s="113"/>
      <c r="AG98" s="113"/>
      <c r="AH98" s="113"/>
      <c r="AI98" s="113"/>
      <c r="AJ98" s="113"/>
      <c r="AK98" s="113"/>
      <c r="AL98" s="113"/>
      <c r="AM98" s="109">
        <v>17193925</v>
      </c>
      <c r="AN98" s="111" t="s">
        <v>1186</v>
      </c>
      <c r="AO98" s="114">
        <v>2</v>
      </c>
      <c r="AP98" s="114">
        <v>10</v>
      </c>
      <c r="AQ98" s="112">
        <v>43397</v>
      </c>
      <c r="AR98" s="111"/>
      <c r="AS98" s="113"/>
      <c r="AT98" s="112">
        <v>42951</v>
      </c>
      <c r="AU98" s="112">
        <v>43833</v>
      </c>
      <c r="AV98" s="112">
        <v>43833</v>
      </c>
      <c r="AW98" s="111" t="s">
        <v>2338</v>
      </c>
    </row>
    <row r="99" spans="1:49" x14ac:dyDescent="0.35">
      <c r="A99" s="111" t="s">
        <v>2335</v>
      </c>
      <c r="B99" s="111" t="s">
        <v>2334</v>
      </c>
      <c r="C99" s="114">
        <v>2</v>
      </c>
      <c r="D99" s="114">
        <v>116371</v>
      </c>
      <c r="E99" s="111" t="s">
        <v>2333</v>
      </c>
      <c r="F99" s="111" t="s">
        <v>2332</v>
      </c>
      <c r="G99" s="111" t="s">
        <v>2331</v>
      </c>
      <c r="H99" s="116">
        <v>1</v>
      </c>
      <c r="I99" s="113"/>
      <c r="J99" s="113"/>
      <c r="K99" s="113"/>
      <c r="L99" s="113"/>
      <c r="M99" s="113"/>
      <c r="N99" s="113"/>
      <c r="O99" s="113"/>
      <c r="P99" s="113"/>
      <c r="Q99" s="113"/>
      <c r="R99" s="113"/>
      <c r="S99" s="113"/>
      <c r="T99" s="113"/>
      <c r="U99" s="113"/>
      <c r="V99" s="113"/>
      <c r="W99" s="113"/>
      <c r="X99" s="113"/>
      <c r="Y99" s="113"/>
      <c r="Z99" s="113"/>
      <c r="AA99" s="115">
        <v>1</v>
      </c>
      <c r="AB99" s="113"/>
      <c r="AC99" s="113"/>
      <c r="AD99" s="113"/>
      <c r="AE99" s="113"/>
      <c r="AF99" s="113"/>
      <c r="AG99" s="113"/>
      <c r="AH99" s="113"/>
      <c r="AI99" s="113"/>
      <c r="AJ99" s="113"/>
      <c r="AK99" s="113"/>
      <c r="AL99" s="113"/>
      <c r="AM99" s="109">
        <v>32183623</v>
      </c>
      <c r="AN99" s="111" t="s">
        <v>1192</v>
      </c>
      <c r="AO99" s="114">
        <v>2</v>
      </c>
      <c r="AP99" s="114">
        <v>25</v>
      </c>
      <c r="AQ99" s="112">
        <v>44046</v>
      </c>
      <c r="AR99" s="112">
        <v>44046</v>
      </c>
      <c r="AS99" s="113"/>
      <c r="AT99" s="112">
        <v>42951</v>
      </c>
      <c r="AU99" s="112">
        <v>44047</v>
      </c>
      <c r="AV99" s="112">
        <v>44047</v>
      </c>
      <c r="AW99" s="111" t="s">
        <v>2338</v>
      </c>
    </row>
    <row r="100" spans="1:49" x14ac:dyDescent="0.35">
      <c r="A100" s="111" t="s">
        <v>2335</v>
      </c>
      <c r="B100" s="111" t="s">
        <v>2334</v>
      </c>
      <c r="C100" s="114">
        <v>2</v>
      </c>
      <c r="D100" s="114">
        <v>115641</v>
      </c>
      <c r="E100" s="111" t="s">
        <v>2333</v>
      </c>
      <c r="F100" s="111" t="s">
        <v>2332</v>
      </c>
      <c r="G100" s="111" t="s">
        <v>2331</v>
      </c>
      <c r="H100" s="116">
        <v>1</v>
      </c>
      <c r="I100" s="113"/>
      <c r="J100" s="113"/>
      <c r="K100" s="113"/>
      <c r="L100" s="113"/>
      <c r="M100" s="113"/>
      <c r="N100" s="113"/>
      <c r="O100" s="113"/>
      <c r="P100" s="113"/>
      <c r="Q100" s="113"/>
      <c r="R100" s="113"/>
      <c r="S100" s="113"/>
      <c r="T100" s="113"/>
      <c r="U100" s="113"/>
      <c r="V100" s="113"/>
      <c r="W100" s="113"/>
      <c r="X100" s="113"/>
      <c r="Y100" s="113"/>
      <c r="Z100" s="113"/>
      <c r="AA100" s="115">
        <v>1</v>
      </c>
      <c r="AB100" s="113"/>
      <c r="AC100" s="113"/>
      <c r="AD100" s="113"/>
      <c r="AE100" s="113"/>
      <c r="AF100" s="113"/>
      <c r="AG100" s="113"/>
      <c r="AH100" s="113"/>
      <c r="AI100" s="113"/>
      <c r="AJ100" s="113"/>
      <c r="AK100" s="113"/>
      <c r="AL100" s="113"/>
      <c r="AM100" s="109">
        <v>201527</v>
      </c>
      <c r="AN100" s="111" t="s">
        <v>2341</v>
      </c>
      <c r="AO100" s="114">
        <v>2</v>
      </c>
      <c r="AP100" s="114">
        <v>18</v>
      </c>
      <c r="AQ100" s="112">
        <v>44049</v>
      </c>
      <c r="AR100" s="112">
        <v>44049</v>
      </c>
      <c r="AS100" s="113"/>
      <c r="AT100" s="112">
        <v>42954</v>
      </c>
      <c r="AU100" s="112">
        <v>44049</v>
      </c>
      <c r="AV100" s="112">
        <v>44049</v>
      </c>
      <c r="AW100" s="111" t="s">
        <v>2340</v>
      </c>
    </row>
    <row r="101" spans="1:49" x14ac:dyDescent="0.35">
      <c r="A101" s="111" t="s">
        <v>2335</v>
      </c>
      <c r="B101" s="111" t="s">
        <v>2334</v>
      </c>
      <c r="C101" s="114">
        <v>2</v>
      </c>
      <c r="D101" s="114">
        <v>115599</v>
      </c>
      <c r="E101" s="111" t="s">
        <v>2333</v>
      </c>
      <c r="F101" s="111" t="s">
        <v>2332</v>
      </c>
      <c r="G101" s="111" t="s">
        <v>2331</v>
      </c>
      <c r="H101" s="116">
        <v>6</v>
      </c>
      <c r="I101" s="113"/>
      <c r="J101" s="113"/>
      <c r="K101" s="113"/>
      <c r="L101" s="113"/>
      <c r="M101" s="113"/>
      <c r="N101" s="113"/>
      <c r="O101" s="113"/>
      <c r="P101" s="113"/>
      <c r="Q101" s="113"/>
      <c r="R101" s="113"/>
      <c r="S101" s="113"/>
      <c r="T101" s="113"/>
      <c r="U101" s="113"/>
      <c r="V101" s="113"/>
      <c r="W101" s="113"/>
      <c r="X101" s="113"/>
      <c r="Y101" s="113"/>
      <c r="Z101" s="113"/>
      <c r="AA101" s="115">
        <v>6</v>
      </c>
      <c r="AB101" s="113"/>
      <c r="AC101" s="113"/>
      <c r="AD101" s="113"/>
      <c r="AE101" s="113"/>
      <c r="AF101" s="113"/>
      <c r="AG101" s="113"/>
      <c r="AH101" s="113"/>
      <c r="AI101" s="113"/>
      <c r="AJ101" s="113"/>
      <c r="AK101" s="113"/>
      <c r="AL101" s="113"/>
      <c r="AM101" s="109">
        <v>27789284</v>
      </c>
      <c r="AN101" s="111" t="s">
        <v>2339</v>
      </c>
      <c r="AO101" s="114">
        <v>2</v>
      </c>
      <c r="AP101" s="114">
        <v>11</v>
      </c>
      <c r="AQ101" s="112">
        <v>44108</v>
      </c>
      <c r="AR101" s="112">
        <v>44108</v>
      </c>
      <c r="AS101" s="113"/>
      <c r="AT101" s="112">
        <v>42951</v>
      </c>
      <c r="AU101" s="112">
        <v>44046</v>
      </c>
      <c r="AV101" s="112">
        <v>44046</v>
      </c>
      <c r="AW101" s="111" t="s">
        <v>79</v>
      </c>
    </row>
    <row r="102" spans="1:49" x14ac:dyDescent="0.35">
      <c r="A102" s="111" t="s">
        <v>2335</v>
      </c>
      <c r="B102" s="111" t="s">
        <v>2334</v>
      </c>
      <c r="C102" s="114">
        <v>2</v>
      </c>
      <c r="D102" s="114">
        <v>116038</v>
      </c>
      <c r="E102" s="111" t="s">
        <v>2333</v>
      </c>
      <c r="F102" s="111" t="s">
        <v>2332</v>
      </c>
      <c r="G102" s="111" t="s">
        <v>2331</v>
      </c>
      <c r="H102" s="116">
        <v>1</v>
      </c>
      <c r="I102" s="113"/>
      <c r="J102" s="113"/>
      <c r="K102" s="113"/>
      <c r="L102" s="113"/>
      <c r="M102" s="113"/>
      <c r="N102" s="113"/>
      <c r="O102" s="113"/>
      <c r="P102" s="113"/>
      <c r="Q102" s="113"/>
      <c r="R102" s="113"/>
      <c r="S102" s="113"/>
      <c r="T102" s="113"/>
      <c r="U102" s="113"/>
      <c r="V102" s="113"/>
      <c r="W102" s="113"/>
      <c r="X102" s="113"/>
      <c r="Y102" s="113"/>
      <c r="Z102" s="113"/>
      <c r="AA102" s="115">
        <v>1</v>
      </c>
      <c r="AB102" s="113"/>
      <c r="AC102" s="113"/>
      <c r="AD102" s="113"/>
      <c r="AE102" s="113"/>
      <c r="AF102" s="113"/>
      <c r="AG102" s="113"/>
      <c r="AH102" s="113"/>
      <c r="AI102" s="113"/>
      <c r="AJ102" s="113"/>
      <c r="AK102" s="113"/>
      <c r="AL102" s="113"/>
      <c r="AM102" s="109">
        <v>34499291</v>
      </c>
      <c r="AN102" s="111" t="s">
        <v>1638</v>
      </c>
      <c r="AO102" s="114">
        <v>2</v>
      </c>
      <c r="AP102" s="114">
        <v>11</v>
      </c>
      <c r="AQ102" s="112">
        <v>44077</v>
      </c>
      <c r="AR102" s="112">
        <v>44199</v>
      </c>
      <c r="AS102" s="113"/>
      <c r="AT102" s="112">
        <v>42952</v>
      </c>
      <c r="AU102" s="112">
        <v>44047</v>
      </c>
      <c r="AV102" s="112">
        <v>44047</v>
      </c>
      <c r="AW102" s="111" t="s">
        <v>2336</v>
      </c>
    </row>
    <row r="103" spans="1:49" x14ac:dyDescent="0.35">
      <c r="A103" s="111" t="s">
        <v>2335</v>
      </c>
      <c r="B103" s="111" t="s">
        <v>2334</v>
      </c>
      <c r="C103" s="114">
        <v>2</v>
      </c>
      <c r="D103" s="114">
        <v>115560</v>
      </c>
      <c r="E103" s="111" t="s">
        <v>2333</v>
      </c>
      <c r="F103" s="111" t="s">
        <v>2332</v>
      </c>
      <c r="G103" s="111" t="s">
        <v>2331</v>
      </c>
      <c r="H103" s="116">
        <v>1</v>
      </c>
      <c r="I103" s="113"/>
      <c r="J103" s="113"/>
      <c r="K103" s="113"/>
      <c r="L103" s="113"/>
      <c r="M103" s="113"/>
      <c r="N103" s="113"/>
      <c r="O103" s="113"/>
      <c r="P103" s="113"/>
      <c r="Q103" s="113"/>
      <c r="R103" s="113"/>
      <c r="S103" s="113"/>
      <c r="T103" s="113"/>
      <c r="U103" s="113"/>
      <c r="V103" s="113"/>
      <c r="W103" s="113"/>
      <c r="X103" s="113"/>
      <c r="Y103" s="113"/>
      <c r="Z103" s="113"/>
      <c r="AA103" s="115">
        <v>1</v>
      </c>
      <c r="AB103" s="113"/>
      <c r="AC103" s="113"/>
      <c r="AD103" s="113"/>
      <c r="AE103" s="113"/>
      <c r="AF103" s="113"/>
      <c r="AG103" s="113"/>
      <c r="AH103" s="113"/>
      <c r="AI103" s="113"/>
      <c r="AJ103" s="113"/>
      <c r="AK103" s="113"/>
      <c r="AL103" s="113"/>
      <c r="AM103" s="109">
        <v>18430442</v>
      </c>
      <c r="AN103" s="111" t="s">
        <v>458</v>
      </c>
      <c r="AO103" s="114">
        <v>2</v>
      </c>
      <c r="AP103" s="114">
        <v>1</v>
      </c>
      <c r="AQ103" s="112">
        <v>44053</v>
      </c>
      <c r="AR103" s="112">
        <v>44053</v>
      </c>
      <c r="AS103" s="113"/>
      <c r="AT103" s="112">
        <v>42957</v>
      </c>
      <c r="AU103" s="112">
        <v>44053</v>
      </c>
      <c r="AV103" s="112">
        <v>44053</v>
      </c>
      <c r="AW103" s="111" t="s">
        <v>2337</v>
      </c>
    </row>
    <row r="104" spans="1:49" x14ac:dyDescent="0.35">
      <c r="A104" s="111" t="s">
        <v>2335</v>
      </c>
      <c r="B104" s="111" t="s">
        <v>2334</v>
      </c>
      <c r="C104" s="114">
        <v>2</v>
      </c>
      <c r="D104" s="114">
        <v>118785</v>
      </c>
      <c r="E104" s="111" t="s">
        <v>2333</v>
      </c>
      <c r="F104" s="111" t="s">
        <v>2332</v>
      </c>
      <c r="G104" s="111" t="s">
        <v>2331</v>
      </c>
      <c r="H104" s="116">
        <v>1</v>
      </c>
      <c r="I104" s="113"/>
      <c r="J104" s="113"/>
      <c r="K104" s="113"/>
      <c r="L104" s="113"/>
      <c r="M104" s="113"/>
      <c r="N104" s="113"/>
      <c r="O104" s="113"/>
      <c r="P104" s="113"/>
      <c r="Q104" s="113"/>
      <c r="R104" s="113"/>
      <c r="S104" s="113"/>
      <c r="T104" s="113"/>
      <c r="U104" s="113"/>
      <c r="V104" s="113"/>
      <c r="W104" s="113"/>
      <c r="X104" s="115">
        <v>1</v>
      </c>
      <c r="Y104" s="113"/>
      <c r="Z104" s="113"/>
      <c r="AA104" s="113"/>
      <c r="AB104" s="113"/>
      <c r="AC104" s="113"/>
      <c r="AD104" s="113"/>
      <c r="AE104" s="113"/>
      <c r="AF104" s="113"/>
      <c r="AG104" s="113"/>
      <c r="AH104" s="113"/>
      <c r="AI104" s="113"/>
      <c r="AJ104" s="113"/>
      <c r="AK104" s="113"/>
      <c r="AL104" s="113"/>
      <c r="AM104" s="109">
        <v>20415754</v>
      </c>
      <c r="AN104" s="111" t="s">
        <v>1627</v>
      </c>
      <c r="AO104" s="114">
        <v>2</v>
      </c>
      <c r="AP104" s="114">
        <v>13</v>
      </c>
      <c r="AQ104" s="112">
        <v>43726</v>
      </c>
      <c r="AR104" s="112">
        <v>43726</v>
      </c>
      <c r="AS104" s="113"/>
      <c r="AT104" s="112">
        <v>43365</v>
      </c>
      <c r="AU104" s="112">
        <v>43668</v>
      </c>
      <c r="AV104" s="112">
        <v>43668</v>
      </c>
      <c r="AW104" s="111" t="s">
        <v>2336</v>
      </c>
    </row>
    <row r="105" spans="1:49" x14ac:dyDescent="0.35">
      <c r="A105" s="111" t="s">
        <v>2335</v>
      </c>
      <c r="B105" s="111" t="s">
        <v>2334</v>
      </c>
      <c r="C105" s="114">
        <v>2</v>
      </c>
      <c r="D105" s="114">
        <v>115665</v>
      </c>
      <c r="E105" s="111" t="s">
        <v>2333</v>
      </c>
      <c r="F105" s="111" t="s">
        <v>2332</v>
      </c>
      <c r="G105" s="111" t="s">
        <v>2331</v>
      </c>
      <c r="H105" s="116">
        <v>1</v>
      </c>
      <c r="I105" s="113"/>
      <c r="J105" s="113"/>
      <c r="K105" s="113"/>
      <c r="L105" s="113"/>
      <c r="M105" s="113"/>
      <c r="N105" s="113"/>
      <c r="O105" s="113"/>
      <c r="P105" s="113"/>
      <c r="Q105" s="113"/>
      <c r="R105" s="113"/>
      <c r="S105" s="113"/>
      <c r="T105" s="113"/>
      <c r="U105" s="113"/>
      <c r="V105" s="113"/>
      <c r="W105" s="113"/>
      <c r="X105" s="115">
        <v>1</v>
      </c>
      <c r="Y105" s="113"/>
      <c r="Z105" s="113"/>
      <c r="AA105" s="113"/>
      <c r="AB105" s="113"/>
      <c r="AC105" s="113"/>
      <c r="AD105" s="113"/>
      <c r="AE105" s="113"/>
      <c r="AF105" s="113"/>
      <c r="AG105" s="113"/>
      <c r="AH105" s="113"/>
      <c r="AI105" s="113"/>
      <c r="AJ105" s="113"/>
      <c r="AK105" s="113"/>
      <c r="AL105" s="113"/>
      <c r="AM105" s="109">
        <v>1899720</v>
      </c>
      <c r="AN105" s="111" t="s">
        <v>1004</v>
      </c>
      <c r="AO105" s="114">
        <v>2</v>
      </c>
      <c r="AP105" s="114">
        <v>16</v>
      </c>
      <c r="AQ105" s="112">
        <v>43643</v>
      </c>
      <c r="AR105" s="112">
        <v>43643</v>
      </c>
      <c r="AS105" s="113"/>
      <c r="AT105" s="112">
        <v>42915</v>
      </c>
      <c r="AU105" s="112">
        <v>43645</v>
      </c>
      <c r="AV105" s="112">
        <v>44741</v>
      </c>
      <c r="AW105" s="111" t="s">
        <v>2338</v>
      </c>
    </row>
    <row r="106" spans="1:49" x14ac:dyDescent="0.35">
      <c r="A106" s="111" t="s">
        <v>2335</v>
      </c>
      <c r="B106" s="111" t="s">
        <v>2334</v>
      </c>
      <c r="C106" s="114">
        <v>2</v>
      </c>
      <c r="D106" s="114">
        <v>116673</v>
      </c>
      <c r="E106" s="111" t="s">
        <v>2333</v>
      </c>
      <c r="F106" s="111" t="s">
        <v>2332</v>
      </c>
      <c r="G106" s="111" t="s">
        <v>2331</v>
      </c>
      <c r="H106" s="116">
        <v>1</v>
      </c>
      <c r="I106" s="113"/>
      <c r="J106" s="113"/>
      <c r="K106" s="113"/>
      <c r="L106" s="113"/>
      <c r="M106" s="113"/>
      <c r="N106" s="113"/>
      <c r="O106" s="113"/>
      <c r="P106" s="113"/>
      <c r="Q106" s="113"/>
      <c r="R106" s="113"/>
      <c r="S106" s="113"/>
      <c r="T106" s="113"/>
      <c r="U106" s="113"/>
      <c r="V106" s="113"/>
      <c r="W106" s="113"/>
      <c r="X106" s="115">
        <v>1</v>
      </c>
      <c r="Y106" s="113"/>
      <c r="Z106" s="113"/>
      <c r="AA106" s="113"/>
      <c r="AB106" s="113"/>
      <c r="AC106" s="113"/>
      <c r="AD106" s="113"/>
      <c r="AE106" s="113"/>
      <c r="AF106" s="113"/>
      <c r="AG106" s="113"/>
      <c r="AH106" s="113"/>
      <c r="AI106" s="113"/>
      <c r="AJ106" s="113"/>
      <c r="AK106" s="113"/>
      <c r="AL106" s="113"/>
      <c r="AM106" s="109">
        <v>32655688</v>
      </c>
      <c r="AN106" s="111" t="s">
        <v>862</v>
      </c>
      <c r="AO106" s="114">
        <v>2</v>
      </c>
      <c r="AP106" s="114">
        <v>12</v>
      </c>
      <c r="AQ106" s="112">
        <v>43656</v>
      </c>
      <c r="AR106" s="112">
        <v>43687</v>
      </c>
      <c r="AS106" s="113"/>
      <c r="AT106" s="112">
        <v>42958</v>
      </c>
      <c r="AU106" s="112">
        <v>43687</v>
      </c>
      <c r="AV106" s="112">
        <v>43687</v>
      </c>
      <c r="AW106" s="111" t="s">
        <v>2336</v>
      </c>
    </row>
    <row r="107" spans="1:49" x14ac:dyDescent="0.35">
      <c r="A107" s="111" t="s">
        <v>2335</v>
      </c>
      <c r="B107" s="111" t="s">
        <v>2334</v>
      </c>
      <c r="C107" s="114">
        <v>2</v>
      </c>
      <c r="D107" s="114">
        <v>115643</v>
      </c>
      <c r="E107" s="111" t="s">
        <v>2333</v>
      </c>
      <c r="F107" s="111" t="s">
        <v>2332</v>
      </c>
      <c r="G107" s="111" t="s">
        <v>2331</v>
      </c>
      <c r="H107" s="116">
        <v>1</v>
      </c>
      <c r="I107" s="113"/>
      <c r="J107" s="113"/>
      <c r="K107" s="113"/>
      <c r="L107" s="113"/>
      <c r="M107" s="113"/>
      <c r="N107" s="113"/>
      <c r="O107" s="113"/>
      <c r="P107" s="113"/>
      <c r="Q107" s="113"/>
      <c r="R107" s="113"/>
      <c r="S107" s="113"/>
      <c r="T107" s="113"/>
      <c r="U107" s="113"/>
      <c r="V107" s="113"/>
      <c r="W107" s="113"/>
      <c r="X107" s="115">
        <v>0</v>
      </c>
      <c r="Y107" s="113"/>
      <c r="Z107" s="113"/>
      <c r="AA107" s="113"/>
      <c r="AB107" s="113"/>
      <c r="AC107" s="113"/>
      <c r="AD107" s="113"/>
      <c r="AE107" s="113"/>
      <c r="AF107" s="113"/>
      <c r="AG107" s="113"/>
      <c r="AH107" s="113"/>
      <c r="AI107" s="113"/>
      <c r="AJ107" s="113"/>
      <c r="AK107" s="113"/>
      <c r="AL107" s="113"/>
      <c r="AM107" s="109">
        <v>8612099</v>
      </c>
      <c r="AN107" s="111" t="s">
        <v>503</v>
      </c>
      <c r="AO107" s="114">
        <v>2</v>
      </c>
      <c r="AP107" s="114">
        <v>12</v>
      </c>
      <c r="AQ107" s="112">
        <v>43830</v>
      </c>
      <c r="AR107" s="111"/>
      <c r="AS107" s="113"/>
      <c r="AT107" s="112">
        <v>42917</v>
      </c>
      <c r="AU107" s="112">
        <v>44012</v>
      </c>
      <c r="AV107" s="112">
        <v>43982</v>
      </c>
      <c r="AW107" s="111" t="s">
        <v>2337</v>
      </c>
    </row>
    <row r="108" spans="1:49" x14ac:dyDescent="0.35">
      <c r="A108" s="111" t="s">
        <v>2335</v>
      </c>
      <c r="B108" s="111" t="s">
        <v>2334</v>
      </c>
      <c r="C108" s="114">
        <v>2</v>
      </c>
      <c r="D108" s="114">
        <v>115878</v>
      </c>
      <c r="E108" s="111" t="s">
        <v>2333</v>
      </c>
      <c r="F108" s="111" t="s">
        <v>2332</v>
      </c>
      <c r="G108" s="111" t="s">
        <v>2331</v>
      </c>
      <c r="H108" s="116">
        <v>1</v>
      </c>
      <c r="I108" s="113"/>
      <c r="J108" s="113"/>
      <c r="K108" s="113"/>
      <c r="L108" s="113"/>
      <c r="M108" s="113"/>
      <c r="N108" s="113"/>
      <c r="O108" s="113"/>
      <c r="P108" s="113"/>
      <c r="Q108" s="113"/>
      <c r="R108" s="113"/>
      <c r="S108" s="113"/>
      <c r="T108" s="113"/>
      <c r="U108" s="113"/>
      <c r="V108" s="113"/>
      <c r="W108" s="113"/>
      <c r="X108" s="115">
        <v>1</v>
      </c>
      <c r="Y108" s="113"/>
      <c r="Z108" s="113"/>
      <c r="AA108" s="113"/>
      <c r="AB108" s="113"/>
      <c r="AC108" s="113"/>
      <c r="AD108" s="113"/>
      <c r="AE108" s="113"/>
      <c r="AF108" s="113"/>
      <c r="AG108" s="113"/>
      <c r="AH108" s="113"/>
      <c r="AI108" s="113"/>
      <c r="AJ108" s="113"/>
      <c r="AK108" s="113"/>
      <c r="AL108" s="113"/>
      <c r="AM108" s="109">
        <v>31205006</v>
      </c>
      <c r="AN108" s="111" t="s">
        <v>1635</v>
      </c>
      <c r="AO108" s="114">
        <v>2</v>
      </c>
      <c r="AP108" s="114">
        <v>10</v>
      </c>
      <c r="AQ108" s="112">
        <v>43645</v>
      </c>
      <c r="AR108" s="112">
        <v>43645</v>
      </c>
      <c r="AS108" s="113"/>
      <c r="AT108" s="112">
        <v>42915</v>
      </c>
      <c r="AU108" s="112">
        <v>43644</v>
      </c>
      <c r="AV108" s="112">
        <v>43644</v>
      </c>
      <c r="AW108" s="111" t="s">
        <v>2336</v>
      </c>
    </row>
    <row r="109" spans="1:49" x14ac:dyDescent="0.35">
      <c r="A109" s="111" t="s">
        <v>2335</v>
      </c>
      <c r="B109" s="111" t="s">
        <v>2334</v>
      </c>
      <c r="C109" s="114">
        <v>2</v>
      </c>
      <c r="D109" s="114">
        <v>115790</v>
      </c>
      <c r="E109" s="111" t="s">
        <v>2333</v>
      </c>
      <c r="F109" s="111" t="s">
        <v>2332</v>
      </c>
      <c r="G109" s="111" t="s">
        <v>2331</v>
      </c>
      <c r="H109" s="116">
        <v>1</v>
      </c>
      <c r="I109" s="113"/>
      <c r="J109" s="113"/>
      <c r="K109" s="113"/>
      <c r="L109" s="113"/>
      <c r="M109" s="113"/>
      <c r="N109" s="113"/>
      <c r="O109" s="113"/>
      <c r="P109" s="113"/>
      <c r="Q109" s="113"/>
      <c r="R109" s="113"/>
      <c r="S109" s="113"/>
      <c r="T109" s="113"/>
      <c r="U109" s="113"/>
      <c r="V109" s="113"/>
      <c r="W109" s="113"/>
      <c r="X109" s="113"/>
      <c r="Y109" s="113"/>
      <c r="Z109" s="113"/>
      <c r="AA109" s="115">
        <v>1</v>
      </c>
      <c r="AB109" s="113"/>
      <c r="AC109" s="113"/>
      <c r="AD109" s="113"/>
      <c r="AE109" s="113"/>
      <c r="AF109" s="113"/>
      <c r="AG109" s="113"/>
      <c r="AH109" s="113"/>
      <c r="AI109" s="113"/>
      <c r="AJ109" s="113"/>
      <c r="AK109" s="113"/>
      <c r="AL109" s="113"/>
      <c r="AM109" s="109">
        <v>15310980</v>
      </c>
      <c r="AN109" s="111" t="s">
        <v>1286</v>
      </c>
      <c r="AO109" s="114">
        <v>2</v>
      </c>
      <c r="AP109" s="114">
        <v>1</v>
      </c>
      <c r="AQ109" s="112">
        <v>44118</v>
      </c>
      <c r="AR109" s="111"/>
      <c r="AS109" s="113"/>
      <c r="AT109" s="112">
        <v>42944</v>
      </c>
      <c r="AU109" s="112">
        <v>43673</v>
      </c>
      <c r="AV109" s="112">
        <v>43673</v>
      </c>
      <c r="AW109" s="111" t="s">
        <v>48</v>
      </c>
    </row>
  </sheetData>
  <pageMargins left="0.7" right="0.7" top="0.75" bottom="0.75" header="0.3" footer="0.3"/>
  <pageSetup paperSize="9" fitToWidth="0" fitToHeight="0"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7CB14-597F-4C83-92AB-ACA13EA45136}">
  <dimension ref="A1:C48"/>
  <sheetViews>
    <sheetView topLeftCell="A16" workbookViewId="0">
      <selection activeCell="B35" sqref="B35"/>
    </sheetView>
  </sheetViews>
  <sheetFormatPr defaultRowHeight="14.5" x14ac:dyDescent="0.35"/>
  <cols>
    <col min="1" max="1" width="47.81640625" bestFit="1" customWidth="1"/>
    <col min="2" max="2" width="23" bestFit="1" customWidth="1"/>
    <col min="3" max="3" width="22.6328125" bestFit="1" customWidth="1"/>
    <col min="4" max="4" width="42.1796875" bestFit="1" customWidth="1"/>
    <col min="5" max="5" width="39.90625" bestFit="1" customWidth="1"/>
    <col min="6" max="6" width="34" bestFit="1" customWidth="1"/>
    <col min="7" max="7" width="23.7265625" bestFit="1" customWidth="1"/>
    <col min="8" max="8" width="29" bestFit="1" customWidth="1"/>
    <col min="9" max="9" width="21.7265625" bestFit="1" customWidth="1"/>
    <col min="10" max="10" width="23" bestFit="1" customWidth="1"/>
    <col min="11" max="11" width="23.1796875" bestFit="1" customWidth="1"/>
    <col min="12" max="16" width="11.81640625" bestFit="1" customWidth="1"/>
  </cols>
  <sheetData>
    <row r="1" spans="1:3" x14ac:dyDescent="0.35">
      <c r="A1" s="85" t="s">
        <v>0</v>
      </c>
      <c r="B1" t="s">
        <v>1</v>
      </c>
    </row>
    <row r="3" spans="1:3" x14ac:dyDescent="0.35">
      <c r="A3" s="85" t="s">
        <v>2</v>
      </c>
      <c r="B3" t="s">
        <v>2243</v>
      </c>
      <c r="C3" t="s">
        <v>2260</v>
      </c>
    </row>
    <row r="4" spans="1:3" x14ac:dyDescent="0.35">
      <c r="A4" s="86">
        <v>2016</v>
      </c>
      <c r="B4" s="87">
        <v>463339777.05000001</v>
      </c>
      <c r="C4" s="87">
        <v>4</v>
      </c>
    </row>
    <row r="5" spans="1:3" x14ac:dyDescent="0.35">
      <c r="A5" s="103" t="s">
        <v>2112</v>
      </c>
      <c r="B5" s="87">
        <v>6722201.3400000008</v>
      </c>
      <c r="C5" s="87">
        <v>1</v>
      </c>
    </row>
    <row r="6" spans="1:3" x14ac:dyDescent="0.35">
      <c r="A6" s="117">
        <v>2.2999999999999998</v>
      </c>
      <c r="B6" s="87">
        <v>6722201.3400000008</v>
      </c>
      <c r="C6" s="87">
        <v>1</v>
      </c>
    </row>
    <row r="7" spans="1:3" x14ac:dyDescent="0.35">
      <c r="A7" s="103" t="s">
        <v>2107</v>
      </c>
      <c r="B7" s="87">
        <v>142071000</v>
      </c>
      <c r="C7" s="87">
        <v>1</v>
      </c>
    </row>
    <row r="8" spans="1:3" x14ac:dyDescent="0.35">
      <c r="A8" s="117">
        <v>2.2999999999999998</v>
      </c>
      <c r="B8" s="87">
        <v>142071000</v>
      </c>
      <c r="C8" s="87">
        <v>1</v>
      </c>
    </row>
    <row r="9" spans="1:3" x14ac:dyDescent="0.35">
      <c r="A9" s="103" t="s">
        <v>2324</v>
      </c>
      <c r="B9" s="87">
        <v>314546575.71000004</v>
      </c>
      <c r="C9" s="87">
        <v>2</v>
      </c>
    </row>
    <row r="10" spans="1:3" x14ac:dyDescent="0.35">
      <c r="A10" s="117">
        <v>2.1</v>
      </c>
      <c r="B10" s="87">
        <v>294753178.91000003</v>
      </c>
      <c r="C10" s="87">
        <v>1</v>
      </c>
    </row>
    <row r="11" spans="1:3" x14ac:dyDescent="0.35">
      <c r="A11" s="117">
        <v>2.2999999999999998</v>
      </c>
      <c r="B11" s="87">
        <v>19793396.800000001</v>
      </c>
      <c r="C11" s="87">
        <v>1</v>
      </c>
    </row>
    <row r="12" spans="1:3" x14ac:dyDescent="0.35">
      <c r="A12" s="86">
        <v>2017</v>
      </c>
      <c r="B12" s="87">
        <v>487351017.11000001</v>
      </c>
      <c r="C12" s="87">
        <v>128</v>
      </c>
    </row>
    <row r="13" spans="1:3" x14ac:dyDescent="0.35">
      <c r="A13" s="103" t="s">
        <v>55</v>
      </c>
      <c r="B13" s="87">
        <v>487351017.11000001</v>
      </c>
      <c r="C13" s="87">
        <v>128</v>
      </c>
    </row>
    <row r="14" spans="1:3" x14ac:dyDescent="0.35">
      <c r="A14" s="117" t="s">
        <v>54</v>
      </c>
      <c r="B14" s="87">
        <v>487351017.11000001</v>
      </c>
      <c r="C14" s="87">
        <v>128</v>
      </c>
    </row>
    <row r="15" spans="1:3" x14ac:dyDescent="0.35">
      <c r="A15" s="86">
        <v>2018</v>
      </c>
      <c r="B15" s="87">
        <v>540016304.54999995</v>
      </c>
      <c r="C15" s="87">
        <v>6</v>
      </c>
    </row>
    <row r="16" spans="1:3" x14ac:dyDescent="0.35">
      <c r="A16" s="103" t="s">
        <v>2107</v>
      </c>
      <c r="B16" s="87">
        <v>82118267.800000012</v>
      </c>
      <c r="C16" s="87">
        <v>2</v>
      </c>
    </row>
    <row r="17" spans="1:3" x14ac:dyDescent="0.35">
      <c r="A17" s="117">
        <v>2.2999999999999998</v>
      </c>
      <c r="B17" s="87">
        <v>82118267.800000012</v>
      </c>
      <c r="C17" s="87">
        <v>2</v>
      </c>
    </row>
    <row r="18" spans="1:3" x14ac:dyDescent="0.35">
      <c r="A18" s="103" t="s">
        <v>2121</v>
      </c>
      <c r="B18" s="87">
        <v>194735042.46000001</v>
      </c>
      <c r="C18" s="87">
        <v>2</v>
      </c>
    </row>
    <row r="19" spans="1:3" x14ac:dyDescent="0.35">
      <c r="A19" s="117">
        <v>2.2999999999999998</v>
      </c>
      <c r="B19" s="87">
        <v>194735042.46000001</v>
      </c>
      <c r="C19" s="87">
        <v>2</v>
      </c>
    </row>
    <row r="20" spans="1:3" x14ac:dyDescent="0.35">
      <c r="A20" s="103" t="s">
        <v>2133</v>
      </c>
      <c r="B20" s="87">
        <v>53242265.319999993</v>
      </c>
      <c r="C20" s="87">
        <v>1</v>
      </c>
    </row>
    <row r="21" spans="1:3" x14ac:dyDescent="0.35">
      <c r="A21" s="117">
        <v>2.2999999999999998</v>
      </c>
      <c r="B21" s="87">
        <v>53242265.319999993</v>
      </c>
      <c r="C21" s="87">
        <v>1</v>
      </c>
    </row>
    <row r="22" spans="1:3" x14ac:dyDescent="0.35">
      <c r="A22" s="103" t="s">
        <v>2139</v>
      </c>
      <c r="B22" s="87">
        <v>209920728.97</v>
      </c>
      <c r="C22" s="87">
        <v>1</v>
      </c>
    </row>
    <row r="23" spans="1:3" x14ac:dyDescent="0.35">
      <c r="A23" s="117">
        <v>2.2999999999999998</v>
      </c>
      <c r="B23" s="87">
        <v>209920728.97</v>
      </c>
      <c r="C23" s="87">
        <v>1</v>
      </c>
    </row>
    <row r="24" spans="1:3" x14ac:dyDescent="0.35">
      <c r="A24" s="86">
        <v>2019</v>
      </c>
      <c r="B24" s="87">
        <v>1886919679.1199996</v>
      </c>
      <c r="C24" s="87">
        <v>48</v>
      </c>
    </row>
    <row r="25" spans="1:3" x14ac:dyDescent="0.35">
      <c r="A25" s="103" t="s">
        <v>2145</v>
      </c>
      <c r="B25" s="87">
        <v>189384127.86000001</v>
      </c>
      <c r="C25" s="87">
        <v>1</v>
      </c>
    </row>
    <row r="26" spans="1:3" x14ac:dyDescent="0.35">
      <c r="A26" s="117">
        <v>2.2999999999999998</v>
      </c>
      <c r="B26" s="87">
        <v>189384127.86000001</v>
      </c>
      <c r="C26" s="87">
        <v>1</v>
      </c>
    </row>
    <row r="27" spans="1:3" x14ac:dyDescent="0.35">
      <c r="A27" s="103" t="s">
        <v>2121</v>
      </c>
      <c r="B27" s="87">
        <v>90000000</v>
      </c>
      <c r="C27" s="87">
        <v>1</v>
      </c>
    </row>
    <row r="28" spans="1:3" x14ac:dyDescent="0.35">
      <c r="A28" s="117">
        <v>2.2999999999999998</v>
      </c>
      <c r="B28" s="87">
        <v>90000000</v>
      </c>
      <c r="C28" s="87">
        <v>1</v>
      </c>
    </row>
    <row r="29" spans="1:3" x14ac:dyDescent="0.35">
      <c r="A29" s="103" t="s">
        <v>2156</v>
      </c>
      <c r="B29" s="87">
        <v>168554811.74000001</v>
      </c>
      <c r="C29" s="87">
        <v>4</v>
      </c>
    </row>
    <row r="30" spans="1:3" x14ac:dyDescent="0.35">
      <c r="A30" s="117">
        <v>2.2999999999999998</v>
      </c>
      <c r="B30" s="87">
        <v>168554811.74000001</v>
      </c>
      <c r="C30" s="87">
        <v>4</v>
      </c>
    </row>
    <row r="31" spans="1:3" x14ac:dyDescent="0.35">
      <c r="A31" s="103" t="s">
        <v>2164</v>
      </c>
      <c r="B31" s="87">
        <v>276322494</v>
      </c>
      <c r="C31" s="87">
        <v>2</v>
      </c>
    </row>
    <row r="32" spans="1:3" x14ac:dyDescent="0.35">
      <c r="A32" s="117">
        <v>2.2999999999999998</v>
      </c>
      <c r="B32" s="87">
        <v>276322494</v>
      </c>
      <c r="C32" s="87">
        <v>2</v>
      </c>
    </row>
    <row r="33" spans="1:3" x14ac:dyDescent="0.35">
      <c r="A33" s="103" t="s">
        <v>2139</v>
      </c>
      <c r="B33" s="87">
        <v>456186285.78999996</v>
      </c>
      <c r="C33" s="87">
        <v>2</v>
      </c>
    </row>
    <row r="34" spans="1:3" x14ac:dyDescent="0.35">
      <c r="A34" s="117">
        <v>2.2999999999999998</v>
      </c>
      <c r="B34" s="87">
        <v>456186285.78999996</v>
      </c>
      <c r="C34" s="87">
        <v>2</v>
      </c>
    </row>
    <row r="35" spans="1:3" x14ac:dyDescent="0.35">
      <c r="A35" s="103" t="s">
        <v>64</v>
      </c>
      <c r="B35" s="87">
        <v>462850719.94</v>
      </c>
      <c r="C35" s="87">
        <v>27</v>
      </c>
    </row>
    <row r="36" spans="1:3" x14ac:dyDescent="0.35">
      <c r="A36" s="117" t="s">
        <v>54</v>
      </c>
      <c r="B36" s="87">
        <v>462850719.94</v>
      </c>
      <c r="C36" s="87">
        <v>27</v>
      </c>
    </row>
    <row r="37" spans="1:3" x14ac:dyDescent="0.35">
      <c r="A37" s="103" t="s">
        <v>200</v>
      </c>
      <c r="B37" s="87">
        <v>243621239.78999999</v>
      </c>
      <c r="C37" s="87">
        <v>11</v>
      </c>
    </row>
    <row r="38" spans="1:3" x14ac:dyDescent="0.35">
      <c r="A38" s="117" t="s">
        <v>54</v>
      </c>
      <c r="B38" s="87">
        <v>243621239.78999999</v>
      </c>
      <c r="C38" s="87">
        <v>11</v>
      </c>
    </row>
    <row r="39" spans="1:3" x14ac:dyDescent="0.35">
      <c r="A39" s="86">
        <v>2020</v>
      </c>
      <c r="B39" s="87">
        <v>1318910470.6700001</v>
      </c>
      <c r="C39" s="87">
        <v>73</v>
      </c>
    </row>
    <row r="40" spans="1:3" x14ac:dyDescent="0.35">
      <c r="A40" s="103" t="s">
        <v>2156</v>
      </c>
      <c r="B40" s="87">
        <v>99939410</v>
      </c>
      <c r="C40" s="87">
        <v>1</v>
      </c>
    </row>
    <row r="41" spans="1:3" x14ac:dyDescent="0.35">
      <c r="A41" s="117">
        <v>2.2999999999999998</v>
      </c>
      <c r="B41" s="87">
        <v>99939410</v>
      </c>
      <c r="C41" s="87">
        <v>1</v>
      </c>
    </row>
    <row r="42" spans="1:3" x14ac:dyDescent="0.35">
      <c r="A42" s="103" t="s">
        <v>2202</v>
      </c>
      <c r="B42" s="87">
        <v>77992576.799999997</v>
      </c>
      <c r="C42" s="87">
        <v>1</v>
      </c>
    </row>
    <row r="43" spans="1:3" x14ac:dyDescent="0.35">
      <c r="A43" s="117">
        <v>2.2999999999999998</v>
      </c>
      <c r="B43" s="87">
        <v>77992576.799999997</v>
      </c>
      <c r="C43" s="87">
        <v>1</v>
      </c>
    </row>
    <row r="44" spans="1:3" x14ac:dyDescent="0.35">
      <c r="A44" s="103" t="s">
        <v>2195</v>
      </c>
      <c r="B44" s="87">
        <v>67591875.799999997</v>
      </c>
      <c r="C44" s="87">
        <v>1</v>
      </c>
    </row>
    <row r="45" spans="1:3" x14ac:dyDescent="0.35">
      <c r="A45" s="117">
        <v>2.2999999999999998</v>
      </c>
      <c r="B45" s="87">
        <v>67591875.799999997</v>
      </c>
      <c r="C45" s="87">
        <v>1</v>
      </c>
    </row>
    <row r="46" spans="1:3" x14ac:dyDescent="0.35">
      <c r="A46" s="103" t="s">
        <v>200</v>
      </c>
      <c r="B46" s="87">
        <v>1073386608.0699999</v>
      </c>
      <c r="C46" s="87">
        <v>70</v>
      </c>
    </row>
    <row r="47" spans="1:3" x14ac:dyDescent="0.35">
      <c r="A47" s="117" t="s">
        <v>54</v>
      </c>
      <c r="B47" s="87">
        <v>1073386608.0699999</v>
      </c>
      <c r="C47" s="87">
        <v>70</v>
      </c>
    </row>
    <row r="48" spans="1:3" x14ac:dyDescent="0.35">
      <c r="A48" s="86" t="s">
        <v>6</v>
      </c>
      <c r="B48" s="87">
        <v>4696537248.5</v>
      </c>
      <c r="C48" s="87">
        <v>259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CC163-3595-4221-8E55-EDC3FFA987FC}">
  <dimension ref="A1:N46"/>
  <sheetViews>
    <sheetView topLeftCell="M1" workbookViewId="0">
      <selection activeCell="N41" sqref="N41"/>
    </sheetView>
  </sheetViews>
  <sheetFormatPr defaultRowHeight="14.5" x14ac:dyDescent="0.35"/>
  <cols>
    <col min="1" max="1" width="20.90625" customWidth="1"/>
    <col min="2" max="2" width="23.453125" customWidth="1"/>
  </cols>
  <sheetData>
    <row r="1" spans="1:2" x14ac:dyDescent="0.35">
      <c r="A1" s="88" t="s">
        <v>2</v>
      </c>
      <c r="B1" s="88" t="s">
        <v>2243</v>
      </c>
    </row>
    <row r="2" spans="1:2" x14ac:dyDescent="0.35">
      <c r="A2" s="104">
        <v>2016</v>
      </c>
      <c r="B2" s="105">
        <v>463339777.05000001</v>
      </c>
    </row>
    <row r="3" spans="1:2" x14ac:dyDescent="0.35">
      <c r="A3" s="118" t="s">
        <v>2112</v>
      </c>
      <c r="B3" s="119">
        <v>6722201.3400000008</v>
      </c>
    </row>
    <row r="4" spans="1:2" x14ac:dyDescent="0.35">
      <c r="A4" s="117">
        <v>2.2999999999999998</v>
      </c>
      <c r="B4" s="102">
        <v>6722201.3400000008</v>
      </c>
    </row>
    <row r="5" spans="1:2" x14ac:dyDescent="0.35">
      <c r="A5" s="118" t="s">
        <v>2107</v>
      </c>
      <c r="B5" s="119">
        <v>142071000</v>
      </c>
    </row>
    <row r="6" spans="1:2" x14ac:dyDescent="0.35">
      <c r="A6" s="117">
        <v>2.2999999999999998</v>
      </c>
      <c r="B6" s="102">
        <v>142071000</v>
      </c>
    </row>
    <row r="7" spans="1:2" x14ac:dyDescent="0.35">
      <c r="A7" s="118" t="s">
        <v>2324</v>
      </c>
      <c r="B7" s="119">
        <v>314546575.71000004</v>
      </c>
    </row>
    <row r="8" spans="1:2" x14ac:dyDescent="0.35">
      <c r="A8" s="117">
        <v>2.1</v>
      </c>
      <c r="B8" s="102">
        <v>294753178.91000003</v>
      </c>
    </row>
    <row r="9" spans="1:2" x14ac:dyDescent="0.35">
      <c r="A9" s="117">
        <v>2.2999999999999998</v>
      </c>
      <c r="B9" s="102">
        <v>19793396.800000001</v>
      </c>
    </row>
    <row r="10" spans="1:2" x14ac:dyDescent="0.35">
      <c r="A10" s="104">
        <v>2017</v>
      </c>
      <c r="B10" s="105">
        <v>487351017.11000001</v>
      </c>
    </row>
    <row r="11" spans="1:2" x14ac:dyDescent="0.35">
      <c r="A11" s="118" t="s">
        <v>55</v>
      </c>
      <c r="B11" s="119">
        <v>487351017.11000001</v>
      </c>
    </row>
    <row r="12" spans="1:2" x14ac:dyDescent="0.35">
      <c r="A12" s="117" t="s">
        <v>54</v>
      </c>
      <c r="B12" s="102">
        <v>487351017.11000001</v>
      </c>
    </row>
    <row r="13" spans="1:2" x14ac:dyDescent="0.35">
      <c r="A13" s="104">
        <v>2018</v>
      </c>
      <c r="B13" s="105">
        <v>540016304.54999995</v>
      </c>
    </row>
    <row r="14" spans="1:2" x14ac:dyDescent="0.35">
      <c r="A14" s="118" t="s">
        <v>2107</v>
      </c>
      <c r="B14" s="119">
        <v>82118267.800000012</v>
      </c>
    </row>
    <row r="15" spans="1:2" x14ac:dyDescent="0.35">
      <c r="A15" s="117">
        <v>2.2999999999999998</v>
      </c>
      <c r="B15" s="102">
        <v>82118267.800000012</v>
      </c>
    </row>
    <row r="16" spans="1:2" x14ac:dyDescent="0.35">
      <c r="A16" s="118" t="s">
        <v>2121</v>
      </c>
      <c r="B16" s="119">
        <v>194735042.46000001</v>
      </c>
    </row>
    <row r="17" spans="1:2" x14ac:dyDescent="0.35">
      <c r="A17" s="117">
        <v>2.2999999999999998</v>
      </c>
      <c r="B17" s="102">
        <v>194735042.46000001</v>
      </c>
    </row>
    <row r="18" spans="1:2" x14ac:dyDescent="0.35">
      <c r="A18" s="118" t="s">
        <v>2133</v>
      </c>
      <c r="B18" s="119">
        <v>53242265.319999993</v>
      </c>
    </row>
    <row r="19" spans="1:2" x14ac:dyDescent="0.35">
      <c r="A19" s="117">
        <v>2.2999999999999998</v>
      </c>
      <c r="B19" s="102">
        <v>53242265.319999993</v>
      </c>
    </row>
    <row r="20" spans="1:2" x14ac:dyDescent="0.35">
      <c r="A20" s="118" t="s">
        <v>2139</v>
      </c>
      <c r="B20" s="119">
        <v>209920728.97</v>
      </c>
    </row>
    <row r="21" spans="1:2" x14ac:dyDescent="0.35">
      <c r="A21" s="117">
        <v>2.2999999999999998</v>
      </c>
      <c r="B21" s="102">
        <v>209920728.97</v>
      </c>
    </row>
    <row r="22" spans="1:2" x14ac:dyDescent="0.35">
      <c r="A22" s="104">
        <v>2019</v>
      </c>
      <c r="B22" s="105">
        <v>1886919679.1199999</v>
      </c>
    </row>
    <row r="23" spans="1:2" x14ac:dyDescent="0.35">
      <c r="A23" s="118" t="s">
        <v>2145</v>
      </c>
      <c r="B23" s="119">
        <v>189384127.86000001</v>
      </c>
    </row>
    <row r="24" spans="1:2" x14ac:dyDescent="0.35">
      <c r="A24" s="117">
        <v>2.2999999999999998</v>
      </c>
      <c r="B24" s="102">
        <v>189384127.86000001</v>
      </c>
    </row>
    <row r="25" spans="1:2" x14ac:dyDescent="0.35">
      <c r="A25" s="118" t="s">
        <v>2121</v>
      </c>
      <c r="B25" s="119">
        <v>90000000</v>
      </c>
    </row>
    <row r="26" spans="1:2" x14ac:dyDescent="0.35">
      <c r="A26" s="117">
        <v>2.2999999999999998</v>
      </c>
      <c r="B26" s="102">
        <v>90000000</v>
      </c>
    </row>
    <row r="27" spans="1:2" x14ac:dyDescent="0.35">
      <c r="A27" s="118" t="s">
        <v>2156</v>
      </c>
      <c r="B27" s="119">
        <v>168554811.74000001</v>
      </c>
    </row>
    <row r="28" spans="1:2" x14ac:dyDescent="0.35">
      <c r="A28" s="117">
        <v>2.2999999999999998</v>
      </c>
      <c r="B28" s="102">
        <v>168554811.74000001</v>
      </c>
    </row>
    <row r="29" spans="1:2" x14ac:dyDescent="0.35">
      <c r="A29" s="118" t="s">
        <v>2164</v>
      </c>
      <c r="B29" s="119">
        <v>276322494</v>
      </c>
    </row>
    <row r="30" spans="1:2" x14ac:dyDescent="0.35">
      <c r="A30" s="117">
        <v>2.2999999999999998</v>
      </c>
      <c r="B30" s="102">
        <v>276322494</v>
      </c>
    </row>
    <row r="31" spans="1:2" x14ac:dyDescent="0.35">
      <c r="A31" s="118" t="s">
        <v>2139</v>
      </c>
      <c r="B31" s="119">
        <v>456186285.78999996</v>
      </c>
    </row>
    <row r="32" spans="1:2" x14ac:dyDescent="0.35">
      <c r="A32" s="117">
        <v>2.2999999999999998</v>
      </c>
      <c r="B32" s="102">
        <v>456186285.78999996</v>
      </c>
    </row>
    <row r="33" spans="1:14" x14ac:dyDescent="0.35">
      <c r="A33" s="118" t="s">
        <v>64</v>
      </c>
      <c r="B33" s="119">
        <v>462850719.94</v>
      </c>
    </row>
    <row r="34" spans="1:14" x14ac:dyDescent="0.35">
      <c r="A34" s="117" t="s">
        <v>54</v>
      </c>
      <c r="B34" s="102">
        <v>462850719.94</v>
      </c>
    </row>
    <row r="35" spans="1:14" x14ac:dyDescent="0.35">
      <c r="A35" s="118" t="s">
        <v>200</v>
      </c>
      <c r="B35" s="119">
        <v>243621239.78999999</v>
      </c>
    </row>
    <row r="36" spans="1:14" x14ac:dyDescent="0.35">
      <c r="A36" s="117" t="s">
        <v>54</v>
      </c>
      <c r="B36" s="102">
        <v>243621239.78999999</v>
      </c>
    </row>
    <row r="37" spans="1:14" x14ac:dyDescent="0.35">
      <c r="A37" s="104">
        <v>2020</v>
      </c>
      <c r="B37" s="105">
        <v>1318910470.6700001</v>
      </c>
    </row>
    <row r="38" spans="1:14" x14ac:dyDescent="0.35">
      <c r="A38" s="118" t="s">
        <v>2156</v>
      </c>
      <c r="B38" s="119">
        <v>99939410</v>
      </c>
    </row>
    <row r="39" spans="1:14" x14ac:dyDescent="0.35">
      <c r="A39" s="117">
        <v>2.2999999999999998</v>
      </c>
      <c r="B39" s="102">
        <v>99939410</v>
      </c>
    </row>
    <row r="40" spans="1:14" x14ac:dyDescent="0.35">
      <c r="A40" s="118" t="s">
        <v>2202</v>
      </c>
      <c r="B40" s="119">
        <v>77992576.799999997</v>
      </c>
      <c r="N40">
        <f>487+244+1173</f>
        <v>1904</v>
      </c>
    </row>
    <row r="41" spans="1:14" x14ac:dyDescent="0.35">
      <c r="A41" s="117">
        <v>2.2999999999999998</v>
      </c>
      <c r="B41" s="102">
        <v>77992576.799999997</v>
      </c>
    </row>
    <row r="42" spans="1:14" x14ac:dyDescent="0.35">
      <c r="A42" s="118" t="s">
        <v>2195</v>
      </c>
      <c r="B42" s="119">
        <v>67591875.799999997</v>
      </c>
    </row>
    <row r="43" spans="1:14" x14ac:dyDescent="0.35">
      <c r="A43" s="117">
        <v>2.2999999999999998</v>
      </c>
      <c r="B43" s="102">
        <v>67591875.799999997</v>
      </c>
    </row>
    <row r="44" spans="1:14" x14ac:dyDescent="0.35">
      <c r="A44" s="118" t="s">
        <v>200</v>
      </c>
      <c r="B44" s="119">
        <v>1073386608.0699999</v>
      </c>
    </row>
    <row r="45" spans="1:14" x14ac:dyDescent="0.35">
      <c r="A45" s="117" t="s">
        <v>54</v>
      </c>
      <c r="B45" s="102">
        <v>1073386608.0699999</v>
      </c>
    </row>
    <row r="46" spans="1:14" x14ac:dyDescent="0.35">
      <c r="A46" s="106" t="s">
        <v>6</v>
      </c>
      <c r="B46" s="107">
        <v>4696537248.500001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vt:i4>
      </vt:variant>
    </vt:vector>
  </HeadingPairs>
  <TitlesOfParts>
    <vt:vector size="23" baseType="lpstr">
      <vt:lpstr>Sheet7</vt:lpstr>
      <vt:lpstr>Sheet1</vt:lpstr>
      <vt:lpstr>Sheet2</vt:lpstr>
      <vt:lpstr>Sheet4</vt:lpstr>
      <vt:lpstr>Sheet3</vt:lpstr>
      <vt:lpstr>Sheet6</vt:lpstr>
      <vt:lpstr>Indicatori prestabil_23_06_2021</vt:lpstr>
      <vt:lpstr>Sheet8</vt:lpstr>
      <vt:lpstr>Sheet9</vt:lpstr>
      <vt:lpstr>Sheet5</vt:lpstr>
      <vt:lpstr>Sheet10</vt:lpstr>
      <vt:lpstr>MASTER CLEAN</vt:lpstr>
      <vt:lpstr>nuts2funding</vt:lpstr>
      <vt:lpstr>type of beneficiary</vt:lpstr>
      <vt:lpstr>nuts2payments</vt:lpstr>
      <vt:lpstr>disbursements by year by ip</vt:lpstr>
      <vt:lpstr>value by status in lei</vt:lpstr>
      <vt:lpstr>Project value final</vt:lpstr>
      <vt:lpstr>project value by year by ip</vt:lpstr>
      <vt:lpstr>project by year by funding</vt:lpstr>
      <vt:lpstr>projects by region</vt:lpstr>
      <vt:lpstr>BACKUP</vt:lpstr>
      <vt:lpstr>'MASTER CLEAN'!Print_Area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Claudia Viorela Coman</dc:creator>
  <cp:keywords/>
  <dc:description/>
  <cp:lastModifiedBy>Sharada Srinivasan</cp:lastModifiedBy>
  <cp:revision/>
  <dcterms:created xsi:type="dcterms:W3CDTF">2016-07-18T10:59:34Z</dcterms:created>
  <dcterms:modified xsi:type="dcterms:W3CDTF">2021-10-29T05:13:22Z</dcterms:modified>
  <cp:category/>
  <cp:contentStatus/>
</cp:coreProperties>
</file>